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Introduction" sheetId="1" r:id="rId1"/>
    <sheet name="A. HTT General" sheetId="2" r:id="rId2"/>
    <sheet name="B1. HTT Mortgage Assets" sheetId="3" r:id="rId3"/>
    <sheet name="C. HTT Harmonised Glossary" sheetId="4" r:id="rId4"/>
    <sheet name="Disclaimer"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9" sheetId="13" state="hidden" r:id="rId13"/>
    <sheet name="_Hidden10" sheetId="14" state="hidden" r:id="rId14"/>
    <sheet name="_Hidden11" sheetId="15" state="hidden" r:id="rId15"/>
    <sheet name="_Hidden12" sheetId="16" state="hidden" r:id="rId16"/>
    <sheet name="_Hidden13" sheetId="17" state="hidden" r:id="rId17"/>
    <sheet name="_Hidden14" sheetId="18" state="hidden" r:id="rId18"/>
    <sheet name="_Hidden15" sheetId="19" state="hidden" r:id="rId19"/>
    <sheet name="_Hidden16" sheetId="20" state="hidden" r:id="rId20"/>
    <sheet name="_Hidden17" sheetId="21" state="hidden" r:id="rId21"/>
    <sheet name="_Hidden18" sheetId="22" state="hidden" r:id="rId22"/>
    <sheet name="_Hidden19" sheetId="23" state="hidden" r:id="rId23"/>
    <sheet name="_Hidden20" sheetId="24" state="hidden" r:id="rId24"/>
    <sheet name="_Hidden21" sheetId="25" state="hidden" r:id="rId25"/>
    <sheet name="_Hidden22" sheetId="26" state="hidden" r:id="rId26"/>
    <sheet name="_Hidden23" sheetId="27" state="hidden" r:id="rId27"/>
    <sheet name="D8. Performance" sheetId="28" r:id="rId28"/>
    <sheet name="_Hidden25" sheetId="29" state="hidden" r:id="rId29"/>
    <sheet name="D9. Amortisation" sheetId="30" r:id="rId30"/>
    <sheet name="D10. Amortisation Graph " sheetId="31" r:id="rId31"/>
    <sheet name="_Hidden28" sheetId="32" state="hidden" r:id="rId32"/>
  </sheets>
  <externalReferences>
    <externalReference r:id="rId35"/>
  </externalReferences>
  <definedNames>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6">'D2. Covered Bond Series'!$B$1:$T$15</definedName>
    <definedName name="_xlnm.Print_Area" localSheetId="11">'D7. Stratification Graphs'!$A$1:$Q$54</definedName>
    <definedName name="_xlnm.Print_Area" localSheetId="4">'Disclaimer'!$A$1:$A$170</definedName>
    <definedName name="_xlnm.Print_Area" localSheetId="0">'Introduction'!$B$2:$J$52</definedName>
    <definedName name="Print_Area_0">#REF!</definedName>
    <definedName name="Print_Area_1">#REF!</definedName>
    <definedName name="Print_Area_10">#REF!</definedName>
    <definedName name="Print_Area_11">#REF!</definedName>
    <definedName name="Print_Area_12">#REF!</definedName>
    <definedName name="Print_Area_13">#REF!</definedName>
    <definedName name="Print_Area_23">'D8. Performance'!$B$2:$K$17</definedName>
    <definedName name="Print_Area_25">'D9. Amortisation'!$B$1:$N$380</definedName>
    <definedName name="Print_Area_26">'D10. Amortisation Graph '!$B$1:$B$2</definedName>
    <definedName name="Print_Area_29">#REF!</definedName>
    <definedName name="Print_Area_3">'D3. Ratings'!$B$2:$G$16</definedName>
    <definedName name="Print_Area_31">#REF!</definedName>
    <definedName name="Print_Area_34">#REF!</definedName>
    <definedName name="Print_Area_35">#REF!</definedName>
    <definedName name="Print_Area_36">#REF!</definedName>
    <definedName name="Print_Area_37">#REF!</definedName>
    <definedName name="Print_Area_38">#REF!</definedName>
    <definedName name="Print_Area_39">#REF!</definedName>
    <definedName name="Print_Area_4">'D4. Tests Royal Decree'!$B$1:$U$88</definedName>
    <definedName name="Print_Area_40">#REF!</definedName>
    <definedName name="Print_Area_41">#REF!</definedName>
    <definedName name="Print_Area_42">#REF!</definedName>
    <definedName name="Print_Area_43">#REF!</definedName>
    <definedName name="Print_Area_44">#REF!</definedName>
    <definedName name="Print_Area_5">'D5. Cover Pool Summary'!$B$1:$O$53</definedName>
    <definedName name="Print_Area_6">'D6. Stratification Tables'!$B$2:$AH$281</definedName>
    <definedName name="Print_Area_7">'D7. Stratification Graphs'!$A$2:$Q$53</definedName>
    <definedName name="Print_Area_8">#REF!</definedName>
    <definedName name="Print_Area_9">#REF!</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<sst xmlns="http://schemas.openxmlformats.org/spreadsheetml/2006/main" count="2678" uniqueCount="1894">
  <si>
    <t>A. Harmonised Transparency Template - General Information</t>
  </si>
  <si>
    <t>Reporting in Domestic Currency</t>
  </si>
  <si>
    <t>EUR</t>
  </si>
  <si>
    <t>CONTENT OF TAB A</t>
  </si>
  <si>
    <t>1. Basic Facts</t>
  </si>
  <si>
    <t>3. General Cover Pool / Covered Bond Information</t>
  </si>
  <si>
    <t>Field Number</t>
  </si>
  <si>
    <t>Country</t>
  </si>
  <si>
    <t>Belgium</t>
  </si>
  <si>
    <t>G.1.1.2</t>
  </si>
  <si>
    <t>Issuer Name</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</si>
  <si>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</si>
  <si>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</si>
  <si>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</si>
  <si>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</si>
  <si>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</si>
  <si>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</si>
  <si>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</si>
  <si>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</si>
  <si>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</si>
  <si>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</si>
  <si>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</si>
  <si>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</si>
  <si>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</si>
  <si>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</si>
  <si>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</si>
  <si>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</si>
  <si>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</si>
  <si>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</si>
  <si>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</si>
  <si>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</si>
  <si>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</si>
  <si>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</si>
  <si>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</si>
  <si>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</si>
  <si>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</si>
  <si>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</si>
  <si>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</si>
  <si>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</si>
  <si>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</si>
  <si>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</si>
  <si>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</si>
  <si>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</si>
  <si>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</si>
  <si>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</si>
  <si>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</si>
  <si>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</si>
  <si>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</si>
  <si>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</si>
  <si>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</si>
  <si>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</si>
  <si>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</si>
  <si>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</si>
  <si>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</si>
  <si>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</si>
  <si>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</si>
  <si>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</si>
  <si>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</si>
  <si>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</si>
  <si>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</si>
  <si>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</si>
  <si>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</si>
  <si>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</si>
  <si>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</si>
  <si>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100%</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</si>
  <si>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</si>
  <si>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</si>
  <si>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</si>
  <si>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</si>
  <si>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</si>
  <si>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</si>
  <si>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</si>
  <si>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</si>
  <si>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</si>
  <si>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</si>
  <si>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</si>
  <si>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</si>
  <si>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</si>
  <si>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</si>
  <si>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</si>
  <si>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</si>
  <si>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</si>
  <si>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</si>
  <si>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</si>
  <si>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</si>
  <si>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G.3.5.9</t>
  </si>
  <si>
    <t>0</t>
  </si>
  <si>
    <t>OG.3.5.1</t>
  </si>
  <si>
    <t>o/w 0-1 day</t>
  </si>
  <si>
    <t>OG.3.5.2</t>
  </si>
  <si>
    <t>o/w 0-0.5y</t>
  </si>
  <si>
    <t>OG.3.5.3</t>
  </si>
  <si>
    <t>OG.3.5.4</t>
  </si>
  <si>
    <t>o/w 1-1.5y</t>
  </si>
  <si>
    <t>OG.3.5.5</t>
  </si>
  <si>
    <t>OG.3.5.6</t>
  </si>
  <si>
    <t>OG.3.5.7</t>
  </si>
  <si>
    <t>OG.3.5.8</t>
  </si>
  <si>
    <t>OG.3.5.9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</si>
  <si>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</si>
  <si>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</si>
  <si>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</si>
  <si>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</si>
  <si>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</si>
  <si>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</si>
  <si>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</si>
  <si>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</si>
  <si>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</si>
  <si>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</si>
  <si>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</si>
  <si>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</si>
  <si>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</si>
  <si>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</si>
  <si>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</si>
  <si>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</si>
  <si>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</si>
  <si>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</si>
  <si>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10+ Y</t>
  </si>
  <si>
    <t>G.3.5.10</t>
  </si>
  <si>
    <t>OG.3.5.10</t>
  </si>
  <si>
    <t>6. Covered Assets - Currency</t>
  </si>
  <si>
    <t>Nominal [before hedging] (mn)</t>
  </si>
  <si>
    <t>Nominal [after hedging] (mn)</t>
  </si>
  <si>
    <t>% Total [before]</t>
  </si>
  <si>
    <t>% Total [after]</t>
  </si>
  <si>
    <t>G.3.6.1</t>
  </si>
  <si>
    <t>100.00%</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</si>
  <si>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</si>
  <si>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</si>
  <si>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</si>
  <si>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</si>
  <si>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</si>
  <si>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</si>
  <si>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</si>
  <si>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</si>
  <si>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</si>
  <si>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</si>
  <si>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</si>
  <si>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</si>
  <si>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</si>
  <si>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</si>
  <si>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</si>
  <si>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</si>
  <si>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</si>
  <si>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</si>
  <si>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</si>
  <si>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</si>
  <si>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</si>
  <si>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</si>
  <si>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</si>
  <si>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</si>
  <si>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</si>
  <si>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</si>
  <si>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</si>
  <si>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</si>
  <si>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</si>
  <si>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</si>
  <si>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</si>
  <si>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</si>
  <si>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</si>
  <si>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</si>
  <si>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</si>
  <si>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</si>
  <si>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</si>
  <si>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</si>
  <si>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</si>
  <si>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</si>
  <si>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</si>
  <si>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</si>
  <si>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</si>
  <si>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</si>
  <si>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</si>
  <si>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</si>
  <si>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</si>
  <si>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</si>
  <si>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</si>
  <si>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</si>
  <si>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</si>
  <si>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</si>
  <si>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</si>
  <si>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</si>
  <si>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</si>
  <si>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</si>
  <si>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</si>
  <si>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</si>
  <si>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</si>
  <si>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</si>
  <si>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</si>
  <si>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</si>
  <si>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</si>
  <si>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</si>
  <si>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</si>
  <si>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</si>
  <si>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</si>
  <si>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</si>
  <si>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</si>
  <si>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</si>
  <si>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</si>
  <si>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</si>
  <si>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</si>
  <si>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</si>
  <si>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</si>
  <si>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</si>
  <si>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</si>
  <si>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</si>
  <si>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</si>
  <si>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</si>
  <si>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</si>
  <si>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</si>
  <si>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</si>
  <si>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</si>
  <si>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</si>
  <si>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</si>
  <si>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</si>
  <si>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</si>
  <si>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</si>
  <si>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</si>
  <si>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</si>
  <si>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</si>
  <si>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</si>
  <si>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</si>
  <si>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</si>
  <si>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</si>
  <si>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</si>
  <si>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</si>
  <si>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</si>
  <si>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</si>
  <si>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</si>
  <si>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</si>
  <si>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</si>
  <si>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</si>
  <si>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</si>
  <si>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</si>
  <si>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</si>
  <si>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</si>
  <si>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</si>
  <si>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</si>
  <si>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</si>
  <si>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</si>
  <si>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</si>
  <si>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</si>
  <si>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</si>
  <si>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</si>
  <si>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</si>
  <si>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</si>
  <si>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</si>
  <si>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</si>
  <si>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</si>
  <si>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</si>
  <si>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</si>
  <si>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</si>
  <si>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</si>
  <si>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</si>
  <si>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</si>
  <si>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</si>
  <si>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</si>
  <si>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</si>
  <si>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</si>
  <si>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</si>
  <si>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</si>
  <si>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</si>
  <si>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</si>
  <si>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</si>
  <si>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</si>
  <si>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</si>
  <si>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</si>
  <si>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</si>
  <si>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</si>
  <si>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</si>
  <si>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</si>
  <si>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</si>
  <si>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</si>
  <si>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</si>
  <si>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</si>
  <si>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</si>
  <si>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</si>
  <si>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</si>
  <si>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</si>
  <si>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</si>
  <si>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</si>
  <si>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</si>
  <si>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</si>
  <si>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</si>
  <si>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</si>
  <si>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</si>
  <si>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</si>
  <si>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</si>
  <si>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</si>
  <si>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</si>
  <si>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</si>
  <si>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</si>
  <si>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</si>
  <si>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</si>
  <si>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</si>
  <si>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</si>
  <si>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</si>
  <si>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</si>
  <si>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</si>
  <si>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</si>
  <si>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</si>
  <si>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</si>
  <si>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</si>
  <si>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</si>
  <si>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</si>
  <si>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</si>
  <si>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</si>
  <si>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</si>
  <si>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</si>
  <si>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</si>
  <si>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</si>
  <si>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</si>
  <si>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</si>
  <si>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</si>
  <si>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</si>
  <si>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</si>
  <si>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</si>
  <si>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</si>
  <si>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</si>
  <si>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</si>
  <si>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</si>
  <si>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</si>
  <si>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</si>
  <si>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</si>
  <si>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</si>
  <si>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</si>
  <si>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</si>
  <si>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</si>
  <si>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</si>
  <si>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</si>
  <si>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</si>
  <si>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</si>
  <si>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</si>
  <si>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</si>
  <si>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</si>
  <si>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</si>
  <si>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</si>
  <si>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</si>
  <si>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</si>
  <si>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</si>
  <si>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</si>
  <si>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</si>
  <si>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</si>
  <si>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</si>
  <si>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</si>
  <si>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</si>
  <si>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</si>
  <si>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</si>
  <si>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</si>
  <si>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</si>
  <si>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</si>
  <si>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</si>
  <si>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</si>
  <si>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</si>
  <si>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</si>
  <si>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</si>
  <si>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</si>
  <si>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</si>
  <si>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</si>
  <si>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</si>
  <si>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</si>
  <si>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</si>
  <si>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</si>
  <si>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</si>
  <si>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</si>
  <si>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</si>
  <si>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</si>
  <si>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</si>
  <si>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</si>
  <si>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</si>
  <si>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</si>
  <si>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</si>
  <si>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</si>
  <si>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</si>
  <si>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</si>
  <si>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</si>
  <si>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</si>
  <si>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</si>
  <si>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</si>
  <si>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</si>
  <si>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</si>
  <si>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</si>
  <si>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</si>
  <si>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</si>
  <si>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</si>
  <si>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</si>
  <si>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</si>
  <si>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</si>
  <si>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</si>
  <si>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</si>
  <si>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</si>
  <si>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</si>
  <si>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</si>
  <si>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</si>
  <si>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</si>
  <si>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</si>
  <si>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</si>
  <si>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</si>
  <si>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</si>
  <si>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</si>
  <si>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</si>
  <si>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</si>
  <si>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</si>
  <si>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</si>
  <si>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</si>
  <si>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</si>
  <si>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</si>
  <si>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</si>
  <si>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</si>
  <si>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</si>
  <si>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</si>
  <si>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</si>
  <si>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</si>
  <si>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</si>
  <si>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</si>
  <si>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</si>
  <si>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</si>
  <si>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</si>
  <si>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</si>
  <si>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</si>
  <si>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</si>
  <si>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</si>
  <si>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</si>
  <si>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</si>
  <si>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</si>
  <si>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</si>
  <si>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</si>
  <si>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</si>
  <si>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</si>
  <si>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</si>
  <si>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</si>
  <si>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</si>
  <si>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</si>
  <si>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</si>
  <si>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</si>
  <si>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</si>
  <si>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</si>
  <si>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</si>
  <si>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</si>
  <si>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</si>
  <si>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</si>
  <si>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</si>
  <si>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</si>
  <si>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</si>
  <si>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</si>
  <si>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</si>
  <si>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</si>
  <si>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</si>
  <si>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</si>
  <si>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</si>
  <si>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</si>
  <si>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</si>
  <si>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</si>
  <si>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</si>
  <si>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</si>
  <si>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</si>
  <si>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</si>
  <si>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</si>
  <si>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</si>
  <si>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</si>
  <si>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</si>
  <si>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</si>
  <si>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</si>
  <si>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</si>
  <si>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</si>
  <si>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</si>
  <si>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</si>
  <si>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</si>
  <si>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</si>
  <si>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</si>
  <si>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</si>
  <si>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</si>
  <si>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</si>
  <si>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</si>
  <si>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</si>
  <si>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</si>
  <si>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</si>
  <si>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</si>
  <si>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</si>
  <si>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</si>
  <si>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</si>
  <si>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</si>
  <si>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</si>
  <si>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</si>
  <si>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</si>
  <si>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</si>
  <si>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</si>
  <si>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</si>
  <si>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</si>
  <si>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</si>
  <si>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</si>
  <si>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</si>
  <si>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</si>
  <si>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</si>
  <si>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</si>
  <si>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</si>
  <si>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</si>
  <si>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</si>
  <si>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</si>
  <si>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</si>
  <si>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</si>
  <si>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</si>
  <si>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</si>
  <si>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</si>
  <si>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</si>
  <si>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</si>
  <si>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</si>
  <si>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</si>
  <si>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</si>
  <si>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</si>
  <si>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</si>
  <si>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</si>
  <si>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</si>
  <si>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</si>
  <si>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</si>
  <si>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</si>
  <si>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</si>
  <si>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</si>
  <si>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</si>
  <si>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</si>
  <si>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</si>
  <si>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</si>
  <si>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</si>
  <si>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</si>
  <si>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</si>
  <si>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</si>
  <si>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</si>
  <si>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</si>
  <si>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</si>
  <si>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</si>
  <si>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</si>
  <si>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</si>
  <si>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</si>
  <si>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</si>
  <si>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</si>
  <si>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</si>
  <si>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</si>
  <si>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</si>
  <si>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</si>
  <si>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</si>
  <si>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</si>
  <si>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</si>
  <si>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</si>
  <si>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</si>
  <si>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</si>
  <si>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</si>
  <si>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</si>
  <si>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</si>
  <si>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</si>
  <si>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</si>
  <si>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</si>
  <si>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</si>
  <si>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</si>
  <si>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</si>
  <si>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</si>
  <si>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</si>
  <si>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</si>
  <si>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</si>
  <si>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</si>
  <si>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</si>
  <si>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</si>
  <si>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</si>
  <si>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</si>
  <si>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</si>
  <si>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</si>
  <si>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</si>
  <si>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</si>
  <si>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</si>
  <si>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</si>
  <si>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</si>
  <si>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</si>
  <si>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</si>
  <si>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</si>
  <si>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</si>
  <si>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</si>
  <si>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</si>
  <si>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</si>
  <si>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</si>
  <si>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</si>
  <si>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</si>
  <si>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</si>
  <si>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</si>
  <si>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</si>
  <si>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</si>
  <si>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</si>
  <si>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</si>
  <si>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</si>
  <si>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</si>
  <si>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</si>
  <si>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</si>
  <si>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</si>
  <si>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</si>
  <si>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</si>
  <si>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</si>
  <si>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</si>
  <si>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</si>
  <si>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</si>
  <si>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</si>
  <si>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</si>
  <si>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</si>
  <si>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</si>
  <si>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</si>
  <si>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</si>
  <si>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</si>
  <si>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</si>
  <si>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</si>
  <si>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</si>
  <si>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</si>
  <si>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</si>
  <si>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</si>
  <si>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</si>
  <si>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</si>
  <si>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</si>
  <si>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</si>
  <si>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</si>
  <si>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</si>
  <si>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</si>
  <si>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</si>
  <si>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</si>
  <si>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</si>
  <si>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</si>
  <si>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</si>
  <si>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</si>
  <si>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</si>
  <si>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</si>
  <si>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</si>
  <si>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</si>
  <si>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</si>
  <si>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</si>
  <si>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</si>
  <si>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</si>
  <si>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</si>
  <si>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</si>
  <si>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</si>
  <si>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</si>
  <si>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</si>
  <si>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</si>
  <si>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</si>
  <si>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</si>
  <si>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</si>
  <si>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</si>
  <si>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</si>
  <si>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</si>
  <si>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</si>
  <si>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</si>
  <si>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</si>
  <si>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</si>
  <si>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</si>
  <si>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</si>
  <si>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</si>
  <si>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</si>
  <si>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</si>
  <si>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</si>
  <si>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</si>
  <si>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</si>
  <si>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</si>
  <si>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</si>
  <si>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</si>
  <si>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</si>
  <si>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</si>
  <si>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</si>
  <si>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</si>
  <si>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</si>
  <si>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</si>
  <si>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</si>
  <si>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</si>
  <si>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</si>
  <si>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</si>
  <si>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</si>
  <si>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</si>
  <si>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</si>
  <si>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</si>
  <si>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</si>
  <si>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</si>
  <si>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</si>
  <si>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</si>
  <si>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</si>
  <si>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</si>
  <si>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</si>
  <si>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</si>
  <si>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</si>
  <si>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</si>
  <si>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</si>
  <si>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</si>
  <si>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</si>
  <si>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</si>
  <si>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</si>
  <si>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</si>
  <si>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</si>
  <si>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</si>
  <si>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</si>
  <si>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</si>
  <si>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</si>
  <si>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</si>
  <si>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</si>
  <si>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</si>
  <si>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</si>
  <si>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</si>
  <si>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</si>
  <si>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</si>
  <si>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</si>
  <si>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</si>
  <si>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</si>
  <si>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</si>
  <si>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</si>
  <si>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</si>
  <si>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</si>
  <si>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</si>
  <si>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</si>
  <si>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</si>
  <si>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</si>
  <si>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</si>
  <si>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</si>
  <si>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</si>
  <si>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</si>
  <si>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</si>
  <si>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</si>
  <si>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</si>
  <si>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</si>
  <si>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</si>
  <si>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</si>
  <si>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</si>
  <si>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</si>
  <si>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</si>
  <si>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</si>
  <si>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</si>
  <si>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</si>
  <si>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</si>
  <si>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</si>
  <si>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</si>
  <si>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</si>
  <si>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</si>
  <si>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</si>
  <si>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</si>
  <si>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</si>
  <si>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</si>
  <si>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</si>
  <si>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</si>
  <si>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</si>
  <si>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</si>
  <si>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</si>
  <si>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</si>
  <si>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</si>
  <si>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</si>
  <si>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</si>
  <si>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</si>
  <si>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</si>
  <si>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</si>
  <si>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</si>
  <si>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</si>
  <si>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</si>
  <si>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</si>
  <si>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</si>
  <si>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</si>
  <si>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</si>
  <si>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</si>
  <si>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</si>
  <si>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</si>
  <si>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</si>
  <si>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</si>
  <si>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</si>
  <si>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</si>
  <si>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</si>
  <si>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</si>
  <si>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</si>
  <si>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</si>
  <si>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</si>
  <si>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</si>
  <si>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</si>
  <si>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</si>
  <si>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</si>
  <si>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</si>
  <si>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</si>
  <si>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</si>
  <si>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</si>
  <si>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</si>
  <si>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</si>
  <si>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</si>
  <si>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</si>
  <si>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</si>
  <si>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</si>
  <si>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</si>
  <si>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</si>
  <si>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</si>
  <si>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</si>
  <si>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</si>
  <si>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</si>
  <si>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</si>
  <si>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</si>
  <si>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</si>
  <si>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</si>
  <si>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</si>
  <si>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</si>
  <si>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</si>
  <si>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</si>
  <si>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</si>
  <si>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</si>
  <si>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</si>
  <si>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</si>
  <si>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</si>
  <si>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</si>
  <si>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</si>
  <si>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</si>
  <si>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</si>
  <si>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</si>
  <si>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</si>
  <si>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</si>
  <si>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</si>
  <si>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</si>
  <si>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</si>
  <si>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</si>
  <si>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</si>
  <si>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</si>
  <si>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</si>
  <si>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</si>
  <si>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</si>
  <si>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</si>
  <si>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</si>
  <si>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</si>
  <si>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</si>
  <si>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</si>
  <si>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</si>
  <si>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</si>
  <si>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</si>
  <si>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</si>
  <si>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</si>
  <si>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</si>
  <si>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</si>
  <si>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</si>
  <si>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</si>
  <si>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</si>
  <si>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</si>
  <si>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</si>
  <si>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</si>
  <si>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</si>
  <si>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</si>
  <si>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</si>
  <si>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</si>
  <si>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</si>
  <si>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</si>
  <si>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</si>
  <si>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</si>
  <si>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</si>
  <si>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</si>
  <si>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</si>
  <si>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</si>
  <si>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</si>
  <si>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</si>
  <si>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</si>
  <si>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</si>
  <si>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</si>
  <si>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</si>
  <si>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</si>
  <si>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</si>
  <si>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</si>
  <si>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</si>
  <si>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</si>
  <si>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</si>
  <si>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</si>
  <si>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</si>
  <si>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</si>
  <si>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</si>
  <si>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</si>
  <si>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</si>
  <si>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</si>
  <si>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</si>
  <si>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</si>
  <si>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</si>
  <si>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</si>
  <si>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</si>
  <si>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</si>
  <si>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</si>
  <si>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</si>
  <si>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</si>
  <si>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</si>
  <si>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</si>
  <si>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</si>
  <si>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</si>
  <si>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</si>
  <si>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Extended Maturity Date</t>
  </si>
  <si>
    <t>24/10/2024</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</si>
  <si>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</si>
  <si>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</si>
  <si>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</si>
  <si>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</si>
  <si>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</si>
  <si>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</si>
  <si>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</si>
  <si>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</si>
  <si>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</si>
  <si>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</si>
  <si>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</si>
  <si>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</si>
  <si>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</si>
  <si>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</si>
  <si>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</si>
  <si>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</si>
  <si>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</si>
  <si>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</si>
  <si>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</si>
  <si>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</si>
  <si>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</si>
  <si>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</si>
  <si>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</si>
  <si>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</si>
  <si>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</si>
  <si>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</si>
  <si>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</si>
  <si>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</si>
  <si>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</si>
  <si>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</si>
  <si>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</si>
  <si>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</si>
  <si>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</si>
  <si>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</si>
  <si>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</si>
  <si>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</si>
  <si>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</si>
  <si>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</si>
  <si>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</si>
  <si>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</si>
  <si>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</si>
  <si>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</si>
  <si>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</si>
  <si>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</si>
  <si>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</si>
  <si>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</si>
  <si>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</si>
  <si>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</si>
  <si>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</si>
  <si>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</si>
  <si>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</si>
  <si>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</si>
  <si>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</si>
  <si>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</si>
  <si>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</si>
  <si>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</si>
  <si>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</si>
  <si>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</si>
  <si>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</si>
  <si>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</si>
  <si>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</si>
  <si>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</si>
  <si>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</si>
  <si>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</si>
  <si>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</si>
  <si>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</si>
  <si>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</si>
  <si>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</si>
  <si>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</si>
  <si>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</si>
  <si>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</si>
  <si>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</si>
  <si>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</si>
  <si>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</si>
  <si>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</si>
  <si>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</si>
  <si>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</si>
  <si>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</si>
  <si>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</si>
  <si>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</si>
  <si>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</si>
  <si>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</si>
  <si>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</si>
  <si>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</si>
  <si>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</si>
  <si>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</si>
  <si>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</si>
  <si>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</si>
  <si>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</si>
  <si>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</si>
  <si>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</si>
  <si>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</si>
  <si>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</si>
  <si>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</si>
  <si>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</si>
  <si>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</si>
  <si>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</si>
  <si>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</si>
  <si>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</si>
  <si>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</si>
  <si>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</si>
  <si>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</si>
  <si>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</si>
  <si>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</si>
  <si>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</si>
  <si>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</si>
  <si>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 1</t>
  </si>
  <si>
    <t>BE0000308172</t>
  </si>
  <si>
    <t>Kingdom of Belgium</t>
  </si>
  <si>
    <t>BGB 4 28MAR2022 48</t>
  </si>
  <si>
    <t>Nominal Amount</t>
  </si>
  <si>
    <t>F</t>
  </si>
  <si>
    <t>Standar &amp; Poor's Rating</t>
  </si>
  <si>
    <t>AA</t>
  </si>
  <si>
    <t>Fitch Rating</t>
  </si>
  <si>
    <t>AA-</t>
  </si>
  <si>
    <t>Moody's Rating</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</si>
  <si>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</si>
  <si>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</si>
  <si>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</si>
  <si>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</si>
  <si>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</si>
  <si>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</si>
  <si>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</si>
  <si>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</si>
  <si>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</si>
  <si>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</si>
  <si>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</si>
  <si>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</si>
  <si>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</si>
  <si>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</si>
  <si>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</si>
  <si>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</si>
  <si>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</si>
  <si>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</si>
  <si>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</si>
  <si>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</si>
  <si>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</si>
  <si>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</si>
  <si>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</si>
  <si>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</si>
  <si>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</si>
  <si>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</si>
  <si>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</si>
  <si>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</si>
  <si>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</si>
  <si>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</si>
  <si>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</si>
  <si>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</si>
  <si>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</si>
  <si>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</si>
  <si>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</si>
  <si>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</si>
  <si>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</si>
  <si>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</si>
  <si>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</si>
  <si>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</si>
  <si>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</si>
  <si>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</si>
  <si>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&lt;0</t>
  </si>
  <si>
    <t>&gt;21 and &lt;=22</t>
  </si>
  <si>
    <t>&gt;22 and &lt;=23</t>
  </si>
  <si>
    <t>&gt;23 and &lt;=24</t>
  </si>
  <si>
    <t>&gt;24 and &lt;=25</t>
  </si>
  <si>
    <t>&gt;25 and &lt;=26</t>
  </si>
  <si>
    <t>&gt;26 and &lt;=27</t>
  </si>
  <si>
    <t>&gt;27 and &lt;=28</t>
  </si>
  <si>
    <t>&gt;28 and &lt;=29</t>
  </si>
  <si>
    <t>&gt;29 and &lt;=30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</si>
  <si>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</si>
  <si>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</si>
  <si>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</si>
  <si>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</si>
  <si>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</si>
  <si>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</si>
  <si>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</si>
  <si>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</si>
  <si>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</si>
  <si>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</si>
  <si>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</si>
  <si>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</si>
  <si>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</si>
  <si>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</si>
  <si>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</si>
  <si>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</si>
  <si>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</si>
  <si>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</si>
  <si>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</si>
  <si>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</si>
  <si>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</si>
  <si>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</si>
  <si>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Variable</t>
  </si>
  <si>
    <t>Variable With Cap</t>
  </si>
  <si>
    <t>2017</t>
  </si>
  <si>
    <t>2018</t>
  </si>
  <si>
    <t>2019</t>
  </si>
  <si>
    <t>2020</t>
  </si>
  <si>
    <t>2021</t>
  </si>
  <si>
    <t>2022</t>
  </si>
  <si>
    <t>2023</t>
  </si>
  <si>
    <t>2024</t>
  </si>
  <si>
    <t>2025</t>
  </si>
  <si>
    <t>2026</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</si>
  <si>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</si>
  <si>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</si>
  <si>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</si>
  <si>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</si>
  <si>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</si>
  <si>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</si>
  <si>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</si>
  <si>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</si>
  <si>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</si>
  <si>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</si>
  <si>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</si>
  <si>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</si>
  <si>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</si>
  <si>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</si>
  <si>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</si>
  <si>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</si>
  <si>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</si>
  <si>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</si>
  <si>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</si>
  <si>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</si>
  <si>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</si>
  <si>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</si>
  <si>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</si>
  <si>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</si>
  <si>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</si>
  <si>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</si>
  <si>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</si>
  <si>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</si>
  <si>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</si>
  <si>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</si>
  <si>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</si>
  <si>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</si>
  <si>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</si>
  <si>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</si>
  <si>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</si>
  <si>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</si>
  <si>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</si>
  <si>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</si>
  <si>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Cover Pool Performance</t>
  </si>
  <si>
    <t xml:space="preserve">1. Delinquencies (at cut-off date)
</t>
  </si>
  <si>
    <t>Performing</t>
  </si>
  <si>
    <t>60 - 90 Days</t>
  </si>
  <si>
    <t>&gt; 90 Days</t>
  </si>
  <si>
    <t>Amortisation</t>
  </si>
  <si>
    <t>TIME</t>
  </si>
  <si>
    <t>LIABILITIES</t>
  </si>
  <si>
    <t>COVER LOAN ASSETS</t>
  </si>
  <si>
    <t>Cutt-off</t>
  </si>
  <si>
    <t>Maturity</t>
  </si>
  <si>
    <t>Month</t>
  </si>
  <si>
    <t>Days</t>
  </si>
  <si>
    <t>Covered bonds</t>
  </si>
  <si>
    <t>CPR 0%</t>
  </si>
  <si>
    <t>CPR 2%</t>
  </si>
  <si>
    <t>CPR 5%</t>
  </si>
  <si>
    <t>CPR 10%</t>
  </si>
  <si>
    <t>1/01/2017</t>
  </si>
  <si>
    <t>1/02/2017</t>
  </si>
  <si>
    <t>1/03/2017</t>
  </si>
  <si>
    <t>1/04/2017</t>
  </si>
  <si>
    <t>1/05/2017</t>
  </si>
  <si>
    <t>1/06/2017</t>
  </si>
  <si>
    <t>1/07/2017</t>
  </si>
  <si>
    <t>1/08/2017</t>
  </si>
  <si>
    <t>1/09/2017</t>
  </si>
  <si>
    <t>1/10/2017</t>
  </si>
  <si>
    <t>1/11/2017</t>
  </si>
  <si>
    <t>1/12/2017</t>
  </si>
  <si>
    <t>1/01/2018</t>
  </si>
  <si>
    <t>1/02/2018</t>
  </si>
  <si>
    <t>1/03/2018</t>
  </si>
  <si>
    <t>1/04/2018</t>
  </si>
  <si>
    <t>1/05/2018</t>
  </si>
  <si>
    <t>1/06/2018</t>
  </si>
  <si>
    <t>1/07/2018</t>
  </si>
  <si>
    <t>1/08/2018</t>
  </si>
  <si>
    <t>1/09/2018</t>
  </si>
  <si>
    <t>1/10/2018</t>
  </si>
  <si>
    <t>1/11/2018</t>
  </si>
  <si>
    <t>1/12/2018</t>
  </si>
  <si>
    <t>1/01/2019</t>
  </si>
  <si>
    <t>1/02/2019</t>
  </si>
  <si>
    <t>1/03/2019</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</si>
  <si>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</si>
  <si>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</si>
  <si>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</si>
  <si>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</si>
  <si>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</si>
  <si>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</si>
  <si>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</si>
  <si>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</si>
  <si>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</si>
  <si>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</si>
  <si>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</si>
  <si>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</si>
  <si>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</si>
  <si>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</si>
  <si>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</si>
  <si>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</si>
  <si>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</si>
  <si>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</si>
  <si>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</si>
  <si>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</si>
  <si>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</si>
  <si>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</si>
  <si>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</si>
  <si>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</si>
  <si>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</si>
  <si>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</si>
  <si>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</si>
  <si>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</si>
  <si>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</si>
  <si>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</si>
  <si>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</si>
  <si>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</si>
  <si>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</si>
  <si>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</si>
  <si>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</si>
  <si>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</si>
  <si>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</si>
  <si>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</si>
  <si>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</si>
  <si>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</si>
  <si>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</si>
  <si>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</si>
  <si>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</si>
  <si>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</si>
  <si>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</si>
  <si>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</si>
  <si>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</si>
  <si>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</si>
  <si>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</si>
  <si>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</si>
  <si>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</si>
  <si>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</si>
  <si>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</si>
  <si>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</si>
  <si>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</si>
  <si>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</si>
  <si>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</si>
  <si>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</si>
  <si>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</si>
  <si>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</si>
  <si>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</si>
  <si>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</si>
  <si>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</si>
  <si>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</si>
  <si>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</si>
  <si>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</si>
  <si>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</si>
  <si>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</si>
  <si>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</si>
  <si>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</si>
  <si>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</si>
  <si>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</si>
  <si>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</si>
  <si>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</si>
  <si>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</si>
  <si>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</si>
  <si>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</si>
  <si>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</si>
  <si>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</si>
  <si>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</si>
  <si>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</si>
  <si>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</si>
  <si>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</si>
  <si>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</si>
  <si>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</si>
  <si>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</si>
  <si>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</si>
  <si>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</si>
  <si>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</si>
  <si>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</si>
  <si>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</si>
  <si>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</si>
  <si>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</si>
  <si>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</si>
  <si>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</si>
  <si>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</si>
  <si>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</si>
  <si>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</si>
  <si>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</si>
  <si>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</si>
  <si>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</si>
  <si>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</si>
  <si>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</si>
  <si>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</si>
  <si>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</si>
  <si>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</si>
  <si>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</si>
  <si>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</si>
  <si>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</si>
  <si>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</si>
  <si>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</si>
  <si>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</si>
  <si>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</si>
  <si>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</si>
  <si>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</si>
  <si>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</si>
  <si>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</si>
  <si>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</si>
  <si>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</si>
  <si>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</si>
  <si>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</si>
  <si>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</si>
  <si>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</si>
  <si>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</si>
  <si>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</si>
  <si>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</si>
  <si>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</si>
  <si>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</si>
  <si>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</si>
  <si>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</si>
  <si>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</si>
  <si>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</si>
  <si>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</si>
  <si>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</si>
  <si>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</si>
  <si>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</si>
  <si>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</si>
  <si>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</si>
  <si>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</si>
  <si>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</si>
  <si>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</si>
  <si>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</si>
  <si>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</si>
  <si>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</si>
  <si>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</si>
  <si>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</si>
  <si>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</si>
  <si>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</si>
  <si>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</si>
  <si>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</si>
  <si>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</si>
  <si>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</si>
  <si>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</si>
  <si>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</si>
  <si>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</si>
  <si>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</si>
  <si>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</si>
  <si>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</si>
  <si>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</si>
  <si>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</si>
  <si>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</si>
  <si>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</si>
  <si>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</si>
  <si>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</si>
  <si>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</si>
  <si>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</si>
  <si>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</si>
  <si>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</si>
  <si>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</si>
  <si>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</si>
  <si>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</si>
  <si>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</si>
  <si>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</si>
  <si>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</si>
  <si>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</si>
  <si>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</si>
  <si>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</si>
  <si>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</si>
  <si>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</si>
  <si>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</si>
  <si>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</si>
  <si>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</si>
  <si>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</si>
  <si>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</si>
  <si>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</si>
  <si>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</si>
  <si>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</si>
  <si>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</si>
  <si>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</si>
  <si>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</si>
  <si>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</si>
  <si>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</si>
  <si>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</si>
  <si>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</si>
  <si>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</si>
  <si>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</si>
  <si>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</si>
  <si>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</si>
  <si>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</si>
  <si>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</si>
  <si>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</si>
  <si>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</si>
  <si>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</si>
  <si>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</si>
  <si>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</si>
  <si>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</si>
  <si>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</si>
  <si>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</si>
  <si>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</si>
  <si>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</si>
  <si>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</si>
  <si>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</si>
  <si>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</si>
  <si>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</si>
  <si>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</si>
  <si>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</si>
  <si>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</si>
  <si>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</si>
  <si>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</si>
  <si>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</si>
  <si>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</si>
  <si>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</si>
  <si>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</si>
  <si>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</si>
  <si>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</si>
  <si>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</si>
  <si>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</si>
  <si>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</si>
  <si>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</si>
  <si>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</si>
  <si>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</si>
  <si>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</si>
  <si>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</si>
  <si>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</si>
  <si>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</si>
  <si>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</si>
  <si>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</si>
  <si>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</si>
  <si>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</si>
  <si>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</si>
  <si>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</si>
  <si>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</si>
  <si>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</si>
  <si>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</si>
  <si>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</si>
  <si>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</si>
  <si>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</si>
  <si>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</si>
  <si>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</si>
  <si>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</si>
  <si>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</si>
  <si>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</si>
  <si>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</si>
  <si>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</si>
  <si>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</si>
  <si>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</si>
  <si>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</si>
  <si>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</si>
  <si>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</si>
  <si>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</si>
  <si>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</si>
  <si>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</si>
  <si>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</si>
  <si>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</si>
  <si>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</si>
  <si>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</si>
  <si>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</si>
  <si>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</si>
  <si>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</si>
  <si>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</si>
  <si>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</si>
  <si>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</si>
  <si>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</si>
  <si>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</si>
  <si>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</si>
  <si>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</si>
  <si>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</si>
  <si>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</si>
  <si>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</si>
  <si>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</si>
  <si>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</si>
  <si>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</si>
  <si>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</si>
  <si>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</si>
  <si>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</si>
  <si>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</si>
  <si>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</si>
  <si>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</si>
  <si>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</si>
  <si>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</si>
  <si>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</si>
  <si>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</si>
  <si>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</si>
  <si>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</si>
  <si>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</si>
  <si>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</si>
  <si>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</si>
  <si>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</si>
  <si>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</si>
  <si>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</si>
  <si>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</si>
  <si>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</si>
  <si>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</si>
  <si>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</si>
  <si>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</si>
  <si>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</si>
  <si>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</si>
  <si>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</si>
  <si>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</si>
  <si>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</si>
  <si>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</si>
  <si>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</si>
  <si>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</si>
  <si>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</si>
  <si>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</si>
  <si>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</si>
  <si>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</si>
  <si>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</si>
  <si>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</si>
  <si>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</si>
  <si>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</si>
  <si>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</si>
  <si>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</si>
  <si>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</si>
  <si>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</si>
  <si>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</si>
  <si>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</si>
  <si>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</si>
  <si>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</si>
  <si>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</si>
  <si>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</si>
  <si>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</si>
  <si>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</si>
  <si>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</si>
  <si>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</si>
  <si>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</si>
  <si>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</si>
  <si>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</si>
  <si>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</si>
  <si>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</si>
  <si>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</si>
  <si>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</si>
  <si>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</si>
  <si>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</si>
  <si>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</si>
  <si>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Outstanding Residential Mortgage Loans (0% CPR)</t>
  </si>
  <si>
    <t>Outstanding Residential Mortgage Loans (2% CPR)</t>
  </si>
  <si>
    <t>Outstanding Residential Mortgage Loans (5% CPR)</t>
  </si>
  <si>
    <t>Outstanding Residential Mortgage Loans (10% CPR)</t>
  </si>
  <si>
    <t>Covered bonds (until maturity date)</t>
  </si>
  <si>
    <t>Harmonised Transparency Template</t>
  </si>
  <si>
    <t>BNP PARIBAS FORTIS</t>
  </si>
  <si>
    <t>Index</t>
  </si>
  <si>
    <t>Worksheet A: HTT General</t>
  </si>
  <si>
    <t>Tab 1: Harmonised Transparency Template</t>
  </si>
  <si>
    <t>Worksheet B1: HTT Mortgage Assets</t>
  </si>
  <si>
    <t>Worksheet C: HTT Harmonised Glossary</t>
  </si>
  <si>
    <t>Covered Bond Label Disclaimer</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</si>
  <si>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</si>
  <si>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</si>
  <si>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</si>
  <si>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</si>
  <si>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</si>
  <si>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</si>
  <si>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</si>
  <si>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</si>
  <si>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</si>
  <si>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</si>
  <si>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2. Regulatory Summary</t>
  </si>
  <si>
    <t>4. References to Capital Requirements Regulation (CRR) 129(7)</t>
  </si>
  <si>
    <t>G.1.1.1</t>
  </si>
  <si>
    <t>BNP Paribas Fortis NV/SA</t>
  </si>
  <si>
    <t>G.1.1.3</t>
  </si>
  <si>
    <t>Contact</t>
  </si>
  <si>
    <t>almt-coveredbond@bnpparibasfortis.com</t>
  </si>
  <si>
    <t>Parent Name</t>
  </si>
  <si>
    <t>BNP Paribas SA</t>
  </si>
  <si>
    <t>OG.1.1.3</t>
  </si>
  <si>
    <t>OG.1.1.6</t>
  </si>
  <si>
    <t>OG.1.1.7</t>
  </si>
  <si>
    <t>OG.1.1.8</t>
  </si>
  <si>
    <t>G.2.1.3</t>
  </si>
  <si>
    <t xml:space="preserve">https://www.coveredbondlabel.com/issuer/131/ </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</si>
  <si>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</si>
  <si>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</si>
  <si>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</si>
  <si>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</si>
  <si>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</si>
  <si>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</si>
  <si>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</si>
  <si>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</si>
  <si>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</si>
  <si>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</si>
  <si>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</si>
  <si>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</si>
  <si>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G.3.4.9</t>
  </si>
  <si>
    <t>OG.3.4.1</t>
  </si>
  <si>
    <t>OG.3.4.2</t>
  </si>
  <si>
    <t>OG.3.4.3</t>
  </si>
  <si>
    <t>o/w 0.5-1 y</t>
  </si>
  <si>
    <t>OG.3.4.4</t>
  </si>
  <si>
    <t>OG.3.4.5</t>
  </si>
  <si>
    <t>o/w 1.5-2 y</t>
  </si>
  <si>
    <t>OG.3.4.6</t>
  </si>
  <si>
    <t>OG.3.4.7</t>
  </si>
  <si>
    <t>OG.3.4.8</t>
  </si>
  <si>
    <t>OG.3.4.9</t>
  </si>
  <si>
    <t>OG.3.4.10</t>
  </si>
  <si>
    <t xml:space="preserve">Initial Maturity  </t>
  </si>
  <si>
    <t xml:space="preserve">% Total Initial Maturity </t>
  </si>
  <si>
    <t xml:space="preserve"> USD</t>
  </si>
  <si>
    <t xml:space="preserve"> GBP</t>
  </si>
  <si>
    <t xml:space="preserve"> CHF</t>
  </si>
  <si>
    <t xml:space="preserve"> AUD</t>
  </si>
  <si>
    <t xml:space="preserve"> CAD</t>
  </si>
  <si>
    <t>OG.3.7.5</t>
  </si>
  <si>
    <t>OG.3.10.2</t>
  </si>
  <si>
    <t xml:space="preserve">11. Liquid Assets </t>
  </si>
  <si>
    <t xml:space="preserve">12. Bond List </t>
  </si>
  <si>
    <t xml:space="preserve">Bond list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</si>
  <si>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</si>
  <si>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</si>
  <si>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</si>
  <si>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</si>
  <si>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</si>
  <si>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</si>
  <si>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</si>
  <si>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</si>
  <si>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</si>
  <si>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</si>
  <si>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</si>
  <si>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</si>
  <si>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</si>
  <si>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[For completion]</t>
  </si>
  <si>
    <t>NPV Test (passed/failed)</t>
  </si>
  <si>
    <t>Interest Covereage Test (passe/failed)</t>
  </si>
  <si>
    <t xml:space="preserve">Servicer </t>
  </si>
  <si>
    <t>Paying Agent</t>
  </si>
  <si>
    <t>OM.7.1.11</t>
  </si>
  <si>
    <t>M.7.2.1</t>
  </si>
  <si>
    <t>Optional information eg, Number of borrowers</t>
  </si>
  <si>
    <t>M.7.5.12</t>
  </si>
  <si>
    <t>OM.7.7.1</t>
  </si>
  <si>
    <t>OM.7.7.2</t>
  </si>
  <si>
    <t>OM.7.7.3</t>
  </si>
  <si>
    <t>OM.7.7.4</t>
  </si>
  <si>
    <t>OM.7.7.5</t>
  </si>
  <si>
    <t>OM.7.7.6</t>
  </si>
  <si>
    <t>≥  12 - ≤ 24 months</t>
  </si>
  <si>
    <t>≥ 24 - ≤ 36 months</t>
  </si>
  <si>
    <t>≥ 36 - ≤ 60 months</t>
  </si>
  <si>
    <t>≥ 60 months</t>
  </si>
  <si>
    <t>% NPLs</t>
  </si>
  <si>
    <t>M.7A.12.1</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</si>
  <si>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</si>
  <si>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</si>
  <si>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</si>
  <si>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</si>
  <si>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</si>
  <si>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</si>
  <si>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</si>
  <si>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</si>
  <si>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</si>
  <si>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</si>
  <si>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</si>
  <si>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</si>
  <si>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</si>
  <si>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</si>
  <si>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</si>
  <si>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</si>
  <si>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</si>
  <si>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</si>
  <si>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</si>
  <si>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</si>
  <si>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</si>
  <si>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</si>
  <si>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</si>
  <si>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</si>
  <si>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</si>
  <si>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C. Harmonised Transparency Template - Glossary</t>
  </si>
  <si>
    <t>The definitions below reflect the national specificities</t>
  </si>
  <si>
    <t>1. Glossary - Standard Harmonised Items</t>
  </si>
  <si>
    <t>[Insert Definition Below]</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</si>
  <si>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</si>
  <si>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</si>
  <si>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</si>
  <si>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</si>
  <si>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</si>
  <si>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</si>
  <si>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</si>
  <si>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</si>
  <si>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</si>
  <si>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</si>
  <si>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</si>
  <si>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</si>
  <si>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</si>
  <si>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Maturity Buckets of Cover assets [i.e. how is the contractual and/or expected maturity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</si>
  <si>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</si>
  <si>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</si>
  <si>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</si>
  <si>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</si>
  <si>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</si>
  <si>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</si>
  <si>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</si>
  <si>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</si>
  <si>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</si>
  <si>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</si>
  <si>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</si>
  <si>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</si>
  <si>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</si>
  <si>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</si>
  <si>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</si>
  <si>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</si>
  <si>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</si>
  <si>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</si>
  <si>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</si>
  <si>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</si>
  <si>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</si>
  <si>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</si>
  <si>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</si>
  <si>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</si>
  <si>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</si>
  <si>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</si>
  <si>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</si>
  <si>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</si>
  <si>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</si>
  <si>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</si>
  <si>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</si>
  <si>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</si>
  <si>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</si>
  <si>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</si>
  <si>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</si>
  <si>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</si>
  <si>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</si>
  <si>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</si>
  <si>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</si>
  <si>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</si>
  <si>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</si>
  <si>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</si>
  <si>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</si>
  <si>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</si>
  <si>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</si>
  <si>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</si>
  <si>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</si>
  <si>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</si>
  <si>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</si>
  <si>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</si>
  <si>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</si>
  <si>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</si>
  <si>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</si>
  <si>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</si>
  <si>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</si>
  <si>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</si>
  <si>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</si>
  <si>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</si>
  <si>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</si>
  <si>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</si>
  <si>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</si>
  <si>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</si>
  <si>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</si>
  <si>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</si>
  <si>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</si>
  <si>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</si>
  <si>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</si>
  <si>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</si>
  <si>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</si>
  <si>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</si>
  <si>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</si>
  <si>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</si>
  <si>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</si>
  <si>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</si>
  <si>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</si>
  <si>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</si>
  <si>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</si>
  <si>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</si>
  <si>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</si>
  <si>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</si>
  <si>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</si>
  <si>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</si>
  <si>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</si>
  <si>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</si>
  <si>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</si>
  <si>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</si>
  <si>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</si>
  <si>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</si>
  <si>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</si>
  <si>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</si>
  <si>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</si>
  <si>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</si>
  <si>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</si>
  <si>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</si>
  <si>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</si>
  <si>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</si>
  <si>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</si>
  <si>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</si>
  <si>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</si>
  <si>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</si>
  <si>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</si>
  <si>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</si>
  <si>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</si>
  <si>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</si>
  <si>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</si>
  <si>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</si>
  <si>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</si>
  <si>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</si>
  <si>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</si>
  <si>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</si>
  <si>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</si>
  <si>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</si>
  <si>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</si>
  <si>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</si>
  <si>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</si>
  <si>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</si>
  <si>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</si>
  <si>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</si>
  <si>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</si>
  <si>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</si>
  <si>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</si>
  <si>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</si>
  <si>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</si>
  <si>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</si>
  <si>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</si>
  <si>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</si>
  <si>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</si>
  <si>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</si>
  <si>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</si>
  <si>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</si>
  <si>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</si>
  <si>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</si>
  <si>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</si>
  <si>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</si>
  <si>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</si>
  <si>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</si>
  <si>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</si>
  <si>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</si>
  <si>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</si>
  <si>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</si>
  <si>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</si>
  <si>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</si>
  <si>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</si>
  <si>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</si>
  <si>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</si>
  <si>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</si>
  <si>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</si>
  <si>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</si>
  <si>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</si>
  <si>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</si>
  <si>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</si>
  <si>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</si>
  <si>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</si>
  <si>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</si>
  <si>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</si>
  <si>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</si>
  <si>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</si>
  <si>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</si>
  <si>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</si>
  <si>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</si>
  <si>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</si>
  <si>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</si>
  <si>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</si>
  <si>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</si>
  <si>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</si>
  <si>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</si>
  <si>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</si>
  <si>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</si>
  <si>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</si>
  <si>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</si>
  <si>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</si>
  <si>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</si>
  <si>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</si>
  <si>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</si>
  <si>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</si>
  <si>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</si>
  <si>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</si>
  <si>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</si>
  <si>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</si>
  <si>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</si>
  <si>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</si>
  <si>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</si>
  <si>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</si>
  <si>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</si>
  <si>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</si>
  <si>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</si>
  <si>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</si>
  <si>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</si>
  <si>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</si>
  <si>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</si>
  <si>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</si>
  <si>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</si>
  <si>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</si>
  <si>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</si>
  <si>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</si>
  <si>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</si>
  <si>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</si>
  <si>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</si>
  <si>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</si>
  <si>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</si>
  <si>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</si>
  <si>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</si>
  <si>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</si>
  <si>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</si>
  <si>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</si>
  <si>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</si>
  <si>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</si>
  <si>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</si>
  <si>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</si>
  <si>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</si>
  <si>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</si>
  <si>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</si>
  <si>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 10 Billion Mortgage Pandbrieven Programme</t>
  </si>
  <si>
    <t>Reporting Date</t>
  </si>
  <si>
    <t>Contact Details:</t>
  </si>
  <si>
    <t>General Email Address and Website</t>
  </si>
  <si>
    <t>Head Asset Based Funding</t>
  </si>
  <si>
    <t>MEESTER Oscar</t>
  </si>
  <si>
    <t>+ 32 2 565 32 91</t>
  </si>
  <si>
    <t>oscar.meester@bnpparibasfortis.com</t>
  </si>
  <si>
    <t>Asset Based Funding</t>
  </si>
  <si>
    <t>VANTOMME BART</t>
  </si>
  <si>
    <t>+ 32 2 565 30 67</t>
  </si>
  <si>
    <t>bart.vantomme@bnpparibasfortis.com</t>
  </si>
  <si>
    <t>WYSEUR Filiep</t>
  </si>
  <si>
    <t>+ 32 2 565 82 31</t>
  </si>
  <si>
    <t>filiep.wyseur@bnpparibasfortis.com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</si>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</sst>
</file>

<file path=xl/styles.xml><?xml version="1.0" encoding="utf-8"?>
<styleSheet xmlns="http://schemas.openxmlformats.org/spreadsheetml/2006/main">
  <numFmts count="29">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d/mm/yyyy"/>
    <numFmt numFmtId="179" formatCode="0.00\ %"/>
    <numFmt numFmtId="180" formatCode="#,##0;\-#,##0;0"/>
    <numFmt numFmtId="181" formatCode="0\ %"/>
    <numFmt numFmtId="182" formatCode="mmm/yyyy"/>
    <numFmt numFmtId="183" formatCode="0.000%"/>
    <numFmt numFmtId="184" formatCode="_ * #,##0.00_ ;_ * \-#,##0.00_ ;_ * &quot;-&quot;??_ ;_ @_ "/>
  </numFmts>
  <fonts count="134">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b/>
      <sz val="12"/>
      <color indexed="14"/>
      <name val="Arial"/>
      <family val="0"/>
    </font>
    <font>
      <sz val="10"/>
      <color indexed="8"/>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b/>
      <sz val="10"/>
      <color indexed="12"/>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u val="single"/>
      <sz val="10"/>
      <color indexed="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0"/>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3"/>
      <color indexed="63"/>
      <name val="Calibri"/>
      <family val="2"/>
    </font>
    <font>
      <sz val="13"/>
      <color indexed="63"/>
      <name val="Calibri"/>
      <family val="2"/>
    </font>
    <font>
      <b/>
      <sz val="13"/>
      <name val="Calibri"/>
      <family val="2"/>
    </font>
    <font>
      <sz val="13"/>
      <name val="Calibri"/>
      <family val="2"/>
    </font>
    <font>
      <i/>
      <sz val="13"/>
      <name val="Calibri"/>
      <family val="2"/>
    </font>
    <font>
      <sz val="10"/>
      <color indexed="9"/>
      <name val="Arial"/>
      <family val="0"/>
    </font>
    <font>
      <sz val="8.25"/>
      <color indexed="9"/>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2"/>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sz val="9"/>
      <color indexed="9"/>
      <name val="Calibri"/>
      <family val="2"/>
    </font>
    <font>
      <b/>
      <sz val="14"/>
      <color indexed="9"/>
      <name val="Calibri"/>
      <family val="2"/>
    </font>
    <font>
      <b/>
      <sz val="24"/>
      <color indexed="9"/>
      <name val="Calibri"/>
      <family val="2"/>
    </font>
    <font>
      <b/>
      <sz val="10"/>
      <name val="Calibri"/>
      <family val="2"/>
    </font>
    <font>
      <b/>
      <sz val="20"/>
      <color indexed="9"/>
      <name val="Calibri"/>
      <family val="2"/>
    </font>
    <font>
      <b/>
      <sz val="16"/>
      <color indexed="9"/>
      <name val="Calibri"/>
      <family val="2"/>
    </font>
    <font>
      <sz val="10"/>
      <name val="Calibri"/>
      <family val="2"/>
    </font>
    <font>
      <u val="single"/>
      <sz val="11"/>
      <color indexed="15"/>
      <name val="Calibri"/>
      <family val="2"/>
    </font>
    <font>
      <sz val="11"/>
      <name val="Calibri"/>
      <family val="2"/>
    </font>
    <font>
      <b/>
      <sz val="14"/>
      <color indexed="8"/>
      <name val="Calibri"/>
      <family val="2"/>
    </font>
    <font>
      <b/>
      <u val="single"/>
      <sz val="11"/>
      <color indexed="16"/>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3"/>
      <name val="Calibri"/>
      <family val="2"/>
    </font>
    <font>
      <u val="single"/>
      <sz val="11"/>
      <name val="Calibri"/>
      <family val="2"/>
    </font>
    <font>
      <b/>
      <i/>
      <sz val="14"/>
      <color indexed="8"/>
      <name val="Calibri"/>
      <family val="2"/>
    </font>
    <font>
      <b/>
      <sz val="11.5"/>
      <color indexed="63"/>
      <name val="Calibri"/>
      <family val="2"/>
    </font>
    <font>
      <b/>
      <sz val="14"/>
      <name val="Calibri"/>
      <family val="2"/>
    </font>
    <font>
      <sz val="13"/>
      <color indexed="9"/>
      <name val="Calibri"/>
      <family val="2"/>
    </font>
    <font>
      <u val="single"/>
      <sz val="11"/>
      <color indexed="9"/>
      <name val="Calibri"/>
      <family val="2"/>
    </font>
    <font>
      <u val="single"/>
      <sz val="10"/>
      <color indexed="15"/>
      <name val="Arial"/>
      <family val="2"/>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rgb="FFFF000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b/>
      <sz val="12"/>
      <color rgb="FFFFFFFF"/>
      <name val="Arial"/>
      <family val="2"/>
    </font>
    <font>
      <sz val="10"/>
      <color rgb="FFFFFFFF"/>
      <name val="Arial"/>
      <family val="2"/>
    </font>
    <font>
      <b/>
      <sz val="10"/>
      <color rgb="FFC0C0C0"/>
      <name val="Arial"/>
      <family val="2"/>
    </font>
    <font>
      <u val="single"/>
      <sz val="10"/>
      <color rgb="FF0000FF"/>
      <name val="Arial"/>
      <family val="2"/>
    </font>
    <font>
      <u val="single"/>
      <sz val="10"/>
      <color rgb="FFFFFFFF"/>
      <name val="Arial"/>
      <family val="2"/>
    </font>
    <font>
      <u val="single"/>
      <sz val="11"/>
      <color theme="1"/>
      <name val="Calibri"/>
      <family val="2"/>
    </font>
    <font>
      <b/>
      <sz val="12"/>
      <color rgb="FF00915A"/>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243386"/>
        <bgColor indexed="64"/>
      </patternFill>
    </fill>
    <fill>
      <patternFill patternType="solid">
        <fgColor rgb="FFE36E00"/>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rgb="FFFFFFFF"/>
        <bgColor indexed="64"/>
      </patternFill>
    </fill>
    <fill>
      <patternFill patternType="solid">
        <fgColor rgb="FFFFFFFF"/>
        <bgColor indexed="64"/>
      </patternFill>
    </fill>
    <fill>
      <patternFill patternType="solid">
        <fgColor rgb="FFC0C0C0"/>
        <bgColor indexed="64"/>
      </patternFill>
    </fill>
    <fill>
      <patternFill patternType="solid">
        <fgColor rgb="FF00915A"/>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0"/>
        <bgColor indexed="64"/>
      </patternFill>
    </fill>
    <fill>
      <patternFill patternType="solid">
        <fgColor indexed="16"/>
        <bgColor indexed="64"/>
      </patternFill>
    </fill>
    <fill>
      <patternFill patternType="solid">
        <fgColor indexed="1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color indexed="63"/>
      </left>
      <right>
        <color indexed="63"/>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color indexed="9"/>
      </left>
      <right>
        <color indexed="9"/>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9"/>
      </left>
      <right style="thin">
        <color rgb="FF000000"/>
      </right>
      <top style="thin">
        <color rgb="FF000000"/>
      </top>
      <bottom style="thin">
        <color rgb="FF000000"/>
      </bottom>
    </border>
    <border>
      <left/>
      <right/>
      <top style="thin">
        <color rgb="FF000000"/>
      </top>
      <bottom style="thin"/>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color indexed="63"/>
      </left>
      <right>
        <color indexed="63"/>
      </right>
      <top>
        <color indexed="63"/>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84" fontId="92"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97"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92"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9" fontId="92" fillId="0" borderId="0" applyFont="0" applyFill="0" applyBorder="0" applyAlignment="0" applyProtection="0"/>
    <xf numFmtId="0" fontId="0" fillId="0" borderId="0">
      <alignment horizontal="left" wrapText="1"/>
      <protection/>
    </xf>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316">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wrapText="1"/>
    </xf>
    <xf numFmtId="0" fontId="13"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3" fontId="10" fillId="33" borderId="0" xfId="0" applyNumberFormat="1" applyFont="1" applyFill="1" applyBorder="1" applyAlignment="1">
      <alignment horizontal="center" vertical="center"/>
    </xf>
    <xf numFmtId="179" fontId="10" fillId="33" borderId="0" xfId="0" applyNumberFormat="1" applyFont="1" applyFill="1" applyBorder="1" applyAlignment="1">
      <alignment horizontal="center" vertical="center"/>
    </xf>
    <xf numFmtId="14" fontId="10" fillId="33" borderId="0" xfId="0" applyNumberFormat="1" applyFont="1" applyFill="1" applyBorder="1" applyAlignment="1">
      <alignment horizontal="center" vertical="center"/>
    </xf>
    <xf numFmtId="4" fontId="10"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9" fontId="0" fillId="35" borderId="0" xfId="0" applyNumberFormat="1" applyFont="1" applyFill="1" applyBorder="1" applyAlignment="1">
      <alignment horizontal="right"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0"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4" fontId="0" fillId="33" borderId="11" xfId="0" applyNumberFormat="1" applyFont="1" applyFill="1" applyBorder="1" applyAlignment="1">
      <alignment horizontal="right" vertical="center" wrapText="1"/>
    </xf>
    <xf numFmtId="4" fontId="0" fillId="33" borderId="0" xfId="0" applyNumberFormat="1" applyFont="1" applyFill="1" applyBorder="1" applyAlignment="1">
      <alignment horizontal="right" vertical="center" wrapText="1"/>
    </xf>
    <xf numFmtId="179" fontId="11" fillId="37" borderId="10" xfId="0" applyNumberFormat="1" applyFont="1" applyFill="1" applyBorder="1" applyAlignment="1">
      <alignment horizontal="center" vertical="center"/>
    </xf>
    <xf numFmtId="0" fontId="28"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4" fillId="34" borderId="10" xfId="0" applyNumberFormat="1" applyFont="1" applyFill="1" applyBorder="1" applyAlignment="1">
      <alignment horizontal="center" vertical="center"/>
    </xf>
    <xf numFmtId="178" fontId="9" fillId="33" borderId="0" xfId="0" applyNumberFormat="1" applyFont="1" applyFill="1" applyBorder="1" applyAlignment="1">
      <alignment horizontal="left" vertical="center"/>
    </xf>
    <xf numFmtId="178" fontId="10" fillId="33" borderId="0" xfId="0" applyNumberFormat="1" applyFont="1" applyFill="1" applyBorder="1" applyAlignment="1">
      <alignment horizontal="left" vertical="center"/>
    </xf>
    <xf numFmtId="3" fontId="9" fillId="33" borderId="0" xfId="0" applyNumberFormat="1" applyFont="1" applyFill="1" applyBorder="1" applyAlignment="1">
      <alignment horizontal="center"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110" fillId="0" borderId="0" xfId="57" applyFont="1" applyBorder="1">
      <alignment/>
      <protection/>
    </xf>
    <xf numFmtId="0" fontId="92" fillId="0" borderId="0" xfId="57" applyFont="1">
      <alignment/>
      <protection/>
    </xf>
    <xf numFmtId="0" fontId="110" fillId="0" borderId="12" xfId="57" applyFont="1" applyBorder="1">
      <alignment/>
      <protection/>
    </xf>
    <xf numFmtId="0" fontId="110" fillId="0" borderId="13" xfId="57" applyFont="1" applyBorder="1">
      <alignment/>
      <protection/>
    </xf>
    <xf numFmtId="0" fontId="110" fillId="0" borderId="14" xfId="57" applyFont="1" applyBorder="1">
      <alignment/>
      <protection/>
    </xf>
    <xf numFmtId="0" fontId="110" fillId="0" borderId="15" xfId="57" applyFont="1" applyBorder="1">
      <alignment/>
      <protection/>
    </xf>
    <xf numFmtId="0" fontId="110" fillId="0" borderId="16" xfId="57" applyFont="1" applyBorder="1">
      <alignment/>
      <protection/>
    </xf>
    <xf numFmtId="0" fontId="111" fillId="0" borderId="0" xfId="57" applyFont="1" applyBorder="1" applyAlignment="1">
      <alignment horizontal="center"/>
      <protection/>
    </xf>
    <xf numFmtId="0" fontId="112" fillId="0" borderId="0" xfId="57" applyFont="1" applyBorder="1" applyAlignment="1">
      <alignment horizontal="center" vertical="center"/>
      <protection/>
    </xf>
    <xf numFmtId="17" fontId="66" fillId="0" borderId="0" xfId="57" applyNumberFormat="1" applyFont="1" applyBorder="1" applyAlignment="1">
      <alignment horizontal="center"/>
      <protection/>
    </xf>
    <xf numFmtId="0" fontId="113" fillId="0" borderId="0" xfId="57" applyFont="1" applyBorder="1" applyAlignment="1">
      <alignment horizontal="center" vertical="center"/>
      <protection/>
    </xf>
    <xf numFmtId="0" fontId="114" fillId="0" borderId="0" xfId="57" applyFont="1" applyBorder="1" applyAlignment="1">
      <alignment horizontal="center" vertical="center"/>
      <protection/>
    </xf>
    <xf numFmtId="0" fontId="66" fillId="0" borderId="0" xfId="57" applyFont="1" applyBorder="1" applyAlignment="1">
      <alignment horizontal="center"/>
      <protection/>
    </xf>
    <xf numFmtId="0" fontId="69" fillId="0" borderId="0" xfId="57" applyFont="1" applyBorder="1">
      <alignment/>
      <protection/>
    </xf>
    <xf numFmtId="0" fontId="92" fillId="0" borderId="0" xfId="57" applyFont="1" applyBorder="1" applyAlignment="1">
      <alignment/>
      <protection/>
    </xf>
    <xf numFmtId="0" fontId="93" fillId="0" borderId="0" xfId="53" applyFont="1" applyBorder="1" applyAlignment="1">
      <alignment/>
    </xf>
    <xf numFmtId="0" fontId="92" fillId="0" borderId="15" xfId="57" applyFont="1" applyBorder="1">
      <alignment/>
      <protection/>
    </xf>
    <xf numFmtId="0" fontId="92" fillId="0" borderId="0" xfId="57" applyFont="1" applyBorder="1">
      <alignment/>
      <protection/>
    </xf>
    <xf numFmtId="0" fontId="92" fillId="0" borderId="16" xfId="57" applyFont="1" applyBorder="1">
      <alignment/>
      <protection/>
    </xf>
    <xf numFmtId="0" fontId="92" fillId="0" borderId="17" xfId="57" applyFont="1" applyBorder="1">
      <alignment/>
      <protection/>
    </xf>
    <xf numFmtId="0" fontId="92" fillId="0" borderId="18" xfId="57" applyFont="1" applyBorder="1">
      <alignment/>
      <protection/>
    </xf>
    <xf numFmtId="0" fontId="92" fillId="0" borderId="19" xfId="57" applyFont="1" applyBorder="1">
      <alignment/>
      <protection/>
    </xf>
    <xf numFmtId="0" fontId="92" fillId="0" borderId="0" xfId="57">
      <alignment/>
      <protection/>
    </xf>
    <xf numFmtId="0" fontId="112" fillId="0" borderId="0" xfId="57" applyFont="1" applyBorder="1" applyAlignment="1">
      <alignment horizontal="left" vertical="center"/>
      <protection/>
    </xf>
    <xf numFmtId="0" fontId="92" fillId="0" borderId="0" xfId="57" applyFont="1" applyFill="1" applyBorder="1" applyAlignment="1">
      <alignment horizontal="center" vertical="center" wrapText="1"/>
      <protection/>
    </xf>
    <xf numFmtId="0" fontId="108" fillId="0" borderId="0" xfId="57" applyFont="1" applyFill="1" applyBorder="1" applyAlignment="1">
      <alignment horizontal="center" vertical="center" wrapText="1"/>
      <protection/>
    </xf>
    <xf numFmtId="0" fontId="92" fillId="0" borderId="20" xfId="57" applyFont="1" applyFill="1" applyBorder="1" applyAlignment="1">
      <alignment horizontal="center" vertical="center" wrapText="1"/>
      <protection/>
    </xf>
    <xf numFmtId="0" fontId="71" fillId="0" borderId="0" xfId="57" applyFont="1" applyFill="1" applyBorder="1" applyAlignment="1">
      <alignment horizontal="center" vertical="center" wrapText="1"/>
      <protection/>
    </xf>
    <xf numFmtId="0" fontId="115" fillId="0" borderId="0" xfId="57" applyFont="1" applyFill="1" applyBorder="1" applyAlignment="1">
      <alignment vertical="center" wrapText="1"/>
      <protection/>
    </xf>
    <xf numFmtId="0" fontId="115" fillId="38" borderId="0" xfId="57" applyFont="1" applyFill="1" applyBorder="1" applyAlignment="1">
      <alignment horizontal="center" vertical="center" wrapText="1"/>
      <protection/>
    </xf>
    <xf numFmtId="0" fontId="71" fillId="0" borderId="21" xfId="57" applyFont="1" applyFill="1" applyBorder="1" applyAlignment="1">
      <alignment horizontal="center" vertical="center" wrapText="1"/>
      <protection/>
    </xf>
    <xf numFmtId="0" fontId="116" fillId="0" borderId="0" xfId="57" applyFont="1" applyFill="1" applyBorder="1" applyAlignment="1">
      <alignment horizontal="center" vertical="center" wrapText="1"/>
      <protection/>
    </xf>
    <xf numFmtId="0" fontId="115" fillId="0" borderId="0" xfId="57" applyFont="1" applyFill="1" applyBorder="1" applyAlignment="1">
      <alignment horizontal="center" vertical="center" wrapText="1"/>
      <protection/>
    </xf>
    <xf numFmtId="0" fontId="115" fillId="39" borderId="22" xfId="57" applyFont="1" applyFill="1" applyBorder="1" applyAlignment="1">
      <alignment horizontal="center" vertical="center" wrapText="1"/>
      <protection/>
    </xf>
    <xf numFmtId="0" fontId="74" fillId="0" borderId="0" xfId="57" applyFont="1" applyFill="1" applyBorder="1" applyAlignment="1">
      <alignment horizontal="center" vertical="center" wrapText="1"/>
      <protection/>
    </xf>
    <xf numFmtId="0" fontId="102" fillId="0" borderId="23" xfId="53" applyFill="1" applyBorder="1" applyAlignment="1" quotePrefix="1">
      <alignment horizontal="center" vertical="center" wrapText="1"/>
    </xf>
    <xf numFmtId="0" fontId="102" fillId="0" borderId="23" xfId="53" applyFill="1" applyBorder="1" applyAlignment="1">
      <alignment horizontal="center" vertical="center" wrapText="1"/>
    </xf>
    <xf numFmtId="0" fontId="102" fillId="0" borderId="24" xfId="53" applyFill="1" applyBorder="1" applyAlignment="1" quotePrefix="1">
      <alignment horizontal="center" vertical="center" wrapText="1"/>
    </xf>
    <xf numFmtId="0" fontId="102" fillId="0" borderId="0" xfId="53" applyFill="1" applyBorder="1" applyAlignment="1" quotePrefix="1">
      <alignment horizontal="center" vertical="center" wrapText="1"/>
    </xf>
    <xf numFmtId="0" fontId="115" fillId="39" borderId="0" xfId="57" applyFont="1" applyFill="1" applyBorder="1" applyAlignment="1">
      <alignment horizontal="center" vertical="center" wrapText="1"/>
      <protection/>
    </xf>
    <xf numFmtId="0" fontId="74" fillId="39" borderId="0" xfId="57" applyFont="1" applyFill="1" applyBorder="1" applyAlignment="1">
      <alignment horizontal="center" vertical="center" wrapText="1"/>
      <protection/>
    </xf>
    <xf numFmtId="0" fontId="92" fillId="39" borderId="0" xfId="57" applyFont="1" applyFill="1" applyBorder="1" applyAlignment="1">
      <alignment horizontal="center" vertical="center" wrapText="1"/>
      <protection/>
    </xf>
    <xf numFmtId="0" fontId="75" fillId="0" borderId="0" xfId="57" applyFont="1" applyFill="1" applyBorder="1" applyAlignment="1">
      <alignment horizontal="center" vertical="center" wrapText="1"/>
      <protection/>
    </xf>
    <xf numFmtId="0" fontId="102" fillId="0" borderId="0" xfId="53" applyFill="1" applyBorder="1" applyAlignment="1">
      <alignment horizontal="center" vertical="center" wrapText="1"/>
    </xf>
    <xf numFmtId="14" fontId="71" fillId="0" borderId="0" xfId="57" applyNumberFormat="1" applyFont="1" applyFill="1" applyBorder="1" applyAlignment="1">
      <alignment horizontal="center" vertical="center" wrapText="1"/>
      <protection/>
    </xf>
    <xf numFmtId="0" fontId="76" fillId="0" borderId="0" xfId="57" applyFont="1" applyFill="1" applyBorder="1" applyAlignment="1">
      <alignment horizontal="center" vertical="center" wrapText="1"/>
      <protection/>
    </xf>
    <xf numFmtId="0" fontId="117" fillId="0" borderId="0" xfId="53" applyFont="1" applyFill="1" applyBorder="1" applyAlignment="1" quotePrefix="1">
      <alignment horizontal="center" vertical="center" wrapText="1"/>
    </xf>
    <xf numFmtId="0" fontId="71" fillId="0" borderId="0" xfId="57" applyFont="1" applyFill="1" applyBorder="1" applyAlignment="1" quotePrefix="1">
      <alignment horizontal="center" vertical="center" wrapText="1"/>
      <protection/>
    </xf>
    <xf numFmtId="0" fontId="75" fillId="0" borderId="0" xfId="57" applyFont="1" applyFill="1" applyBorder="1" applyAlignment="1" quotePrefix="1">
      <alignment horizontal="center" vertical="center" wrapText="1"/>
      <protection/>
    </xf>
    <xf numFmtId="3" fontId="71" fillId="0" borderId="0" xfId="57" applyNumberFormat="1" applyFont="1" applyFill="1" applyBorder="1" applyAlignment="1">
      <alignment horizontal="center" vertical="center" wrapText="1"/>
      <protection/>
    </xf>
    <xf numFmtId="0" fontId="75" fillId="19" borderId="0" xfId="57" applyFont="1" applyFill="1" applyBorder="1" applyAlignment="1">
      <alignment horizontal="center" vertical="center" wrapText="1"/>
      <protection/>
    </xf>
    <xf numFmtId="0" fontId="78" fillId="19" borderId="0" xfId="57" applyFont="1" applyFill="1" applyBorder="1" applyAlignment="1" quotePrefix="1">
      <alignment horizontal="center" vertical="center" wrapText="1"/>
      <protection/>
    </xf>
    <xf numFmtId="0" fontId="74" fillId="19" borderId="0" xfId="57" applyFont="1" applyFill="1" applyBorder="1" applyAlignment="1">
      <alignment horizontal="center" vertical="center" wrapText="1"/>
      <protection/>
    </xf>
    <xf numFmtId="0" fontId="108" fillId="19" borderId="0" xfId="57" applyFont="1" applyFill="1" applyBorder="1" applyAlignment="1">
      <alignment horizontal="center" vertical="center" wrapText="1"/>
      <protection/>
    </xf>
    <xf numFmtId="4" fontId="71" fillId="0" borderId="0" xfId="57" applyNumberFormat="1" applyFont="1" applyFill="1" applyBorder="1" applyAlignment="1">
      <alignment horizontal="center" vertical="center" wrapText="1"/>
      <protection/>
    </xf>
    <xf numFmtId="0" fontId="76" fillId="0" borderId="0" xfId="57" applyFont="1" applyFill="1" applyBorder="1" applyAlignment="1" quotePrefix="1">
      <alignment horizontal="center" vertical="center" wrapText="1"/>
      <protection/>
    </xf>
    <xf numFmtId="0" fontId="75" fillId="19" borderId="0" xfId="57" applyFont="1" applyFill="1" applyBorder="1" applyAlignment="1" quotePrefix="1">
      <alignment horizontal="center" vertical="center" wrapText="1"/>
      <protection/>
    </xf>
    <xf numFmtId="0" fontId="71" fillId="40" borderId="0" xfId="57" applyFont="1" applyFill="1" applyBorder="1" applyAlignment="1" quotePrefix="1">
      <alignment horizontal="center" vertical="center" wrapText="1"/>
      <protection/>
    </xf>
    <xf numFmtId="9" fontId="71" fillId="0" borderId="0" xfId="65" applyFont="1" applyFill="1" applyBorder="1" applyAlignment="1">
      <alignment horizontal="center" vertical="center" wrapText="1"/>
    </xf>
    <xf numFmtId="3" fontId="71" fillId="0" borderId="0" xfId="57" applyNumberFormat="1" applyFont="1" applyFill="1" applyBorder="1" applyAlignment="1" quotePrefix="1">
      <alignment horizontal="center" vertical="center" wrapText="1"/>
      <protection/>
    </xf>
    <xf numFmtId="10" fontId="71" fillId="0" borderId="0" xfId="65" applyNumberFormat="1" applyFont="1" applyFill="1" applyBorder="1" applyAlignment="1">
      <alignment horizontal="center" vertical="center" wrapText="1"/>
    </xf>
    <xf numFmtId="10" fontId="71" fillId="0" borderId="0" xfId="57" applyNumberFormat="1" applyFont="1" applyFill="1" applyBorder="1" applyAlignment="1" quotePrefix="1">
      <alignment horizontal="center" vertical="center" wrapText="1"/>
      <protection/>
    </xf>
    <xf numFmtId="0" fontId="71" fillId="0" borderId="0" xfId="57" applyFont="1" applyFill="1" applyBorder="1" applyAlignment="1" quotePrefix="1">
      <alignment horizontal="right" vertical="center" wrapText="1"/>
      <protection/>
    </xf>
    <xf numFmtId="0" fontId="76" fillId="0" borderId="0" xfId="57" applyFont="1" applyFill="1" applyBorder="1" applyAlignment="1">
      <alignment horizontal="right" vertical="center" wrapText="1"/>
      <protection/>
    </xf>
    <xf numFmtId="0" fontId="118" fillId="0" borderId="0" xfId="57" applyFont="1" applyFill="1" applyBorder="1" applyAlignment="1">
      <alignment horizontal="center" vertical="center" wrapText="1"/>
      <protection/>
    </xf>
    <xf numFmtId="9" fontId="71" fillId="0" borderId="0" xfId="65" applyFont="1" applyFill="1" applyBorder="1" applyAlignment="1" quotePrefix="1">
      <alignment horizontal="center" vertical="center" wrapText="1"/>
    </xf>
    <xf numFmtId="0" fontId="119" fillId="19" borderId="0" xfId="57" applyFont="1" applyFill="1" applyBorder="1" applyAlignment="1">
      <alignment horizontal="center" vertical="center" wrapText="1"/>
      <protection/>
    </xf>
    <xf numFmtId="2" fontId="71" fillId="0" borderId="0" xfId="57" applyNumberFormat="1" applyFont="1" applyFill="1" applyBorder="1" applyAlignment="1">
      <alignment horizontal="center" vertical="center" wrapText="1"/>
      <protection/>
    </xf>
    <xf numFmtId="0" fontId="108" fillId="0" borderId="0" xfId="57" applyFont="1" applyFill="1" applyBorder="1" applyAlignment="1" quotePrefix="1">
      <alignment horizontal="center" vertical="center" wrapText="1"/>
      <protection/>
    </xf>
    <xf numFmtId="0" fontId="92" fillId="0" borderId="0" xfId="57" applyFont="1" applyFill="1" applyBorder="1" applyAlignment="1" quotePrefix="1">
      <alignment horizontal="center" vertical="center" wrapText="1"/>
      <protection/>
    </xf>
    <xf numFmtId="0" fontId="92" fillId="0" borderId="0" xfId="57" applyFont="1" applyFill="1" applyBorder="1" applyAlignment="1" quotePrefix="1">
      <alignment horizontal="right" vertical="center" wrapText="1"/>
      <protection/>
    </xf>
    <xf numFmtId="0" fontId="120" fillId="0" borderId="0" xfId="57" applyFont="1" applyFill="1" applyBorder="1" applyAlignment="1" quotePrefix="1">
      <alignment horizontal="right" vertical="center" wrapText="1"/>
      <protection/>
    </xf>
    <xf numFmtId="0" fontId="0" fillId="0" borderId="0" xfId="57" applyFont="1" applyFill="1" applyBorder="1" applyAlignment="1">
      <alignment horizontal="center" vertical="center" wrapText="1"/>
      <protection/>
    </xf>
    <xf numFmtId="9" fontId="92" fillId="0" borderId="0" xfId="65" applyFont="1" applyFill="1" applyBorder="1" applyAlignment="1" quotePrefix="1">
      <alignment horizontal="center" vertical="center" wrapText="1"/>
    </xf>
    <xf numFmtId="0" fontId="92" fillId="0" borderId="0" xfId="57" applyFont="1" applyFill="1" applyBorder="1" applyAlignment="1">
      <alignment horizontal="right" vertical="center" wrapText="1"/>
      <protection/>
    </xf>
    <xf numFmtId="0" fontId="76" fillId="0" borderId="0" xfId="57" applyFont="1" applyFill="1" applyBorder="1" applyAlignment="1" quotePrefix="1">
      <alignment horizontal="right" vertical="center" wrapText="1"/>
      <protection/>
    </xf>
    <xf numFmtId="0" fontId="92" fillId="0" borderId="0" xfId="57" applyFill="1" applyAlignment="1">
      <alignment horizontal="center"/>
      <protection/>
    </xf>
    <xf numFmtId="0" fontId="92" fillId="0" borderId="0" xfId="57" applyFill="1">
      <alignment/>
      <protection/>
    </xf>
    <xf numFmtId="0" fontId="81" fillId="0" borderId="0" xfId="57" applyFont="1" applyFill="1" applyBorder="1" applyAlignment="1">
      <alignment horizontal="left" vertical="center"/>
      <protection/>
    </xf>
    <xf numFmtId="0" fontId="81" fillId="0" borderId="0" xfId="57" applyFont="1" applyFill="1" applyBorder="1" applyAlignment="1">
      <alignment horizontal="center" vertical="center" wrapText="1"/>
      <protection/>
    </xf>
    <xf numFmtId="0" fontId="82"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wrapText="1"/>
      <protection/>
    </xf>
    <xf numFmtId="0" fontId="102" fillId="0" borderId="0" xfId="53" applyAlignment="1">
      <alignment horizontal="center"/>
    </xf>
    <xf numFmtId="0" fontId="102" fillId="0" borderId="23" xfId="53" applyFill="1" applyBorder="1" applyAlignment="1" quotePrefix="1">
      <alignment horizontal="right" vertical="center" wrapText="1"/>
    </xf>
    <xf numFmtId="0" fontId="102" fillId="0" borderId="24" xfId="53" applyFill="1" applyBorder="1" applyAlignment="1" quotePrefix="1">
      <alignment horizontal="right" vertical="center" wrapText="1"/>
    </xf>
    <xf numFmtId="0" fontId="71" fillId="0" borderId="0" xfId="57" applyFont="1" applyFill="1" applyBorder="1" applyAlignment="1">
      <alignment horizontal="right" vertical="center" wrapText="1"/>
      <protection/>
    </xf>
    <xf numFmtId="10" fontId="71" fillId="0" borderId="0" xfId="57" applyNumberFormat="1" applyFont="1" applyFill="1" applyBorder="1" applyAlignment="1">
      <alignment horizontal="center" vertical="center" wrapText="1"/>
      <protection/>
    </xf>
    <xf numFmtId="0" fontId="84" fillId="0" borderId="0" xfId="57" applyFont="1" applyFill="1" applyBorder="1" applyAlignment="1">
      <alignment horizontal="center" vertical="center" wrapText="1"/>
      <protection/>
    </xf>
    <xf numFmtId="9" fontId="84" fillId="0" borderId="0" xfId="65" applyFont="1" applyFill="1" applyBorder="1" applyAlignment="1">
      <alignment horizontal="center" vertical="center" wrapText="1"/>
    </xf>
    <xf numFmtId="9" fontId="71" fillId="0" borderId="0" xfId="65" applyNumberFormat="1" applyFont="1" applyFill="1" applyBorder="1" applyAlignment="1">
      <alignment horizontal="center" vertical="center" wrapText="1"/>
    </xf>
    <xf numFmtId="10" fontId="71" fillId="0" borderId="0" xfId="65" applyNumberFormat="1" applyFont="1" applyFill="1" applyBorder="1" applyAlignment="1" quotePrefix="1">
      <alignment horizontal="center" vertical="center" wrapText="1"/>
    </xf>
    <xf numFmtId="183" fontId="71" fillId="0" borderId="0" xfId="65" applyNumberFormat="1" applyFont="1" applyFill="1" applyBorder="1" applyAlignment="1">
      <alignment horizontal="center" vertical="center" wrapText="1"/>
    </xf>
    <xf numFmtId="183" fontId="92" fillId="0" borderId="0" xfId="57" applyNumberFormat="1" applyFont="1" applyFill="1" applyBorder="1" applyAlignment="1">
      <alignment horizontal="center" vertical="center" wrapText="1"/>
      <protection/>
    </xf>
    <xf numFmtId="183" fontId="71" fillId="0" borderId="0" xfId="57" applyNumberFormat="1" applyFont="1" applyFill="1" applyBorder="1" applyAlignment="1">
      <alignment horizontal="center" vertical="center" wrapText="1"/>
      <protection/>
    </xf>
    <xf numFmtId="0" fontId="75" fillId="41" borderId="0" xfId="57" applyFont="1" applyFill="1" applyBorder="1" applyAlignment="1">
      <alignment horizontal="center" vertical="center" wrapText="1"/>
      <protection/>
    </xf>
    <xf numFmtId="0" fontId="122" fillId="41" borderId="0" xfId="57" applyFont="1" applyFill="1" applyBorder="1" applyAlignment="1" quotePrefix="1">
      <alignment horizontal="center" vertical="center" wrapText="1"/>
      <protection/>
    </xf>
    <xf numFmtId="0" fontId="108" fillId="41" borderId="0" xfId="57" applyFont="1" applyFill="1" applyBorder="1" applyAlignment="1">
      <alignment horizontal="center" vertical="center" wrapText="1"/>
      <protection/>
    </xf>
    <xf numFmtId="0" fontId="78" fillId="0" borderId="0" xfId="57" applyFont="1" applyFill="1" applyBorder="1" applyAlignment="1" quotePrefix="1">
      <alignment horizontal="center" vertical="center" wrapText="1"/>
      <protection/>
    </xf>
    <xf numFmtId="2" fontId="71" fillId="0" borderId="0" xfId="57" applyNumberFormat="1" applyFont="1" applyFill="1" applyBorder="1" applyAlignment="1" quotePrefix="1">
      <alignment horizontal="center" vertical="center" wrapText="1"/>
      <protection/>
    </xf>
    <xf numFmtId="0" fontId="92" fillId="0" borderId="0" xfId="57" applyFont="1" applyFill="1" applyBorder="1" applyAlignment="1">
      <alignment horizontal="left" vertical="center"/>
      <protection/>
    </xf>
    <xf numFmtId="0" fontId="92" fillId="0" borderId="0" xfId="57" applyFont="1" applyFill="1" applyBorder="1" applyAlignment="1">
      <alignment horizontal="left" vertical="center" wrapText="1"/>
      <protection/>
    </xf>
    <xf numFmtId="0" fontId="96" fillId="39" borderId="0" xfId="57" applyFont="1" applyFill="1" applyBorder="1" applyAlignment="1">
      <alignment horizontal="center" vertical="center" wrapText="1"/>
      <protection/>
    </xf>
    <xf numFmtId="0" fontId="92" fillId="0" borderId="0" xfId="57" applyAlignment="1">
      <alignment horizontal="center"/>
      <protection/>
    </xf>
    <xf numFmtId="0" fontId="74" fillId="0" borderId="0" xfId="57" applyFont="1" applyFill="1" applyBorder="1" applyAlignment="1" quotePrefix="1">
      <alignment horizontal="center" vertical="center" wrapText="1"/>
      <protection/>
    </xf>
    <xf numFmtId="0" fontId="71" fillId="42" borderId="0" xfId="57" applyFont="1" applyFill="1" applyBorder="1" applyAlignment="1" quotePrefix="1">
      <alignment horizontal="center" vertical="center" wrapText="1"/>
      <protection/>
    </xf>
    <xf numFmtId="0" fontId="123" fillId="0" borderId="0" xfId="57" applyFont="1" applyAlignment="1">
      <alignment horizontal="center" vertical="center"/>
      <protection/>
    </xf>
    <xf numFmtId="0" fontId="124" fillId="0" borderId="0" xfId="57" applyFont="1" applyAlignment="1">
      <alignment vertical="center" wrapText="1"/>
      <protection/>
    </xf>
    <xf numFmtId="0" fontId="87" fillId="0" borderId="0" xfId="57" applyFont="1" applyAlignment="1">
      <alignment horizontal="left" vertical="center" wrapText="1"/>
      <protection/>
    </xf>
    <xf numFmtId="0" fontId="125" fillId="0" borderId="0" xfId="57" applyFont="1" applyFill="1" applyAlignment="1">
      <alignment wrapText="1"/>
      <protection/>
    </xf>
    <xf numFmtId="0" fontId="124" fillId="0" borderId="0" xfId="57" applyFont="1" applyAlignment="1">
      <alignment horizontal="left" vertical="center" wrapText="1"/>
      <protection/>
    </xf>
    <xf numFmtId="0" fontId="41" fillId="0" borderId="0" xfId="57" applyFont="1" applyAlignment="1">
      <alignment vertical="center" wrapText="1"/>
      <protection/>
    </xf>
    <xf numFmtId="0" fontId="42" fillId="0" borderId="0" xfId="57" applyFont="1" applyAlignment="1">
      <alignment horizontal="left" vertical="center" wrapText="1"/>
      <protection/>
    </xf>
    <xf numFmtId="0" fontId="42" fillId="0" borderId="0" xfId="57" applyFont="1" applyAlignment="1">
      <alignment wrapText="1"/>
      <protection/>
    </xf>
    <xf numFmtId="0" fontId="125" fillId="0" borderId="0" xfId="57" applyFont="1" applyAlignment="1">
      <alignment vertical="center" wrapText="1"/>
      <protection/>
    </xf>
    <xf numFmtId="0" fontId="126" fillId="0" borderId="0" xfId="57" applyFont="1" applyAlignment="1">
      <alignment vertical="center" wrapText="1"/>
      <protection/>
    </xf>
    <xf numFmtId="0" fontId="125" fillId="0" borderId="0" xfId="57" applyFont="1" applyAlignment="1">
      <alignment wrapText="1"/>
      <protection/>
    </xf>
    <xf numFmtId="0" fontId="42" fillId="0" borderId="0" xfId="57" applyFont="1" applyAlignment="1">
      <alignment vertical="center" wrapText="1"/>
      <protection/>
    </xf>
    <xf numFmtId="0" fontId="42" fillId="0" borderId="0" xfId="57" applyFont="1" applyFill="1" applyAlignment="1">
      <alignment wrapText="1"/>
      <protection/>
    </xf>
    <xf numFmtId="0" fontId="92" fillId="0" borderId="0" xfId="57" applyBorder="1">
      <alignment/>
      <protection/>
    </xf>
    <xf numFmtId="0" fontId="0" fillId="0" borderId="0" xfId="57" applyNumberFormat="1" applyFont="1" applyFill="1" applyBorder="1" applyAlignment="1">
      <alignment/>
      <protection/>
    </xf>
    <xf numFmtId="0" fontId="2" fillId="43" borderId="0" xfId="57" applyNumberFormat="1" applyFont="1" applyFill="1" applyBorder="1" applyAlignment="1">
      <alignment horizontal="left" vertical="center"/>
      <protection/>
    </xf>
    <xf numFmtId="0" fontId="127" fillId="43" borderId="0" xfId="57" applyNumberFormat="1" applyFont="1" applyFill="1" applyBorder="1" applyAlignment="1">
      <alignment vertical="center"/>
      <protection/>
    </xf>
    <xf numFmtId="0" fontId="0" fillId="44" borderId="0" xfId="57" applyNumberFormat="1" applyFont="1" applyFill="1" applyBorder="1" applyAlignment="1">
      <alignment horizontal="left" vertical="center"/>
      <protection/>
    </xf>
    <xf numFmtId="0" fontId="128" fillId="44" borderId="0" xfId="57" applyNumberFormat="1" applyFont="1" applyFill="1" applyBorder="1" applyAlignment="1">
      <alignment vertical="center"/>
      <protection/>
    </xf>
    <xf numFmtId="0" fontId="93" fillId="38" borderId="0" xfId="53" applyFont="1" applyFill="1" applyBorder="1" applyAlignment="1">
      <alignment horizontal="center"/>
    </xf>
    <xf numFmtId="0" fontId="93" fillId="0" borderId="0" xfId="53" applyFont="1" applyBorder="1" applyAlignment="1">
      <alignment/>
    </xf>
    <xf numFmtId="0" fontId="93" fillId="39" borderId="0" xfId="53" applyFont="1" applyFill="1" applyBorder="1" applyAlignment="1">
      <alignment horizontal="center"/>
    </xf>
    <xf numFmtId="0" fontId="5" fillId="45" borderId="25" xfId="57" applyNumberFormat="1" applyFont="1" applyFill="1" applyBorder="1" applyAlignment="1">
      <alignment horizontal="left" vertical="center"/>
      <protection/>
    </xf>
    <xf numFmtId="0" fontId="129" fillId="45" borderId="25" xfId="57" applyNumberFormat="1" applyFont="1" applyFill="1" applyBorder="1" applyAlignment="1">
      <alignment vertical="center"/>
      <protection/>
    </xf>
    <xf numFmtId="0" fontId="0" fillId="44" borderId="0" xfId="57" applyNumberFormat="1" applyFont="1" applyFill="1" applyBorder="1" applyAlignment="1">
      <alignment horizontal="left" vertical="center"/>
      <protection/>
    </xf>
    <xf numFmtId="0" fontId="128" fillId="44" borderId="0" xfId="57" applyNumberFormat="1" applyFont="1" applyFill="1" applyBorder="1" applyAlignment="1">
      <alignment vertical="center"/>
      <protection/>
    </xf>
    <xf numFmtId="0" fontId="0" fillId="44" borderId="0" xfId="57" applyNumberFormat="1" applyFont="1" applyFill="1" applyBorder="1" applyAlignment="1" quotePrefix="1">
      <alignment horizontal="left" vertical="center"/>
      <protection/>
    </xf>
    <xf numFmtId="0" fontId="102" fillId="44" borderId="0" xfId="53" applyNumberFormat="1" applyFill="1" applyBorder="1" applyAlignment="1">
      <alignment horizontal="left" vertical="center"/>
    </xf>
    <xf numFmtId="0" fontId="130" fillId="44" borderId="0" xfId="57" applyNumberFormat="1" applyFont="1" applyFill="1" applyBorder="1" applyAlignment="1">
      <alignment horizontal="left" vertical="center"/>
      <protection/>
    </xf>
    <xf numFmtId="0" fontId="5" fillId="45" borderId="25" xfId="57" applyNumberFormat="1" applyFont="1" applyFill="1" applyBorder="1" applyAlignment="1">
      <alignment horizontal="center" vertical="center"/>
      <protection/>
    </xf>
    <xf numFmtId="0" fontId="102" fillId="44" borderId="0" xfId="53" applyNumberFormat="1" applyFont="1" applyFill="1" applyBorder="1" applyAlignment="1">
      <alignment horizontal="left" vertical="center"/>
    </xf>
    <xf numFmtId="0" fontId="131" fillId="44" borderId="0" xfId="57" applyNumberFormat="1" applyFont="1" applyFill="1" applyBorder="1" applyAlignment="1">
      <alignment vertical="center"/>
      <protection/>
    </xf>
    <xf numFmtId="0" fontId="132" fillId="0" borderId="0" xfId="57" applyFont="1" applyBorder="1" applyAlignment="1">
      <alignment vertical="center"/>
      <protection/>
    </xf>
    <xf numFmtId="0" fontId="92" fillId="0" borderId="0" xfId="57" applyBorder="1" applyAlignment="1">
      <alignment vertical="center"/>
      <protection/>
    </xf>
    <xf numFmtId="0" fontId="127" fillId="46" borderId="0" xfId="57" applyNumberFormat="1" applyFont="1" applyFill="1" applyBorder="1" applyAlignment="1">
      <alignment horizontal="left" vertical="center"/>
      <protection/>
    </xf>
    <xf numFmtId="0" fontId="133" fillId="46" borderId="0" xfId="57" applyNumberFormat="1" applyFont="1" applyFill="1" applyBorder="1" applyAlignment="1">
      <alignment vertical="center"/>
      <protection/>
    </xf>
    <xf numFmtId="0" fontId="2" fillId="43" borderId="26" xfId="57" applyNumberFormat="1" applyFont="1" applyFill="1" applyBorder="1" applyAlignment="1">
      <alignment horizontal="left" vertical="center"/>
      <protection/>
    </xf>
    <xf numFmtId="0" fontId="127" fillId="43" borderId="25" xfId="57" applyNumberFormat="1" applyFont="1" applyFill="1" applyBorder="1" applyAlignment="1">
      <alignment vertical="center"/>
      <protection/>
    </xf>
    <xf numFmtId="0" fontId="127" fillId="43" borderId="27" xfId="57" applyNumberFormat="1" applyFont="1" applyFill="1" applyBorder="1" applyAlignment="1">
      <alignment vertical="center"/>
      <protection/>
    </xf>
    <xf numFmtId="0" fontId="6" fillId="43" borderId="0" xfId="57" applyNumberFormat="1" applyFont="1" applyFill="1" applyBorder="1" applyAlignment="1">
      <alignment horizontal="left" vertical="center"/>
      <protection/>
    </xf>
    <xf numFmtId="0" fontId="131" fillId="43" borderId="0" xfId="57" applyNumberFormat="1" applyFont="1" applyFill="1" applyBorder="1" applyAlignment="1">
      <alignment vertical="center"/>
      <protection/>
    </xf>
    <xf numFmtId="178" fontId="0" fillId="44" borderId="0" xfId="57" applyNumberFormat="1" applyFont="1" applyFill="1" applyBorder="1" applyAlignment="1">
      <alignment horizontal="left" vertical="center"/>
      <protection/>
    </xf>
    <xf numFmtId="0" fontId="92" fillId="0" borderId="0" xfId="57" applyAlignment="1">
      <alignment/>
      <protection/>
    </xf>
    <xf numFmtId="0" fontId="5" fillId="45" borderId="28" xfId="57" applyNumberFormat="1" applyFont="1" applyFill="1" applyBorder="1" applyAlignment="1">
      <alignment horizontal="left" vertical="center"/>
      <protection/>
    </xf>
    <xf numFmtId="0" fontId="129" fillId="45" borderId="28" xfId="57" applyNumberFormat="1" applyFont="1" applyFill="1" applyBorder="1" applyAlignment="1">
      <alignment vertical="center"/>
      <protection/>
    </xf>
    <xf numFmtId="0" fontId="5" fillId="45" borderId="28" xfId="57" applyNumberFormat="1" applyFont="1" applyFill="1" applyBorder="1" applyAlignment="1">
      <alignment horizontal="center" vertical="center"/>
      <protection/>
    </xf>
    <xf numFmtId="4" fontId="0" fillId="35" borderId="0" xfId="0" applyNumberFormat="1" applyFont="1" applyFill="1" applyBorder="1" applyAlignment="1">
      <alignment horizontal="right" vertical="center"/>
    </xf>
    <xf numFmtId="0" fontId="15" fillId="35" borderId="0" xfId="0" applyNumberFormat="1" applyFont="1" applyFill="1" applyBorder="1" applyAlignment="1">
      <alignment vertical="center"/>
    </xf>
    <xf numFmtId="0" fontId="0" fillId="36" borderId="0" xfId="0" applyNumberFormat="1" applyFont="1" applyFill="1" applyBorder="1" applyAlignment="1">
      <alignment horizontal="left" vertical="center"/>
    </xf>
    <xf numFmtId="0" fontId="8" fillId="36" borderId="0" xfId="0" applyNumberFormat="1" applyFont="1" applyFill="1" applyBorder="1" applyAlignment="1">
      <alignment vertical="center"/>
    </xf>
    <xf numFmtId="0" fontId="10" fillId="36" borderId="0" xfId="0" applyNumberFormat="1" applyFont="1" applyFill="1" applyBorder="1" applyAlignment="1">
      <alignment horizontal="left" vertical="center"/>
    </xf>
    <xf numFmtId="0" fontId="9" fillId="36" borderId="0" xfId="0" applyNumberFormat="1" applyFont="1" applyFill="1" applyBorder="1" applyAlignment="1">
      <alignment vertical="center"/>
    </xf>
    <xf numFmtId="0" fontId="11" fillId="34" borderId="10" xfId="0" applyNumberFormat="1" applyFont="1" applyFill="1" applyBorder="1" applyAlignment="1">
      <alignment horizontal="center" vertical="center"/>
    </xf>
    <xf numFmtId="0" fontId="12" fillId="34" borderId="10" xfId="0" applyNumberFormat="1" applyFont="1" applyFill="1" applyBorder="1" applyAlignment="1">
      <alignment vertical="center"/>
    </xf>
    <xf numFmtId="0" fontId="11" fillId="34" borderId="1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xf>
    <xf numFmtId="0" fontId="9" fillId="33" borderId="0" xfId="0" applyNumberFormat="1" applyFont="1" applyFill="1" applyBorder="1" applyAlignment="1">
      <alignment vertical="center"/>
    </xf>
    <xf numFmtId="178" fontId="10"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 fillId="47" borderId="0" xfId="0" applyNumberFormat="1" applyFont="1" applyFill="1" applyBorder="1" applyAlignment="1">
      <alignment horizontal="left" vertical="center"/>
    </xf>
    <xf numFmtId="0" fontId="7" fillId="47" borderId="0" xfId="0" applyNumberFormat="1" applyFont="1" applyFill="1" applyBorder="1" applyAlignment="1">
      <alignment vertical="center"/>
    </xf>
    <xf numFmtId="0" fontId="2" fillId="36" borderId="29"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30" xfId="0" applyNumberFormat="1" applyFont="1" applyFill="1" applyBorder="1" applyAlignment="1">
      <alignment vertical="center"/>
    </xf>
    <xf numFmtId="3" fontId="0" fillId="36" borderId="0" xfId="0" applyNumberFormat="1" applyFont="1" applyFill="1" applyBorder="1" applyAlignment="1">
      <alignment horizontal="right" vertical="center"/>
    </xf>
    <xf numFmtId="3" fontId="11"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4" fillId="35" borderId="1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4" fillId="34" borderId="1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8" fillId="33" borderId="0" xfId="0" applyNumberFormat="1" applyFont="1" applyFill="1" applyBorder="1" applyAlignment="1">
      <alignment vertical="center"/>
    </xf>
    <xf numFmtId="0" fontId="5" fillId="36" borderId="29"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30" xfId="0" applyNumberFormat="1" applyFont="1" applyFill="1" applyBorder="1" applyAlignment="1">
      <alignment vertical="center"/>
    </xf>
    <xf numFmtId="0" fontId="0" fillId="33" borderId="31" xfId="0" applyNumberFormat="1" applyFont="1" applyFill="1" applyBorder="1" applyAlignment="1">
      <alignment horizontal="left" vertical="center"/>
    </xf>
    <xf numFmtId="0" fontId="8" fillId="33" borderId="32" xfId="0" applyNumberFormat="1" applyFont="1" applyFill="1" applyBorder="1" applyAlignment="1">
      <alignment vertical="center"/>
    </xf>
    <xf numFmtId="0" fontId="8" fillId="33" borderId="33"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8" borderId="31" xfId="0" applyNumberFormat="1" applyFont="1" applyFill="1" applyBorder="1" applyAlignment="1">
      <alignment horizontal="center" vertical="center"/>
    </xf>
    <xf numFmtId="0" fontId="23" fillId="48" borderId="32" xfId="0" applyNumberFormat="1" applyFont="1" applyFill="1" applyBorder="1" applyAlignment="1">
      <alignment vertical="center"/>
    </xf>
    <xf numFmtId="0" fontId="23" fillId="48" borderId="33"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80"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left" vertical="center"/>
    </xf>
    <xf numFmtId="179" fontId="0" fillId="33" borderId="0" xfId="0" applyNumberFormat="1" applyFont="1" applyFill="1" applyBorder="1" applyAlignment="1">
      <alignment horizontal="right" vertical="center"/>
    </xf>
    <xf numFmtId="0" fontId="20" fillId="36" borderId="0" xfId="0" applyNumberFormat="1" applyFont="1" applyFill="1" applyBorder="1" applyAlignment="1">
      <alignment horizontal="left" vertical="center"/>
    </xf>
    <xf numFmtId="0" fontId="19" fillId="36" borderId="0" xfId="0" applyNumberFormat="1" applyFont="1" applyFill="1" applyBorder="1" applyAlignment="1">
      <alignment vertical="center"/>
    </xf>
    <xf numFmtId="0" fontId="0" fillId="36" borderId="31" xfId="0" applyNumberFormat="1" applyFont="1" applyFill="1" applyBorder="1" applyAlignment="1">
      <alignment horizontal="left" vertical="center"/>
    </xf>
    <xf numFmtId="0" fontId="8" fillId="36" borderId="32" xfId="0" applyNumberFormat="1" applyFont="1" applyFill="1" applyBorder="1" applyAlignment="1">
      <alignment vertical="center"/>
    </xf>
    <xf numFmtId="0" fontId="8" fillId="36" borderId="33" xfId="0" applyNumberFormat="1" applyFont="1" applyFill="1" applyBorder="1" applyAlignment="1">
      <alignment vertical="center"/>
    </xf>
    <xf numFmtId="0" fontId="2" fillId="36" borderId="34" xfId="0" applyNumberFormat="1" applyFont="1" applyFill="1" applyBorder="1" applyAlignment="1">
      <alignment horizontal="center" vertical="center"/>
    </xf>
    <xf numFmtId="0" fontId="1" fillId="36" borderId="34" xfId="0" applyNumberFormat="1" applyFont="1" applyFill="1" applyBorder="1" applyAlignment="1">
      <alignment vertical="center"/>
    </xf>
    <xf numFmtId="0" fontId="3" fillId="49" borderId="31" xfId="0" applyNumberFormat="1" applyFont="1" applyFill="1" applyBorder="1" applyAlignment="1">
      <alignment horizontal="center" vertical="center"/>
    </xf>
    <xf numFmtId="0" fontId="23" fillId="49" borderId="32" xfId="0" applyNumberFormat="1" applyFont="1" applyFill="1" applyBorder="1" applyAlignment="1">
      <alignment vertical="center"/>
    </xf>
    <xf numFmtId="0" fontId="23" fillId="49" borderId="33"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2"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35" xfId="0" applyNumberFormat="1" applyFont="1" applyFill="1" applyBorder="1" applyAlignment="1">
      <alignment horizontal="center" vertical="center"/>
    </xf>
    <xf numFmtId="0" fontId="1" fillId="36" borderId="36" xfId="0" applyNumberFormat="1" applyFont="1" applyFill="1" applyBorder="1" applyAlignment="1">
      <alignment vertical="center"/>
    </xf>
    <xf numFmtId="0" fontId="1" fillId="36" borderId="37" xfId="0" applyNumberFormat="1" applyFont="1" applyFill="1" applyBorder="1" applyAlignment="1">
      <alignment vertical="center"/>
    </xf>
    <xf numFmtId="0" fontId="4" fillId="50" borderId="31" xfId="0" applyNumberFormat="1" applyFont="1" applyFill="1" applyBorder="1" applyAlignment="1">
      <alignment horizontal="center" vertical="center" wrapText="1"/>
    </xf>
    <xf numFmtId="0" fontId="21" fillId="50" borderId="38" xfId="0" applyNumberFormat="1" applyFont="1" applyFill="1" applyBorder="1" applyAlignment="1">
      <alignment vertical="center"/>
    </xf>
    <xf numFmtId="0" fontId="21" fillId="50" borderId="39" xfId="0" applyNumberFormat="1" applyFont="1" applyFill="1" applyBorder="1" applyAlignment="1">
      <alignment vertical="center"/>
    </xf>
    <xf numFmtId="0" fontId="21" fillId="50" borderId="40" xfId="0" applyNumberFormat="1" applyFont="1" applyFill="1" applyBorder="1" applyAlignment="1">
      <alignment vertical="center"/>
    </xf>
    <xf numFmtId="0" fontId="21" fillId="50" borderId="0" xfId="0" applyNumberFormat="1" applyFont="1" applyFill="1" applyBorder="1" applyAlignment="1">
      <alignment vertical="center"/>
    </xf>
    <xf numFmtId="0" fontId="21" fillId="50" borderId="41" xfId="0" applyNumberFormat="1" applyFont="1" applyFill="1" applyBorder="1" applyAlignment="1">
      <alignment vertical="center"/>
    </xf>
    <xf numFmtId="0" fontId="21" fillId="50" borderId="42" xfId="0" applyNumberFormat="1" applyFont="1" applyFill="1" applyBorder="1" applyAlignment="1">
      <alignment vertical="center"/>
    </xf>
    <xf numFmtId="0" fontId="21" fillId="50" borderId="34" xfId="0" applyNumberFormat="1" applyFont="1" applyFill="1" applyBorder="1" applyAlignment="1">
      <alignment vertical="center"/>
    </xf>
    <xf numFmtId="0" fontId="21" fillId="50" borderId="43" xfId="0" applyNumberFormat="1" applyFont="1" applyFill="1" applyBorder="1" applyAlignment="1">
      <alignment vertical="center"/>
    </xf>
    <xf numFmtId="179" fontId="0" fillId="0" borderId="0" xfId="0" applyNumberFormat="1" applyFont="1" applyFill="1" applyBorder="1" applyAlignment="1">
      <alignment horizontal="right" vertical="center"/>
    </xf>
    <xf numFmtId="0" fontId="18"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17" fillId="36" borderId="0" xfId="0" applyNumberFormat="1" applyFont="1" applyFill="1" applyBorder="1" applyAlignment="1">
      <alignment horizontal="center" vertical="center"/>
    </xf>
    <xf numFmtId="0" fontId="16"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0" fillId="51" borderId="44" xfId="0" applyNumberFormat="1" applyFont="1" applyFill="1" applyBorder="1" applyAlignment="1">
      <alignment horizontal="left" vertical="center"/>
    </xf>
    <xf numFmtId="0" fontId="9" fillId="51" borderId="45" xfId="0" applyNumberFormat="1" applyFont="1" applyFill="1" applyBorder="1" applyAlignment="1">
      <alignment vertical="center"/>
    </xf>
    <xf numFmtId="0" fontId="10" fillId="51" borderId="44" xfId="0" applyNumberFormat="1" applyFont="1" applyFill="1" applyBorder="1" applyAlignment="1">
      <alignment horizontal="left" vertical="center" wrapText="1"/>
    </xf>
    <xf numFmtId="179" fontId="10" fillId="33" borderId="0" xfId="0" applyNumberFormat="1" applyFont="1" applyFill="1" applyBorder="1" applyAlignment="1">
      <alignment horizontal="center" vertical="center"/>
    </xf>
    <xf numFmtId="0" fontId="27" fillId="33" borderId="0" xfId="0" applyNumberFormat="1" applyFont="1" applyFill="1" applyBorder="1" applyAlignment="1">
      <alignment horizontal="center" vertical="center"/>
    </xf>
    <xf numFmtId="0" fontId="26" fillId="33" borderId="0" xfId="0" applyNumberFormat="1" applyFont="1" applyFill="1" applyBorder="1" applyAlignment="1">
      <alignment vertical="center"/>
    </xf>
    <xf numFmtId="0" fontId="0" fillId="33" borderId="46" xfId="0" applyNumberFormat="1" applyFont="1" applyFill="1" applyBorder="1" applyAlignment="1">
      <alignment horizontal="left" vertical="center"/>
    </xf>
    <xf numFmtId="0" fontId="8" fillId="33" borderId="46" xfId="0" applyNumberFormat="1" applyFont="1" applyFill="1" applyBorder="1" applyAlignment="1">
      <alignment vertical="center"/>
    </xf>
    <xf numFmtId="2" fontId="0" fillId="33" borderId="46" xfId="0" applyNumberFormat="1" applyFont="1" applyFill="1" applyBorder="1" applyAlignment="1">
      <alignment horizontal="right" vertical="center"/>
    </xf>
    <xf numFmtId="0" fontId="11" fillId="33" borderId="0" xfId="0" applyNumberFormat="1" applyFont="1" applyFill="1" applyBorder="1" applyAlignment="1">
      <alignment horizontal="center" vertical="center"/>
    </xf>
    <xf numFmtId="0" fontId="25" fillId="33" borderId="0" xfId="0" applyNumberFormat="1" applyFont="1" applyFill="1" applyBorder="1" applyAlignment="1">
      <alignment vertical="center"/>
    </xf>
    <xf numFmtId="0" fontId="10" fillId="51" borderId="47" xfId="0" applyNumberFormat="1" applyFont="1" applyFill="1" applyBorder="1" applyAlignment="1">
      <alignment horizontal="left" vertical="center"/>
    </xf>
    <xf numFmtId="0" fontId="9" fillId="51" borderId="48" xfId="0" applyNumberFormat="1" applyFont="1" applyFill="1" applyBorder="1" applyAlignment="1">
      <alignment vertical="center"/>
    </xf>
    <xf numFmtId="0" fontId="10" fillId="33" borderId="11" xfId="0" applyNumberFormat="1" applyFont="1" applyFill="1" applyBorder="1" applyAlignment="1">
      <alignment horizontal="center" vertical="center"/>
    </xf>
    <xf numFmtId="0" fontId="9" fillId="33" borderId="11"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10"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178" fontId="0" fillId="33" borderId="0" xfId="0" applyNumberFormat="1" applyFont="1" applyFill="1" applyBorder="1" applyAlignment="1">
      <alignment horizontal="left" vertical="center"/>
    </xf>
    <xf numFmtId="0" fontId="0" fillId="33" borderId="11" xfId="0" applyNumberFormat="1" applyFont="1" applyFill="1" applyBorder="1" applyAlignment="1">
      <alignment horizontal="left" vertical="center" wrapText="1"/>
    </xf>
    <xf numFmtId="0" fontId="8" fillId="33" borderId="11" xfId="0" applyNumberFormat="1" applyFont="1" applyFill="1" applyBorder="1" applyAlignment="1">
      <alignment vertical="center"/>
    </xf>
    <xf numFmtId="0" fontId="0" fillId="33" borderId="0"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6" fillId="36" borderId="0" xfId="0" applyNumberFormat="1" applyFont="1" applyFill="1" applyBorder="1" applyAlignment="1">
      <alignment horizontal="left" vertical="center"/>
    </xf>
    <xf numFmtId="0" fontId="24" fillId="36" borderId="0" xfId="0" applyNumberFormat="1" applyFont="1" applyFill="1" applyBorder="1" applyAlignment="1">
      <alignment vertical="center"/>
    </xf>
    <xf numFmtId="4" fontId="10" fillId="33" borderId="0" xfId="0" applyNumberFormat="1" applyFont="1" applyFill="1" applyBorder="1" applyAlignment="1">
      <alignment horizontal="center" vertical="center"/>
    </xf>
    <xf numFmtId="0" fontId="11"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4" fontId="11" fillId="37" borderId="10" xfId="0" applyNumberFormat="1" applyFont="1" applyFill="1" applyBorder="1" applyAlignment="1">
      <alignment horizontal="center" vertical="center"/>
    </xf>
    <xf numFmtId="179" fontId="11" fillId="37" borderId="10" xfId="0" applyNumberFormat="1" applyFont="1" applyFill="1" applyBorder="1" applyAlignment="1">
      <alignment horizontal="center" vertical="center"/>
    </xf>
    <xf numFmtId="3" fontId="11" fillId="37" borderId="10" xfId="0" applyNumberFormat="1" applyFont="1" applyFill="1" applyBorder="1" applyAlignment="1">
      <alignment horizontal="center" vertical="center"/>
    </xf>
    <xf numFmtId="1" fontId="10" fillId="33" borderId="0" xfId="0" applyNumberFormat="1" applyFont="1" applyFill="1" applyBorder="1" applyAlignment="1">
      <alignment horizontal="center" vertical="center"/>
    </xf>
    <xf numFmtId="0" fontId="11" fillId="37" borderId="10" xfId="0" applyNumberFormat="1" applyFont="1" applyFill="1" applyBorder="1" applyAlignment="1">
      <alignment horizontal="left" vertical="center"/>
    </xf>
    <xf numFmtId="0" fontId="11" fillId="34" borderId="10" xfId="0" applyNumberFormat="1" applyFont="1" applyFill="1" applyBorder="1" applyAlignment="1">
      <alignment horizontal="left" vertical="center"/>
    </xf>
    <xf numFmtId="4" fontId="0" fillId="33" borderId="0" xfId="0" applyNumberFormat="1" applyFont="1" applyFill="1" applyBorder="1" applyAlignment="1">
      <alignment horizontal="center" vertical="center"/>
    </xf>
    <xf numFmtId="179"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4" fillId="37" borderId="10" xfId="0" applyNumberFormat="1" applyFont="1" applyFill="1" applyBorder="1" applyAlignment="1">
      <alignment vertical="center"/>
    </xf>
    <xf numFmtId="179" fontId="5" fillId="37" borderId="10" xfId="0" applyNumberFormat="1" applyFont="1" applyFill="1" applyBorder="1" applyAlignment="1">
      <alignment horizontal="center" vertical="center"/>
    </xf>
    <xf numFmtId="0" fontId="5" fillId="36" borderId="29" xfId="0" applyNumberFormat="1" applyFont="1" applyFill="1" applyBorder="1" applyAlignment="1">
      <alignment horizontal="left" vertical="top" wrapText="1"/>
    </xf>
    <xf numFmtId="3" fontId="10" fillId="33" borderId="0" xfId="0" applyNumberFormat="1" applyFont="1" applyFill="1" applyBorder="1" applyAlignment="1">
      <alignment horizontal="right" vertical="center"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0" fontId="5" fillId="34" borderId="10" xfId="0" applyNumberFormat="1" applyFont="1" applyFill="1" applyBorder="1" applyAlignment="1">
      <alignment horizontal="center" vertical="center" wrapText="1"/>
    </xf>
    <xf numFmtId="0" fontId="33" fillId="52" borderId="29" xfId="0" applyNumberFormat="1" applyFont="1" applyFill="1" applyBorder="1" applyAlignment="1">
      <alignment horizontal="center" vertical="center"/>
    </xf>
    <xf numFmtId="0" fontId="32" fillId="52" borderId="10" xfId="0" applyNumberFormat="1" applyFont="1" applyFill="1" applyBorder="1" applyAlignment="1">
      <alignment vertical="center"/>
    </xf>
    <xf numFmtId="0" fontId="32" fillId="52" borderId="30" xfId="0" applyNumberFormat="1" applyFont="1" applyFill="1" applyBorder="1" applyAlignment="1">
      <alignment vertical="center"/>
    </xf>
    <xf numFmtId="0" fontId="33" fillId="53" borderId="29" xfId="0" applyNumberFormat="1" applyFont="1" applyFill="1" applyBorder="1" applyAlignment="1">
      <alignment horizontal="center" vertical="center"/>
    </xf>
    <xf numFmtId="0" fontId="34" fillId="53" borderId="10" xfId="0" applyNumberFormat="1" applyFont="1" applyFill="1" applyBorder="1" applyAlignment="1">
      <alignment vertical="center"/>
    </xf>
    <xf numFmtId="0" fontId="34" fillId="53" borderId="30" xfId="0" applyNumberFormat="1" applyFont="1" applyFill="1" applyBorder="1" applyAlignment="1">
      <alignment vertical="center"/>
    </xf>
    <xf numFmtId="0" fontId="33" fillId="54" borderId="29" xfId="0" applyNumberFormat="1" applyFont="1" applyFill="1" applyBorder="1" applyAlignment="1">
      <alignment horizontal="center" vertical="center"/>
    </xf>
    <xf numFmtId="0" fontId="35" fillId="54" borderId="10" xfId="0" applyNumberFormat="1" applyFont="1" applyFill="1" applyBorder="1" applyAlignment="1">
      <alignment vertical="center"/>
    </xf>
    <xf numFmtId="0" fontId="35" fillId="54" borderId="30" xfId="0" applyNumberFormat="1" applyFont="1" applyFill="1" applyBorder="1" applyAlignment="1">
      <alignment vertical="center"/>
    </xf>
    <xf numFmtId="182" fontId="0" fillId="33" borderId="0" xfId="0" applyNumberFormat="1" applyFont="1" applyFill="1" applyBorder="1" applyAlignment="1">
      <alignment horizontal="lef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FFFF00"/>
      <rgbColor rgb="00BBFFBB"/>
      <rgbColor rgb="007F0000"/>
      <rgbColor rgb="00008888"/>
      <rgbColor rgb="0080FFFF"/>
      <rgbColor rgb="00FFAA00"/>
      <rgbColor rgb="008080FF"/>
      <rgbColor rgb="00FF80FF"/>
      <rgbColor rgb="000080C0"/>
      <rgbColor rgb="00FF8040"/>
      <rgbColor rgb="0000FF00"/>
      <rgbColor rgb="00800000"/>
      <rgbColor rgb="00804000"/>
      <rgbColor rgb="00808040"/>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_Hidden9!$B$1:$B$1</c:f>
              <c:strCache>
                <c:ptCount val="1"/>
                <c:pt idx="0">
                  <c:v>OUT_BKD_EUR(Loan Register)</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3175">
                <a:solidFill>
                  <a:srgbClr val="000000"/>
                </a:solidFill>
              </a:ln>
            </c:spPr>
          </c:dPt>
          <c:dPt>
            <c:idx val="1"/>
            <c:spPr>
              <a:solidFill>
                <a:srgbClr val="FFFF00"/>
              </a:solidFill>
              <a:ln w="3175">
                <a:solidFill>
                  <a:srgbClr val="000000"/>
                </a:solidFill>
              </a:ln>
            </c:spPr>
          </c:dPt>
          <c:dPt>
            <c:idx val="2"/>
            <c:spPr>
              <a:solidFill>
                <a:srgbClr val="BBFFBB"/>
              </a:solidFill>
              <a:ln w="3175">
                <a:solidFill>
                  <a:srgbClr val="000000"/>
                </a:solidFill>
              </a:ln>
            </c:spPr>
          </c:dPt>
          <c:dPt>
            <c:idx val="3"/>
            <c:spPr>
              <a:solidFill>
                <a:srgbClr val="7F0000"/>
              </a:solidFill>
              <a:ln w="3175">
                <a:solidFill>
                  <a:srgbClr val="000000"/>
                </a:solidFill>
              </a:ln>
            </c:spPr>
          </c:dPt>
          <c:dPt>
            <c:idx val="4"/>
            <c:spPr>
              <a:solidFill>
                <a:srgbClr val="008888"/>
              </a:solidFill>
              <a:ln w="3175">
                <a:solidFill>
                  <a:srgbClr val="000000"/>
                </a:solidFill>
              </a:ln>
            </c:spPr>
          </c:dPt>
          <c:dPt>
            <c:idx val="5"/>
            <c:spPr>
              <a:solidFill>
                <a:srgbClr val="00915A"/>
              </a:solidFill>
              <a:ln w="3175">
                <a:solidFill>
                  <a:srgbClr val="000000"/>
                </a:solidFill>
              </a:ln>
            </c:spPr>
          </c:dPt>
          <c:dPt>
            <c:idx val="6"/>
            <c:spPr>
              <a:solidFill>
                <a:srgbClr val="80FFFF"/>
              </a:solidFill>
              <a:ln w="3175">
                <a:solidFill>
                  <a:srgbClr val="000000"/>
                </a:solidFill>
              </a:ln>
            </c:spPr>
          </c:dPt>
          <c:dPt>
            <c:idx val="7"/>
            <c:spPr>
              <a:solidFill>
                <a:srgbClr val="FFAA00"/>
              </a:solidFill>
              <a:ln w="3175">
                <a:solidFill>
                  <a:srgbClr val="000000"/>
                </a:solidFill>
              </a:ln>
            </c:spPr>
          </c:dPt>
          <c:dPt>
            <c:idx val="8"/>
            <c:spPr>
              <a:solidFill>
                <a:srgbClr val="8080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_Hidden9!$A$2:$A$12</c:f>
              <c:strCache>
                <c:ptCount val="11"/>
                <c:pt idx="0">
                  <c:v>Luxembourg</c:v>
                </c:pt>
                <c:pt idx="1">
                  <c:v>Namur</c:v>
                </c:pt>
                <c:pt idx="2">
                  <c:v>Brabant Wallon</c:v>
                </c:pt>
                <c:pt idx="3">
                  <c:v>Hainaut</c:v>
                </c:pt>
                <c:pt idx="4">
                  <c:v>Limburg</c:v>
                </c:pt>
                <c:pt idx="5">
                  <c:v>Liège</c:v>
                </c:pt>
                <c:pt idx="6">
                  <c:v>West-Vlaanderen</c:v>
                </c:pt>
                <c:pt idx="7">
                  <c:v>Brussels</c:v>
                </c:pt>
                <c:pt idx="8">
                  <c:v>Oost-Vlaanderen</c:v>
                </c:pt>
                <c:pt idx="9">
                  <c:v>Vlaams-Brabant</c:v>
                </c:pt>
                <c:pt idx="10">
                  <c:v>Antwerpen</c:v>
                </c:pt>
              </c:strCache>
            </c:strRef>
          </c:cat>
          <c:val>
            <c:numRef>
              <c:f>_Hidden9!$B$2:$B$12</c:f>
              <c:numCache>
                <c:ptCount val="11"/>
                <c:pt idx="0">
                  <c:v>13932926.159999993</c:v>
                </c:pt>
                <c:pt idx="1">
                  <c:v>24882522.900000017</c:v>
                </c:pt>
                <c:pt idx="2">
                  <c:v>39468623.59000002</c:v>
                </c:pt>
                <c:pt idx="3">
                  <c:v>46587793.19999998</c:v>
                </c:pt>
                <c:pt idx="4">
                  <c:v>50005072.25999995</c:v>
                </c:pt>
                <c:pt idx="5">
                  <c:v>52563663.87000002</c:v>
                </c:pt>
                <c:pt idx="6">
                  <c:v>74741410.85</c:v>
                </c:pt>
                <c:pt idx="7">
                  <c:v>86520970.70999995</c:v>
                </c:pt>
                <c:pt idx="8">
                  <c:v>108513247.87999989</c:v>
                </c:pt>
                <c:pt idx="9">
                  <c:v>115110250.61999999</c:v>
                </c:pt>
                <c:pt idx="10">
                  <c:v>137371656.82000002</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3"/>
          <c:h val="0.32875"/>
        </c:manualLayout>
      </c:layout>
      <c:pieChart>
        <c:varyColors val="1"/>
        <c:ser>
          <c:idx val="0"/>
          <c:order val="0"/>
          <c:tx>
            <c:strRef>
              <c:f>_Hidden18!$B$1:$B$1</c:f>
              <c:strCache>
                <c:ptCount val="1"/>
                <c:pt idx="0">
                  <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_Hidden18!$A$2:$A$2</c:f>
              <c:strCache>
                <c:ptCount val="1"/>
                <c:pt idx="0">
                  <c:v>Monthly</c:v>
                </c:pt>
              </c:strCache>
            </c:strRef>
          </c:cat>
          <c:val>
            <c:numRef>
              <c:f>_Hidden18!$B$2:$B$2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_Hidden19!$B$1:$B$1</c:f>
              <c:strCache>
                <c:ptCount val="1"/>
                <c:pt idx="0">
                  <c:v>OUT_BKD_EUR(Loan Register)</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_Hidden19!$A$2:$A$4</c:f>
              <c:strCache>
                <c:ptCount val="3"/>
                <c:pt idx="0">
                  <c:v>Linear</c:v>
                </c:pt>
                <c:pt idx="1">
                  <c:v>Interest only</c:v>
                </c:pt>
                <c:pt idx="2">
                  <c:v>Annuity</c:v>
                </c:pt>
              </c:strCache>
            </c:strRef>
          </c:cat>
          <c:val>
            <c:numRef>
              <c:f>_Hidden19!$B$2:$B$4</c:f>
              <c:numCache>
                <c:ptCount val="3"/>
                <c:pt idx="0">
                  <c:v>11078713.680000002</c:v>
                </c:pt>
                <c:pt idx="1">
                  <c:v>15840130.060000002</c:v>
                </c:pt>
                <c:pt idx="2">
                  <c:v>722779295.1200017</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_Hidden20!$B$1:$B$1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_Hidden20!$A$2:$A$15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_Hidden20!$B$2:$B$15</c:f>
              <c:numCache>
                <c:ptCount val="14"/>
                <c:pt idx="0">
                  <c:v>0.00023858832072331225</c:v>
                </c:pt>
                <c:pt idx="1">
                  <c:v>0.0022687931206370917</c:v>
                </c:pt>
                <c:pt idx="2">
                  <c:v>0.011216247745774751</c:v>
                </c:pt>
                <c:pt idx="3">
                  <c:v>0.031148894854547363</c:v>
                </c:pt>
                <c:pt idx="4">
                  <c:v>0.05066653714488313</c:v>
                </c:pt>
                <c:pt idx="5">
                  <c:v>0.07191941574243216</c:v>
                </c:pt>
                <c:pt idx="6">
                  <c:v>0.10749529286886671</c:v>
                </c:pt>
                <c:pt idx="7">
                  <c:v>0.12507991616811423</c:v>
                </c:pt>
                <c:pt idx="8">
                  <c:v>0.16087730323487273</c:v>
                </c:pt>
                <c:pt idx="9">
                  <c:v>0.15563926406090436</c:v>
                </c:pt>
                <c:pt idx="10">
                  <c:v>0.2546207906695188</c:v>
                </c:pt>
                <c:pt idx="11">
                  <c:v>0.020222859220451132</c:v>
                </c:pt>
                <c:pt idx="12">
                  <c:v>0.005638868473687701</c:v>
                </c:pt>
                <c:pt idx="13">
                  <c:v>0.0029672283745863907</c:v>
                </c:pt>
              </c:numCache>
            </c:numRef>
          </c:val>
        </c:ser>
        <c:gapWidth val="80"/>
        <c:axId val="37479320"/>
        <c:axId val="1769561"/>
      </c:barChart>
      <c:catAx>
        <c:axId val="3747932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1769561"/>
        <c:crosses val="autoZero"/>
        <c:auto val="1"/>
        <c:lblOffset val="100"/>
        <c:tickLblSkip val="1"/>
        <c:noMultiLvlLbl val="0"/>
      </c:catAx>
      <c:valAx>
        <c:axId val="176956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47932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_Hidden21!$A$2:$A$15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_Hidden21!$B$2:$B$15</c:f>
              <c:numCache>
                <c:ptCount val="14"/>
                <c:pt idx="0">
                  <c:v>0.007232978513519576</c:v>
                </c:pt>
                <c:pt idx="1">
                  <c:v>0.009893950638958633</c:v>
                </c:pt>
                <c:pt idx="2">
                  <c:v>0.026922351842424818</c:v>
                </c:pt>
                <c:pt idx="3">
                  <c:v>0.0404964977453005</c:v>
                </c:pt>
                <c:pt idx="4">
                  <c:v>0.36745097689437295</c:v>
                </c:pt>
                <c:pt idx="5">
                  <c:v>0.025162492144752063</c:v>
                </c:pt>
                <c:pt idx="6">
                  <c:v>0.028977251928401546</c:v>
                </c:pt>
                <c:pt idx="7">
                  <c:v>0.04639006327651375</c:v>
                </c:pt>
                <c:pt idx="8">
                  <c:v>0.08477930112864941</c:v>
                </c:pt>
                <c:pt idx="9">
                  <c:v>0.08854523272652311</c:v>
                </c:pt>
                <c:pt idx="10">
                  <c:v>0.1492165108480952</c:v>
                </c:pt>
                <c:pt idx="11">
                  <c:v>0.05593126796841409</c:v>
                </c:pt>
                <c:pt idx="12">
                  <c:v>0.018075431453792833</c:v>
                </c:pt>
                <c:pt idx="13">
                  <c:v>0.05092569289028149</c:v>
                </c:pt>
              </c:numCache>
            </c:numRef>
          </c:val>
        </c:ser>
        <c:gapWidth val="80"/>
        <c:axId val="15926050"/>
        <c:axId val="9116723"/>
      </c:barChart>
      <c:catAx>
        <c:axId val="1592605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9116723"/>
        <c:crosses val="autoZero"/>
        <c:auto val="1"/>
        <c:lblOffset val="100"/>
        <c:tickLblSkip val="1"/>
        <c:noMultiLvlLbl val="0"/>
      </c:catAx>
      <c:valAx>
        <c:axId val="911672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92605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_Hidden22!$B$1:$B$1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_Hidden22!$A$2:$A$18</c:f>
              <c:strCache>
                <c:ptCount val="17"/>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strCache>
            </c:strRef>
          </c:cat>
          <c:val>
            <c:numRef>
              <c:f>_Hidden22!$B$2:$B$18</c:f>
              <c:numCache>
                <c:ptCount val="17"/>
                <c:pt idx="0">
                  <c:v>0.004666321428141205</c:v>
                </c:pt>
                <c:pt idx="1">
                  <c:v>0.008203122591916205</c:v>
                </c:pt>
                <c:pt idx="2">
                  <c:v>0.00853249104996717</c:v>
                </c:pt>
                <c:pt idx="3">
                  <c:v>0.026583421282471233</c:v>
                </c:pt>
                <c:pt idx="4">
                  <c:v>0.08704897616424091</c:v>
                </c:pt>
                <c:pt idx="5">
                  <c:v>0.052696588896531185</c:v>
                </c:pt>
                <c:pt idx="6">
                  <c:v>0.07093432674231412</c:v>
                </c:pt>
                <c:pt idx="7">
                  <c:v>0.06143660287064033</c:v>
                </c:pt>
                <c:pt idx="8">
                  <c:v>0.07593567355864936</c:v>
                </c:pt>
                <c:pt idx="9">
                  <c:v>0.17963124090821353</c:v>
                </c:pt>
                <c:pt idx="10">
                  <c:v>0.044684769740712726</c:v>
                </c:pt>
                <c:pt idx="11">
                  <c:v>0.043520602344849724</c:v>
                </c:pt>
                <c:pt idx="12">
                  <c:v>0.2896081499283878</c:v>
                </c:pt>
                <c:pt idx="13">
                  <c:v>0.0364461135138318</c:v>
                </c:pt>
                <c:pt idx="14">
                  <c:v>0.001801602458362543</c:v>
                </c:pt>
                <c:pt idx="15">
                  <c:v>0.0072700732301241655</c:v>
                </c:pt>
                <c:pt idx="16">
                  <c:v>0.000999923290645902</c:v>
                </c:pt>
              </c:numCache>
            </c:numRef>
          </c:val>
        </c:ser>
        <c:gapWidth val="80"/>
        <c:axId val="14941644"/>
        <c:axId val="257069"/>
      </c:barChart>
      <c:catAx>
        <c:axId val="1494164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57069"/>
        <c:crosses val="autoZero"/>
        <c:auto val="1"/>
        <c:lblOffset val="100"/>
        <c:tickLblSkip val="1"/>
        <c:noMultiLvlLbl val="0"/>
      </c:catAx>
      <c:valAx>
        <c:axId val="25706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494164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_Hidden23!$B$1:$B$1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_Hidden23!$A$2:$A$8</c:f>
              <c:strCache>
                <c:ptCount val="7"/>
                <c:pt idx="0">
                  <c:v>Fixed To Maturity</c:v>
                </c:pt>
                <c:pt idx="1">
                  <c:v>&gt;=0 and &lt;=1</c:v>
                </c:pt>
                <c:pt idx="2">
                  <c:v>&gt;1 and &lt;=2</c:v>
                </c:pt>
                <c:pt idx="3">
                  <c:v>&gt;2 and &lt;=3</c:v>
                </c:pt>
                <c:pt idx="4">
                  <c:v>&gt;3 and &lt;=4</c:v>
                </c:pt>
                <c:pt idx="5">
                  <c:v>&gt;4 and &lt;=5</c:v>
                </c:pt>
                <c:pt idx="6">
                  <c:v>&gt;5 and &lt;=6</c:v>
                </c:pt>
              </c:strCache>
            </c:strRef>
          </c:cat>
          <c:val>
            <c:numRef>
              <c:f>_Hidden23!$B$2:$B$8</c:f>
              <c:numCache>
                <c:ptCount val="7"/>
                <c:pt idx="0">
                  <c:v>0.9057994633048062</c:v>
                </c:pt>
                <c:pt idx="1">
                  <c:v>0.0320334655579086</c:v>
                </c:pt>
                <c:pt idx="2">
                  <c:v>0.04369539733660367</c:v>
                </c:pt>
                <c:pt idx="3">
                  <c:v>0.0015393805055390595</c:v>
                </c:pt>
                <c:pt idx="4">
                  <c:v>0.006392674333282518</c:v>
                </c:pt>
                <c:pt idx="5">
                  <c:v>0.010223478147691223</c:v>
                </c:pt>
                <c:pt idx="6">
                  <c:v>0.0003161408141687537</c:v>
                </c:pt>
              </c:numCache>
            </c:numRef>
          </c:val>
        </c:ser>
        <c:gapWidth val="80"/>
        <c:axId val="2313622"/>
        <c:axId val="20822599"/>
      </c:barChart>
      <c:catAx>
        <c:axId val="231362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0822599"/>
        <c:crosses val="autoZero"/>
        <c:auto val="1"/>
        <c:lblOffset val="100"/>
        <c:tickLblSkip val="1"/>
        <c:noMultiLvlLbl val="0"/>
      </c:catAx>
      <c:valAx>
        <c:axId val="2082259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31362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_Hidden25!$B$1:$B$1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_Hidden25!$A$2:$A$3</c:f>
              <c:strCache>
                <c:ptCount val="2"/>
                <c:pt idx="0">
                  <c:v>0 - 30 Days</c:v>
                </c:pt>
                <c:pt idx="1">
                  <c:v>30 - 60 Days</c:v>
                </c:pt>
              </c:strCache>
            </c:strRef>
          </c:cat>
          <c:val>
            <c:numRef>
              <c:f>_Hidden25!$B$2:$B$3</c:f>
              <c:numCache>
                <c:ptCount val="2"/>
                <c:pt idx="0">
                  <c:v>374280.72</c:v>
                </c:pt>
                <c:pt idx="1">
                  <c:v>329096.5</c:v>
                </c:pt>
              </c:numCache>
            </c:numRef>
          </c:val>
        </c:ser>
        <c:ser>
          <c:idx val="1"/>
          <c:order val="1"/>
          <c:tx>
            <c:strRef>
              <c:f>_Hidden25!$C$1:$C$1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_Hidden25!$A$2:$A$3</c:f>
              <c:strCache>
                <c:ptCount val="2"/>
                <c:pt idx="0">
                  <c:v>0 - 30 Days</c:v>
                </c:pt>
                <c:pt idx="1">
                  <c:v>30 - 60 Days</c:v>
                </c:pt>
              </c:strCache>
            </c:strRef>
          </c:cat>
          <c:val>
            <c:numRef>
              <c:f>_Hidden25!$C$2:$C$3</c:f>
              <c:numCache>
                <c:ptCount val="2"/>
                <c:pt idx="0">
                  <c:v>4</c:v>
                </c:pt>
                <c:pt idx="1">
                  <c:v>4</c:v>
                </c:pt>
              </c:numCache>
            </c:numRef>
          </c:val>
        </c:ser>
        <c:gapWidth val="100"/>
        <c:axId val="53185664"/>
        <c:axId val="8908929"/>
      </c:barChart>
      <c:catAx>
        <c:axId val="53185664"/>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8908929"/>
        <c:crosses val="autoZero"/>
        <c:auto val="1"/>
        <c:lblOffset val="100"/>
        <c:tickLblSkip val="1"/>
        <c:noMultiLvlLbl val="0"/>
      </c:catAx>
      <c:valAx>
        <c:axId val="890892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18566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_Hidden28!$B$1:$B$1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_Hidden28!$A$2:$A$373</c:f>
              <c:strCache>
                <c:ptCount val="372"/>
                <c:pt idx="0">
                  <c:v>1/01/2017</c:v>
                </c:pt>
                <c:pt idx="1">
                  <c:v>1/02/2017</c:v>
                </c:pt>
                <c:pt idx="2">
                  <c:v>1/03/2017</c:v>
                </c:pt>
                <c:pt idx="3">
                  <c:v>1/04/2017</c:v>
                </c:pt>
                <c:pt idx="4">
                  <c:v>1/05/2017</c:v>
                </c:pt>
                <c:pt idx="5">
                  <c:v>1/06/2017</c:v>
                </c:pt>
                <c:pt idx="6">
                  <c:v>1/07/2017</c:v>
                </c:pt>
                <c:pt idx="7">
                  <c:v>1/08/2017</c:v>
                </c:pt>
                <c:pt idx="8">
                  <c:v>1/09/2017</c:v>
                </c:pt>
                <c:pt idx="9">
                  <c:v>1/10/2017</c:v>
                </c:pt>
                <c:pt idx="10">
                  <c:v>1/11/2017</c:v>
                </c:pt>
                <c:pt idx="11">
                  <c:v>1/12/2017</c:v>
                </c:pt>
                <c:pt idx="12">
                  <c:v>1/01/2018</c:v>
                </c:pt>
                <c:pt idx="13">
                  <c:v>1/02/2018</c:v>
                </c:pt>
                <c:pt idx="14">
                  <c:v>1/03/2018</c:v>
                </c:pt>
                <c:pt idx="15">
                  <c:v>1/04/2018</c:v>
                </c:pt>
                <c:pt idx="16">
                  <c:v>1/05/2018</c:v>
                </c:pt>
                <c:pt idx="17">
                  <c:v>1/06/2018</c:v>
                </c:pt>
                <c:pt idx="18">
                  <c:v>1/07/2018</c:v>
                </c:pt>
                <c:pt idx="19">
                  <c:v>1/08/2018</c:v>
                </c:pt>
                <c:pt idx="20">
                  <c:v>1/09/2018</c:v>
                </c:pt>
                <c:pt idx="21">
                  <c:v>1/10/2018</c:v>
                </c:pt>
                <c:pt idx="22">
                  <c:v>1/11/2018</c:v>
                </c:pt>
                <c:pt idx="23">
                  <c:v>1/12/2018</c:v>
                </c:pt>
                <c:pt idx="24">
                  <c:v>1/01/2019</c:v>
                </c:pt>
                <c:pt idx="25">
                  <c:v>1/02/2019</c:v>
                </c:pt>
                <c:pt idx="26">
                  <c:v>1/03/2019</c:v>
                </c:pt>
                <c:pt idx="27">
                  <c:v>1/04/2019</c:v>
                </c:pt>
                <c:pt idx="28">
                  <c:v>1/05/2019</c:v>
                </c:pt>
                <c:pt idx="29">
                  <c:v>1/06/2019</c:v>
                </c:pt>
                <c:pt idx="30">
                  <c:v>1/07/2019</c:v>
                </c:pt>
                <c:pt idx="31">
                  <c:v>1/08/2019</c:v>
                </c:pt>
                <c:pt idx="32">
                  <c:v>1/09/2019</c:v>
                </c:pt>
                <c:pt idx="33">
                  <c:v>1/10/2019</c:v>
                </c:pt>
                <c:pt idx="34">
                  <c:v>1/11/2019</c:v>
                </c:pt>
                <c:pt idx="35">
                  <c:v>1/12/2019</c:v>
                </c:pt>
                <c:pt idx="36">
                  <c:v>1/01/2020</c:v>
                </c:pt>
                <c:pt idx="37">
                  <c:v>1/02/2020</c:v>
                </c:pt>
                <c:pt idx="38">
                  <c:v>1/03/2020</c:v>
                </c:pt>
                <c:pt idx="39">
                  <c:v>1/04/2020</c:v>
                </c:pt>
                <c:pt idx="40">
                  <c:v>1/05/2020</c:v>
                </c:pt>
                <c:pt idx="41">
                  <c:v>1/06/2020</c:v>
                </c:pt>
                <c:pt idx="42">
                  <c:v>1/07/2020</c:v>
                </c:pt>
                <c:pt idx="43">
                  <c:v>1/08/2020</c:v>
                </c:pt>
                <c:pt idx="44">
                  <c:v>1/09/2020</c:v>
                </c:pt>
                <c:pt idx="45">
                  <c:v>1/10/2020</c:v>
                </c:pt>
                <c:pt idx="46">
                  <c:v>1/11/2020</c:v>
                </c:pt>
                <c:pt idx="47">
                  <c:v>1/12/2020</c:v>
                </c:pt>
                <c:pt idx="48">
                  <c:v>1/01/2021</c:v>
                </c:pt>
                <c:pt idx="49">
                  <c:v>1/02/2021</c:v>
                </c:pt>
                <c:pt idx="50">
                  <c:v>1/03/2021</c:v>
                </c:pt>
                <c:pt idx="51">
                  <c:v>1/04/2021</c:v>
                </c:pt>
                <c:pt idx="52">
                  <c:v>1/05/2021</c:v>
                </c:pt>
                <c:pt idx="53">
                  <c:v>1/06/2021</c:v>
                </c:pt>
                <c:pt idx="54">
                  <c:v>1/07/2021</c:v>
                </c:pt>
                <c:pt idx="55">
                  <c:v>1/08/2021</c:v>
                </c:pt>
                <c:pt idx="56">
                  <c:v>1/09/2021</c:v>
                </c:pt>
                <c:pt idx="57">
                  <c:v>1/10/2021</c:v>
                </c:pt>
                <c:pt idx="58">
                  <c:v>1/11/2021</c:v>
                </c:pt>
                <c:pt idx="59">
                  <c:v>1/12/2021</c:v>
                </c:pt>
                <c:pt idx="60">
                  <c:v>1/01/2022</c:v>
                </c:pt>
                <c:pt idx="61">
                  <c:v>1/02/2022</c:v>
                </c:pt>
                <c:pt idx="62">
                  <c:v>1/03/2022</c:v>
                </c:pt>
                <c:pt idx="63">
                  <c:v>1/04/2022</c:v>
                </c:pt>
                <c:pt idx="64">
                  <c:v>1/05/2022</c:v>
                </c:pt>
                <c:pt idx="65">
                  <c:v>1/06/2022</c:v>
                </c:pt>
                <c:pt idx="66">
                  <c:v>1/07/2022</c:v>
                </c:pt>
                <c:pt idx="67">
                  <c:v>1/08/2022</c:v>
                </c:pt>
                <c:pt idx="68">
                  <c:v>1/09/2022</c:v>
                </c:pt>
                <c:pt idx="69">
                  <c:v>1/10/2022</c:v>
                </c:pt>
                <c:pt idx="70">
                  <c:v>1/11/2022</c:v>
                </c:pt>
                <c:pt idx="71">
                  <c:v>1/12/2022</c:v>
                </c:pt>
                <c:pt idx="72">
                  <c:v>1/01/2023</c:v>
                </c:pt>
                <c:pt idx="73">
                  <c:v>1/02/2023</c:v>
                </c:pt>
                <c:pt idx="74">
                  <c:v>1/03/2023</c:v>
                </c:pt>
                <c:pt idx="75">
                  <c:v>1/04/2023</c:v>
                </c:pt>
                <c:pt idx="76">
                  <c:v>1/05/2023</c:v>
                </c:pt>
                <c:pt idx="77">
                  <c:v>1/06/2023</c:v>
                </c:pt>
                <c:pt idx="78">
                  <c:v>1/07/2023</c:v>
                </c:pt>
                <c:pt idx="79">
                  <c:v>1/08/2023</c:v>
                </c:pt>
                <c:pt idx="80">
                  <c:v>1/09/2023</c:v>
                </c:pt>
                <c:pt idx="81">
                  <c:v>1/10/2023</c:v>
                </c:pt>
                <c:pt idx="82">
                  <c:v>1/11/2023</c:v>
                </c:pt>
                <c:pt idx="83">
                  <c:v>1/12/2023</c:v>
                </c:pt>
                <c:pt idx="84">
                  <c:v>1/01/2024</c:v>
                </c:pt>
                <c:pt idx="85">
                  <c:v>1/02/2024</c:v>
                </c:pt>
                <c:pt idx="86">
                  <c:v>1/03/2024</c:v>
                </c:pt>
                <c:pt idx="87">
                  <c:v>1/04/2024</c:v>
                </c:pt>
                <c:pt idx="88">
                  <c:v>1/05/2024</c:v>
                </c:pt>
                <c:pt idx="89">
                  <c:v>1/06/2024</c:v>
                </c:pt>
                <c:pt idx="90">
                  <c:v>1/07/2024</c:v>
                </c:pt>
                <c:pt idx="91">
                  <c:v>1/08/2024</c:v>
                </c:pt>
                <c:pt idx="92">
                  <c:v>1/09/2024</c:v>
                </c:pt>
                <c:pt idx="93">
                  <c:v>1/10/2024</c:v>
                </c:pt>
                <c:pt idx="94">
                  <c:v>1/11/2024</c:v>
                </c:pt>
                <c:pt idx="95">
                  <c:v>1/12/2024</c:v>
                </c:pt>
                <c:pt idx="96">
                  <c:v>1/01/2025</c:v>
                </c:pt>
                <c:pt idx="97">
                  <c:v>1/02/2025</c:v>
                </c:pt>
                <c:pt idx="98">
                  <c:v>1/03/2025</c:v>
                </c:pt>
                <c:pt idx="99">
                  <c:v>1/04/2025</c:v>
                </c:pt>
                <c:pt idx="100">
                  <c:v>1/05/2025</c:v>
                </c:pt>
                <c:pt idx="101">
                  <c:v>1/06/2025</c:v>
                </c:pt>
                <c:pt idx="102">
                  <c:v>1/07/2025</c:v>
                </c:pt>
                <c:pt idx="103">
                  <c:v>1/08/2025</c:v>
                </c:pt>
                <c:pt idx="104">
                  <c:v>1/09/2025</c:v>
                </c:pt>
                <c:pt idx="105">
                  <c:v>1/10/2025</c:v>
                </c:pt>
                <c:pt idx="106">
                  <c:v>1/11/2025</c:v>
                </c:pt>
                <c:pt idx="107">
                  <c:v>1/12/2025</c:v>
                </c:pt>
                <c:pt idx="108">
                  <c:v>1/01/2026</c:v>
                </c:pt>
                <c:pt idx="109">
                  <c:v>1/02/2026</c:v>
                </c:pt>
                <c:pt idx="110">
                  <c:v>1/03/2026</c:v>
                </c:pt>
                <c:pt idx="111">
                  <c:v>1/04/2026</c:v>
                </c:pt>
                <c:pt idx="112">
                  <c:v>1/05/2026</c:v>
                </c:pt>
                <c:pt idx="113">
                  <c:v>1/06/2026</c:v>
                </c:pt>
                <c:pt idx="114">
                  <c:v>1/07/2026</c:v>
                </c:pt>
                <c:pt idx="115">
                  <c:v>1/08/2026</c:v>
                </c:pt>
                <c:pt idx="116">
                  <c:v>1/09/2026</c:v>
                </c:pt>
                <c:pt idx="117">
                  <c:v>1/10/2026</c:v>
                </c:pt>
                <c:pt idx="118">
                  <c:v>1/11/2026</c:v>
                </c:pt>
                <c:pt idx="119">
                  <c:v>1/12/2026</c:v>
                </c:pt>
                <c:pt idx="120">
                  <c:v>1/01/2027</c:v>
                </c:pt>
                <c:pt idx="121">
                  <c:v>1/02/2027</c:v>
                </c:pt>
                <c:pt idx="122">
                  <c:v>1/03/2027</c:v>
                </c:pt>
                <c:pt idx="123">
                  <c:v>1/04/2027</c:v>
                </c:pt>
                <c:pt idx="124">
                  <c:v>1/05/2027</c:v>
                </c:pt>
                <c:pt idx="125">
                  <c:v>1/06/2027</c:v>
                </c:pt>
                <c:pt idx="126">
                  <c:v>1/07/2027</c:v>
                </c:pt>
                <c:pt idx="127">
                  <c:v>1/08/2027</c:v>
                </c:pt>
                <c:pt idx="128">
                  <c:v>1/09/2027</c:v>
                </c:pt>
                <c:pt idx="129">
                  <c:v>1/10/2027</c:v>
                </c:pt>
                <c:pt idx="130">
                  <c:v>1/11/2027</c:v>
                </c:pt>
                <c:pt idx="131">
                  <c:v>1/12/2027</c:v>
                </c:pt>
                <c:pt idx="132">
                  <c:v>1/01/2028</c:v>
                </c:pt>
                <c:pt idx="133">
                  <c:v>1/02/2028</c:v>
                </c:pt>
                <c:pt idx="134">
                  <c:v>1/03/2028</c:v>
                </c:pt>
                <c:pt idx="135">
                  <c:v>1/04/2028</c:v>
                </c:pt>
                <c:pt idx="136">
                  <c:v>1/05/2028</c:v>
                </c:pt>
                <c:pt idx="137">
                  <c:v>1/06/2028</c:v>
                </c:pt>
                <c:pt idx="138">
                  <c:v>1/07/2028</c:v>
                </c:pt>
                <c:pt idx="139">
                  <c:v>1/08/2028</c:v>
                </c:pt>
                <c:pt idx="140">
                  <c:v>1/09/2028</c:v>
                </c:pt>
                <c:pt idx="141">
                  <c:v>1/10/2028</c:v>
                </c:pt>
                <c:pt idx="142">
                  <c:v>1/11/2028</c:v>
                </c:pt>
                <c:pt idx="143">
                  <c:v>1/12/2028</c:v>
                </c:pt>
                <c:pt idx="144">
                  <c:v>1/01/2029</c:v>
                </c:pt>
                <c:pt idx="145">
                  <c:v>1/02/2029</c:v>
                </c:pt>
                <c:pt idx="146">
                  <c:v>1/03/2029</c:v>
                </c:pt>
                <c:pt idx="147">
                  <c:v>1/04/2029</c:v>
                </c:pt>
                <c:pt idx="148">
                  <c:v>1/05/2029</c:v>
                </c:pt>
                <c:pt idx="149">
                  <c:v>1/06/2029</c:v>
                </c:pt>
                <c:pt idx="150">
                  <c:v>1/07/2029</c:v>
                </c:pt>
                <c:pt idx="151">
                  <c:v>1/08/2029</c:v>
                </c:pt>
                <c:pt idx="152">
                  <c:v>1/09/2029</c:v>
                </c:pt>
                <c:pt idx="153">
                  <c:v>1/10/2029</c:v>
                </c:pt>
                <c:pt idx="154">
                  <c:v>1/11/2029</c:v>
                </c:pt>
                <c:pt idx="155">
                  <c:v>1/12/2029</c:v>
                </c:pt>
                <c:pt idx="156">
                  <c:v>1/01/2030</c:v>
                </c:pt>
                <c:pt idx="157">
                  <c:v>1/02/2030</c:v>
                </c:pt>
                <c:pt idx="158">
                  <c:v>1/03/2030</c:v>
                </c:pt>
                <c:pt idx="159">
                  <c:v>1/04/2030</c:v>
                </c:pt>
                <c:pt idx="160">
                  <c:v>1/05/2030</c:v>
                </c:pt>
                <c:pt idx="161">
                  <c:v>1/06/2030</c:v>
                </c:pt>
                <c:pt idx="162">
                  <c:v>1/07/2030</c:v>
                </c:pt>
                <c:pt idx="163">
                  <c:v>1/08/2030</c:v>
                </c:pt>
                <c:pt idx="164">
                  <c:v>1/09/2030</c:v>
                </c:pt>
                <c:pt idx="165">
                  <c:v>1/10/2030</c:v>
                </c:pt>
                <c:pt idx="166">
                  <c:v>1/11/2030</c:v>
                </c:pt>
                <c:pt idx="167">
                  <c:v>1/12/2030</c:v>
                </c:pt>
                <c:pt idx="168">
                  <c:v>1/01/2031</c:v>
                </c:pt>
                <c:pt idx="169">
                  <c:v>1/02/2031</c:v>
                </c:pt>
                <c:pt idx="170">
                  <c:v>1/03/2031</c:v>
                </c:pt>
                <c:pt idx="171">
                  <c:v>1/04/2031</c:v>
                </c:pt>
                <c:pt idx="172">
                  <c:v>1/05/2031</c:v>
                </c:pt>
                <c:pt idx="173">
                  <c:v>1/06/2031</c:v>
                </c:pt>
                <c:pt idx="174">
                  <c:v>1/07/2031</c:v>
                </c:pt>
                <c:pt idx="175">
                  <c:v>1/08/2031</c:v>
                </c:pt>
                <c:pt idx="176">
                  <c:v>1/09/2031</c:v>
                </c:pt>
                <c:pt idx="177">
                  <c:v>1/10/2031</c:v>
                </c:pt>
                <c:pt idx="178">
                  <c:v>1/11/2031</c:v>
                </c:pt>
                <c:pt idx="179">
                  <c:v>1/12/2031</c:v>
                </c:pt>
                <c:pt idx="180">
                  <c:v>1/01/2032</c:v>
                </c:pt>
                <c:pt idx="181">
                  <c:v>1/02/2032</c:v>
                </c:pt>
                <c:pt idx="182">
                  <c:v>1/03/2032</c:v>
                </c:pt>
                <c:pt idx="183">
                  <c:v>1/04/2032</c:v>
                </c:pt>
                <c:pt idx="184">
                  <c:v>1/05/2032</c:v>
                </c:pt>
                <c:pt idx="185">
                  <c:v>1/06/2032</c:v>
                </c:pt>
                <c:pt idx="186">
                  <c:v>1/07/2032</c:v>
                </c:pt>
                <c:pt idx="187">
                  <c:v>1/08/2032</c:v>
                </c:pt>
                <c:pt idx="188">
                  <c:v>1/09/2032</c:v>
                </c:pt>
                <c:pt idx="189">
                  <c:v>1/10/2032</c:v>
                </c:pt>
                <c:pt idx="190">
                  <c:v>1/11/2032</c:v>
                </c:pt>
                <c:pt idx="191">
                  <c:v>1/12/2032</c:v>
                </c:pt>
                <c:pt idx="192">
                  <c:v>1/01/2033</c:v>
                </c:pt>
                <c:pt idx="193">
                  <c:v>1/02/2033</c:v>
                </c:pt>
                <c:pt idx="194">
                  <c:v>1/03/2033</c:v>
                </c:pt>
                <c:pt idx="195">
                  <c:v>1/04/2033</c:v>
                </c:pt>
                <c:pt idx="196">
                  <c:v>1/05/2033</c:v>
                </c:pt>
                <c:pt idx="197">
                  <c:v>1/06/2033</c:v>
                </c:pt>
                <c:pt idx="198">
                  <c:v>1/07/2033</c:v>
                </c:pt>
                <c:pt idx="199">
                  <c:v>1/08/2033</c:v>
                </c:pt>
                <c:pt idx="200">
                  <c:v>1/09/2033</c:v>
                </c:pt>
                <c:pt idx="201">
                  <c:v>1/10/2033</c:v>
                </c:pt>
                <c:pt idx="202">
                  <c:v>1/11/2033</c:v>
                </c:pt>
                <c:pt idx="203">
                  <c:v>1/12/2033</c:v>
                </c:pt>
                <c:pt idx="204">
                  <c:v>1/01/2034</c:v>
                </c:pt>
                <c:pt idx="205">
                  <c:v>1/02/2034</c:v>
                </c:pt>
                <c:pt idx="206">
                  <c:v>1/03/2034</c:v>
                </c:pt>
                <c:pt idx="207">
                  <c:v>1/04/2034</c:v>
                </c:pt>
                <c:pt idx="208">
                  <c:v>1/05/2034</c:v>
                </c:pt>
                <c:pt idx="209">
                  <c:v>1/06/2034</c:v>
                </c:pt>
                <c:pt idx="210">
                  <c:v>1/07/2034</c:v>
                </c:pt>
                <c:pt idx="211">
                  <c:v>1/08/2034</c:v>
                </c:pt>
                <c:pt idx="212">
                  <c:v>1/09/2034</c:v>
                </c:pt>
                <c:pt idx="213">
                  <c:v>1/10/2034</c:v>
                </c:pt>
                <c:pt idx="214">
                  <c:v>1/11/2034</c:v>
                </c:pt>
                <c:pt idx="215">
                  <c:v>1/12/2034</c:v>
                </c:pt>
                <c:pt idx="216">
                  <c:v>1/01/2035</c:v>
                </c:pt>
                <c:pt idx="217">
                  <c:v>1/02/2035</c:v>
                </c:pt>
                <c:pt idx="218">
                  <c:v>1/03/2035</c:v>
                </c:pt>
                <c:pt idx="219">
                  <c:v>1/04/2035</c:v>
                </c:pt>
                <c:pt idx="220">
                  <c:v>1/05/2035</c:v>
                </c:pt>
                <c:pt idx="221">
                  <c:v>1/06/2035</c:v>
                </c:pt>
                <c:pt idx="222">
                  <c:v>1/07/2035</c:v>
                </c:pt>
                <c:pt idx="223">
                  <c:v>1/08/2035</c:v>
                </c:pt>
                <c:pt idx="224">
                  <c:v>1/09/2035</c:v>
                </c:pt>
                <c:pt idx="225">
                  <c:v>1/10/2035</c:v>
                </c:pt>
                <c:pt idx="226">
                  <c:v>1/11/2035</c:v>
                </c:pt>
                <c:pt idx="227">
                  <c:v>1/12/2035</c:v>
                </c:pt>
                <c:pt idx="228">
                  <c:v>1/01/2036</c:v>
                </c:pt>
                <c:pt idx="229">
                  <c:v>1/02/2036</c:v>
                </c:pt>
                <c:pt idx="230">
                  <c:v>1/03/2036</c:v>
                </c:pt>
                <c:pt idx="231">
                  <c:v>1/04/2036</c:v>
                </c:pt>
                <c:pt idx="232">
                  <c:v>1/05/2036</c:v>
                </c:pt>
                <c:pt idx="233">
                  <c:v>1/06/2036</c:v>
                </c:pt>
                <c:pt idx="234">
                  <c:v>1/07/2036</c:v>
                </c:pt>
                <c:pt idx="235">
                  <c:v>1/08/2036</c:v>
                </c:pt>
                <c:pt idx="236">
                  <c:v>1/09/2036</c:v>
                </c:pt>
                <c:pt idx="237">
                  <c:v>1/10/2036</c:v>
                </c:pt>
                <c:pt idx="238">
                  <c:v>1/11/2036</c:v>
                </c:pt>
                <c:pt idx="239">
                  <c:v>1/12/2036</c:v>
                </c:pt>
                <c:pt idx="240">
                  <c:v>1/01/2037</c:v>
                </c:pt>
                <c:pt idx="241">
                  <c:v>1/02/2037</c:v>
                </c:pt>
                <c:pt idx="242">
                  <c:v>1/03/2037</c:v>
                </c:pt>
                <c:pt idx="243">
                  <c:v>1/04/2037</c:v>
                </c:pt>
                <c:pt idx="244">
                  <c:v>1/05/2037</c:v>
                </c:pt>
                <c:pt idx="245">
                  <c:v>1/06/2037</c:v>
                </c:pt>
                <c:pt idx="246">
                  <c:v>1/07/2037</c:v>
                </c:pt>
                <c:pt idx="247">
                  <c:v>1/08/2037</c:v>
                </c:pt>
                <c:pt idx="248">
                  <c:v>1/09/2037</c:v>
                </c:pt>
                <c:pt idx="249">
                  <c:v>1/10/2037</c:v>
                </c:pt>
                <c:pt idx="250">
                  <c:v>1/11/2037</c:v>
                </c:pt>
                <c:pt idx="251">
                  <c:v>1/12/2037</c:v>
                </c:pt>
                <c:pt idx="252">
                  <c:v>1/01/2038</c:v>
                </c:pt>
                <c:pt idx="253">
                  <c:v>1/02/2038</c:v>
                </c:pt>
                <c:pt idx="254">
                  <c:v>1/03/2038</c:v>
                </c:pt>
                <c:pt idx="255">
                  <c:v>1/04/2038</c:v>
                </c:pt>
                <c:pt idx="256">
                  <c:v>1/05/2038</c:v>
                </c:pt>
                <c:pt idx="257">
                  <c:v>1/06/2038</c:v>
                </c:pt>
                <c:pt idx="258">
                  <c:v>1/07/2038</c:v>
                </c:pt>
                <c:pt idx="259">
                  <c:v>1/08/2038</c:v>
                </c:pt>
                <c:pt idx="260">
                  <c:v>1/09/2038</c:v>
                </c:pt>
                <c:pt idx="261">
                  <c:v>1/10/2038</c:v>
                </c:pt>
                <c:pt idx="262">
                  <c:v>1/11/2038</c:v>
                </c:pt>
                <c:pt idx="263">
                  <c:v>1/12/2038</c:v>
                </c:pt>
                <c:pt idx="264">
                  <c:v>1/01/2039</c:v>
                </c:pt>
                <c:pt idx="265">
                  <c:v>1/02/2039</c:v>
                </c:pt>
                <c:pt idx="266">
                  <c:v>1/03/2039</c:v>
                </c:pt>
                <c:pt idx="267">
                  <c:v>1/04/2039</c:v>
                </c:pt>
                <c:pt idx="268">
                  <c:v>1/05/2039</c:v>
                </c:pt>
                <c:pt idx="269">
                  <c:v>1/06/2039</c:v>
                </c:pt>
                <c:pt idx="270">
                  <c:v>1/07/2039</c:v>
                </c:pt>
                <c:pt idx="271">
                  <c:v>1/08/2039</c:v>
                </c:pt>
                <c:pt idx="272">
                  <c:v>1/09/2039</c:v>
                </c:pt>
                <c:pt idx="273">
                  <c:v>1/10/2039</c:v>
                </c:pt>
                <c:pt idx="274">
                  <c:v>1/11/2039</c:v>
                </c:pt>
                <c:pt idx="275">
                  <c:v>1/12/2039</c:v>
                </c:pt>
                <c:pt idx="276">
                  <c:v>1/01/2040</c:v>
                </c:pt>
                <c:pt idx="277">
                  <c:v>1/02/2040</c:v>
                </c:pt>
                <c:pt idx="278">
                  <c:v>1/03/2040</c:v>
                </c:pt>
                <c:pt idx="279">
                  <c:v>1/04/2040</c:v>
                </c:pt>
                <c:pt idx="280">
                  <c:v>1/05/2040</c:v>
                </c:pt>
                <c:pt idx="281">
                  <c:v>1/06/2040</c:v>
                </c:pt>
                <c:pt idx="282">
                  <c:v>1/07/2040</c:v>
                </c:pt>
                <c:pt idx="283">
                  <c:v>1/08/2040</c:v>
                </c:pt>
                <c:pt idx="284">
                  <c:v>1/09/2040</c:v>
                </c:pt>
                <c:pt idx="285">
                  <c:v>1/10/2040</c:v>
                </c:pt>
                <c:pt idx="286">
                  <c:v>1/11/2040</c:v>
                </c:pt>
                <c:pt idx="287">
                  <c:v>1/12/2040</c:v>
                </c:pt>
                <c:pt idx="288">
                  <c:v>1/01/2041</c:v>
                </c:pt>
                <c:pt idx="289">
                  <c:v>1/02/2041</c:v>
                </c:pt>
                <c:pt idx="290">
                  <c:v>1/03/2041</c:v>
                </c:pt>
                <c:pt idx="291">
                  <c:v>1/04/2041</c:v>
                </c:pt>
                <c:pt idx="292">
                  <c:v>1/05/2041</c:v>
                </c:pt>
                <c:pt idx="293">
                  <c:v>1/06/2041</c:v>
                </c:pt>
                <c:pt idx="294">
                  <c:v>1/07/2041</c:v>
                </c:pt>
                <c:pt idx="295">
                  <c:v>1/08/2041</c:v>
                </c:pt>
                <c:pt idx="296">
                  <c:v>1/09/2041</c:v>
                </c:pt>
                <c:pt idx="297">
                  <c:v>1/10/2041</c:v>
                </c:pt>
                <c:pt idx="298">
                  <c:v>1/11/2041</c:v>
                </c:pt>
                <c:pt idx="299">
                  <c:v>1/12/2041</c:v>
                </c:pt>
                <c:pt idx="300">
                  <c:v>1/01/2042</c:v>
                </c:pt>
                <c:pt idx="301">
                  <c:v>1/02/2042</c:v>
                </c:pt>
                <c:pt idx="302">
                  <c:v>1/03/2042</c:v>
                </c:pt>
                <c:pt idx="303">
                  <c:v>1/04/2042</c:v>
                </c:pt>
                <c:pt idx="304">
                  <c:v>1/05/2042</c:v>
                </c:pt>
                <c:pt idx="305">
                  <c:v>1/06/2042</c:v>
                </c:pt>
                <c:pt idx="306">
                  <c:v>1/07/2042</c:v>
                </c:pt>
                <c:pt idx="307">
                  <c:v>1/08/2042</c:v>
                </c:pt>
                <c:pt idx="308">
                  <c:v>1/09/2042</c:v>
                </c:pt>
                <c:pt idx="309">
                  <c:v>1/10/2042</c:v>
                </c:pt>
                <c:pt idx="310">
                  <c:v>1/11/2042</c:v>
                </c:pt>
                <c:pt idx="311">
                  <c:v>1/12/2042</c:v>
                </c:pt>
                <c:pt idx="312">
                  <c:v>1/01/2043</c:v>
                </c:pt>
                <c:pt idx="313">
                  <c:v>1/02/2043</c:v>
                </c:pt>
                <c:pt idx="314">
                  <c:v>1/03/2043</c:v>
                </c:pt>
                <c:pt idx="315">
                  <c:v>1/04/2043</c:v>
                </c:pt>
                <c:pt idx="316">
                  <c:v>1/05/2043</c:v>
                </c:pt>
                <c:pt idx="317">
                  <c:v>1/06/2043</c:v>
                </c:pt>
                <c:pt idx="318">
                  <c:v>1/07/2043</c:v>
                </c:pt>
                <c:pt idx="319">
                  <c:v>1/08/2043</c:v>
                </c:pt>
                <c:pt idx="320">
                  <c:v>1/09/2043</c:v>
                </c:pt>
                <c:pt idx="321">
                  <c:v>1/10/2043</c:v>
                </c:pt>
                <c:pt idx="322">
                  <c:v>1/11/2043</c:v>
                </c:pt>
                <c:pt idx="323">
                  <c:v>1/12/2043</c:v>
                </c:pt>
                <c:pt idx="324">
                  <c:v>1/01/2044</c:v>
                </c:pt>
                <c:pt idx="325">
                  <c:v>1/02/2044</c:v>
                </c:pt>
                <c:pt idx="326">
                  <c:v>1/03/2044</c:v>
                </c:pt>
                <c:pt idx="327">
                  <c:v>1/04/2044</c:v>
                </c:pt>
                <c:pt idx="328">
                  <c:v>1/05/2044</c:v>
                </c:pt>
                <c:pt idx="329">
                  <c:v>1/06/2044</c:v>
                </c:pt>
                <c:pt idx="330">
                  <c:v>1/07/2044</c:v>
                </c:pt>
                <c:pt idx="331">
                  <c:v>1/08/2044</c:v>
                </c:pt>
                <c:pt idx="332">
                  <c:v>1/09/2044</c:v>
                </c:pt>
                <c:pt idx="333">
                  <c:v>1/10/2044</c:v>
                </c:pt>
                <c:pt idx="334">
                  <c:v>1/11/2044</c:v>
                </c:pt>
                <c:pt idx="335">
                  <c:v>1/12/2044</c:v>
                </c:pt>
                <c:pt idx="336">
                  <c:v>1/01/2045</c:v>
                </c:pt>
                <c:pt idx="337">
                  <c:v>1/02/2045</c:v>
                </c:pt>
                <c:pt idx="338">
                  <c:v>1/03/2045</c:v>
                </c:pt>
                <c:pt idx="339">
                  <c:v>1/04/2045</c:v>
                </c:pt>
                <c:pt idx="340">
                  <c:v>1/05/2045</c:v>
                </c:pt>
                <c:pt idx="341">
                  <c:v>1/06/2045</c:v>
                </c:pt>
                <c:pt idx="342">
                  <c:v>1/07/2045</c:v>
                </c:pt>
                <c:pt idx="343">
                  <c:v>1/08/2045</c:v>
                </c:pt>
                <c:pt idx="344">
                  <c:v>1/09/2045</c:v>
                </c:pt>
                <c:pt idx="345">
                  <c:v>1/10/2045</c:v>
                </c:pt>
                <c:pt idx="346">
                  <c:v>1/11/2045</c:v>
                </c:pt>
                <c:pt idx="347">
                  <c:v>1/12/2045</c:v>
                </c:pt>
                <c:pt idx="348">
                  <c:v>1/01/2046</c:v>
                </c:pt>
                <c:pt idx="349">
                  <c:v>1/02/2046</c:v>
                </c:pt>
                <c:pt idx="350">
                  <c:v>1/03/2046</c:v>
                </c:pt>
                <c:pt idx="351">
                  <c:v>1/04/2046</c:v>
                </c:pt>
                <c:pt idx="352">
                  <c:v>1/05/2046</c:v>
                </c:pt>
                <c:pt idx="353">
                  <c:v>1/06/2046</c:v>
                </c:pt>
                <c:pt idx="354">
                  <c:v>1/07/2046</c:v>
                </c:pt>
                <c:pt idx="355">
                  <c:v>1/08/2046</c:v>
                </c:pt>
                <c:pt idx="356">
                  <c:v>1/09/2046</c:v>
                </c:pt>
                <c:pt idx="357">
                  <c:v>1/10/2046</c:v>
                </c:pt>
                <c:pt idx="358">
                  <c:v>1/11/2046</c:v>
                </c:pt>
                <c:pt idx="359">
                  <c:v>1/12/2046</c:v>
                </c:pt>
                <c:pt idx="360">
                  <c:v>1/01/2047</c:v>
                </c:pt>
                <c:pt idx="361">
                  <c:v>1/02/2047</c:v>
                </c:pt>
                <c:pt idx="362">
                  <c:v>1/03/2047</c:v>
                </c:pt>
                <c:pt idx="363">
                  <c:v>1/04/2047</c:v>
                </c:pt>
                <c:pt idx="364">
                  <c:v>1/05/2047</c:v>
                </c:pt>
                <c:pt idx="365">
                  <c:v>1/06/2047</c:v>
                </c:pt>
                <c:pt idx="366">
                  <c:v>1/07/2047</c:v>
                </c:pt>
                <c:pt idx="367">
                  <c:v>1/08/2047</c:v>
                </c:pt>
                <c:pt idx="368">
                  <c:v>1/09/2047</c:v>
                </c:pt>
                <c:pt idx="369">
                  <c:v>1/10/2047</c:v>
                </c:pt>
                <c:pt idx="370">
                  <c:v>1/11/2047</c:v>
                </c:pt>
                <c:pt idx="371">
                  <c:v>1/12/2047</c:v>
                </c:pt>
              </c:strCache>
            </c:strRef>
          </c:cat>
          <c:val>
            <c:numRef>
              <c:f>_Hidden28!$B$2:$B$373</c:f>
              <c:numCache>
                <c:ptCount val="372"/>
                <c:pt idx="0">
                  <c:v>746415949.417556</c:v>
                </c:pt>
                <c:pt idx="1">
                  <c:v>743143701.417511</c:v>
                </c:pt>
                <c:pt idx="2">
                  <c:v>739849119.981351</c:v>
                </c:pt>
                <c:pt idx="3">
                  <c:v>736570420.639388</c:v>
                </c:pt>
                <c:pt idx="4">
                  <c:v>733354725.245098</c:v>
                </c:pt>
                <c:pt idx="5">
                  <c:v>730089915.578831</c:v>
                </c:pt>
                <c:pt idx="6">
                  <c:v>726765307.399511</c:v>
                </c:pt>
                <c:pt idx="7">
                  <c:v>723275363.167419</c:v>
                </c:pt>
                <c:pt idx="8">
                  <c:v>719937571.275739</c:v>
                </c:pt>
                <c:pt idx="9">
                  <c:v>716591227.886998</c:v>
                </c:pt>
                <c:pt idx="10">
                  <c:v>713239216.395546</c:v>
                </c:pt>
                <c:pt idx="11">
                  <c:v>709880543.44066</c:v>
                </c:pt>
                <c:pt idx="12">
                  <c:v>706515219.424656</c:v>
                </c:pt>
                <c:pt idx="13">
                  <c:v>703144947.46955</c:v>
                </c:pt>
                <c:pt idx="14">
                  <c:v>699573886.733095</c:v>
                </c:pt>
                <c:pt idx="15">
                  <c:v>695992154.400076</c:v>
                </c:pt>
                <c:pt idx="16">
                  <c:v>692455530.692575</c:v>
                </c:pt>
                <c:pt idx="17">
                  <c:v>688893217.854865</c:v>
                </c:pt>
                <c:pt idx="18">
                  <c:v>685167866.361356</c:v>
                </c:pt>
                <c:pt idx="19">
                  <c:v>681507362.8468</c:v>
                </c:pt>
                <c:pt idx="20">
                  <c:v>677700028.73612</c:v>
                </c:pt>
                <c:pt idx="21">
                  <c:v>674286774.9541</c:v>
                </c:pt>
                <c:pt idx="22">
                  <c:v>670867087.066952</c:v>
                </c:pt>
                <c:pt idx="23">
                  <c:v>667321968.706846</c:v>
                </c:pt>
                <c:pt idx="24">
                  <c:v>663761233.148135</c:v>
                </c:pt>
                <c:pt idx="25">
                  <c:v>660325497.831902</c:v>
                </c:pt>
                <c:pt idx="26">
                  <c:v>656775258.618512</c:v>
                </c:pt>
                <c:pt idx="27">
                  <c:v>653050536.504618</c:v>
                </c:pt>
                <c:pt idx="28">
                  <c:v>649249034.779791</c:v>
                </c:pt>
                <c:pt idx="29">
                  <c:v>645798556.956891</c:v>
                </c:pt>
                <c:pt idx="30">
                  <c:v>642303834.303683</c:v>
                </c:pt>
                <c:pt idx="31">
                  <c:v>637943099.341231</c:v>
                </c:pt>
                <c:pt idx="32">
                  <c:v>634397215.73023</c:v>
                </c:pt>
                <c:pt idx="33">
                  <c:v>630839590.0759</c:v>
                </c:pt>
                <c:pt idx="34">
                  <c:v>626833544.731693</c:v>
                </c:pt>
                <c:pt idx="35">
                  <c:v>623352845.807394</c:v>
                </c:pt>
                <c:pt idx="36">
                  <c:v>619868480.998161</c:v>
                </c:pt>
                <c:pt idx="37">
                  <c:v>616380705.267262</c:v>
                </c:pt>
                <c:pt idx="38">
                  <c:v>612688809.828182</c:v>
                </c:pt>
                <c:pt idx="39">
                  <c:v>609192551.097241</c:v>
                </c:pt>
                <c:pt idx="40">
                  <c:v>605641006.038561</c:v>
                </c:pt>
                <c:pt idx="41">
                  <c:v>602134199.98548</c:v>
                </c:pt>
                <c:pt idx="42">
                  <c:v>598338664.02075</c:v>
                </c:pt>
                <c:pt idx="43">
                  <c:v>594277460.881638</c:v>
                </c:pt>
                <c:pt idx="44">
                  <c:v>590197021.457957</c:v>
                </c:pt>
                <c:pt idx="45">
                  <c:v>586630094.65557</c:v>
                </c:pt>
                <c:pt idx="46">
                  <c:v>583110021.433117</c:v>
                </c:pt>
                <c:pt idx="47">
                  <c:v>579457380.589371</c:v>
                </c:pt>
                <c:pt idx="48">
                  <c:v>575065001.599063</c:v>
                </c:pt>
                <c:pt idx="49">
                  <c:v>571538643.335225</c:v>
                </c:pt>
                <c:pt idx="50">
                  <c:v>568008475.851854</c:v>
                </c:pt>
                <c:pt idx="51">
                  <c:v>564475070.420106</c:v>
                </c:pt>
                <c:pt idx="52">
                  <c:v>560937127.310711</c:v>
                </c:pt>
                <c:pt idx="53">
                  <c:v>557394406.87691</c:v>
                </c:pt>
                <c:pt idx="54">
                  <c:v>553781835.512943</c:v>
                </c:pt>
                <c:pt idx="55">
                  <c:v>550229878.669619</c:v>
                </c:pt>
                <c:pt idx="56">
                  <c:v>546673140.400784</c:v>
                </c:pt>
                <c:pt idx="57">
                  <c:v>543113493.802715</c:v>
                </c:pt>
                <c:pt idx="58">
                  <c:v>539550038.760539</c:v>
                </c:pt>
                <c:pt idx="59">
                  <c:v>535982928.333011</c:v>
                </c:pt>
                <c:pt idx="60">
                  <c:v>532413918.14745</c:v>
                </c:pt>
                <c:pt idx="61">
                  <c:v>528842535.342608</c:v>
                </c:pt>
                <c:pt idx="62">
                  <c:v>525266211.964171</c:v>
                </c:pt>
                <c:pt idx="63">
                  <c:v>521686746.130783</c:v>
                </c:pt>
                <c:pt idx="64">
                  <c:v>518102921.351867</c:v>
                </c:pt>
                <c:pt idx="65">
                  <c:v>514054067.998537</c:v>
                </c:pt>
                <c:pt idx="66">
                  <c:v>510217574.960339</c:v>
                </c:pt>
                <c:pt idx="67">
                  <c:v>506440115.493915</c:v>
                </c:pt>
                <c:pt idx="68">
                  <c:v>502848162.202743</c:v>
                </c:pt>
                <c:pt idx="69">
                  <c:v>499251942.337821</c:v>
                </c:pt>
                <c:pt idx="70">
                  <c:v>495656909.219745</c:v>
                </c:pt>
                <c:pt idx="71">
                  <c:v>492061270.078541</c:v>
                </c:pt>
                <c:pt idx="72">
                  <c:v>488464072.421227</c:v>
                </c:pt>
                <c:pt idx="73">
                  <c:v>484866481.174604</c:v>
                </c:pt>
                <c:pt idx="74">
                  <c:v>481204288.387648</c:v>
                </c:pt>
                <c:pt idx="75">
                  <c:v>477600408.580418</c:v>
                </c:pt>
                <c:pt idx="76">
                  <c:v>474002442.981003</c:v>
                </c:pt>
                <c:pt idx="77">
                  <c:v>470389410.630637</c:v>
                </c:pt>
                <c:pt idx="78">
                  <c:v>466803642.682324</c:v>
                </c:pt>
                <c:pt idx="79">
                  <c:v>463222984.396718</c:v>
                </c:pt>
                <c:pt idx="80">
                  <c:v>459515055.167249</c:v>
                </c:pt>
                <c:pt idx="81">
                  <c:v>455934781.816175</c:v>
                </c:pt>
                <c:pt idx="82">
                  <c:v>452358475.934092</c:v>
                </c:pt>
                <c:pt idx="83">
                  <c:v>448787498.578142</c:v>
                </c:pt>
                <c:pt idx="84">
                  <c:v>445220546.434953</c:v>
                </c:pt>
                <c:pt idx="85">
                  <c:v>441655503.962423</c:v>
                </c:pt>
                <c:pt idx="86">
                  <c:v>436841946.545038</c:v>
                </c:pt>
                <c:pt idx="87">
                  <c:v>433058043.346001</c:v>
                </c:pt>
                <c:pt idx="88">
                  <c:v>429498962.57467</c:v>
                </c:pt>
                <c:pt idx="89">
                  <c:v>425943590.499409</c:v>
                </c:pt>
                <c:pt idx="90">
                  <c:v>422147301.489525</c:v>
                </c:pt>
                <c:pt idx="91">
                  <c:v>418601862.346992</c:v>
                </c:pt>
                <c:pt idx="92">
                  <c:v>415056115.388081</c:v>
                </c:pt>
                <c:pt idx="93">
                  <c:v>411529515.714064</c:v>
                </c:pt>
                <c:pt idx="94">
                  <c:v>407724748.199531</c:v>
                </c:pt>
                <c:pt idx="95">
                  <c:v>404168991.492755</c:v>
                </c:pt>
                <c:pt idx="96">
                  <c:v>400710913.078061</c:v>
                </c:pt>
                <c:pt idx="97">
                  <c:v>397280802.461684</c:v>
                </c:pt>
                <c:pt idx="98">
                  <c:v>393797913.29258</c:v>
                </c:pt>
                <c:pt idx="99">
                  <c:v>390181472.249737</c:v>
                </c:pt>
                <c:pt idx="100">
                  <c:v>386847605.957241</c:v>
                </c:pt>
                <c:pt idx="101">
                  <c:v>383551752.839243</c:v>
                </c:pt>
                <c:pt idx="102">
                  <c:v>380303941.508508</c:v>
                </c:pt>
                <c:pt idx="103">
                  <c:v>377100709.745827</c:v>
                </c:pt>
                <c:pt idx="104">
                  <c:v>373725011.543417</c:v>
                </c:pt>
                <c:pt idx="105">
                  <c:v>370614214.055221</c:v>
                </c:pt>
                <c:pt idx="106">
                  <c:v>367533337.757375</c:v>
                </c:pt>
                <c:pt idx="107">
                  <c:v>364468304.177296</c:v>
                </c:pt>
                <c:pt idx="108">
                  <c:v>361403735.377035</c:v>
                </c:pt>
                <c:pt idx="109">
                  <c:v>358337602.759028</c:v>
                </c:pt>
                <c:pt idx="110">
                  <c:v>355150613.15281</c:v>
                </c:pt>
                <c:pt idx="111">
                  <c:v>352091616.031952</c:v>
                </c:pt>
                <c:pt idx="112">
                  <c:v>349052232.012885</c:v>
                </c:pt>
                <c:pt idx="113">
                  <c:v>346028736.194626</c:v>
                </c:pt>
                <c:pt idx="114">
                  <c:v>342772176.855592</c:v>
                </c:pt>
                <c:pt idx="115">
                  <c:v>339779039.370321</c:v>
                </c:pt>
                <c:pt idx="116">
                  <c:v>336788806.171</c:v>
                </c:pt>
                <c:pt idx="117">
                  <c:v>333803541.453165</c:v>
                </c:pt>
                <c:pt idx="118">
                  <c:v>330821732.743345</c:v>
                </c:pt>
                <c:pt idx="119">
                  <c:v>327612345.663069</c:v>
                </c:pt>
                <c:pt idx="120">
                  <c:v>324632551.261874</c:v>
                </c:pt>
                <c:pt idx="121">
                  <c:v>321650158.154818</c:v>
                </c:pt>
                <c:pt idx="122">
                  <c:v>318617381.375911</c:v>
                </c:pt>
                <c:pt idx="123">
                  <c:v>315637101.622016</c:v>
                </c:pt>
                <c:pt idx="124">
                  <c:v>312662057.75868</c:v>
                </c:pt>
                <c:pt idx="125">
                  <c:v>309648519.937707</c:v>
                </c:pt>
                <c:pt idx="126">
                  <c:v>306347429.800186</c:v>
                </c:pt>
                <c:pt idx="127">
                  <c:v>303394359.402491</c:v>
                </c:pt>
                <c:pt idx="128">
                  <c:v>300450586.710359</c:v>
                </c:pt>
                <c:pt idx="129">
                  <c:v>297411551.513297</c:v>
                </c:pt>
                <c:pt idx="130">
                  <c:v>294487211.057555</c:v>
                </c:pt>
                <c:pt idx="131">
                  <c:v>291575038.362876</c:v>
                </c:pt>
                <c:pt idx="132">
                  <c:v>288667001.559429</c:v>
                </c:pt>
                <c:pt idx="133">
                  <c:v>285393680.388581</c:v>
                </c:pt>
                <c:pt idx="134">
                  <c:v>282492956.526676</c:v>
                </c:pt>
                <c:pt idx="135">
                  <c:v>279605630.331515</c:v>
                </c:pt>
                <c:pt idx="136">
                  <c:v>276740613.061466</c:v>
                </c:pt>
                <c:pt idx="137">
                  <c:v>273889938.922065</c:v>
                </c:pt>
                <c:pt idx="138">
                  <c:v>270807439.291313</c:v>
                </c:pt>
                <c:pt idx="139">
                  <c:v>268003110.494354</c:v>
                </c:pt>
                <c:pt idx="140">
                  <c:v>264817943.833408</c:v>
                </c:pt>
                <c:pt idx="141">
                  <c:v>262062594.479568</c:v>
                </c:pt>
                <c:pt idx="142">
                  <c:v>259126907.819365</c:v>
                </c:pt>
                <c:pt idx="143">
                  <c:v>256195799.30907</c:v>
                </c:pt>
                <c:pt idx="144">
                  <c:v>253468889.035001</c:v>
                </c:pt>
                <c:pt idx="145">
                  <c:v>250742506.8537</c:v>
                </c:pt>
                <c:pt idx="146">
                  <c:v>248013971.77926</c:v>
                </c:pt>
                <c:pt idx="147">
                  <c:v>245285305.628104</c:v>
                </c:pt>
                <c:pt idx="148">
                  <c:v>242563929.662992</c:v>
                </c:pt>
                <c:pt idx="149">
                  <c:v>239847867.895328</c:v>
                </c:pt>
                <c:pt idx="150">
                  <c:v>237007151.441364</c:v>
                </c:pt>
                <c:pt idx="151">
                  <c:v>234297730.57707</c:v>
                </c:pt>
                <c:pt idx="152">
                  <c:v>231594274.364558</c:v>
                </c:pt>
                <c:pt idx="153">
                  <c:v>228902069.743421</c:v>
                </c:pt>
                <c:pt idx="154">
                  <c:v>226194712.855959</c:v>
                </c:pt>
                <c:pt idx="155">
                  <c:v>223491715.320367</c:v>
                </c:pt>
                <c:pt idx="156">
                  <c:v>220832087.34645</c:v>
                </c:pt>
                <c:pt idx="157">
                  <c:v>218184770.077139</c:v>
                </c:pt>
                <c:pt idx="158">
                  <c:v>215470350.567175</c:v>
                </c:pt>
                <c:pt idx="159">
                  <c:v>212840289.929889</c:v>
                </c:pt>
                <c:pt idx="160">
                  <c:v>209922164.413708</c:v>
                </c:pt>
                <c:pt idx="161">
                  <c:v>207358188.339348</c:v>
                </c:pt>
                <c:pt idx="162">
                  <c:v>204840574.509295</c:v>
                </c:pt>
                <c:pt idx="163">
                  <c:v>202362978.747594</c:v>
                </c:pt>
                <c:pt idx="164">
                  <c:v>199924197.776184</c:v>
                </c:pt>
                <c:pt idx="165">
                  <c:v>197528092.490381</c:v>
                </c:pt>
                <c:pt idx="166">
                  <c:v>195162571.429614</c:v>
                </c:pt>
                <c:pt idx="167">
                  <c:v>192808694.723495</c:v>
                </c:pt>
                <c:pt idx="168">
                  <c:v>190454143.455551</c:v>
                </c:pt>
                <c:pt idx="169">
                  <c:v>188098568.917468</c:v>
                </c:pt>
                <c:pt idx="170">
                  <c:v>185556896.844289</c:v>
                </c:pt>
                <c:pt idx="171">
                  <c:v>183204797.188835</c:v>
                </c:pt>
                <c:pt idx="172">
                  <c:v>180855098.622837</c:v>
                </c:pt>
                <c:pt idx="173">
                  <c:v>178518794.314703</c:v>
                </c:pt>
                <c:pt idx="174">
                  <c:v>176196477.728339</c:v>
                </c:pt>
                <c:pt idx="175">
                  <c:v>173771111.073419</c:v>
                </c:pt>
                <c:pt idx="176">
                  <c:v>171461270.774562</c:v>
                </c:pt>
                <c:pt idx="177">
                  <c:v>169156428.444034</c:v>
                </c:pt>
                <c:pt idx="178">
                  <c:v>166852119.360718</c:v>
                </c:pt>
                <c:pt idx="179">
                  <c:v>164547071.50666</c:v>
                </c:pt>
                <c:pt idx="180">
                  <c:v>162215262.006013</c:v>
                </c:pt>
                <c:pt idx="181">
                  <c:v>159791635.418234</c:v>
                </c:pt>
                <c:pt idx="182">
                  <c:v>157494264.849843</c:v>
                </c:pt>
                <c:pt idx="183">
                  <c:v>155199367.812608</c:v>
                </c:pt>
                <c:pt idx="184">
                  <c:v>152903421.171767</c:v>
                </c:pt>
                <c:pt idx="185">
                  <c:v>150431263.427981</c:v>
                </c:pt>
                <c:pt idx="186">
                  <c:v>148133922.897593</c:v>
                </c:pt>
                <c:pt idx="187">
                  <c:v>145845905.516393</c:v>
                </c:pt>
                <c:pt idx="188">
                  <c:v>143568854.709695</c:v>
                </c:pt>
                <c:pt idx="189">
                  <c:v>141300245.181627</c:v>
                </c:pt>
                <c:pt idx="190">
                  <c:v>139041405.833118</c:v>
                </c:pt>
                <c:pt idx="191">
                  <c:v>136786535.834559</c:v>
                </c:pt>
                <c:pt idx="192">
                  <c:v>134538910.926424</c:v>
                </c:pt>
                <c:pt idx="193">
                  <c:v>132300459.250181</c:v>
                </c:pt>
                <c:pt idx="194">
                  <c:v>130078930.827267</c:v>
                </c:pt>
                <c:pt idx="195">
                  <c:v>127873179.189736</c:v>
                </c:pt>
                <c:pt idx="196">
                  <c:v>125678986.110491</c:v>
                </c:pt>
                <c:pt idx="197">
                  <c:v>123495329.96072</c:v>
                </c:pt>
                <c:pt idx="198">
                  <c:v>121342208.620033</c:v>
                </c:pt>
                <c:pt idx="199">
                  <c:v>119220938.295991</c:v>
                </c:pt>
                <c:pt idx="200">
                  <c:v>117115586.974777</c:v>
                </c:pt>
                <c:pt idx="201">
                  <c:v>115042153.213413</c:v>
                </c:pt>
                <c:pt idx="202">
                  <c:v>112988675.845392</c:v>
                </c:pt>
                <c:pt idx="203">
                  <c:v>110787394.901839</c:v>
                </c:pt>
                <c:pt idx="204">
                  <c:v>108743234.626545</c:v>
                </c:pt>
                <c:pt idx="205">
                  <c:v>106700989.033109</c:v>
                </c:pt>
                <c:pt idx="206">
                  <c:v>104656332.014976</c:v>
                </c:pt>
                <c:pt idx="207">
                  <c:v>102620268.442533</c:v>
                </c:pt>
                <c:pt idx="208">
                  <c:v>100594504.15612</c:v>
                </c:pt>
                <c:pt idx="209">
                  <c:v>98582235.119267</c:v>
                </c:pt>
                <c:pt idx="210">
                  <c:v>96445975.444309</c:v>
                </c:pt>
                <c:pt idx="211">
                  <c:v>94463634.776785</c:v>
                </c:pt>
                <c:pt idx="212">
                  <c:v>92489453.038884</c:v>
                </c:pt>
                <c:pt idx="213">
                  <c:v>90532150.438249</c:v>
                </c:pt>
                <c:pt idx="214">
                  <c:v>88605373.962004</c:v>
                </c:pt>
                <c:pt idx="215">
                  <c:v>86702573.822272</c:v>
                </c:pt>
                <c:pt idx="216">
                  <c:v>84763308.095087</c:v>
                </c:pt>
                <c:pt idx="217">
                  <c:v>82913777.010805</c:v>
                </c:pt>
                <c:pt idx="218">
                  <c:v>80997810.766093</c:v>
                </c:pt>
                <c:pt idx="219">
                  <c:v>79182457.167832</c:v>
                </c:pt>
                <c:pt idx="220">
                  <c:v>77405363.913154</c:v>
                </c:pt>
                <c:pt idx="221">
                  <c:v>75666501.568364</c:v>
                </c:pt>
                <c:pt idx="222">
                  <c:v>74026803.877336</c:v>
                </c:pt>
                <c:pt idx="223">
                  <c:v>72460405.818919</c:v>
                </c:pt>
                <c:pt idx="224">
                  <c:v>70969436.467045</c:v>
                </c:pt>
                <c:pt idx="225">
                  <c:v>69554305.912816</c:v>
                </c:pt>
                <c:pt idx="226">
                  <c:v>68213033.43706</c:v>
                </c:pt>
                <c:pt idx="227">
                  <c:v>66901008.656074</c:v>
                </c:pt>
                <c:pt idx="228">
                  <c:v>65589259.836239</c:v>
                </c:pt>
                <c:pt idx="229">
                  <c:v>64282767.77668</c:v>
                </c:pt>
                <c:pt idx="230">
                  <c:v>62974937.201254</c:v>
                </c:pt>
                <c:pt idx="231">
                  <c:v>61673157.224714</c:v>
                </c:pt>
                <c:pt idx="232">
                  <c:v>60376290.182281</c:v>
                </c:pt>
                <c:pt idx="233">
                  <c:v>59088054.614143</c:v>
                </c:pt>
                <c:pt idx="234">
                  <c:v>57803782.382701</c:v>
                </c:pt>
                <c:pt idx="235">
                  <c:v>56531622.386167</c:v>
                </c:pt>
                <c:pt idx="236">
                  <c:v>55267777.713915</c:v>
                </c:pt>
                <c:pt idx="237">
                  <c:v>54002127.522405</c:v>
                </c:pt>
                <c:pt idx="238">
                  <c:v>52736925.965834</c:v>
                </c:pt>
                <c:pt idx="239">
                  <c:v>51473592.855448</c:v>
                </c:pt>
                <c:pt idx="240">
                  <c:v>50212743.6024</c:v>
                </c:pt>
                <c:pt idx="241">
                  <c:v>48951144.332693</c:v>
                </c:pt>
                <c:pt idx="242">
                  <c:v>47690001.442186</c:v>
                </c:pt>
                <c:pt idx="243">
                  <c:v>46429125.850036</c:v>
                </c:pt>
                <c:pt idx="244">
                  <c:v>45172461.504357</c:v>
                </c:pt>
                <c:pt idx="245">
                  <c:v>43917115.093295</c:v>
                </c:pt>
                <c:pt idx="246">
                  <c:v>42668445.438091</c:v>
                </c:pt>
                <c:pt idx="247">
                  <c:v>41427874.233059</c:v>
                </c:pt>
                <c:pt idx="248">
                  <c:v>40190117.072025</c:v>
                </c:pt>
                <c:pt idx="249">
                  <c:v>38956571.31458</c:v>
                </c:pt>
                <c:pt idx="250">
                  <c:v>37725924.549684</c:v>
                </c:pt>
                <c:pt idx="251">
                  <c:v>36495033.618779</c:v>
                </c:pt>
                <c:pt idx="252">
                  <c:v>35266307.839639</c:v>
                </c:pt>
                <c:pt idx="253">
                  <c:v>34036256.373025</c:v>
                </c:pt>
                <c:pt idx="254">
                  <c:v>32805660.972852</c:v>
                </c:pt>
                <c:pt idx="255">
                  <c:v>31581047.273911</c:v>
                </c:pt>
                <c:pt idx="256">
                  <c:v>30365928.057442</c:v>
                </c:pt>
                <c:pt idx="257">
                  <c:v>29156118.414481</c:v>
                </c:pt>
                <c:pt idx="258">
                  <c:v>27962539.755316</c:v>
                </c:pt>
                <c:pt idx="259">
                  <c:v>26279387.355686</c:v>
                </c:pt>
                <c:pt idx="260">
                  <c:v>25107683.780923</c:v>
                </c:pt>
                <c:pt idx="261">
                  <c:v>23941046.387101</c:v>
                </c:pt>
                <c:pt idx="262">
                  <c:v>22779260.006704</c:v>
                </c:pt>
                <c:pt idx="263">
                  <c:v>21623342.446326</c:v>
                </c:pt>
                <c:pt idx="264">
                  <c:v>20477522.248188</c:v>
                </c:pt>
                <c:pt idx="265">
                  <c:v>19337839.994169</c:v>
                </c:pt>
                <c:pt idx="266">
                  <c:v>18201448.972633</c:v>
                </c:pt>
                <c:pt idx="267">
                  <c:v>17077425.29033</c:v>
                </c:pt>
                <c:pt idx="268">
                  <c:v>15845972.83099</c:v>
                </c:pt>
                <c:pt idx="269">
                  <c:v>14751433.887983</c:v>
                </c:pt>
                <c:pt idx="270">
                  <c:v>13675431.109996</c:v>
                </c:pt>
                <c:pt idx="271">
                  <c:v>12616202.479516</c:v>
                </c:pt>
                <c:pt idx="272">
                  <c:v>11570422.795099</c:v>
                </c:pt>
                <c:pt idx="273">
                  <c:v>10543150.594791</c:v>
                </c:pt>
                <c:pt idx="274">
                  <c:v>9545859.048889</c:v>
                </c:pt>
                <c:pt idx="275">
                  <c:v>8583607.396396</c:v>
                </c:pt>
                <c:pt idx="276">
                  <c:v>7697054.052273</c:v>
                </c:pt>
                <c:pt idx="277">
                  <c:v>6824616.630282</c:v>
                </c:pt>
                <c:pt idx="278">
                  <c:v>5974365.471897</c:v>
                </c:pt>
                <c:pt idx="279">
                  <c:v>5165114.983664</c:v>
                </c:pt>
                <c:pt idx="280">
                  <c:v>4395099.972324</c:v>
                </c:pt>
                <c:pt idx="281">
                  <c:v>3699502.749007</c:v>
                </c:pt>
                <c:pt idx="282">
                  <c:v>3116263.530758</c:v>
                </c:pt>
                <c:pt idx="283">
                  <c:v>2634537.576762</c:v>
                </c:pt>
                <c:pt idx="284">
                  <c:v>2257352.166267</c:v>
                </c:pt>
                <c:pt idx="285">
                  <c:v>2014383.00625</c:v>
                </c:pt>
                <c:pt idx="286">
                  <c:v>1876567.827736</c:v>
                </c:pt>
                <c:pt idx="287">
                  <c:v>1786570.137107</c:v>
                </c:pt>
                <c:pt idx="288">
                  <c:v>1698154.952773</c:v>
                </c:pt>
                <c:pt idx="289">
                  <c:v>1615790.049488</c:v>
                </c:pt>
                <c:pt idx="290">
                  <c:v>1534256.335041</c:v>
                </c:pt>
                <c:pt idx="291">
                  <c:v>1456380.435726</c:v>
                </c:pt>
                <c:pt idx="292">
                  <c:v>1382607.072695</c:v>
                </c:pt>
                <c:pt idx="293">
                  <c:v>1316291.47252</c:v>
                </c:pt>
                <c:pt idx="294">
                  <c:v>1257072.331504</c:v>
                </c:pt>
                <c:pt idx="295">
                  <c:v>1208195.328744</c:v>
                </c:pt>
                <c:pt idx="296">
                  <c:v>1167999.976205</c:v>
                </c:pt>
                <c:pt idx="297">
                  <c:v>1131172.82</c:v>
                </c:pt>
                <c:pt idx="298">
                  <c:v>1099984.32</c:v>
                </c:pt>
                <c:pt idx="299">
                  <c:v>1068950.39</c:v>
                </c:pt>
                <c:pt idx="300">
                  <c:v>1038486.88</c:v>
                </c:pt>
                <c:pt idx="301">
                  <c:v>1007953.52</c:v>
                </c:pt>
                <c:pt idx="302">
                  <c:v>977350.07</c:v>
                </c:pt>
                <c:pt idx="303">
                  <c:v>947287.74</c:v>
                </c:pt>
                <c:pt idx="304">
                  <c:v>917893.36</c:v>
                </c:pt>
                <c:pt idx="305">
                  <c:v>890158.82</c:v>
                </c:pt>
                <c:pt idx="306">
                  <c:v>862362.75</c:v>
                </c:pt>
                <c:pt idx="307">
                  <c:v>835764.15</c:v>
                </c:pt>
                <c:pt idx="308">
                  <c:v>809107.6</c:v>
                </c:pt>
                <c:pt idx="309">
                  <c:v>782392.94</c:v>
                </c:pt>
                <c:pt idx="310">
                  <c:v>755620.02</c:v>
                </c:pt>
                <c:pt idx="311">
                  <c:v>728788.76</c:v>
                </c:pt>
                <c:pt idx="312">
                  <c:v>701898.93</c:v>
                </c:pt>
                <c:pt idx="313">
                  <c:v>674950.47</c:v>
                </c:pt>
                <c:pt idx="314">
                  <c:v>647943.21</c:v>
                </c:pt>
                <c:pt idx="315">
                  <c:v>620877.05</c:v>
                </c:pt>
                <c:pt idx="316">
                  <c:v>593751.91</c:v>
                </c:pt>
                <c:pt idx="317">
                  <c:v>567154.68</c:v>
                </c:pt>
                <c:pt idx="318">
                  <c:v>540499.7</c:v>
                </c:pt>
                <c:pt idx="319">
                  <c:v>514428.63</c:v>
                </c:pt>
                <c:pt idx="320">
                  <c:v>488300.78</c:v>
                </c:pt>
                <c:pt idx="321">
                  <c:v>462635.86</c:v>
                </c:pt>
                <c:pt idx="322">
                  <c:v>436914.85</c:v>
                </c:pt>
                <c:pt idx="323">
                  <c:v>411137.64</c:v>
                </c:pt>
                <c:pt idx="324">
                  <c:v>385304.1</c:v>
                </c:pt>
                <c:pt idx="325">
                  <c:v>359414</c:v>
                </c:pt>
                <c:pt idx="326">
                  <c:v>333467.43</c:v>
                </c:pt>
                <c:pt idx="327">
                  <c:v>307902.06</c:v>
                </c:pt>
                <c:pt idx="328">
                  <c:v>282280.74</c:v>
                </c:pt>
                <c:pt idx="329">
                  <c:v>257816.83</c:v>
                </c:pt>
                <c:pt idx="330">
                  <c:v>233886.97</c:v>
                </c:pt>
                <c:pt idx="331">
                  <c:v>210337.07</c:v>
                </c:pt>
                <c:pt idx="332">
                  <c:v>187618.97</c:v>
                </c:pt>
                <c:pt idx="333">
                  <c:v>164852.11</c:v>
                </c:pt>
                <c:pt idx="334">
                  <c:v>142036.4</c:v>
                </c:pt>
                <c:pt idx="335">
                  <c:v>122058.53</c:v>
                </c:pt>
                <c:pt idx="336">
                  <c:v>102037.25</c:v>
                </c:pt>
                <c:pt idx="337">
                  <c:v>81972.47</c:v>
                </c:pt>
                <c:pt idx="338">
                  <c:v>61864.14</c:v>
                </c:pt>
                <c:pt idx="339">
                  <c:v>44503.84</c:v>
                </c:pt>
                <c:pt idx="340">
                  <c:v>29042.97</c:v>
                </c:pt>
                <c:pt idx="341">
                  <c:v>17803</c:v>
                </c:pt>
                <c:pt idx="342">
                  <c:v>8867.38</c:v>
                </c:pt>
                <c:pt idx="343">
                  <c:v>3636.97</c:v>
                </c:pt>
                <c:pt idx="344">
                  <c:v>501.91</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numCache>
            </c:numRef>
          </c:val>
        </c:ser>
        <c:ser>
          <c:idx val="1"/>
          <c:order val="1"/>
          <c:tx>
            <c:strRef>
              <c:f>_Hidden28!$C$1:$C$1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_Hidden28!$A$2:$A$373</c:f>
              <c:strCache>
                <c:ptCount val="372"/>
                <c:pt idx="0">
                  <c:v>1/01/2017</c:v>
                </c:pt>
                <c:pt idx="1">
                  <c:v>1/02/2017</c:v>
                </c:pt>
                <c:pt idx="2">
                  <c:v>1/03/2017</c:v>
                </c:pt>
                <c:pt idx="3">
                  <c:v>1/04/2017</c:v>
                </c:pt>
                <c:pt idx="4">
                  <c:v>1/05/2017</c:v>
                </c:pt>
                <c:pt idx="5">
                  <c:v>1/06/2017</c:v>
                </c:pt>
                <c:pt idx="6">
                  <c:v>1/07/2017</c:v>
                </c:pt>
                <c:pt idx="7">
                  <c:v>1/08/2017</c:v>
                </c:pt>
                <c:pt idx="8">
                  <c:v>1/09/2017</c:v>
                </c:pt>
                <c:pt idx="9">
                  <c:v>1/10/2017</c:v>
                </c:pt>
                <c:pt idx="10">
                  <c:v>1/11/2017</c:v>
                </c:pt>
                <c:pt idx="11">
                  <c:v>1/12/2017</c:v>
                </c:pt>
                <c:pt idx="12">
                  <c:v>1/01/2018</c:v>
                </c:pt>
                <c:pt idx="13">
                  <c:v>1/02/2018</c:v>
                </c:pt>
                <c:pt idx="14">
                  <c:v>1/03/2018</c:v>
                </c:pt>
                <c:pt idx="15">
                  <c:v>1/04/2018</c:v>
                </c:pt>
                <c:pt idx="16">
                  <c:v>1/05/2018</c:v>
                </c:pt>
                <c:pt idx="17">
                  <c:v>1/06/2018</c:v>
                </c:pt>
                <c:pt idx="18">
                  <c:v>1/07/2018</c:v>
                </c:pt>
                <c:pt idx="19">
                  <c:v>1/08/2018</c:v>
                </c:pt>
                <c:pt idx="20">
                  <c:v>1/09/2018</c:v>
                </c:pt>
                <c:pt idx="21">
                  <c:v>1/10/2018</c:v>
                </c:pt>
                <c:pt idx="22">
                  <c:v>1/11/2018</c:v>
                </c:pt>
                <c:pt idx="23">
                  <c:v>1/12/2018</c:v>
                </c:pt>
                <c:pt idx="24">
                  <c:v>1/01/2019</c:v>
                </c:pt>
                <c:pt idx="25">
                  <c:v>1/02/2019</c:v>
                </c:pt>
                <c:pt idx="26">
                  <c:v>1/03/2019</c:v>
                </c:pt>
                <c:pt idx="27">
                  <c:v>1/04/2019</c:v>
                </c:pt>
                <c:pt idx="28">
                  <c:v>1/05/2019</c:v>
                </c:pt>
                <c:pt idx="29">
                  <c:v>1/06/2019</c:v>
                </c:pt>
                <c:pt idx="30">
                  <c:v>1/07/2019</c:v>
                </c:pt>
                <c:pt idx="31">
                  <c:v>1/08/2019</c:v>
                </c:pt>
                <c:pt idx="32">
                  <c:v>1/09/2019</c:v>
                </c:pt>
                <c:pt idx="33">
                  <c:v>1/10/2019</c:v>
                </c:pt>
                <c:pt idx="34">
                  <c:v>1/11/2019</c:v>
                </c:pt>
                <c:pt idx="35">
                  <c:v>1/12/2019</c:v>
                </c:pt>
                <c:pt idx="36">
                  <c:v>1/01/2020</c:v>
                </c:pt>
                <c:pt idx="37">
                  <c:v>1/02/2020</c:v>
                </c:pt>
                <c:pt idx="38">
                  <c:v>1/03/2020</c:v>
                </c:pt>
                <c:pt idx="39">
                  <c:v>1/04/2020</c:v>
                </c:pt>
                <c:pt idx="40">
                  <c:v>1/05/2020</c:v>
                </c:pt>
                <c:pt idx="41">
                  <c:v>1/06/2020</c:v>
                </c:pt>
                <c:pt idx="42">
                  <c:v>1/07/2020</c:v>
                </c:pt>
                <c:pt idx="43">
                  <c:v>1/08/2020</c:v>
                </c:pt>
                <c:pt idx="44">
                  <c:v>1/09/2020</c:v>
                </c:pt>
                <c:pt idx="45">
                  <c:v>1/10/2020</c:v>
                </c:pt>
                <c:pt idx="46">
                  <c:v>1/11/2020</c:v>
                </c:pt>
                <c:pt idx="47">
                  <c:v>1/12/2020</c:v>
                </c:pt>
                <c:pt idx="48">
                  <c:v>1/01/2021</c:v>
                </c:pt>
                <c:pt idx="49">
                  <c:v>1/02/2021</c:v>
                </c:pt>
                <c:pt idx="50">
                  <c:v>1/03/2021</c:v>
                </c:pt>
                <c:pt idx="51">
                  <c:v>1/04/2021</c:v>
                </c:pt>
                <c:pt idx="52">
                  <c:v>1/05/2021</c:v>
                </c:pt>
                <c:pt idx="53">
                  <c:v>1/06/2021</c:v>
                </c:pt>
                <c:pt idx="54">
                  <c:v>1/07/2021</c:v>
                </c:pt>
                <c:pt idx="55">
                  <c:v>1/08/2021</c:v>
                </c:pt>
                <c:pt idx="56">
                  <c:v>1/09/2021</c:v>
                </c:pt>
                <c:pt idx="57">
                  <c:v>1/10/2021</c:v>
                </c:pt>
                <c:pt idx="58">
                  <c:v>1/11/2021</c:v>
                </c:pt>
                <c:pt idx="59">
                  <c:v>1/12/2021</c:v>
                </c:pt>
                <c:pt idx="60">
                  <c:v>1/01/2022</c:v>
                </c:pt>
                <c:pt idx="61">
                  <c:v>1/02/2022</c:v>
                </c:pt>
                <c:pt idx="62">
                  <c:v>1/03/2022</c:v>
                </c:pt>
                <c:pt idx="63">
                  <c:v>1/04/2022</c:v>
                </c:pt>
                <c:pt idx="64">
                  <c:v>1/05/2022</c:v>
                </c:pt>
                <c:pt idx="65">
                  <c:v>1/06/2022</c:v>
                </c:pt>
                <c:pt idx="66">
                  <c:v>1/07/2022</c:v>
                </c:pt>
                <c:pt idx="67">
                  <c:v>1/08/2022</c:v>
                </c:pt>
                <c:pt idx="68">
                  <c:v>1/09/2022</c:v>
                </c:pt>
                <c:pt idx="69">
                  <c:v>1/10/2022</c:v>
                </c:pt>
                <c:pt idx="70">
                  <c:v>1/11/2022</c:v>
                </c:pt>
                <c:pt idx="71">
                  <c:v>1/12/2022</c:v>
                </c:pt>
                <c:pt idx="72">
                  <c:v>1/01/2023</c:v>
                </c:pt>
                <c:pt idx="73">
                  <c:v>1/02/2023</c:v>
                </c:pt>
                <c:pt idx="74">
                  <c:v>1/03/2023</c:v>
                </c:pt>
                <c:pt idx="75">
                  <c:v>1/04/2023</c:v>
                </c:pt>
                <c:pt idx="76">
                  <c:v>1/05/2023</c:v>
                </c:pt>
                <c:pt idx="77">
                  <c:v>1/06/2023</c:v>
                </c:pt>
                <c:pt idx="78">
                  <c:v>1/07/2023</c:v>
                </c:pt>
                <c:pt idx="79">
                  <c:v>1/08/2023</c:v>
                </c:pt>
                <c:pt idx="80">
                  <c:v>1/09/2023</c:v>
                </c:pt>
                <c:pt idx="81">
                  <c:v>1/10/2023</c:v>
                </c:pt>
                <c:pt idx="82">
                  <c:v>1/11/2023</c:v>
                </c:pt>
                <c:pt idx="83">
                  <c:v>1/12/2023</c:v>
                </c:pt>
                <c:pt idx="84">
                  <c:v>1/01/2024</c:v>
                </c:pt>
                <c:pt idx="85">
                  <c:v>1/02/2024</c:v>
                </c:pt>
                <c:pt idx="86">
                  <c:v>1/03/2024</c:v>
                </c:pt>
                <c:pt idx="87">
                  <c:v>1/04/2024</c:v>
                </c:pt>
                <c:pt idx="88">
                  <c:v>1/05/2024</c:v>
                </c:pt>
                <c:pt idx="89">
                  <c:v>1/06/2024</c:v>
                </c:pt>
                <c:pt idx="90">
                  <c:v>1/07/2024</c:v>
                </c:pt>
                <c:pt idx="91">
                  <c:v>1/08/2024</c:v>
                </c:pt>
                <c:pt idx="92">
                  <c:v>1/09/2024</c:v>
                </c:pt>
                <c:pt idx="93">
                  <c:v>1/10/2024</c:v>
                </c:pt>
                <c:pt idx="94">
                  <c:v>1/11/2024</c:v>
                </c:pt>
                <c:pt idx="95">
                  <c:v>1/12/2024</c:v>
                </c:pt>
                <c:pt idx="96">
                  <c:v>1/01/2025</c:v>
                </c:pt>
                <c:pt idx="97">
                  <c:v>1/02/2025</c:v>
                </c:pt>
                <c:pt idx="98">
                  <c:v>1/03/2025</c:v>
                </c:pt>
                <c:pt idx="99">
                  <c:v>1/04/2025</c:v>
                </c:pt>
                <c:pt idx="100">
                  <c:v>1/05/2025</c:v>
                </c:pt>
                <c:pt idx="101">
                  <c:v>1/06/2025</c:v>
                </c:pt>
                <c:pt idx="102">
                  <c:v>1/07/2025</c:v>
                </c:pt>
                <c:pt idx="103">
                  <c:v>1/08/2025</c:v>
                </c:pt>
                <c:pt idx="104">
                  <c:v>1/09/2025</c:v>
                </c:pt>
                <c:pt idx="105">
                  <c:v>1/10/2025</c:v>
                </c:pt>
                <c:pt idx="106">
                  <c:v>1/11/2025</c:v>
                </c:pt>
                <c:pt idx="107">
                  <c:v>1/12/2025</c:v>
                </c:pt>
                <c:pt idx="108">
                  <c:v>1/01/2026</c:v>
                </c:pt>
                <c:pt idx="109">
                  <c:v>1/02/2026</c:v>
                </c:pt>
                <c:pt idx="110">
                  <c:v>1/03/2026</c:v>
                </c:pt>
                <c:pt idx="111">
                  <c:v>1/04/2026</c:v>
                </c:pt>
                <c:pt idx="112">
                  <c:v>1/05/2026</c:v>
                </c:pt>
                <c:pt idx="113">
                  <c:v>1/06/2026</c:v>
                </c:pt>
                <c:pt idx="114">
                  <c:v>1/07/2026</c:v>
                </c:pt>
                <c:pt idx="115">
                  <c:v>1/08/2026</c:v>
                </c:pt>
                <c:pt idx="116">
                  <c:v>1/09/2026</c:v>
                </c:pt>
                <c:pt idx="117">
                  <c:v>1/10/2026</c:v>
                </c:pt>
                <c:pt idx="118">
                  <c:v>1/11/2026</c:v>
                </c:pt>
                <c:pt idx="119">
                  <c:v>1/12/2026</c:v>
                </c:pt>
                <c:pt idx="120">
                  <c:v>1/01/2027</c:v>
                </c:pt>
                <c:pt idx="121">
                  <c:v>1/02/2027</c:v>
                </c:pt>
                <c:pt idx="122">
                  <c:v>1/03/2027</c:v>
                </c:pt>
                <c:pt idx="123">
                  <c:v>1/04/2027</c:v>
                </c:pt>
                <c:pt idx="124">
                  <c:v>1/05/2027</c:v>
                </c:pt>
                <c:pt idx="125">
                  <c:v>1/06/2027</c:v>
                </c:pt>
                <c:pt idx="126">
                  <c:v>1/07/2027</c:v>
                </c:pt>
                <c:pt idx="127">
                  <c:v>1/08/2027</c:v>
                </c:pt>
                <c:pt idx="128">
                  <c:v>1/09/2027</c:v>
                </c:pt>
                <c:pt idx="129">
                  <c:v>1/10/2027</c:v>
                </c:pt>
                <c:pt idx="130">
                  <c:v>1/11/2027</c:v>
                </c:pt>
                <c:pt idx="131">
                  <c:v>1/12/2027</c:v>
                </c:pt>
                <c:pt idx="132">
                  <c:v>1/01/2028</c:v>
                </c:pt>
                <c:pt idx="133">
                  <c:v>1/02/2028</c:v>
                </c:pt>
                <c:pt idx="134">
                  <c:v>1/03/2028</c:v>
                </c:pt>
                <c:pt idx="135">
                  <c:v>1/04/2028</c:v>
                </c:pt>
                <c:pt idx="136">
                  <c:v>1/05/2028</c:v>
                </c:pt>
                <c:pt idx="137">
                  <c:v>1/06/2028</c:v>
                </c:pt>
                <c:pt idx="138">
                  <c:v>1/07/2028</c:v>
                </c:pt>
                <c:pt idx="139">
                  <c:v>1/08/2028</c:v>
                </c:pt>
                <c:pt idx="140">
                  <c:v>1/09/2028</c:v>
                </c:pt>
                <c:pt idx="141">
                  <c:v>1/10/2028</c:v>
                </c:pt>
                <c:pt idx="142">
                  <c:v>1/11/2028</c:v>
                </c:pt>
                <c:pt idx="143">
                  <c:v>1/12/2028</c:v>
                </c:pt>
                <c:pt idx="144">
                  <c:v>1/01/2029</c:v>
                </c:pt>
                <c:pt idx="145">
                  <c:v>1/02/2029</c:v>
                </c:pt>
                <c:pt idx="146">
                  <c:v>1/03/2029</c:v>
                </c:pt>
                <c:pt idx="147">
                  <c:v>1/04/2029</c:v>
                </c:pt>
                <c:pt idx="148">
                  <c:v>1/05/2029</c:v>
                </c:pt>
                <c:pt idx="149">
                  <c:v>1/06/2029</c:v>
                </c:pt>
                <c:pt idx="150">
                  <c:v>1/07/2029</c:v>
                </c:pt>
                <c:pt idx="151">
                  <c:v>1/08/2029</c:v>
                </c:pt>
                <c:pt idx="152">
                  <c:v>1/09/2029</c:v>
                </c:pt>
                <c:pt idx="153">
                  <c:v>1/10/2029</c:v>
                </c:pt>
                <c:pt idx="154">
                  <c:v>1/11/2029</c:v>
                </c:pt>
                <c:pt idx="155">
                  <c:v>1/12/2029</c:v>
                </c:pt>
                <c:pt idx="156">
                  <c:v>1/01/2030</c:v>
                </c:pt>
                <c:pt idx="157">
                  <c:v>1/02/2030</c:v>
                </c:pt>
                <c:pt idx="158">
                  <c:v>1/03/2030</c:v>
                </c:pt>
                <c:pt idx="159">
                  <c:v>1/04/2030</c:v>
                </c:pt>
                <c:pt idx="160">
                  <c:v>1/05/2030</c:v>
                </c:pt>
                <c:pt idx="161">
                  <c:v>1/06/2030</c:v>
                </c:pt>
                <c:pt idx="162">
                  <c:v>1/07/2030</c:v>
                </c:pt>
                <c:pt idx="163">
                  <c:v>1/08/2030</c:v>
                </c:pt>
                <c:pt idx="164">
                  <c:v>1/09/2030</c:v>
                </c:pt>
                <c:pt idx="165">
                  <c:v>1/10/2030</c:v>
                </c:pt>
                <c:pt idx="166">
                  <c:v>1/11/2030</c:v>
                </c:pt>
                <c:pt idx="167">
                  <c:v>1/12/2030</c:v>
                </c:pt>
                <c:pt idx="168">
                  <c:v>1/01/2031</c:v>
                </c:pt>
                <c:pt idx="169">
                  <c:v>1/02/2031</c:v>
                </c:pt>
                <c:pt idx="170">
                  <c:v>1/03/2031</c:v>
                </c:pt>
                <c:pt idx="171">
                  <c:v>1/04/2031</c:v>
                </c:pt>
                <c:pt idx="172">
                  <c:v>1/05/2031</c:v>
                </c:pt>
                <c:pt idx="173">
                  <c:v>1/06/2031</c:v>
                </c:pt>
                <c:pt idx="174">
                  <c:v>1/07/2031</c:v>
                </c:pt>
                <c:pt idx="175">
                  <c:v>1/08/2031</c:v>
                </c:pt>
                <c:pt idx="176">
                  <c:v>1/09/2031</c:v>
                </c:pt>
                <c:pt idx="177">
                  <c:v>1/10/2031</c:v>
                </c:pt>
                <c:pt idx="178">
                  <c:v>1/11/2031</c:v>
                </c:pt>
                <c:pt idx="179">
                  <c:v>1/12/2031</c:v>
                </c:pt>
                <c:pt idx="180">
                  <c:v>1/01/2032</c:v>
                </c:pt>
                <c:pt idx="181">
                  <c:v>1/02/2032</c:v>
                </c:pt>
                <c:pt idx="182">
                  <c:v>1/03/2032</c:v>
                </c:pt>
                <c:pt idx="183">
                  <c:v>1/04/2032</c:v>
                </c:pt>
                <c:pt idx="184">
                  <c:v>1/05/2032</c:v>
                </c:pt>
                <c:pt idx="185">
                  <c:v>1/06/2032</c:v>
                </c:pt>
                <c:pt idx="186">
                  <c:v>1/07/2032</c:v>
                </c:pt>
                <c:pt idx="187">
                  <c:v>1/08/2032</c:v>
                </c:pt>
                <c:pt idx="188">
                  <c:v>1/09/2032</c:v>
                </c:pt>
                <c:pt idx="189">
                  <c:v>1/10/2032</c:v>
                </c:pt>
                <c:pt idx="190">
                  <c:v>1/11/2032</c:v>
                </c:pt>
                <c:pt idx="191">
                  <c:v>1/12/2032</c:v>
                </c:pt>
                <c:pt idx="192">
                  <c:v>1/01/2033</c:v>
                </c:pt>
                <c:pt idx="193">
                  <c:v>1/02/2033</c:v>
                </c:pt>
                <c:pt idx="194">
                  <c:v>1/03/2033</c:v>
                </c:pt>
                <c:pt idx="195">
                  <c:v>1/04/2033</c:v>
                </c:pt>
                <c:pt idx="196">
                  <c:v>1/05/2033</c:v>
                </c:pt>
                <c:pt idx="197">
                  <c:v>1/06/2033</c:v>
                </c:pt>
                <c:pt idx="198">
                  <c:v>1/07/2033</c:v>
                </c:pt>
                <c:pt idx="199">
                  <c:v>1/08/2033</c:v>
                </c:pt>
                <c:pt idx="200">
                  <c:v>1/09/2033</c:v>
                </c:pt>
                <c:pt idx="201">
                  <c:v>1/10/2033</c:v>
                </c:pt>
                <c:pt idx="202">
                  <c:v>1/11/2033</c:v>
                </c:pt>
                <c:pt idx="203">
                  <c:v>1/12/2033</c:v>
                </c:pt>
                <c:pt idx="204">
                  <c:v>1/01/2034</c:v>
                </c:pt>
                <c:pt idx="205">
                  <c:v>1/02/2034</c:v>
                </c:pt>
                <c:pt idx="206">
                  <c:v>1/03/2034</c:v>
                </c:pt>
                <c:pt idx="207">
                  <c:v>1/04/2034</c:v>
                </c:pt>
                <c:pt idx="208">
                  <c:v>1/05/2034</c:v>
                </c:pt>
                <c:pt idx="209">
                  <c:v>1/06/2034</c:v>
                </c:pt>
                <c:pt idx="210">
                  <c:v>1/07/2034</c:v>
                </c:pt>
                <c:pt idx="211">
                  <c:v>1/08/2034</c:v>
                </c:pt>
                <c:pt idx="212">
                  <c:v>1/09/2034</c:v>
                </c:pt>
                <c:pt idx="213">
                  <c:v>1/10/2034</c:v>
                </c:pt>
                <c:pt idx="214">
                  <c:v>1/11/2034</c:v>
                </c:pt>
                <c:pt idx="215">
                  <c:v>1/12/2034</c:v>
                </c:pt>
                <c:pt idx="216">
                  <c:v>1/01/2035</c:v>
                </c:pt>
                <c:pt idx="217">
                  <c:v>1/02/2035</c:v>
                </c:pt>
                <c:pt idx="218">
                  <c:v>1/03/2035</c:v>
                </c:pt>
                <c:pt idx="219">
                  <c:v>1/04/2035</c:v>
                </c:pt>
                <c:pt idx="220">
                  <c:v>1/05/2035</c:v>
                </c:pt>
                <c:pt idx="221">
                  <c:v>1/06/2035</c:v>
                </c:pt>
                <c:pt idx="222">
                  <c:v>1/07/2035</c:v>
                </c:pt>
                <c:pt idx="223">
                  <c:v>1/08/2035</c:v>
                </c:pt>
                <c:pt idx="224">
                  <c:v>1/09/2035</c:v>
                </c:pt>
                <c:pt idx="225">
                  <c:v>1/10/2035</c:v>
                </c:pt>
                <c:pt idx="226">
                  <c:v>1/11/2035</c:v>
                </c:pt>
                <c:pt idx="227">
                  <c:v>1/12/2035</c:v>
                </c:pt>
                <c:pt idx="228">
                  <c:v>1/01/2036</c:v>
                </c:pt>
                <c:pt idx="229">
                  <c:v>1/02/2036</c:v>
                </c:pt>
                <c:pt idx="230">
                  <c:v>1/03/2036</c:v>
                </c:pt>
                <c:pt idx="231">
                  <c:v>1/04/2036</c:v>
                </c:pt>
                <c:pt idx="232">
                  <c:v>1/05/2036</c:v>
                </c:pt>
                <c:pt idx="233">
                  <c:v>1/06/2036</c:v>
                </c:pt>
                <c:pt idx="234">
                  <c:v>1/07/2036</c:v>
                </c:pt>
                <c:pt idx="235">
                  <c:v>1/08/2036</c:v>
                </c:pt>
                <c:pt idx="236">
                  <c:v>1/09/2036</c:v>
                </c:pt>
                <c:pt idx="237">
                  <c:v>1/10/2036</c:v>
                </c:pt>
                <c:pt idx="238">
                  <c:v>1/11/2036</c:v>
                </c:pt>
                <c:pt idx="239">
                  <c:v>1/12/2036</c:v>
                </c:pt>
                <c:pt idx="240">
                  <c:v>1/01/2037</c:v>
                </c:pt>
                <c:pt idx="241">
                  <c:v>1/02/2037</c:v>
                </c:pt>
                <c:pt idx="242">
                  <c:v>1/03/2037</c:v>
                </c:pt>
                <c:pt idx="243">
                  <c:v>1/04/2037</c:v>
                </c:pt>
                <c:pt idx="244">
                  <c:v>1/05/2037</c:v>
                </c:pt>
                <c:pt idx="245">
                  <c:v>1/06/2037</c:v>
                </c:pt>
                <c:pt idx="246">
                  <c:v>1/07/2037</c:v>
                </c:pt>
                <c:pt idx="247">
                  <c:v>1/08/2037</c:v>
                </c:pt>
                <c:pt idx="248">
                  <c:v>1/09/2037</c:v>
                </c:pt>
                <c:pt idx="249">
                  <c:v>1/10/2037</c:v>
                </c:pt>
                <c:pt idx="250">
                  <c:v>1/11/2037</c:v>
                </c:pt>
                <c:pt idx="251">
                  <c:v>1/12/2037</c:v>
                </c:pt>
                <c:pt idx="252">
                  <c:v>1/01/2038</c:v>
                </c:pt>
                <c:pt idx="253">
                  <c:v>1/02/2038</c:v>
                </c:pt>
                <c:pt idx="254">
                  <c:v>1/03/2038</c:v>
                </c:pt>
                <c:pt idx="255">
                  <c:v>1/04/2038</c:v>
                </c:pt>
                <c:pt idx="256">
                  <c:v>1/05/2038</c:v>
                </c:pt>
                <c:pt idx="257">
                  <c:v>1/06/2038</c:v>
                </c:pt>
                <c:pt idx="258">
                  <c:v>1/07/2038</c:v>
                </c:pt>
                <c:pt idx="259">
                  <c:v>1/08/2038</c:v>
                </c:pt>
                <c:pt idx="260">
                  <c:v>1/09/2038</c:v>
                </c:pt>
                <c:pt idx="261">
                  <c:v>1/10/2038</c:v>
                </c:pt>
                <c:pt idx="262">
                  <c:v>1/11/2038</c:v>
                </c:pt>
                <c:pt idx="263">
                  <c:v>1/12/2038</c:v>
                </c:pt>
                <c:pt idx="264">
                  <c:v>1/01/2039</c:v>
                </c:pt>
                <c:pt idx="265">
                  <c:v>1/02/2039</c:v>
                </c:pt>
                <c:pt idx="266">
                  <c:v>1/03/2039</c:v>
                </c:pt>
                <c:pt idx="267">
                  <c:v>1/04/2039</c:v>
                </c:pt>
                <c:pt idx="268">
                  <c:v>1/05/2039</c:v>
                </c:pt>
                <c:pt idx="269">
                  <c:v>1/06/2039</c:v>
                </c:pt>
                <c:pt idx="270">
                  <c:v>1/07/2039</c:v>
                </c:pt>
                <c:pt idx="271">
                  <c:v>1/08/2039</c:v>
                </c:pt>
                <c:pt idx="272">
                  <c:v>1/09/2039</c:v>
                </c:pt>
                <c:pt idx="273">
                  <c:v>1/10/2039</c:v>
                </c:pt>
                <c:pt idx="274">
                  <c:v>1/11/2039</c:v>
                </c:pt>
                <c:pt idx="275">
                  <c:v>1/12/2039</c:v>
                </c:pt>
                <c:pt idx="276">
                  <c:v>1/01/2040</c:v>
                </c:pt>
                <c:pt idx="277">
                  <c:v>1/02/2040</c:v>
                </c:pt>
                <c:pt idx="278">
                  <c:v>1/03/2040</c:v>
                </c:pt>
                <c:pt idx="279">
                  <c:v>1/04/2040</c:v>
                </c:pt>
                <c:pt idx="280">
                  <c:v>1/05/2040</c:v>
                </c:pt>
                <c:pt idx="281">
                  <c:v>1/06/2040</c:v>
                </c:pt>
                <c:pt idx="282">
                  <c:v>1/07/2040</c:v>
                </c:pt>
                <c:pt idx="283">
                  <c:v>1/08/2040</c:v>
                </c:pt>
                <c:pt idx="284">
                  <c:v>1/09/2040</c:v>
                </c:pt>
                <c:pt idx="285">
                  <c:v>1/10/2040</c:v>
                </c:pt>
                <c:pt idx="286">
                  <c:v>1/11/2040</c:v>
                </c:pt>
                <c:pt idx="287">
                  <c:v>1/12/2040</c:v>
                </c:pt>
                <c:pt idx="288">
                  <c:v>1/01/2041</c:v>
                </c:pt>
                <c:pt idx="289">
                  <c:v>1/02/2041</c:v>
                </c:pt>
                <c:pt idx="290">
                  <c:v>1/03/2041</c:v>
                </c:pt>
                <c:pt idx="291">
                  <c:v>1/04/2041</c:v>
                </c:pt>
                <c:pt idx="292">
                  <c:v>1/05/2041</c:v>
                </c:pt>
                <c:pt idx="293">
                  <c:v>1/06/2041</c:v>
                </c:pt>
                <c:pt idx="294">
                  <c:v>1/07/2041</c:v>
                </c:pt>
                <c:pt idx="295">
                  <c:v>1/08/2041</c:v>
                </c:pt>
                <c:pt idx="296">
                  <c:v>1/09/2041</c:v>
                </c:pt>
                <c:pt idx="297">
                  <c:v>1/10/2041</c:v>
                </c:pt>
                <c:pt idx="298">
                  <c:v>1/11/2041</c:v>
                </c:pt>
                <c:pt idx="299">
                  <c:v>1/12/2041</c:v>
                </c:pt>
                <c:pt idx="300">
                  <c:v>1/01/2042</c:v>
                </c:pt>
                <c:pt idx="301">
                  <c:v>1/02/2042</c:v>
                </c:pt>
                <c:pt idx="302">
                  <c:v>1/03/2042</c:v>
                </c:pt>
                <c:pt idx="303">
                  <c:v>1/04/2042</c:v>
                </c:pt>
                <c:pt idx="304">
                  <c:v>1/05/2042</c:v>
                </c:pt>
                <c:pt idx="305">
                  <c:v>1/06/2042</c:v>
                </c:pt>
                <c:pt idx="306">
                  <c:v>1/07/2042</c:v>
                </c:pt>
                <c:pt idx="307">
                  <c:v>1/08/2042</c:v>
                </c:pt>
                <c:pt idx="308">
                  <c:v>1/09/2042</c:v>
                </c:pt>
                <c:pt idx="309">
                  <c:v>1/10/2042</c:v>
                </c:pt>
                <c:pt idx="310">
                  <c:v>1/11/2042</c:v>
                </c:pt>
                <c:pt idx="311">
                  <c:v>1/12/2042</c:v>
                </c:pt>
                <c:pt idx="312">
                  <c:v>1/01/2043</c:v>
                </c:pt>
                <c:pt idx="313">
                  <c:v>1/02/2043</c:v>
                </c:pt>
                <c:pt idx="314">
                  <c:v>1/03/2043</c:v>
                </c:pt>
                <c:pt idx="315">
                  <c:v>1/04/2043</c:v>
                </c:pt>
                <c:pt idx="316">
                  <c:v>1/05/2043</c:v>
                </c:pt>
                <c:pt idx="317">
                  <c:v>1/06/2043</c:v>
                </c:pt>
                <c:pt idx="318">
                  <c:v>1/07/2043</c:v>
                </c:pt>
                <c:pt idx="319">
                  <c:v>1/08/2043</c:v>
                </c:pt>
                <c:pt idx="320">
                  <c:v>1/09/2043</c:v>
                </c:pt>
                <c:pt idx="321">
                  <c:v>1/10/2043</c:v>
                </c:pt>
                <c:pt idx="322">
                  <c:v>1/11/2043</c:v>
                </c:pt>
                <c:pt idx="323">
                  <c:v>1/12/2043</c:v>
                </c:pt>
                <c:pt idx="324">
                  <c:v>1/01/2044</c:v>
                </c:pt>
                <c:pt idx="325">
                  <c:v>1/02/2044</c:v>
                </c:pt>
                <c:pt idx="326">
                  <c:v>1/03/2044</c:v>
                </c:pt>
                <c:pt idx="327">
                  <c:v>1/04/2044</c:v>
                </c:pt>
                <c:pt idx="328">
                  <c:v>1/05/2044</c:v>
                </c:pt>
                <c:pt idx="329">
                  <c:v>1/06/2044</c:v>
                </c:pt>
                <c:pt idx="330">
                  <c:v>1/07/2044</c:v>
                </c:pt>
                <c:pt idx="331">
                  <c:v>1/08/2044</c:v>
                </c:pt>
                <c:pt idx="332">
                  <c:v>1/09/2044</c:v>
                </c:pt>
                <c:pt idx="333">
                  <c:v>1/10/2044</c:v>
                </c:pt>
                <c:pt idx="334">
                  <c:v>1/11/2044</c:v>
                </c:pt>
                <c:pt idx="335">
                  <c:v>1/12/2044</c:v>
                </c:pt>
                <c:pt idx="336">
                  <c:v>1/01/2045</c:v>
                </c:pt>
                <c:pt idx="337">
                  <c:v>1/02/2045</c:v>
                </c:pt>
                <c:pt idx="338">
                  <c:v>1/03/2045</c:v>
                </c:pt>
                <c:pt idx="339">
                  <c:v>1/04/2045</c:v>
                </c:pt>
                <c:pt idx="340">
                  <c:v>1/05/2045</c:v>
                </c:pt>
                <c:pt idx="341">
                  <c:v>1/06/2045</c:v>
                </c:pt>
                <c:pt idx="342">
                  <c:v>1/07/2045</c:v>
                </c:pt>
                <c:pt idx="343">
                  <c:v>1/08/2045</c:v>
                </c:pt>
                <c:pt idx="344">
                  <c:v>1/09/2045</c:v>
                </c:pt>
                <c:pt idx="345">
                  <c:v>1/10/2045</c:v>
                </c:pt>
                <c:pt idx="346">
                  <c:v>1/11/2045</c:v>
                </c:pt>
                <c:pt idx="347">
                  <c:v>1/12/2045</c:v>
                </c:pt>
                <c:pt idx="348">
                  <c:v>1/01/2046</c:v>
                </c:pt>
                <c:pt idx="349">
                  <c:v>1/02/2046</c:v>
                </c:pt>
                <c:pt idx="350">
                  <c:v>1/03/2046</c:v>
                </c:pt>
                <c:pt idx="351">
                  <c:v>1/04/2046</c:v>
                </c:pt>
                <c:pt idx="352">
                  <c:v>1/05/2046</c:v>
                </c:pt>
                <c:pt idx="353">
                  <c:v>1/06/2046</c:v>
                </c:pt>
                <c:pt idx="354">
                  <c:v>1/07/2046</c:v>
                </c:pt>
                <c:pt idx="355">
                  <c:v>1/08/2046</c:v>
                </c:pt>
                <c:pt idx="356">
                  <c:v>1/09/2046</c:v>
                </c:pt>
                <c:pt idx="357">
                  <c:v>1/10/2046</c:v>
                </c:pt>
                <c:pt idx="358">
                  <c:v>1/11/2046</c:v>
                </c:pt>
                <c:pt idx="359">
                  <c:v>1/12/2046</c:v>
                </c:pt>
                <c:pt idx="360">
                  <c:v>1/01/2047</c:v>
                </c:pt>
                <c:pt idx="361">
                  <c:v>1/02/2047</c:v>
                </c:pt>
                <c:pt idx="362">
                  <c:v>1/03/2047</c:v>
                </c:pt>
                <c:pt idx="363">
                  <c:v>1/04/2047</c:v>
                </c:pt>
                <c:pt idx="364">
                  <c:v>1/05/2047</c:v>
                </c:pt>
                <c:pt idx="365">
                  <c:v>1/06/2047</c:v>
                </c:pt>
                <c:pt idx="366">
                  <c:v>1/07/2047</c:v>
                </c:pt>
                <c:pt idx="367">
                  <c:v>1/08/2047</c:v>
                </c:pt>
                <c:pt idx="368">
                  <c:v>1/09/2047</c:v>
                </c:pt>
                <c:pt idx="369">
                  <c:v>1/10/2047</c:v>
                </c:pt>
                <c:pt idx="370">
                  <c:v>1/11/2047</c:v>
                </c:pt>
                <c:pt idx="371">
                  <c:v>1/12/2047</c:v>
                </c:pt>
              </c:strCache>
            </c:strRef>
          </c:cat>
          <c:val>
            <c:numRef>
              <c:f>_Hidden28!$C$2:$C$373</c:f>
              <c:numCache>
                <c:ptCount val="372"/>
                <c:pt idx="0">
                  <c:v>745149972.7311325</c:v>
                </c:pt>
                <c:pt idx="1">
                  <c:v>740624985.7711624</c:v>
                </c:pt>
                <c:pt idx="2">
                  <c:v>736211916.3774471</c:v>
                </c:pt>
                <c:pt idx="3">
                  <c:v>731706199.275414</c:v>
                </c:pt>
                <c:pt idx="4">
                  <c:v>727315955.7709581</c:v>
                </c:pt>
                <c:pt idx="5">
                  <c:v>722849940.0797186</c:v>
                </c:pt>
                <c:pt idx="6">
                  <c:v>718377212.6202325</c:v>
                </c:pt>
                <c:pt idx="7">
                  <c:v>713714978.1902999</c:v>
                </c:pt>
                <c:pt idx="8">
                  <c:v>709216378.7301942</c:v>
                </c:pt>
                <c:pt idx="9">
                  <c:v>704761166.8216497</c:v>
                </c:pt>
                <c:pt idx="10">
                  <c:v>700274757.32671</c:v>
                </c:pt>
                <c:pt idx="11">
                  <c:v>695833111.4923289</c:v>
                </c:pt>
                <c:pt idx="12">
                  <c:v>691359792.4440968</c:v>
                </c:pt>
                <c:pt idx="13">
                  <c:v>686894812.2869569</c:v>
                </c:pt>
                <c:pt idx="14">
                  <c:v>682359259.1835024</c:v>
                </c:pt>
                <c:pt idx="15">
                  <c:v>677714257.2252458</c:v>
                </c:pt>
                <c:pt idx="16">
                  <c:v>673163758.8198384</c:v>
                </c:pt>
                <c:pt idx="17">
                  <c:v>668564829.8836052</c:v>
                </c:pt>
                <c:pt idx="18">
                  <c:v>663857956.3868195</c:v>
                </c:pt>
                <c:pt idx="19">
                  <c:v>659191364.0549511</c:v>
                </c:pt>
                <c:pt idx="20">
                  <c:v>654396910.057936</c:v>
                </c:pt>
                <c:pt idx="21">
                  <c:v>650032301.34905</c:v>
                </c:pt>
                <c:pt idx="22">
                  <c:v>645638710.0799942</c:v>
                </c:pt>
                <c:pt idx="23">
                  <c:v>641172752.4605129</c:v>
                </c:pt>
                <c:pt idx="24">
                  <c:v>636669871.602135</c:v>
                </c:pt>
                <c:pt idx="25">
                  <c:v>632300115.7526542</c:v>
                </c:pt>
                <c:pt idx="26">
                  <c:v>627937039.3167473</c:v>
                </c:pt>
                <c:pt idx="27">
                  <c:v>623316877.6416652</c:v>
                </c:pt>
                <c:pt idx="28">
                  <c:v>618671298.9580799</c:v>
                </c:pt>
                <c:pt idx="29">
                  <c:v>614339592.911543</c:v>
                </c:pt>
                <c:pt idx="30">
                  <c:v>610012185.255845</c:v>
                </c:pt>
                <c:pt idx="31">
                  <c:v>604843083.5297912</c:v>
                </c:pt>
                <c:pt idx="32">
                  <c:v>600461023.3772341</c:v>
                </c:pt>
                <c:pt idx="33">
                  <c:v>596113634.2236753</c:v>
                </c:pt>
                <c:pt idx="34">
                  <c:v>591323478.1675429</c:v>
                </c:pt>
                <c:pt idx="35">
                  <c:v>587074747.7109133</c:v>
                </c:pt>
                <c:pt idx="36">
                  <c:v>582803010.7208102</c:v>
                </c:pt>
                <c:pt idx="37">
                  <c:v>578540873.7522787</c:v>
                </c:pt>
                <c:pt idx="38">
                  <c:v>574163131.472907</c:v>
                </c:pt>
                <c:pt idx="39">
                  <c:v>569918450.2661854</c:v>
                </c:pt>
                <c:pt idx="40">
                  <c:v>565665855.8013636</c:v>
                </c:pt>
                <c:pt idx="41">
                  <c:v>561436659.4821719</c:v>
                </c:pt>
                <c:pt idx="42">
                  <c:v>556981922.2695558</c:v>
                </c:pt>
                <c:pt idx="43">
                  <c:v>552263156.0376959</c:v>
                </c:pt>
                <c:pt idx="44">
                  <c:v>547540948.312084</c:v>
                </c:pt>
                <c:pt idx="45">
                  <c:v>543338512.7835972</c:v>
                </c:pt>
                <c:pt idx="46">
                  <c:v>539162198.0373374</c:v>
                </c:pt>
                <c:pt idx="47">
                  <c:v>534905408.4194191</c:v>
                </c:pt>
                <c:pt idx="48">
                  <c:v>529950378.31535083</c:v>
                </c:pt>
                <c:pt idx="49">
                  <c:v>525807344.2938827</c:v>
                </c:pt>
                <c:pt idx="50">
                  <c:v>521759046.2945273</c:v>
                </c:pt>
                <c:pt idx="51">
                  <c:v>517633907.287841</c:v>
                </c:pt>
                <c:pt idx="52">
                  <c:v>513545226.56486386</c:v>
                </c:pt>
                <c:pt idx="53">
                  <c:v>509436310.3381552</c:v>
                </c:pt>
                <c:pt idx="54">
                  <c:v>505303791.1005111</c:v>
                </c:pt>
                <c:pt idx="55">
                  <c:v>501211236.8315312</c:v>
                </c:pt>
                <c:pt idx="56">
                  <c:v>497126763.4488373</c:v>
                </c:pt>
                <c:pt idx="57">
                  <c:v>493079062.6702524</c:v>
                </c:pt>
                <c:pt idx="58">
                  <c:v>489013080.09382534</c:v>
                </c:pt>
                <c:pt idx="59">
                  <c:v>484982720.329698</c:v>
                </c:pt>
                <c:pt idx="60">
                  <c:v>480936221.73506683</c:v>
                </c:pt>
                <c:pt idx="61">
                  <c:v>476899914.7468384</c:v>
                </c:pt>
                <c:pt idx="62">
                  <c:v>472949155.8583022</c:v>
                </c:pt>
                <c:pt idx="63">
                  <c:v>468929518.101016</c:v>
                </c:pt>
                <c:pt idx="64">
                  <c:v>464943702.4744391</c:v>
                </c:pt>
                <c:pt idx="65">
                  <c:v>460527859.6380107</c:v>
                </c:pt>
                <c:pt idx="66">
                  <c:v>456340571.8403457</c:v>
                </c:pt>
                <c:pt idx="67">
                  <c:v>452193740.41994065</c:v>
                </c:pt>
                <c:pt idx="68">
                  <c:v>448225018.026782</c:v>
                </c:pt>
                <c:pt idx="69">
                  <c:v>444288988.59957653</c:v>
                </c:pt>
                <c:pt idx="70">
                  <c:v>440341614.0591914</c:v>
                </c:pt>
                <c:pt idx="71">
                  <c:v>436429711.6367683</c:v>
                </c:pt>
                <c:pt idx="72">
                  <c:v>432504400.8943792</c:v>
                </c:pt>
                <c:pt idx="73">
                  <c:v>428590802.0163823</c:v>
                </c:pt>
                <c:pt idx="74">
                  <c:v>424701990.1373153</c:v>
                </c:pt>
                <c:pt idx="75">
                  <c:v>420806341.31326723</c:v>
                </c:pt>
                <c:pt idx="76">
                  <c:v>416950718.4364795</c:v>
                </c:pt>
                <c:pt idx="77">
                  <c:v>413070767.8092593</c:v>
                </c:pt>
                <c:pt idx="78">
                  <c:v>409249089.90818334</c:v>
                </c:pt>
                <c:pt idx="79">
                  <c:v>405421116.4095206</c:v>
                </c:pt>
                <c:pt idx="80">
                  <c:v>401493749.78843546</c:v>
                </c:pt>
                <c:pt idx="81">
                  <c:v>397711664.6750882</c:v>
                </c:pt>
                <c:pt idx="82">
                  <c:v>393922797.65403455</c:v>
                </c:pt>
                <c:pt idx="83">
                  <c:v>390171635.8979677</c:v>
                </c:pt>
                <c:pt idx="84">
                  <c:v>386414060.8925318</c:v>
                </c:pt>
                <c:pt idx="85">
                  <c:v>382669764.36646974</c:v>
                </c:pt>
                <c:pt idx="86">
                  <c:v>377898507.98786795</c:v>
                </c:pt>
                <c:pt idx="87">
                  <c:v>373989777.908791</c:v>
                </c:pt>
                <c:pt idx="88">
                  <c:v>370307324.4423895</c:v>
                </c:pt>
                <c:pt idx="89">
                  <c:v>366619068.4414799</c:v>
                </c:pt>
                <c:pt idx="90">
                  <c:v>362755110.8557428</c:v>
                </c:pt>
                <c:pt idx="91">
                  <c:v>359098389.75026643</c:v>
                </c:pt>
                <c:pt idx="92">
                  <c:v>355452765.64533657</c:v>
                </c:pt>
                <c:pt idx="93">
                  <c:v>351854111.375088</c:v>
                </c:pt>
                <c:pt idx="94">
                  <c:v>348009815.45118755</c:v>
                </c:pt>
                <c:pt idx="95">
                  <c:v>344408587.0319894</c:v>
                </c:pt>
                <c:pt idx="96">
                  <c:v>340882675.38276666</c:v>
                </c:pt>
                <c:pt idx="97">
                  <c:v>337391485.10536057</c:v>
                </c:pt>
                <c:pt idx="98">
                  <c:v>333921261.1824038</c:v>
                </c:pt>
                <c:pt idx="99">
                  <c:v>330293543.00575334</c:v>
                </c:pt>
                <c:pt idx="100">
                  <c:v>326933869.31686044</c:v>
                </c:pt>
                <c:pt idx="101">
                  <c:v>323598687.7422581</c:v>
                </c:pt>
                <c:pt idx="102">
                  <c:v>320331883.15352297</c:v>
                </c:pt>
                <c:pt idx="103">
                  <c:v>317095054.8567002</c:v>
                </c:pt>
                <c:pt idx="104">
                  <c:v>313723507.897859</c:v>
                </c:pt>
                <c:pt idx="105">
                  <c:v>310601486.93919224</c:v>
                </c:pt>
                <c:pt idx="106">
                  <c:v>307497066.1701195</c:v>
                </c:pt>
                <c:pt idx="107">
                  <c:v>304432184.6981918</c:v>
                </c:pt>
                <c:pt idx="108">
                  <c:v>301360421.27952236</c:v>
                </c:pt>
                <c:pt idx="109">
                  <c:v>298296900.1922929</c:v>
                </c:pt>
                <c:pt idx="110">
                  <c:v>295190956.4351046</c:v>
                </c:pt>
                <c:pt idx="111">
                  <c:v>292152052.8159895</c:v>
                </c:pt>
                <c:pt idx="112">
                  <c:v>289154688.28315467</c:v>
                </c:pt>
                <c:pt idx="113">
                  <c:v>286163846.256077</c:v>
                </c:pt>
                <c:pt idx="114">
                  <c:v>283005399.0027994</c:v>
                </c:pt>
                <c:pt idx="115">
                  <c:v>280058347.2007685</c:v>
                </c:pt>
                <c:pt idx="116">
                  <c:v>277122867.88124114</c:v>
                </c:pt>
                <c:pt idx="117">
                  <c:v>274215637.0622949</c:v>
                </c:pt>
                <c:pt idx="118">
                  <c:v>271305181.2453961</c:v>
                </c:pt>
                <c:pt idx="119">
                  <c:v>268232177.60290167</c:v>
                </c:pt>
                <c:pt idx="120">
                  <c:v>265341671.14519987</c:v>
                </c:pt>
                <c:pt idx="121">
                  <c:v>262458077.6228486</c:v>
                </c:pt>
                <c:pt idx="122">
                  <c:v>259585100.3344135</c:v>
                </c:pt>
                <c:pt idx="123">
                  <c:v>256720838.78550723</c:v>
                </c:pt>
                <c:pt idx="124">
                  <c:v>253883699.75518924</c:v>
                </c:pt>
                <c:pt idx="125">
                  <c:v>251010231.49126086</c:v>
                </c:pt>
                <c:pt idx="126">
                  <c:v>247926652.7971481</c:v>
                </c:pt>
                <c:pt idx="127">
                  <c:v>245120287.5551041</c:v>
                </c:pt>
                <c:pt idx="128">
                  <c:v>242330227.83723342</c:v>
                </c:pt>
                <c:pt idx="129">
                  <c:v>239485336.55851018</c:v>
                </c:pt>
                <c:pt idx="130">
                  <c:v>236728372.68582627</c:v>
                </c:pt>
                <c:pt idx="131">
                  <c:v>234002649.87434146</c:v>
                </c:pt>
                <c:pt idx="132">
                  <c:v>231275886.4333521</c:v>
                </c:pt>
                <c:pt idx="133">
                  <c:v>228265535.17620862</c:v>
                </c:pt>
                <c:pt idx="134">
                  <c:v>225586942.31958145</c:v>
                </c:pt>
                <c:pt idx="135">
                  <c:v>222902544.0676934</c:v>
                </c:pt>
                <c:pt idx="136">
                  <c:v>220256417.92309734</c:v>
                </c:pt>
                <c:pt idx="137">
                  <c:v>217617858.09859324</c:v>
                </c:pt>
                <c:pt idx="138">
                  <c:v>214815494.35501173</c:v>
                </c:pt>
                <c:pt idx="139">
                  <c:v>212230416.45124006</c:v>
                </c:pt>
                <c:pt idx="140">
                  <c:v>209352417.33716473</c:v>
                </c:pt>
                <c:pt idx="141">
                  <c:v>206834112.6431611</c:v>
                </c:pt>
                <c:pt idx="142">
                  <c:v>204170232.2419586</c:v>
                </c:pt>
                <c:pt idx="143">
                  <c:v>201529429.35401702</c:v>
                </c:pt>
                <c:pt idx="144">
                  <c:v>199046209.1900904</c:v>
                </c:pt>
                <c:pt idx="145">
                  <c:v>196571246.74524143</c:v>
                </c:pt>
                <c:pt idx="146">
                  <c:v>194134311.13780725</c:v>
                </c:pt>
                <c:pt idx="147">
                  <c:v>191672789.0332327</c:v>
                </c:pt>
                <c:pt idx="148">
                  <c:v>189235107.3588174</c:v>
                </c:pt>
                <c:pt idx="149">
                  <c:v>186798821.6662382</c:v>
                </c:pt>
                <c:pt idx="150">
                  <c:v>184283427.49546355</c:v>
                </c:pt>
                <c:pt idx="151">
                  <c:v>181867749.03431132</c:v>
                </c:pt>
                <c:pt idx="152">
                  <c:v>179464356.84895223</c:v>
                </c:pt>
                <c:pt idx="153">
                  <c:v>177086995.07309964</c:v>
                </c:pt>
                <c:pt idx="154">
                  <c:v>174695684.77402806</c:v>
                </c:pt>
                <c:pt idx="155">
                  <c:v>172324773.84665418</c:v>
                </c:pt>
                <c:pt idx="156">
                  <c:v>169985252.61513054</c:v>
                </c:pt>
                <c:pt idx="157">
                  <c:v>167662631.74375734</c:v>
                </c:pt>
                <c:pt idx="158">
                  <c:v>165323080.05101904</c:v>
                </c:pt>
                <c:pt idx="159">
                  <c:v>163028146.29723096</c:v>
                </c:pt>
                <c:pt idx="160">
                  <c:v>160529038.5194396</c:v>
                </c:pt>
                <c:pt idx="161">
                  <c:v>158299403.31823638</c:v>
                </c:pt>
                <c:pt idx="162">
                  <c:v>156120751.67840737</c:v>
                </c:pt>
                <c:pt idx="163">
                  <c:v>153970844.2099563</c:v>
                </c:pt>
                <c:pt idx="164">
                  <c:v>151857263.15180844</c:v>
                </c:pt>
                <c:pt idx="165">
                  <c:v>149790971.2281909</c:v>
                </c:pt>
                <c:pt idx="166">
                  <c:v>147746117.62815365</c:v>
                </c:pt>
                <c:pt idx="167">
                  <c:v>145724549.3223744</c:v>
                </c:pt>
                <c:pt idx="168">
                  <c:v>143700841.33257282</c:v>
                </c:pt>
                <c:pt idx="169">
                  <c:v>141682808.09382004</c:v>
                </c:pt>
                <c:pt idx="170">
                  <c:v>139554192.59391642</c:v>
                </c:pt>
                <c:pt idx="171">
                  <c:v>137551524.43934754</c:v>
                </c:pt>
                <c:pt idx="172">
                  <c:v>135564470.98470607</c:v>
                </c:pt>
                <c:pt idx="173">
                  <c:v>133586278.39821705</c:v>
                </c:pt>
                <c:pt idx="174">
                  <c:v>131632063.25023854</c:v>
                </c:pt>
                <c:pt idx="175">
                  <c:v>129599946.81037813</c:v>
                </c:pt>
                <c:pt idx="176">
                  <c:v>127660359.33579001</c:v>
                </c:pt>
                <c:pt idx="177">
                  <c:v>125737578.32059278</c:v>
                </c:pt>
                <c:pt idx="178">
                  <c:v>123814381.1387972</c:v>
                </c:pt>
                <c:pt idx="179">
                  <c:v>121903473.8089335</c:v>
                </c:pt>
                <c:pt idx="180">
                  <c:v>119972142.74891382</c:v>
                </c:pt>
                <c:pt idx="181">
                  <c:v>117979220.91308056</c:v>
                </c:pt>
                <c:pt idx="182">
                  <c:v>116098489.0170296</c:v>
                </c:pt>
                <c:pt idx="183">
                  <c:v>114212740.10373747</c:v>
                </c:pt>
                <c:pt idx="184">
                  <c:v>112338434.16703232</c:v>
                </c:pt>
                <c:pt idx="185">
                  <c:v>110334681.45359892</c:v>
                </c:pt>
                <c:pt idx="186">
                  <c:v>108471345.39874132</c:v>
                </c:pt>
                <c:pt idx="187">
                  <c:v>106614806.52315295</c:v>
                </c:pt>
                <c:pt idx="188">
                  <c:v>104772256.34434941</c:v>
                </c:pt>
                <c:pt idx="189">
                  <c:v>102947436.51210263</c:v>
                </c:pt>
                <c:pt idx="190">
                  <c:v>101129893.66753206</c:v>
                </c:pt>
                <c:pt idx="191">
                  <c:v>99326541.03333296</c:v>
                </c:pt>
                <c:pt idx="192">
                  <c:v>97528747.66243194</c:v>
                </c:pt>
                <c:pt idx="193">
                  <c:v>95743405.44229384</c:v>
                </c:pt>
                <c:pt idx="194">
                  <c:v>93991504.32169773</c:v>
                </c:pt>
                <c:pt idx="195">
                  <c:v>92240974.74870254</c:v>
                </c:pt>
                <c:pt idx="196">
                  <c:v>90509392.46666613</c:v>
                </c:pt>
                <c:pt idx="197">
                  <c:v>88785960.06344755</c:v>
                </c:pt>
                <c:pt idx="198">
                  <c:v>87094798.00226808</c:v>
                </c:pt>
                <c:pt idx="199">
                  <c:v>85427094.43065836</c:v>
                </c:pt>
                <c:pt idx="200">
                  <c:v>83776184.73925759</c:v>
                </c:pt>
                <c:pt idx="201">
                  <c:v>82157920.98975518</c:v>
                </c:pt>
                <c:pt idx="202">
                  <c:v>80554561.38205166</c:v>
                </c:pt>
                <c:pt idx="203">
                  <c:v>78855525.26076964</c:v>
                </c:pt>
                <c:pt idx="204">
                  <c:v>77269269.21392395</c:v>
                </c:pt>
                <c:pt idx="205">
                  <c:v>75689525.34200056</c:v>
                </c:pt>
                <c:pt idx="206">
                  <c:v>74125386.2357242</c:v>
                </c:pt>
                <c:pt idx="207">
                  <c:v>72560018.56653005</c:v>
                </c:pt>
                <c:pt idx="208">
                  <c:v>71010905.96281286</c:v>
                </c:pt>
                <c:pt idx="209">
                  <c:v>69472389.83271287</c:v>
                </c:pt>
                <c:pt idx="210">
                  <c:v>67855373.98464134</c:v>
                </c:pt>
                <c:pt idx="211">
                  <c:v>66347959.36704803</c:v>
                </c:pt>
                <c:pt idx="212">
                  <c:v>64851183.75353305</c:v>
                </c:pt>
                <c:pt idx="213">
                  <c:v>63374579.90219466</c:v>
                </c:pt>
                <c:pt idx="214">
                  <c:v>61920591.882025376</c:v>
                </c:pt>
                <c:pt idx="215">
                  <c:v>60491393.12452919</c:v>
                </c:pt>
                <c:pt idx="216">
                  <c:v>59038086.54356831</c:v>
                </c:pt>
                <c:pt idx="217">
                  <c:v>57651930.4214937</c:v>
                </c:pt>
                <c:pt idx="218">
                  <c:v>56233427.92532684</c:v>
                </c:pt>
                <c:pt idx="219">
                  <c:v>54879864.59946628</c:v>
                </c:pt>
                <c:pt idx="220">
                  <c:v>53560136.33450036</c:v>
                </c:pt>
                <c:pt idx="221">
                  <c:v>52268140.636636</c:v>
                </c:pt>
                <c:pt idx="222">
                  <c:v>51051552.710942045</c:v>
                </c:pt>
                <c:pt idx="223">
                  <c:v>49886553.10270843</c:v>
                </c:pt>
                <c:pt idx="224">
                  <c:v>48777200.538261145</c:v>
                </c:pt>
                <c:pt idx="225">
                  <c:v>47726116.39468858</c:v>
                </c:pt>
                <c:pt idx="226">
                  <c:v>46726388.66365932</c:v>
                </c:pt>
                <c:pt idx="227">
                  <c:v>45752421.01880782</c:v>
                </c:pt>
                <c:pt idx="228">
                  <c:v>44779261.139522456</c:v>
                </c:pt>
                <c:pt idx="229">
                  <c:v>43812853.569376744</c:v>
                </c:pt>
                <c:pt idx="230">
                  <c:v>42853377.56175061</c:v>
                </c:pt>
                <c:pt idx="231">
                  <c:v>41896358.29759036</c:v>
                </c:pt>
                <c:pt idx="232">
                  <c:v>40948036.13927625</c:v>
                </c:pt>
                <c:pt idx="233">
                  <c:v>40006367.89545859</c:v>
                </c:pt>
                <c:pt idx="234">
                  <c:v>39072594.514009975</c:v>
                </c:pt>
                <c:pt idx="235">
                  <c:v>38147863.62655722</c:v>
                </c:pt>
                <c:pt idx="236">
                  <c:v>37231758.87584222</c:v>
                </c:pt>
                <c:pt idx="237">
                  <c:v>36319426.44736578</c:v>
                </c:pt>
                <c:pt idx="238">
                  <c:v>35408351.00070657</c:v>
                </c:pt>
                <c:pt idx="239">
                  <c:v>34503403.2559402</c:v>
                </c:pt>
                <c:pt idx="240">
                  <c:v>33601153.11692043</c:v>
                </c:pt>
                <c:pt idx="241">
                  <c:v>32701363.24735267</c:v>
                </c:pt>
                <c:pt idx="242">
                  <c:v>31810058.487201978</c:v>
                </c:pt>
                <c:pt idx="243">
                  <c:v>30916506.817266107</c:v>
                </c:pt>
                <c:pt idx="244">
                  <c:v>30030338.525710765</c:v>
                </c:pt>
                <c:pt idx="245">
                  <c:v>29146274.72905859</c:v>
                </c:pt>
                <c:pt idx="246">
                  <c:v>28271095.078237884</c:v>
                </c:pt>
                <c:pt idx="247">
                  <c:v>27402566.420445092</c:v>
                </c:pt>
                <c:pt idx="248">
                  <c:v>26538760.81300834</c:v>
                </c:pt>
                <c:pt idx="249">
                  <c:v>25681989.00472466</c:v>
                </c:pt>
                <c:pt idx="250">
                  <c:v>24828506.72228752</c:v>
                </c:pt>
                <c:pt idx="251">
                  <c:v>23978998.29786107</c:v>
                </c:pt>
                <c:pt idx="252">
                  <c:v>23132365.30344481</c:v>
                </c:pt>
                <c:pt idx="253">
                  <c:v>22287667.145403426</c:v>
                </c:pt>
                <c:pt idx="254">
                  <c:v>21448935.455382276</c:v>
                </c:pt>
                <c:pt idx="255">
                  <c:v>20613239.85537945</c:v>
                </c:pt>
                <c:pt idx="256">
                  <c:v>19787587.491516076</c:v>
                </c:pt>
                <c:pt idx="257">
                  <c:v>18967005.660366505</c:v>
                </c:pt>
                <c:pt idx="258">
                  <c:v>18160685.742581476</c:v>
                </c:pt>
                <c:pt idx="259">
                  <c:v>17038589.672130197</c:v>
                </c:pt>
                <c:pt idx="260">
                  <c:v>16251289.884875827</c:v>
                </c:pt>
                <c:pt idx="261">
                  <c:v>15470732.444658428</c:v>
                </c:pt>
                <c:pt idx="262">
                  <c:v>14695018.530440083</c:v>
                </c:pt>
                <c:pt idx="263">
                  <c:v>13926433.603248913</c:v>
                </c:pt>
                <c:pt idx="264">
                  <c:v>13166103.724021463</c:v>
                </c:pt>
                <c:pt idx="265">
                  <c:v>12412252.656540008</c:v>
                </c:pt>
                <c:pt idx="266">
                  <c:v>11664945.935753</c:v>
                </c:pt>
                <c:pt idx="267">
                  <c:v>10926018.736595025</c:v>
                </c:pt>
                <c:pt idx="268">
                  <c:v>10121503.140409445</c:v>
                </c:pt>
                <c:pt idx="269">
                  <c:v>9406393.083389377</c:v>
                </c:pt>
                <c:pt idx="270">
                  <c:v>8705956.097443182</c:v>
                </c:pt>
                <c:pt idx="271">
                  <c:v>8018015.217156408</c:v>
                </c:pt>
                <c:pt idx="272">
                  <c:v>7340915.644636458</c:v>
                </c:pt>
                <c:pt idx="273">
                  <c:v>6678177.7611235</c:v>
                </c:pt>
                <c:pt idx="274">
                  <c:v>6036224.192476605</c:v>
                </c:pt>
                <c:pt idx="275">
                  <c:v>5418845.26449545</c:v>
                </c:pt>
                <c:pt idx="276">
                  <c:v>4850921.201603158</c:v>
                </c:pt>
                <c:pt idx="277">
                  <c:v>4293789.234331436</c:v>
                </c:pt>
                <c:pt idx="278">
                  <c:v>3752879.2465575254</c:v>
                </c:pt>
                <c:pt idx="279">
                  <c:v>3239034.526971725</c:v>
                </c:pt>
                <c:pt idx="280">
                  <c:v>2751635.4878302626</c:v>
                </c:pt>
                <c:pt idx="281">
                  <c:v>2312215.3351948196</c:v>
                </c:pt>
                <c:pt idx="282">
                  <c:v>1944489.7600146956</c:v>
                </c:pt>
                <c:pt idx="283">
                  <c:v>1641113.6570632192</c:v>
                </c:pt>
                <c:pt idx="284">
                  <c:v>1403771.3009395928</c:v>
                </c:pt>
                <c:pt idx="285">
                  <c:v>1250620.8092012105</c:v>
                </c:pt>
                <c:pt idx="286">
                  <c:v>1163082.8371182836</c:v>
                </c:pt>
                <c:pt idx="287">
                  <c:v>1105485.4005732115</c:v>
                </c:pt>
                <c:pt idx="288">
                  <c:v>1048994.0776082524</c:v>
                </c:pt>
                <c:pt idx="289">
                  <c:v>996422.2770529373</c:v>
                </c:pt>
                <c:pt idx="290">
                  <c:v>944692.6739322309</c:v>
                </c:pt>
                <c:pt idx="291">
                  <c:v>895220.9509942415</c:v>
                </c:pt>
                <c:pt idx="292">
                  <c:v>848478.2925966908</c:v>
                </c:pt>
                <c:pt idx="293">
                  <c:v>806411.6782365426</c:v>
                </c:pt>
                <c:pt idx="294">
                  <c:v>768867.6150165583</c:v>
                </c:pt>
                <c:pt idx="295">
                  <c:v>737719.4476614131</c:v>
                </c:pt>
                <c:pt idx="296">
                  <c:v>711966.719292205</c:v>
                </c:pt>
                <c:pt idx="297">
                  <c:v>688386.5572093502</c:v>
                </c:pt>
                <c:pt idx="298">
                  <c:v>668271.1200036401</c:v>
                </c:pt>
                <c:pt idx="299">
                  <c:v>648351.1851657511</c:v>
                </c:pt>
                <c:pt idx="300">
                  <c:v>628805.8192102378</c:v>
                </c:pt>
                <c:pt idx="301">
                  <c:v>609282.6663622215</c:v>
                </c:pt>
                <c:pt idx="302">
                  <c:v>589878.5289395722</c:v>
                </c:pt>
                <c:pt idx="303">
                  <c:v>570764.7397557417</c:v>
                </c:pt>
                <c:pt idx="304">
                  <c:v>552146.098476562</c:v>
                </c:pt>
                <c:pt idx="305">
                  <c:v>534554.5837519467</c:v>
                </c:pt>
                <c:pt idx="306">
                  <c:v>517012.5766963321</c:v>
                </c:pt>
                <c:pt idx="307">
                  <c:v>500216.0658580884</c:v>
                </c:pt>
                <c:pt idx="308">
                  <c:v>483440.41897079535</c:v>
                </c:pt>
                <c:pt idx="309">
                  <c:v>466711.1325766691</c:v>
                </c:pt>
                <c:pt idx="310">
                  <c:v>449976.1260519581</c:v>
                </c:pt>
                <c:pt idx="311">
                  <c:v>433285.5871140611</c:v>
                </c:pt>
                <c:pt idx="312">
                  <c:v>416591.05087174155</c:v>
                </c:pt>
                <c:pt idx="313">
                  <c:v>399917.15949153923</c:v>
                </c:pt>
                <c:pt idx="314">
                  <c:v>383326.8153806671</c:v>
                </c:pt>
                <c:pt idx="315">
                  <c:v>366691.33195241034</c:v>
                </c:pt>
                <c:pt idx="316">
                  <c:v>350095.57139584015</c:v>
                </c:pt>
                <c:pt idx="317">
                  <c:v>333845.7843834042</c:v>
                </c:pt>
                <c:pt idx="318">
                  <c:v>317633.5687292487</c:v>
                </c:pt>
                <c:pt idx="319">
                  <c:v>301799.72985735297</c:v>
                </c:pt>
                <c:pt idx="320">
                  <c:v>285985.4333725139</c:v>
                </c:pt>
                <c:pt idx="321">
                  <c:v>270509.3919895219</c:v>
                </c:pt>
                <c:pt idx="322">
                  <c:v>255036.67650622257</c:v>
                </c:pt>
                <c:pt idx="323">
                  <c:v>239596.03864323528</c:v>
                </c:pt>
                <c:pt idx="324">
                  <c:v>224160.35418071953</c:v>
                </c:pt>
                <c:pt idx="325">
                  <c:v>208743.4912130644</c:v>
                </c:pt>
                <c:pt idx="326">
                  <c:v>193366.71398422922</c:v>
                </c:pt>
                <c:pt idx="327">
                  <c:v>178239.38218198827</c:v>
                </c:pt>
                <c:pt idx="328">
                  <c:v>163139.40771236326</c:v>
                </c:pt>
                <c:pt idx="329">
                  <c:v>148748.18568169506</c:v>
                </c:pt>
                <c:pt idx="330">
                  <c:v>134720.2875254161</c:v>
                </c:pt>
                <c:pt idx="331">
                  <c:v>120949.91635248772</c:v>
                </c:pt>
                <c:pt idx="332">
                  <c:v>107703.36665101121</c:v>
                </c:pt>
                <c:pt idx="333">
                  <c:v>94478.6332574818</c:v>
                </c:pt>
                <c:pt idx="334">
                  <c:v>81264.62343105521</c:v>
                </c:pt>
                <c:pt idx="335">
                  <c:v>69719.8696662814</c:v>
                </c:pt>
                <c:pt idx="336">
                  <c:v>58184.85492442502</c:v>
                </c:pt>
                <c:pt idx="337">
                  <c:v>46664.00509959355</c:v>
                </c:pt>
                <c:pt idx="338">
                  <c:v>35163.094871758345</c:v>
                </c:pt>
                <c:pt idx="339">
                  <c:v>25252.732425792237</c:v>
                </c:pt>
                <c:pt idx="340">
                  <c:v>16452.749221440507</c:v>
                </c:pt>
                <c:pt idx="341">
                  <c:v>10068.236831365582</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numCache>
            </c:numRef>
          </c:val>
        </c:ser>
        <c:ser>
          <c:idx val="2"/>
          <c:order val="2"/>
          <c:tx>
            <c:strRef>
              <c:f>_Hidden28!$D$1:$D$1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_Hidden28!$A$2:$A$373</c:f>
              <c:strCache>
                <c:ptCount val="372"/>
                <c:pt idx="0">
                  <c:v>1/01/2017</c:v>
                </c:pt>
                <c:pt idx="1">
                  <c:v>1/02/2017</c:v>
                </c:pt>
                <c:pt idx="2">
                  <c:v>1/03/2017</c:v>
                </c:pt>
                <c:pt idx="3">
                  <c:v>1/04/2017</c:v>
                </c:pt>
                <c:pt idx="4">
                  <c:v>1/05/2017</c:v>
                </c:pt>
                <c:pt idx="5">
                  <c:v>1/06/2017</c:v>
                </c:pt>
                <c:pt idx="6">
                  <c:v>1/07/2017</c:v>
                </c:pt>
                <c:pt idx="7">
                  <c:v>1/08/2017</c:v>
                </c:pt>
                <c:pt idx="8">
                  <c:v>1/09/2017</c:v>
                </c:pt>
                <c:pt idx="9">
                  <c:v>1/10/2017</c:v>
                </c:pt>
                <c:pt idx="10">
                  <c:v>1/11/2017</c:v>
                </c:pt>
                <c:pt idx="11">
                  <c:v>1/12/2017</c:v>
                </c:pt>
                <c:pt idx="12">
                  <c:v>1/01/2018</c:v>
                </c:pt>
                <c:pt idx="13">
                  <c:v>1/02/2018</c:v>
                </c:pt>
                <c:pt idx="14">
                  <c:v>1/03/2018</c:v>
                </c:pt>
                <c:pt idx="15">
                  <c:v>1/04/2018</c:v>
                </c:pt>
                <c:pt idx="16">
                  <c:v>1/05/2018</c:v>
                </c:pt>
                <c:pt idx="17">
                  <c:v>1/06/2018</c:v>
                </c:pt>
                <c:pt idx="18">
                  <c:v>1/07/2018</c:v>
                </c:pt>
                <c:pt idx="19">
                  <c:v>1/08/2018</c:v>
                </c:pt>
                <c:pt idx="20">
                  <c:v>1/09/2018</c:v>
                </c:pt>
                <c:pt idx="21">
                  <c:v>1/10/2018</c:v>
                </c:pt>
                <c:pt idx="22">
                  <c:v>1/11/2018</c:v>
                </c:pt>
                <c:pt idx="23">
                  <c:v>1/12/2018</c:v>
                </c:pt>
                <c:pt idx="24">
                  <c:v>1/01/2019</c:v>
                </c:pt>
                <c:pt idx="25">
                  <c:v>1/02/2019</c:v>
                </c:pt>
                <c:pt idx="26">
                  <c:v>1/03/2019</c:v>
                </c:pt>
                <c:pt idx="27">
                  <c:v>1/04/2019</c:v>
                </c:pt>
                <c:pt idx="28">
                  <c:v>1/05/2019</c:v>
                </c:pt>
                <c:pt idx="29">
                  <c:v>1/06/2019</c:v>
                </c:pt>
                <c:pt idx="30">
                  <c:v>1/07/2019</c:v>
                </c:pt>
                <c:pt idx="31">
                  <c:v>1/08/2019</c:v>
                </c:pt>
                <c:pt idx="32">
                  <c:v>1/09/2019</c:v>
                </c:pt>
                <c:pt idx="33">
                  <c:v>1/10/2019</c:v>
                </c:pt>
                <c:pt idx="34">
                  <c:v>1/11/2019</c:v>
                </c:pt>
                <c:pt idx="35">
                  <c:v>1/12/2019</c:v>
                </c:pt>
                <c:pt idx="36">
                  <c:v>1/01/2020</c:v>
                </c:pt>
                <c:pt idx="37">
                  <c:v>1/02/2020</c:v>
                </c:pt>
                <c:pt idx="38">
                  <c:v>1/03/2020</c:v>
                </c:pt>
                <c:pt idx="39">
                  <c:v>1/04/2020</c:v>
                </c:pt>
                <c:pt idx="40">
                  <c:v>1/05/2020</c:v>
                </c:pt>
                <c:pt idx="41">
                  <c:v>1/06/2020</c:v>
                </c:pt>
                <c:pt idx="42">
                  <c:v>1/07/2020</c:v>
                </c:pt>
                <c:pt idx="43">
                  <c:v>1/08/2020</c:v>
                </c:pt>
                <c:pt idx="44">
                  <c:v>1/09/2020</c:v>
                </c:pt>
                <c:pt idx="45">
                  <c:v>1/10/2020</c:v>
                </c:pt>
                <c:pt idx="46">
                  <c:v>1/11/2020</c:v>
                </c:pt>
                <c:pt idx="47">
                  <c:v>1/12/2020</c:v>
                </c:pt>
                <c:pt idx="48">
                  <c:v>1/01/2021</c:v>
                </c:pt>
                <c:pt idx="49">
                  <c:v>1/02/2021</c:v>
                </c:pt>
                <c:pt idx="50">
                  <c:v>1/03/2021</c:v>
                </c:pt>
                <c:pt idx="51">
                  <c:v>1/04/2021</c:v>
                </c:pt>
                <c:pt idx="52">
                  <c:v>1/05/2021</c:v>
                </c:pt>
                <c:pt idx="53">
                  <c:v>1/06/2021</c:v>
                </c:pt>
                <c:pt idx="54">
                  <c:v>1/07/2021</c:v>
                </c:pt>
                <c:pt idx="55">
                  <c:v>1/08/2021</c:v>
                </c:pt>
                <c:pt idx="56">
                  <c:v>1/09/2021</c:v>
                </c:pt>
                <c:pt idx="57">
                  <c:v>1/10/2021</c:v>
                </c:pt>
                <c:pt idx="58">
                  <c:v>1/11/2021</c:v>
                </c:pt>
                <c:pt idx="59">
                  <c:v>1/12/2021</c:v>
                </c:pt>
                <c:pt idx="60">
                  <c:v>1/01/2022</c:v>
                </c:pt>
                <c:pt idx="61">
                  <c:v>1/02/2022</c:v>
                </c:pt>
                <c:pt idx="62">
                  <c:v>1/03/2022</c:v>
                </c:pt>
                <c:pt idx="63">
                  <c:v>1/04/2022</c:v>
                </c:pt>
                <c:pt idx="64">
                  <c:v>1/05/2022</c:v>
                </c:pt>
                <c:pt idx="65">
                  <c:v>1/06/2022</c:v>
                </c:pt>
                <c:pt idx="66">
                  <c:v>1/07/2022</c:v>
                </c:pt>
                <c:pt idx="67">
                  <c:v>1/08/2022</c:v>
                </c:pt>
                <c:pt idx="68">
                  <c:v>1/09/2022</c:v>
                </c:pt>
                <c:pt idx="69">
                  <c:v>1/10/2022</c:v>
                </c:pt>
                <c:pt idx="70">
                  <c:v>1/11/2022</c:v>
                </c:pt>
                <c:pt idx="71">
                  <c:v>1/12/2022</c:v>
                </c:pt>
                <c:pt idx="72">
                  <c:v>1/01/2023</c:v>
                </c:pt>
                <c:pt idx="73">
                  <c:v>1/02/2023</c:v>
                </c:pt>
                <c:pt idx="74">
                  <c:v>1/03/2023</c:v>
                </c:pt>
                <c:pt idx="75">
                  <c:v>1/04/2023</c:v>
                </c:pt>
                <c:pt idx="76">
                  <c:v>1/05/2023</c:v>
                </c:pt>
                <c:pt idx="77">
                  <c:v>1/06/2023</c:v>
                </c:pt>
                <c:pt idx="78">
                  <c:v>1/07/2023</c:v>
                </c:pt>
                <c:pt idx="79">
                  <c:v>1/08/2023</c:v>
                </c:pt>
                <c:pt idx="80">
                  <c:v>1/09/2023</c:v>
                </c:pt>
                <c:pt idx="81">
                  <c:v>1/10/2023</c:v>
                </c:pt>
                <c:pt idx="82">
                  <c:v>1/11/2023</c:v>
                </c:pt>
                <c:pt idx="83">
                  <c:v>1/12/2023</c:v>
                </c:pt>
                <c:pt idx="84">
                  <c:v>1/01/2024</c:v>
                </c:pt>
                <c:pt idx="85">
                  <c:v>1/02/2024</c:v>
                </c:pt>
                <c:pt idx="86">
                  <c:v>1/03/2024</c:v>
                </c:pt>
                <c:pt idx="87">
                  <c:v>1/04/2024</c:v>
                </c:pt>
                <c:pt idx="88">
                  <c:v>1/05/2024</c:v>
                </c:pt>
                <c:pt idx="89">
                  <c:v>1/06/2024</c:v>
                </c:pt>
                <c:pt idx="90">
                  <c:v>1/07/2024</c:v>
                </c:pt>
                <c:pt idx="91">
                  <c:v>1/08/2024</c:v>
                </c:pt>
                <c:pt idx="92">
                  <c:v>1/09/2024</c:v>
                </c:pt>
                <c:pt idx="93">
                  <c:v>1/10/2024</c:v>
                </c:pt>
                <c:pt idx="94">
                  <c:v>1/11/2024</c:v>
                </c:pt>
                <c:pt idx="95">
                  <c:v>1/12/2024</c:v>
                </c:pt>
                <c:pt idx="96">
                  <c:v>1/01/2025</c:v>
                </c:pt>
                <c:pt idx="97">
                  <c:v>1/02/2025</c:v>
                </c:pt>
                <c:pt idx="98">
                  <c:v>1/03/2025</c:v>
                </c:pt>
                <c:pt idx="99">
                  <c:v>1/04/2025</c:v>
                </c:pt>
                <c:pt idx="100">
                  <c:v>1/05/2025</c:v>
                </c:pt>
                <c:pt idx="101">
                  <c:v>1/06/2025</c:v>
                </c:pt>
                <c:pt idx="102">
                  <c:v>1/07/2025</c:v>
                </c:pt>
                <c:pt idx="103">
                  <c:v>1/08/2025</c:v>
                </c:pt>
                <c:pt idx="104">
                  <c:v>1/09/2025</c:v>
                </c:pt>
                <c:pt idx="105">
                  <c:v>1/10/2025</c:v>
                </c:pt>
                <c:pt idx="106">
                  <c:v>1/11/2025</c:v>
                </c:pt>
                <c:pt idx="107">
                  <c:v>1/12/2025</c:v>
                </c:pt>
                <c:pt idx="108">
                  <c:v>1/01/2026</c:v>
                </c:pt>
                <c:pt idx="109">
                  <c:v>1/02/2026</c:v>
                </c:pt>
                <c:pt idx="110">
                  <c:v>1/03/2026</c:v>
                </c:pt>
                <c:pt idx="111">
                  <c:v>1/04/2026</c:v>
                </c:pt>
                <c:pt idx="112">
                  <c:v>1/05/2026</c:v>
                </c:pt>
                <c:pt idx="113">
                  <c:v>1/06/2026</c:v>
                </c:pt>
                <c:pt idx="114">
                  <c:v>1/07/2026</c:v>
                </c:pt>
                <c:pt idx="115">
                  <c:v>1/08/2026</c:v>
                </c:pt>
                <c:pt idx="116">
                  <c:v>1/09/2026</c:v>
                </c:pt>
                <c:pt idx="117">
                  <c:v>1/10/2026</c:v>
                </c:pt>
                <c:pt idx="118">
                  <c:v>1/11/2026</c:v>
                </c:pt>
                <c:pt idx="119">
                  <c:v>1/12/2026</c:v>
                </c:pt>
                <c:pt idx="120">
                  <c:v>1/01/2027</c:v>
                </c:pt>
                <c:pt idx="121">
                  <c:v>1/02/2027</c:v>
                </c:pt>
                <c:pt idx="122">
                  <c:v>1/03/2027</c:v>
                </c:pt>
                <c:pt idx="123">
                  <c:v>1/04/2027</c:v>
                </c:pt>
                <c:pt idx="124">
                  <c:v>1/05/2027</c:v>
                </c:pt>
                <c:pt idx="125">
                  <c:v>1/06/2027</c:v>
                </c:pt>
                <c:pt idx="126">
                  <c:v>1/07/2027</c:v>
                </c:pt>
                <c:pt idx="127">
                  <c:v>1/08/2027</c:v>
                </c:pt>
                <c:pt idx="128">
                  <c:v>1/09/2027</c:v>
                </c:pt>
                <c:pt idx="129">
                  <c:v>1/10/2027</c:v>
                </c:pt>
                <c:pt idx="130">
                  <c:v>1/11/2027</c:v>
                </c:pt>
                <c:pt idx="131">
                  <c:v>1/12/2027</c:v>
                </c:pt>
                <c:pt idx="132">
                  <c:v>1/01/2028</c:v>
                </c:pt>
                <c:pt idx="133">
                  <c:v>1/02/2028</c:v>
                </c:pt>
                <c:pt idx="134">
                  <c:v>1/03/2028</c:v>
                </c:pt>
                <c:pt idx="135">
                  <c:v>1/04/2028</c:v>
                </c:pt>
                <c:pt idx="136">
                  <c:v>1/05/2028</c:v>
                </c:pt>
                <c:pt idx="137">
                  <c:v>1/06/2028</c:v>
                </c:pt>
                <c:pt idx="138">
                  <c:v>1/07/2028</c:v>
                </c:pt>
                <c:pt idx="139">
                  <c:v>1/08/2028</c:v>
                </c:pt>
                <c:pt idx="140">
                  <c:v>1/09/2028</c:v>
                </c:pt>
                <c:pt idx="141">
                  <c:v>1/10/2028</c:v>
                </c:pt>
                <c:pt idx="142">
                  <c:v>1/11/2028</c:v>
                </c:pt>
                <c:pt idx="143">
                  <c:v>1/12/2028</c:v>
                </c:pt>
                <c:pt idx="144">
                  <c:v>1/01/2029</c:v>
                </c:pt>
                <c:pt idx="145">
                  <c:v>1/02/2029</c:v>
                </c:pt>
                <c:pt idx="146">
                  <c:v>1/03/2029</c:v>
                </c:pt>
                <c:pt idx="147">
                  <c:v>1/04/2029</c:v>
                </c:pt>
                <c:pt idx="148">
                  <c:v>1/05/2029</c:v>
                </c:pt>
                <c:pt idx="149">
                  <c:v>1/06/2029</c:v>
                </c:pt>
                <c:pt idx="150">
                  <c:v>1/07/2029</c:v>
                </c:pt>
                <c:pt idx="151">
                  <c:v>1/08/2029</c:v>
                </c:pt>
                <c:pt idx="152">
                  <c:v>1/09/2029</c:v>
                </c:pt>
                <c:pt idx="153">
                  <c:v>1/10/2029</c:v>
                </c:pt>
                <c:pt idx="154">
                  <c:v>1/11/2029</c:v>
                </c:pt>
                <c:pt idx="155">
                  <c:v>1/12/2029</c:v>
                </c:pt>
                <c:pt idx="156">
                  <c:v>1/01/2030</c:v>
                </c:pt>
                <c:pt idx="157">
                  <c:v>1/02/2030</c:v>
                </c:pt>
                <c:pt idx="158">
                  <c:v>1/03/2030</c:v>
                </c:pt>
                <c:pt idx="159">
                  <c:v>1/04/2030</c:v>
                </c:pt>
                <c:pt idx="160">
                  <c:v>1/05/2030</c:v>
                </c:pt>
                <c:pt idx="161">
                  <c:v>1/06/2030</c:v>
                </c:pt>
                <c:pt idx="162">
                  <c:v>1/07/2030</c:v>
                </c:pt>
                <c:pt idx="163">
                  <c:v>1/08/2030</c:v>
                </c:pt>
                <c:pt idx="164">
                  <c:v>1/09/2030</c:v>
                </c:pt>
                <c:pt idx="165">
                  <c:v>1/10/2030</c:v>
                </c:pt>
                <c:pt idx="166">
                  <c:v>1/11/2030</c:v>
                </c:pt>
                <c:pt idx="167">
                  <c:v>1/12/2030</c:v>
                </c:pt>
                <c:pt idx="168">
                  <c:v>1/01/2031</c:v>
                </c:pt>
                <c:pt idx="169">
                  <c:v>1/02/2031</c:v>
                </c:pt>
                <c:pt idx="170">
                  <c:v>1/03/2031</c:v>
                </c:pt>
                <c:pt idx="171">
                  <c:v>1/04/2031</c:v>
                </c:pt>
                <c:pt idx="172">
                  <c:v>1/05/2031</c:v>
                </c:pt>
                <c:pt idx="173">
                  <c:v>1/06/2031</c:v>
                </c:pt>
                <c:pt idx="174">
                  <c:v>1/07/2031</c:v>
                </c:pt>
                <c:pt idx="175">
                  <c:v>1/08/2031</c:v>
                </c:pt>
                <c:pt idx="176">
                  <c:v>1/09/2031</c:v>
                </c:pt>
                <c:pt idx="177">
                  <c:v>1/10/2031</c:v>
                </c:pt>
                <c:pt idx="178">
                  <c:v>1/11/2031</c:v>
                </c:pt>
                <c:pt idx="179">
                  <c:v>1/12/2031</c:v>
                </c:pt>
                <c:pt idx="180">
                  <c:v>1/01/2032</c:v>
                </c:pt>
                <c:pt idx="181">
                  <c:v>1/02/2032</c:v>
                </c:pt>
                <c:pt idx="182">
                  <c:v>1/03/2032</c:v>
                </c:pt>
                <c:pt idx="183">
                  <c:v>1/04/2032</c:v>
                </c:pt>
                <c:pt idx="184">
                  <c:v>1/05/2032</c:v>
                </c:pt>
                <c:pt idx="185">
                  <c:v>1/06/2032</c:v>
                </c:pt>
                <c:pt idx="186">
                  <c:v>1/07/2032</c:v>
                </c:pt>
                <c:pt idx="187">
                  <c:v>1/08/2032</c:v>
                </c:pt>
                <c:pt idx="188">
                  <c:v>1/09/2032</c:v>
                </c:pt>
                <c:pt idx="189">
                  <c:v>1/10/2032</c:v>
                </c:pt>
                <c:pt idx="190">
                  <c:v>1/11/2032</c:v>
                </c:pt>
                <c:pt idx="191">
                  <c:v>1/12/2032</c:v>
                </c:pt>
                <c:pt idx="192">
                  <c:v>1/01/2033</c:v>
                </c:pt>
                <c:pt idx="193">
                  <c:v>1/02/2033</c:v>
                </c:pt>
                <c:pt idx="194">
                  <c:v>1/03/2033</c:v>
                </c:pt>
                <c:pt idx="195">
                  <c:v>1/04/2033</c:v>
                </c:pt>
                <c:pt idx="196">
                  <c:v>1/05/2033</c:v>
                </c:pt>
                <c:pt idx="197">
                  <c:v>1/06/2033</c:v>
                </c:pt>
                <c:pt idx="198">
                  <c:v>1/07/2033</c:v>
                </c:pt>
                <c:pt idx="199">
                  <c:v>1/08/2033</c:v>
                </c:pt>
                <c:pt idx="200">
                  <c:v>1/09/2033</c:v>
                </c:pt>
                <c:pt idx="201">
                  <c:v>1/10/2033</c:v>
                </c:pt>
                <c:pt idx="202">
                  <c:v>1/11/2033</c:v>
                </c:pt>
                <c:pt idx="203">
                  <c:v>1/12/2033</c:v>
                </c:pt>
                <c:pt idx="204">
                  <c:v>1/01/2034</c:v>
                </c:pt>
                <c:pt idx="205">
                  <c:v>1/02/2034</c:v>
                </c:pt>
                <c:pt idx="206">
                  <c:v>1/03/2034</c:v>
                </c:pt>
                <c:pt idx="207">
                  <c:v>1/04/2034</c:v>
                </c:pt>
                <c:pt idx="208">
                  <c:v>1/05/2034</c:v>
                </c:pt>
                <c:pt idx="209">
                  <c:v>1/06/2034</c:v>
                </c:pt>
                <c:pt idx="210">
                  <c:v>1/07/2034</c:v>
                </c:pt>
                <c:pt idx="211">
                  <c:v>1/08/2034</c:v>
                </c:pt>
                <c:pt idx="212">
                  <c:v>1/09/2034</c:v>
                </c:pt>
                <c:pt idx="213">
                  <c:v>1/10/2034</c:v>
                </c:pt>
                <c:pt idx="214">
                  <c:v>1/11/2034</c:v>
                </c:pt>
                <c:pt idx="215">
                  <c:v>1/12/2034</c:v>
                </c:pt>
                <c:pt idx="216">
                  <c:v>1/01/2035</c:v>
                </c:pt>
                <c:pt idx="217">
                  <c:v>1/02/2035</c:v>
                </c:pt>
                <c:pt idx="218">
                  <c:v>1/03/2035</c:v>
                </c:pt>
                <c:pt idx="219">
                  <c:v>1/04/2035</c:v>
                </c:pt>
                <c:pt idx="220">
                  <c:v>1/05/2035</c:v>
                </c:pt>
                <c:pt idx="221">
                  <c:v>1/06/2035</c:v>
                </c:pt>
                <c:pt idx="222">
                  <c:v>1/07/2035</c:v>
                </c:pt>
                <c:pt idx="223">
                  <c:v>1/08/2035</c:v>
                </c:pt>
                <c:pt idx="224">
                  <c:v>1/09/2035</c:v>
                </c:pt>
                <c:pt idx="225">
                  <c:v>1/10/2035</c:v>
                </c:pt>
                <c:pt idx="226">
                  <c:v>1/11/2035</c:v>
                </c:pt>
                <c:pt idx="227">
                  <c:v>1/12/2035</c:v>
                </c:pt>
                <c:pt idx="228">
                  <c:v>1/01/2036</c:v>
                </c:pt>
                <c:pt idx="229">
                  <c:v>1/02/2036</c:v>
                </c:pt>
                <c:pt idx="230">
                  <c:v>1/03/2036</c:v>
                </c:pt>
                <c:pt idx="231">
                  <c:v>1/04/2036</c:v>
                </c:pt>
                <c:pt idx="232">
                  <c:v>1/05/2036</c:v>
                </c:pt>
                <c:pt idx="233">
                  <c:v>1/06/2036</c:v>
                </c:pt>
                <c:pt idx="234">
                  <c:v>1/07/2036</c:v>
                </c:pt>
                <c:pt idx="235">
                  <c:v>1/08/2036</c:v>
                </c:pt>
                <c:pt idx="236">
                  <c:v>1/09/2036</c:v>
                </c:pt>
                <c:pt idx="237">
                  <c:v>1/10/2036</c:v>
                </c:pt>
                <c:pt idx="238">
                  <c:v>1/11/2036</c:v>
                </c:pt>
                <c:pt idx="239">
                  <c:v>1/12/2036</c:v>
                </c:pt>
                <c:pt idx="240">
                  <c:v>1/01/2037</c:v>
                </c:pt>
                <c:pt idx="241">
                  <c:v>1/02/2037</c:v>
                </c:pt>
                <c:pt idx="242">
                  <c:v>1/03/2037</c:v>
                </c:pt>
                <c:pt idx="243">
                  <c:v>1/04/2037</c:v>
                </c:pt>
                <c:pt idx="244">
                  <c:v>1/05/2037</c:v>
                </c:pt>
                <c:pt idx="245">
                  <c:v>1/06/2037</c:v>
                </c:pt>
                <c:pt idx="246">
                  <c:v>1/07/2037</c:v>
                </c:pt>
                <c:pt idx="247">
                  <c:v>1/08/2037</c:v>
                </c:pt>
                <c:pt idx="248">
                  <c:v>1/09/2037</c:v>
                </c:pt>
                <c:pt idx="249">
                  <c:v>1/10/2037</c:v>
                </c:pt>
                <c:pt idx="250">
                  <c:v>1/11/2037</c:v>
                </c:pt>
                <c:pt idx="251">
                  <c:v>1/12/2037</c:v>
                </c:pt>
                <c:pt idx="252">
                  <c:v>1/01/2038</c:v>
                </c:pt>
                <c:pt idx="253">
                  <c:v>1/02/2038</c:v>
                </c:pt>
                <c:pt idx="254">
                  <c:v>1/03/2038</c:v>
                </c:pt>
                <c:pt idx="255">
                  <c:v>1/04/2038</c:v>
                </c:pt>
                <c:pt idx="256">
                  <c:v>1/05/2038</c:v>
                </c:pt>
                <c:pt idx="257">
                  <c:v>1/06/2038</c:v>
                </c:pt>
                <c:pt idx="258">
                  <c:v>1/07/2038</c:v>
                </c:pt>
                <c:pt idx="259">
                  <c:v>1/08/2038</c:v>
                </c:pt>
                <c:pt idx="260">
                  <c:v>1/09/2038</c:v>
                </c:pt>
                <c:pt idx="261">
                  <c:v>1/10/2038</c:v>
                </c:pt>
                <c:pt idx="262">
                  <c:v>1/11/2038</c:v>
                </c:pt>
                <c:pt idx="263">
                  <c:v>1/12/2038</c:v>
                </c:pt>
                <c:pt idx="264">
                  <c:v>1/01/2039</c:v>
                </c:pt>
                <c:pt idx="265">
                  <c:v>1/02/2039</c:v>
                </c:pt>
                <c:pt idx="266">
                  <c:v>1/03/2039</c:v>
                </c:pt>
                <c:pt idx="267">
                  <c:v>1/04/2039</c:v>
                </c:pt>
                <c:pt idx="268">
                  <c:v>1/05/2039</c:v>
                </c:pt>
                <c:pt idx="269">
                  <c:v>1/06/2039</c:v>
                </c:pt>
                <c:pt idx="270">
                  <c:v>1/07/2039</c:v>
                </c:pt>
                <c:pt idx="271">
                  <c:v>1/08/2039</c:v>
                </c:pt>
                <c:pt idx="272">
                  <c:v>1/09/2039</c:v>
                </c:pt>
                <c:pt idx="273">
                  <c:v>1/10/2039</c:v>
                </c:pt>
                <c:pt idx="274">
                  <c:v>1/11/2039</c:v>
                </c:pt>
                <c:pt idx="275">
                  <c:v>1/12/2039</c:v>
                </c:pt>
                <c:pt idx="276">
                  <c:v>1/01/2040</c:v>
                </c:pt>
                <c:pt idx="277">
                  <c:v>1/02/2040</c:v>
                </c:pt>
                <c:pt idx="278">
                  <c:v>1/03/2040</c:v>
                </c:pt>
                <c:pt idx="279">
                  <c:v>1/04/2040</c:v>
                </c:pt>
                <c:pt idx="280">
                  <c:v>1/05/2040</c:v>
                </c:pt>
                <c:pt idx="281">
                  <c:v>1/06/2040</c:v>
                </c:pt>
                <c:pt idx="282">
                  <c:v>1/07/2040</c:v>
                </c:pt>
                <c:pt idx="283">
                  <c:v>1/08/2040</c:v>
                </c:pt>
                <c:pt idx="284">
                  <c:v>1/09/2040</c:v>
                </c:pt>
                <c:pt idx="285">
                  <c:v>1/10/2040</c:v>
                </c:pt>
                <c:pt idx="286">
                  <c:v>1/11/2040</c:v>
                </c:pt>
                <c:pt idx="287">
                  <c:v>1/12/2040</c:v>
                </c:pt>
                <c:pt idx="288">
                  <c:v>1/01/2041</c:v>
                </c:pt>
                <c:pt idx="289">
                  <c:v>1/02/2041</c:v>
                </c:pt>
                <c:pt idx="290">
                  <c:v>1/03/2041</c:v>
                </c:pt>
                <c:pt idx="291">
                  <c:v>1/04/2041</c:v>
                </c:pt>
                <c:pt idx="292">
                  <c:v>1/05/2041</c:v>
                </c:pt>
                <c:pt idx="293">
                  <c:v>1/06/2041</c:v>
                </c:pt>
                <c:pt idx="294">
                  <c:v>1/07/2041</c:v>
                </c:pt>
                <c:pt idx="295">
                  <c:v>1/08/2041</c:v>
                </c:pt>
                <c:pt idx="296">
                  <c:v>1/09/2041</c:v>
                </c:pt>
                <c:pt idx="297">
                  <c:v>1/10/2041</c:v>
                </c:pt>
                <c:pt idx="298">
                  <c:v>1/11/2041</c:v>
                </c:pt>
                <c:pt idx="299">
                  <c:v>1/12/2041</c:v>
                </c:pt>
                <c:pt idx="300">
                  <c:v>1/01/2042</c:v>
                </c:pt>
                <c:pt idx="301">
                  <c:v>1/02/2042</c:v>
                </c:pt>
                <c:pt idx="302">
                  <c:v>1/03/2042</c:v>
                </c:pt>
                <c:pt idx="303">
                  <c:v>1/04/2042</c:v>
                </c:pt>
                <c:pt idx="304">
                  <c:v>1/05/2042</c:v>
                </c:pt>
                <c:pt idx="305">
                  <c:v>1/06/2042</c:v>
                </c:pt>
                <c:pt idx="306">
                  <c:v>1/07/2042</c:v>
                </c:pt>
                <c:pt idx="307">
                  <c:v>1/08/2042</c:v>
                </c:pt>
                <c:pt idx="308">
                  <c:v>1/09/2042</c:v>
                </c:pt>
                <c:pt idx="309">
                  <c:v>1/10/2042</c:v>
                </c:pt>
                <c:pt idx="310">
                  <c:v>1/11/2042</c:v>
                </c:pt>
                <c:pt idx="311">
                  <c:v>1/12/2042</c:v>
                </c:pt>
                <c:pt idx="312">
                  <c:v>1/01/2043</c:v>
                </c:pt>
                <c:pt idx="313">
                  <c:v>1/02/2043</c:v>
                </c:pt>
                <c:pt idx="314">
                  <c:v>1/03/2043</c:v>
                </c:pt>
                <c:pt idx="315">
                  <c:v>1/04/2043</c:v>
                </c:pt>
                <c:pt idx="316">
                  <c:v>1/05/2043</c:v>
                </c:pt>
                <c:pt idx="317">
                  <c:v>1/06/2043</c:v>
                </c:pt>
                <c:pt idx="318">
                  <c:v>1/07/2043</c:v>
                </c:pt>
                <c:pt idx="319">
                  <c:v>1/08/2043</c:v>
                </c:pt>
                <c:pt idx="320">
                  <c:v>1/09/2043</c:v>
                </c:pt>
                <c:pt idx="321">
                  <c:v>1/10/2043</c:v>
                </c:pt>
                <c:pt idx="322">
                  <c:v>1/11/2043</c:v>
                </c:pt>
                <c:pt idx="323">
                  <c:v>1/12/2043</c:v>
                </c:pt>
                <c:pt idx="324">
                  <c:v>1/01/2044</c:v>
                </c:pt>
                <c:pt idx="325">
                  <c:v>1/02/2044</c:v>
                </c:pt>
                <c:pt idx="326">
                  <c:v>1/03/2044</c:v>
                </c:pt>
                <c:pt idx="327">
                  <c:v>1/04/2044</c:v>
                </c:pt>
                <c:pt idx="328">
                  <c:v>1/05/2044</c:v>
                </c:pt>
                <c:pt idx="329">
                  <c:v>1/06/2044</c:v>
                </c:pt>
                <c:pt idx="330">
                  <c:v>1/07/2044</c:v>
                </c:pt>
                <c:pt idx="331">
                  <c:v>1/08/2044</c:v>
                </c:pt>
                <c:pt idx="332">
                  <c:v>1/09/2044</c:v>
                </c:pt>
                <c:pt idx="333">
                  <c:v>1/10/2044</c:v>
                </c:pt>
                <c:pt idx="334">
                  <c:v>1/11/2044</c:v>
                </c:pt>
                <c:pt idx="335">
                  <c:v>1/12/2044</c:v>
                </c:pt>
                <c:pt idx="336">
                  <c:v>1/01/2045</c:v>
                </c:pt>
                <c:pt idx="337">
                  <c:v>1/02/2045</c:v>
                </c:pt>
                <c:pt idx="338">
                  <c:v>1/03/2045</c:v>
                </c:pt>
                <c:pt idx="339">
                  <c:v>1/04/2045</c:v>
                </c:pt>
                <c:pt idx="340">
                  <c:v>1/05/2045</c:v>
                </c:pt>
                <c:pt idx="341">
                  <c:v>1/06/2045</c:v>
                </c:pt>
                <c:pt idx="342">
                  <c:v>1/07/2045</c:v>
                </c:pt>
                <c:pt idx="343">
                  <c:v>1/08/2045</c:v>
                </c:pt>
                <c:pt idx="344">
                  <c:v>1/09/2045</c:v>
                </c:pt>
                <c:pt idx="345">
                  <c:v>1/10/2045</c:v>
                </c:pt>
                <c:pt idx="346">
                  <c:v>1/11/2045</c:v>
                </c:pt>
                <c:pt idx="347">
                  <c:v>1/12/2045</c:v>
                </c:pt>
                <c:pt idx="348">
                  <c:v>1/01/2046</c:v>
                </c:pt>
                <c:pt idx="349">
                  <c:v>1/02/2046</c:v>
                </c:pt>
                <c:pt idx="350">
                  <c:v>1/03/2046</c:v>
                </c:pt>
                <c:pt idx="351">
                  <c:v>1/04/2046</c:v>
                </c:pt>
                <c:pt idx="352">
                  <c:v>1/05/2046</c:v>
                </c:pt>
                <c:pt idx="353">
                  <c:v>1/06/2046</c:v>
                </c:pt>
                <c:pt idx="354">
                  <c:v>1/07/2046</c:v>
                </c:pt>
                <c:pt idx="355">
                  <c:v>1/08/2046</c:v>
                </c:pt>
                <c:pt idx="356">
                  <c:v>1/09/2046</c:v>
                </c:pt>
                <c:pt idx="357">
                  <c:v>1/10/2046</c:v>
                </c:pt>
                <c:pt idx="358">
                  <c:v>1/11/2046</c:v>
                </c:pt>
                <c:pt idx="359">
                  <c:v>1/12/2046</c:v>
                </c:pt>
                <c:pt idx="360">
                  <c:v>1/01/2047</c:v>
                </c:pt>
                <c:pt idx="361">
                  <c:v>1/02/2047</c:v>
                </c:pt>
                <c:pt idx="362">
                  <c:v>1/03/2047</c:v>
                </c:pt>
                <c:pt idx="363">
                  <c:v>1/04/2047</c:v>
                </c:pt>
                <c:pt idx="364">
                  <c:v>1/05/2047</c:v>
                </c:pt>
                <c:pt idx="365">
                  <c:v>1/06/2047</c:v>
                </c:pt>
                <c:pt idx="366">
                  <c:v>1/07/2047</c:v>
                </c:pt>
                <c:pt idx="367">
                  <c:v>1/08/2047</c:v>
                </c:pt>
                <c:pt idx="368">
                  <c:v>1/09/2047</c:v>
                </c:pt>
                <c:pt idx="369">
                  <c:v>1/10/2047</c:v>
                </c:pt>
                <c:pt idx="370">
                  <c:v>1/11/2047</c:v>
                </c:pt>
                <c:pt idx="371">
                  <c:v>1/12/2047</c:v>
                </c:pt>
              </c:strCache>
            </c:strRef>
          </c:cat>
          <c:val>
            <c:numRef>
              <c:f>_Hidden28!$D$2:$D$373</c:f>
              <c:numCache>
                <c:ptCount val="372"/>
                <c:pt idx="0">
                  <c:v>743254902.9951949</c:v>
                </c:pt>
                <c:pt idx="1">
                  <c:v>736862652.5307002</c:v>
                </c:pt>
                <c:pt idx="2">
                  <c:v>730789240.5757737</c:v>
                </c:pt>
                <c:pt idx="3">
                  <c:v>724469538.1121396</c:v>
                </c:pt>
                <c:pt idx="4">
                  <c:v>718350299.678135</c:v>
                </c:pt>
                <c:pt idx="5">
                  <c:v>712123642.0953209</c:v>
                </c:pt>
                <c:pt idx="6">
                  <c:v>705975403.118879</c:v>
                </c:pt>
                <c:pt idx="7">
                  <c:v>699609867.43431</c:v>
                </c:pt>
                <c:pt idx="8">
                  <c:v>693432136.4368298</c:v>
                </c:pt>
                <c:pt idx="9">
                  <c:v>687380078.3679023</c:v>
                </c:pt>
                <c:pt idx="10">
                  <c:v>681267293.8765517</c:v>
                </c:pt>
                <c:pt idx="11">
                  <c:v>675280061.0325164</c:v>
                </c:pt>
                <c:pt idx="12">
                  <c:v>669232536.2402965</c:v>
                </c:pt>
                <c:pt idx="13">
                  <c:v>663219455.4800116</c:v>
                </c:pt>
                <c:pt idx="14">
                  <c:v>657326629.1652231</c:v>
                </c:pt>
                <c:pt idx="15">
                  <c:v>651191693.9390804</c:v>
                </c:pt>
                <c:pt idx="16">
                  <c:v>645227285.1716444</c:v>
                </c:pt>
                <c:pt idx="17">
                  <c:v>639189477.8577931</c:v>
                </c:pt>
                <c:pt idx="18">
                  <c:v>633127273.9048573</c:v>
                </c:pt>
                <c:pt idx="19">
                  <c:v>627077848.7960106</c:v>
                </c:pt>
                <c:pt idx="20">
                  <c:v>620933775.200395</c:v>
                </c:pt>
                <c:pt idx="21">
                  <c:v>615274263.1636964</c:v>
                </c:pt>
                <c:pt idx="22">
                  <c:v>609561409.9535282</c:v>
                </c:pt>
                <c:pt idx="23">
                  <c:v>603855086.9348555</c:v>
                </c:pt>
                <c:pt idx="24">
                  <c:v>598089341.1273549</c:v>
                </c:pt>
                <c:pt idx="25">
                  <c:v>592473756.537562</c:v>
                </c:pt>
                <c:pt idx="26">
                  <c:v>587033754.5401658</c:v>
                </c:pt>
                <c:pt idx="27">
                  <c:v>581232583.2513713</c:v>
                </c:pt>
                <c:pt idx="28">
                  <c:v>575480751.575877</c:v>
                </c:pt>
                <c:pt idx="29">
                  <c:v>569998131.0144489</c:v>
                </c:pt>
                <c:pt idx="30">
                  <c:v>564590028.6066861</c:v>
                </c:pt>
                <c:pt idx="31">
                  <c:v>558382122.2771997</c:v>
                </c:pt>
                <c:pt idx="32">
                  <c:v>552926877.4031302</c:v>
                </c:pt>
                <c:pt idx="33">
                  <c:v>547572591.3689995</c:v>
                </c:pt>
                <c:pt idx="34">
                  <c:v>541791094.3409251</c:v>
                </c:pt>
                <c:pt idx="35">
                  <c:v>536574348.2829441</c:v>
                </c:pt>
                <c:pt idx="36">
                  <c:v>531315378.17128074</c:v>
                </c:pt>
                <c:pt idx="37">
                  <c:v>526088416.49068815</c:v>
                </c:pt>
                <c:pt idx="38">
                  <c:v>520865312.26462287</c:v>
                </c:pt>
                <c:pt idx="39">
                  <c:v>515699777.25531965</c:v>
                </c:pt>
                <c:pt idx="40">
                  <c:v>510591945.1869628</c:v>
                </c:pt>
                <c:pt idx="41">
                  <c:v>505485676.65535325</c:v>
                </c:pt>
                <c:pt idx="42">
                  <c:v>500240620.25217146</c:v>
                </c:pt>
                <c:pt idx="43">
                  <c:v>494741131.2886881</c:v>
                </c:pt>
                <c:pt idx="44">
                  <c:v>489263304.287934</c:v>
                </c:pt>
                <c:pt idx="45">
                  <c:v>484313190.26587754</c:v>
                </c:pt>
                <c:pt idx="46">
                  <c:v>479368326.77717817</c:v>
                </c:pt>
                <c:pt idx="47">
                  <c:v>474413082.5881974</c:v>
                </c:pt>
                <c:pt idx="48">
                  <c:v>468823062.1009585</c:v>
                </c:pt>
                <c:pt idx="49">
                  <c:v>463974915.5315024</c:v>
                </c:pt>
                <c:pt idx="50">
                  <c:v>459344961.76835126</c:v>
                </c:pt>
                <c:pt idx="51">
                  <c:v>454554309.2462668</c:v>
                </c:pt>
                <c:pt idx="52">
                  <c:v>449853937.97554284</c:v>
                </c:pt>
                <c:pt idx="53">
                  <c:v>445119703.4755315</c:v>
                </c:pt>
                <c:pt idx="54">
                  <c:v>440422245.25575536</c:v>
                </c:pt>
                <c:pt idx="55">
                  <c:v>435744166.69311243</c:v>
                </c:pt>
                <c:pt idx="56">
                  <c:v>431094041.67074424</c:v>
                </c:pt>
                <c:pt idx="57">
                  <c:v>426531593.1119008</c:v>
                </c:pt>
                <c:pt idx="58">
                  <c:v>421938555.47566724</c:v>
                </c:pt>
                <c:pt idx="59">
                  <c:v>417431067.46338326</c:v>
                </c:pt>
                <c:pt idx="60">
                  <c:v>412895436.94392866</c:v>
                </c:pt>
                <c:pt idx="61">
                  <c:v>408388904.0970097</c:v>
                </c:pt>
                <c:pt idx="62">
                  <c:v>404075258.8649635</c:v>
                </c:pt>
                <c:pt idx="63">
                  <c:v>399622074.1202407</c:v>
                </c:pt>
                <c:pt idx="64">
                  <c:v>395250142.38536704</c:v>
                </c:pt>
                <c:pt idx="65">
                  <c:v>390500564.67555845</c:v>
                </c:pt>
                <c:pt idx="66">
                  <c:v>385997603.0542776</c:v>
                </c:pt>
                <c:pt idx="67">
                  <c:v>381517237.3977705</c:v>
                </c:pt>
                <c:pt idx="68">
                  <c:v>377207053.0917716</c:v>
                </c:pt>
                <c:pt idx="69">
                  <c:v>372974403.70319694</c:v>
                </c:pt>
                <c:pt idx="70">
                  <c:v>368720514.8014772</c:v>
                </c:pt>
                <c:pt idx="71">
                  <c:v>364545421.4142968</c:v>
                </c:pt>
                <c:pt idx="72">
                  <c:v>360347872.7396887</c:v>
                </c:pt>
                <c:pt idx="73">
                  <c:v>356179049.7919908</c:v>
                </c:pt>
                <c:pt idx="74">
                  <c:v>352136413.6217597</c:v>
                </c:pt>
                <c:pt idx="75">
                  <c:v>348019043.73556477</c:v>
                </c:pt>
                <c:pt idx="76">
                  <c:v>343981611.9946877</c:v>
                </c:pt>
                <c:pt idx="77">
                  <c:v>339914002.7392745</c:v>
                </c:pt>
                <c:pt idx="78">
                  <c:v>335940282.7246615</c:v>
                </c:pt>
                <c:pt idx="79">
                  <c:v>331951640.442768</c:v>
                </c:pt>
                <c:pt idx="80">
                  <c:v>327899938.8491025</c:v>
                </c:pt>
                <c:pt idx="81">
                  <c:v>324011662.82379305</c:v>
                </c:pt>
                <c:pt idx="82">
                  <c:v>320108733.1607522</c:v>
                </c:pt>
                <c:pt idx="83">
                  <c:v>316280101.0361278</c:v>
                </c:pt>
                <c:pt idx="84">
                  <c:v>312437524.69082546</c:v>
                </c:pt>
                <c:pt idx="85">
                  <c:v>308623156.69705737</c:v>
                </c:pt>
                <c:pt idx="86">
                  <c:v>304049979.92162263</c:v>
                </c:pt>
                <c:pt idx="87">
                  <c:v>300139826.18328714</c:v>
                </c:pt>
                <c:pt idx="88">
                  <c:v>296453078.22671664</c:v>
                </c:pt>
                <c:pt idx="89">
                  <c:v>292753977.5856108</c:v>
                </c:pt>
                <c:pt idx="90">
                  <c:v>288955564.4364124</c:v>
                </c:pt>
                <c:pt idx="91">
                  <c:v>285315307.55016226</c:v>
                </c:pt>
                <c:pt idx="92">
                  <c:v>281700492.0776107</c:v>
                </c:pt>
                <c:pt idx="93">
                  <c:v>278162195.3804932</c:v>
                </c:pt>
                <c:pt idx="94">
                  <c:v>274423349.80192614</c:v>
                </c:pt>
                <c:pt idx="95">
                  <c:v>270915158.9522894</c:v>
                </c:pt>
                <c:pt idx="96">
                  <c:v>267459703.0243397</c:v>
                </c:pt>
                <c:pt idx="97">
                  <c:v>264047244.14249066</c:v>
                </c:pt>
                <c:pt idx="98">
                  <c:v>260731023.43655923</c:v>
                </c:pt>
                <c:pt idx="99">
                  <c:v>257242554.65723664</c:v>
                </c:pt>
                <c:pt idx="100">
                  <c:v>253999236.98164156</c:v>
                </c:pt>
                <c:pt idx="101">
                  <c:v>250768707.89359218</c:v>
                </c:pt>
                <c:pt idx="102">
                  <c:v>247626160.90455297</c:v>
                </c:pt>
                <c:pt idx="103">
                  <c:v>244500594.70487437</c:v>
                </c:pt>
                <c:pt idx="104">
                  <c:v>241285712.2649965</c:v>
                </c:pt>
                <c:pt idx="105">
                  <c:v>238296597.46616876</c:v>
                </c:pt>
                <c:pt idx="106">
                  <c:v>235314874.47401422</c:v>
                </c:pt>
                <c:pt idx="107">
                  <c:v>232396046.33919668</c:v>
                </c:pt>
                <c:pt idx="108">
                  <c:v>229466070.26590398</c:v>
                </c:pt>
                <c:pt idx="109">
                  <c:v>226555754.17376068</c:v>
                </c:pt>
                <c:pt idx="110">
                  <c:v>223681734.15389648</c:v>
                </c:pt>
                <c:pt idx="111">
                  <c:v>220815984.48568714</c:v>
                </c:pt>
                <c:pt idx="112">
                  <c:v>218012588.46365035</c:v>
                </c:pt>
                <c:pt idx="113">
                  <c:v>215208881.51588026</c:v>
                </c:pt>
                <c:pt idx="114">
                  <c:v>212309737.8471217</c:v>
                </c:pt>
                <c:pt idx="115">
                  <c:v>209564544.42391798</c:v>
                </c:pt>
                <c:pt idx="116">
                  <c:v>206840578.52398092</c:v>
                </c:pt>
                <c:pt idx="117">
                  <c:v>204166913.32737124</c:v>
                </c:pt>
                <c:pt idx="118">
                  <c:v>201486209.63715473</c:v>
                </c:pt>
                <c:pt idx="119">
                  <c:v>198713732.94589534</c:v>
                </c:pt>
                <c:pt idx="120">
                  <c:v>196072442.72665113</c:v>
                </c:pt>
                <c:pt idx="121">
                  <c:v>193448397.21262363</c:v>
                </c:pt>
                <c:pt idx="122">
                  <c:v>190891271.01707256</c:v>
                </c:pt>
                <c:pt idx="123">
                  <c:v>188304858.0127678</c:v>
                </c:pt>
                <c:pt idx="124">
                  <c:v>185765468.46914908</c:v>
                </c:pt>
                <c:pt idx="125">
                  <c:v>183195872.99367684</c:v>
                </c:pt>
                <c:pt idx="126">
                  <c:v>180500016.49617955</c:v>
                </c:pt>
                <c:pt idx="127">
                  <c:v>178003023.48508045</c:v>
                </c:pt>
                <c:pt idx="128">
                  <c:v>175529374.48939535</c:v>
                </c:pt>
                <c:pt idx="129">
                  <c:v>173041754.17718482</c:v>
                </c:pt>
                <c:pt idx="130">
                  <c:v>170614676.66497308</c:v>
                </c:pt>
                <c:pt idx="131">
                  <c:v>168235102.65573782</c:v>
                </c:pt>
                <c:pt idx="132">
                  <c:v>165851838.12171268</c:v>
                </c:pt>
                <c:pt idx="133">
                  <c:v>163276759.32051006</c:v>
                </c:pt>
                <c:pt idx="134">
                  <c:v>160976850.89174566</c:v>
                </c:pt>
                <c:pt idx="135">
                  <c:v>158656762.40218234</c:v>
                </c:pt>
                <c:pt idx="136">
                  <c:v>156387451.22618863</c:v>
                </c:pt>
                <c:pt idx="137">
                  <c:v>154121048.20251304</c:v>
                </c:pt>
                <c:pt idx="138">
                  <c:v>151761913.29394686</c:v>
                </c:pt>
                <c:pt idx="139">
                  <c:v>149554301.59831896</c:v>
                </c:pt>
                <c:pt idx="140">
                  <c:v>147151046.69764176</c:v>
                </c:pt>
                <c:pt idx="141">
                  <c:v>145023142.11136612</c:v>
                </c:pt>
                <c:pt idx="142">
                  <c:v>142791270.78256276</c:v>
                </c:pt>
                <c:pt idx="143">
                  <c:v>140597461.1106248</c:v>
                </c:pt>
                <c:pt idx="144">
                  <c:v>138511874.59218547</c:v>
                </c:pt>
                <c:pt idx="145">
                  <c:v>136441718.60621026</c:v>
                </c:pt>
                <c:pt idx="146">
                  <c:v>134440650.17105982</c:v>
                </c:pt>
                <c:pt idx="147">
                  <c:v>132398437.64568296</c:v>
                </c:pt>
                <c:pt idx="148">
                  <c:v>130392879.53268602</c:v>
                </c:pt>
                <c:pt idx="149">
                  <c:v>128386804.77872655</c:v>
                </c:pt>
                <c:pt idx="150">
                  <c:v>126346235.49255511</c:v>
                </c:pt>
                <c:pt idx="151">
                  <c:v>124372914.04708284</c:v>
                </c:pt>
                <c:pt idx="152">
                  <c:v>122417193.31303021</c:v>
                </c:pt>
                <c:pt idx="153">
                  <c:v>120498224.32120652</c:v>
                </c:pt>
                <c:pt idx="154">
                  <c:v>118568752.03628148</c:v>
                </c:pt>
                <c:pt idx="155">
                  <c:v>116671708.05602649</c:v>
                </c:pt>
                <c:pt idx="156">
                  <c:v>114795053.97358121</c:v>
                </c:pt>
                <c:pt idx="157">
                  <c:v>112938574.89183389</c:v>
                </c:pt>
                <c:pt idx="158">
                  <c:v>111106797.13923892</c:v>
                </c:pt>
                <c:pt idx="159">
                  <c:v>109285822.19281821</c:v>
                </c:pt>
                <c:pt idx="160">
                  <c:v>107345688.37062442</c:v>
                </c:pt>
                <c:pt idx="161">
                  <c:v>105585522.04845117</c:v>
                </c:pt>
                <c:pt idx="162">
                  <c:v>103876066.23154455</c:v>
                </c:pt>
                <c:pt idx="163">
                  <c:v>102185069.54808111</c:v>
                </c:pt>
                <c:pt idx="164">
                  <c:v>100526049.36642788</c:v>
                </c:pt>
                <c:pt idx="165">
                  <c:v>98914156.24941947</c:v>
                </c:pt>
                <c:pt idx="166">
                  <c:v>97315716.50058183</c:v>
                </c:pt>
                <c:pt idx="167">
                  <c:v>95747930.32922907</c:v>
                </c:pt>
                <c:pt idx="168">
                  <c:v>94178133.2757069</c:v>
                </c:pt>
                <c:pt idx="169">
                  <c:v>92619411.207723</c:v>
                </c:pt>
                <c:pt idx="170">
                  <c:v>91018330.36773236</c:v>
                </c:pt>
                <c:pt idx="171">
                  <c:v>89484018.09009717</c:v>
                </c:pt>
                <c:pt idx="172">
                  <c:v>87974279.7628954</c:v>
                </c:pt>
                <c:pt idx="173">
                  <c:v>86470063.94955628</c:v>
                </c:pt>
                <c:pt idx="174">
                  <c:v>84995392.7759697</c:v>
                </c:pt>
                <c:pt idx="175">
                  <c:v>83470422.68036279</c:v>
                </c:pt>
                <c:pt idx="176">
                  <c:v>82012102.31412481</c:v>
                </c:pt>
                <c:pt idx="177">
                  <c:v>80578047.78740108</c:v>
                </c:pt>
                <c:pt idx="178">
                  <c:v>79143788.1818672</c:v>
                </c:pt>
                <c:pt idx="179">
                  <c:v>77730523.28418374</c:v>
                </c:pt>
                <c:pt idx="180">
                  <c:v>76304476.69414842</c:v>
                </c:pt>
                <c:pt idx="181">
                  <c:v>74846107.57605049</c:v>
                </c:pt>
                <c:pt idx="182">
                  <c:v>73477725.59696764</c:v>
                </c:pt>
                <c:pt idx="183">
                  <c:v>72100417.75605275</c:v>
                </c:pt>
                <c:pt idx="184">
                  <c:v>70742656.39751929</c:v>
                </c:pt>
                <c:pt idx="185">
                  <c:v>69304133.15939848</c:v>
                </c:pt>
                <c:pt idx="186">
                  <c:v>67966027.12712976</c:v>
                </c:pt>
                <c:pt idx="187">
                  <c:v>66632862.95943319</c:v>
                </c:pt>
                <c:pt idx="188">
                  <c:v>65314760.73460206</c:v>
                </c:pt>
                <c:pt idx="189">
                  <c:v>64019215.428739615</c:v>
                </c:pt>
                <c:pt idx="190">
                  <c:v>62729012.9914661</c:v>
                </c:pt>
                <c:pt idx="191">
                  <c:v>61458786.752678536</c:v>
                </c:pt>
                <c:pt idx="192">
                  <c:v>60192919.94719312</c:v>
                </c:pt>
                <c:pt idx="193">
                  <c:v>58940759.42623326</c:v>
                </c:pt>
                <c:pt idx="194">
                  <c:v>57729337.46156059</c:v>
                </c:pt>
                <c:pt idx="195">
                  <c:v>56510083.54560799</c:v>
                </c:pt>
                <c:pt idx="196">
                  <c:v>55312779.522083536</c:v>
                </c:pt>
                <c:pt idx="197">
                  <c:v>54121549.38766101</c:v>
                </c:pt>
                <c:pt idx="198">
                  <c:v>52959991.82826038</c:v>
                </c:pt>
                <c:pt idx="199">
                  <c:v>51813797.246493734</c:v>
                </c:pt>
                <c:pt idx="200">
                  <c:v>50683250.17103566</c:v>
                </c:pt>
                <c:pt idx="201">
                  <c:v>49581891.09774897</c:v>
                </c:pt>
                <c:pt idx="202">
                  <c:v>48490635.56036867</c:v>
                </c:pt>
                <c:pt idx="203">
                  <c:v>47351052.34764353</c:v>
                </c:pt>
                <c:pt idx="204">
                  <c:v>46280538.56377897</c:v>
                </c:pt>
                <c:pt idx="205">
                  <c:v>45219054.14868808</c:v>
                </c:pt>
                <c:pt idx="206">
                  <c:v>44182855.20715807</c:v>
                </c:pt>
                <c:pt idx="207">
                  <c:v>43139815.79981697</c:v>
                </c:pt>
                <c:pt idx="208">
                  <c:v>42114894.97291404</c:v>
                </c:pt>
                <c:pt idx="209">
                  <c:v>41097651.03315419</c:v>
                </c:pt>
                <c:pt idx="210">
                  <c:v>40042278.064250715</c:v>
                </c:pt>
                <c:pt idx="211">
                  <c:v>39053160.978850685</c:v>
                </c:pt>
                <c:pt idx="212">
                  <c:v>38075062.27303517</c:v>
                </c:pt>
                <c:pt idx="213">
                  <c:v>37116547.75412184</c:v>
                </c:pt>
                <c:pt idx="214">
                  <c:v>36172762.22738477</c:v>
                </c:pt>
                <c:pt idx="215">
                  <c:v>35250877.1828105</c:v>
                </c:pt>
                <c:pt idx="216">
                  <c:v>34316477.969383895</c:v>
                </c:pt>
                <c:pt idx="217">
                  <c:v>33425536.105360314</c:v>
                </c:pt>
                <c:pt idx="218">
                  <c:v>32528212.786922924</c:v>
                </c:pt>
                <c:pt idx="219">
                  <c:v>31664509.71850484</c:v>
                </c:pt>
                <c:pt idx="220">
                  <c:v>30826993.998987235</c:v>
                </c:pt>
                <c:pt idx="221">
                  <c:v>30006866.62483759</c:v>
                </c:pt>
                <c:pt idx="222">
                  <c:v>29236293.94992449</c:v>
                </c:pt>
                <c:pt idx="223">
                  <c:v>28496462.751940183</c:v>
                </c:pt>
                <c:pt idx="224">
                  <c:v>27791911.70270588</c:v>
                </c:pt>
                <c:pt idx="225">
                  <c:v>27126103.43173898</c:v>
                </c:pt>
                <c:pt idx="226">
                  <c:v>26490345.783218</c:v>
                </c:pt>
                <c:pt idx="227">
                  <c:v>25874338.618824158</c:v>
                </c:pt>
                <c:pt idx="228">
                  <c:v>25259583.995151732</c:v>
                </c:pt>
                <c:pt idx="229">
                  <c:v>24651588.144836646</c:v>
                </c:pt>
                <c:pt idx="230">
                  <c:v>24054363.09500268</c:v>
                </c:pt>
                <c:pt idx="231">
                  <c:v>23457362.152512982</c:v>
                </c:pt>
                <c:pt idx="232">
                  <c:v>22869977.802640587</c:v>
                </c:pt>
                <c:pt idx="233">
                  <c:v>22287219.09497943</c:v>
                </c:pt>
                <c:pt idx="234">
                  <c:v>21713447.13792718</c:v>
                </c:pt>
                <c:pt idx="235">
                  <c:v>21145640.267914485</c:v>
                </c:pt>
                <c:pt idx="236">
                  <c:v>20585350.427413773</c:v>
                </c:pt>
                <c:pt idx="237">
                  <c:v>20031499.475217953</c:v>
                </c:pt>
                <c:pt idx="238">
                  <c:v>19479341.5718667</c:v>
                </c:pt>
                <c:pt idx="239">
                  <c:v>18934780.397018094</c:v>
                </c:pt>
                <c:pt idx="240">
                  <c:v>18392747.685232956</c:v>
                </c:pt>
                <c:pt idx="241">
                  <c:v>17854692.794936128</c:v>
                </c:pt>
                <c:pt idx="242">
                  <c:v>17328146.385418016</c:v>
                </c:pt>
                <c:pt idx="243">
                  <c:v>16798563.737894148</c:v>
                </c:pt>
                <c:pt idx="244">
                  <c:v>16276901.248982722</c:v>
                </c:pt>
                <c:pt idx="245">
                  <c:v>15757548.328538543</c:v>
                </c:pt>
                <c:pt idx="246">
                  <c:v>15246775.02474129</c:v>
                </c:pt>
                <c:pt idx="247">
                  <c:v>14740787.749051228</c:v>
                </c:pt>
                <c:pt idx="248">
                  <c:v>14239809.748916237</c:v>
                </c:pt>
                <c:pt idx="249">
                  <c:v>13746178.201199777</c:v>
                </c:pt>
                <c:pt idx="250">
                  <c:v>13255557.78028269</c:v>
                </c:pt>
                <c:pt idx="251">
                  <c:v>12770509.10385278</c:v>
                </c:pt>
                <c:pt idx="252">
                  <c:v>12288285.95424047</c:v>
                </c:pt>
                <c:pt idx="253">
                  <c:v>11809458.194107406</c:v>
                </c:pt>
                <c:pt idx="254">
                  <c:v>11338933.764328191</c:v>
                </c:pt>
                <c:pt idx="255">
                  <c:v>10869431.393635614</c:v>
                </c:pt>
                <c:pt idx="256">
                  <c:v>10408381.074992577</c:v>
                </c:pt>
                <c:pt idx="257">
                  <c:v>9951377.53820117</c:v>
                </c:pt>
                <c:pt idx="258">
                  <c:v>9504875.656667674</c:v>
                </c:pt>
                <c:pt idx="259">
                  <c:v>8894917.688227026</c:v>
                </c:pt>
                <c:pt idx="260">
                  <c:v>8462335.1079199</c:v>
                </c:pt>
                <c:pt idx="261">
                  <c:v>8036057.302130843</c:v>
                </c:pt>
                <c:pt idx="262">
                  <c:v>7613710.868990339</c:v>
                </c:pt>
                <c:pt idx="263">
                  <c:v>7197736.151559914</c:v>
                </c:pt>
                <c:pt idx="264">
                  <c:v>6787461.430778113</c:v>
                </c:pt>
                <c:pt idx="265">
                  <c:v>6382558.479887711</c:v>
                </c:pt>
                <c:pt idx="266">
                  <c:v>5984502.350416626</c:v>
                </c:pt>
                <c:pt idx="267">
                  <c:v>5591152.596710873</c:v>
                </c:pt>
                <c:pt idx="268">
                  <c:v>5166711.190588886</c:v>
                </c:pt>
                <c:pt idx="269">
                  <c:v>4789458.209555505</c:v>
                </c:pt>
                <c:pt idx="270">
                  <c:v>4421905.985099446</c:v>
                </c:pt>
                <c:pt idx="271">
                  <c:v>4062131.7118937173</c:v>
                </c:pt>
                <c:pt idx="272">
                  <c:v>3709637.313757103</c:v>
                </c:pt>
                <c:pt idx="273">
                  <c:v>3366425.1295462004</c:v>
                </c:pt>
                <c:pt idx="274">
                  <c:v>3035082.073089499</c:v>
                </c:pt>
                <c:pt idx="275">
                  <c:v>2717950.826167751</c:v>
                </c:pt>
                <c:pt idx="276">
                  <c:v>2426907.1329214554</c:v>
                </c:pt>
                <c:pt idx="277">
                  <c:v>2142711.762813239</c:v>
                </c:pt>
                <c:pt idx="278">
                  <c:v>1868327.7458650188</c:v>
                </c:pt>
                <c:pt idx="279">
                  <c:v>1608415.1051760516</c:v>
                </c:pt>
                <c:pt idx="280">
                  <c:v>1363023.1585408088</c:v>
                </c:pt>
                <c:pt idx="281">
                  <c:v>1142443.4261507299</c:v>
                </c:pt>
                <c:pt idx="282">
                  <c:v>958389.0730341445</c:v>
                </c:pt>
                <c:pt idx="283">
                  <c:v>806805.6773138078</c:v>
                </c:pt>
                <c:pt idx="284">
                  <c:v>688368.1030388274</c:v>
                </c:pt>
                <c:pt idx="285">
                  <c:v>611758.1964568602</c:v>
                </c:pt>
                <c:pt idx="286">
                  <c:v>567490.879623114</c:v>
                </c:pt>
                <c:pt idx="287">
                  <c:v>538060.3847516516</c:v>
                </c:pt>
                <c:pt idx="288">
                  <c:v>509266.5312470544</c:v>
                </c:pt>
                <c:pt idx="289">
                  <c:v>482513.66871940286</c:v>
                </c:pt>
                <c:pt idx="290">
                  <c:v>456412.8421052629</c:v>
                </c:pt>
                <c:pt idx="291">
                  <c:v>431411.4213867419</c:v>
                </c:pt>
                <c:pt idx="292">
                  <c:v>407879.52444333513</c:v>
                </c:pt>
                <c:pt idx="293">
                  <c:v>386671.41688343766</c:v>
                </c:pt>
                <c:pt idx="294">
                  <c:v>367761.78380968585</c:v>
                </c:pt>
                <c:pt idx="295">
                  <c:v>351965.70935751183</c:v>
                </c:pt>
                <c:pt idx="296">
                  <c:v>338815.2171640322</c:v>
                </c:pt>
                <c:pt idx="297">
                  <c:v>326787.4447904303</c:v>
                </c:pt>
                <c:pt idx="298">
                  <c:v>316431.5420255989</c:v>
                </c:pt>
                <c:pt idx="299">
                  <c:v>306243.69133436074</c:v>
                </c:pt>
                <c:pt idx="300">
                  <c:v>296256.22658953397</c:v>
                </c:pt>
                <c:pt idx="301">
                  <c:v>286328.02033965173</c:v>
                </c:pt>
                <c:pt idx="302">
                  <c:v>276572.3324559992</c:v>
                </c:pt>
                <c:pt idx="303">
                  <c:v>266929.991386677</c:v>
                </c:pt>
                <c:pt idx="304">
                  <c:v>257587.0418835771</c:v>
                </c:pt>
                <c:pt idx="305">
                  <c:v>248746.02809573323</c:v>
                </c:pt>
                <c:pt idx="306">
                  <c:v>239991.009139369</c:v>
                </c:pt>
                <c:pt idx="307">
                  <c:v>231603.75335423645</c:v>
                </c:pt>
                <c:pt idx="308">
                  <c:v>223267.24196391777</c:v>
                </c:pt>
                <c:pt idx="309">
                  <c:v>215010.65270294232</c:v>
                </c:pt>
                <c:pt idx="310">
                  <c:v>206773.7397478594</c:v>
                </c:pt>
                <c:pt idx="311">
                  <c:v>198614.02846479267</c:v>
                </c:pt>
                <c:pt idx="312">
                  <c:v>190475.75626651623</c:v>
                </c:pt>
                <c:pt idx="313">
                  <c:v>182387.0093921746</c:v>
                </c:pt>
                <c:pt idx="314">
                  <c:v>174419.1559152876</c:v>
                </c:pt>
                <c:pt idx="315">
                  <c:v>166425.44091053924</c:v>
                </c:pt>
                <c:pt idx="316">
                  <c:v>158502.25913921467</c:v>
                </c:pt>
                <c:pt idx="317">
                  <c:v>150760.93734140764</c:v>
                </c:pt>
                <c:pt idx="318">
                  <c:v>143086.64270202498</c:v>
                </c:pt>
                <c:pt idx="319">
                  <c:v>135608.1025453556</c:v>
                </c:pt>
                <c:pt idx="320">
                  <c:v>128175.43452937166</c:v>
                </c:pt>
                <c:pt idx="321">
                  <c:v>120940.84565984794</c:v>
                </c:pt>
                <c:pt idx="322">
                  <c:v>113733.23333183111</c:v>
                </c:pt>
                <c:pt idx="323">
                  <c:v>106584.52309649586</c:v>
                </c:pt>
                <c:pt idx="324">
                  <c:v>99464.34109338828</c:v>
                </c:pt>
                <c:pt idx="325">
                  <c:v>92388.01611563502</c:v>
                </c:pt>
                <c:pt idx="326">
                  <c:v>85378.76283679015</c:v>
                </c:pt>
                <c:pt idx="327">
                  <c:v>78499.32122280817</c:v>
                </c:pt>
                <c:pt idx="328">
                  <c:v>71672.22415885839</c:v>
                </c:pt>
                <c:pt idx="329">
                  <c:v>65183.51421812421</c:v>
                </c:pt>
                <c:pt idx="330">
                  <c:v>58890.990904478545</c:v>
                </c:pt>
                <c:pt idx="331">
                  <c:v>52737.01277171284</c:v>
                </c:pt>
                <c:pt idx="332">
                  <c:v>46841.773040902306</c:v>
                </c:pt>
                <c:pt idx="333">
                  <c:v>40989.00876806816</c:v>
                </c:pt>
                <c:pt idx="334">
                  <c:v>35166.52326816569</c:v>
                </c:pt>
                <c:pt idx="335">
                  <c:v>30096.378540979174</c:v>
                </c:pt>
                <c:pt idx="336">
                  <c:v>25053.11447049196</c:v>
                </c:pt>
                <c:pt idx="337">
                  <c:v>20041.39144608412</c:v>
                </c:pt>
                <c:pt idx="338">
                  <c:v>15067.252571607618</c:v>
                </c:pt>
                <c:pt idx="339">
                  <c:v>10793.180645121742</c:v>
                </c:pt>
                <c:pt idx="340">
                  <c:v>7014.70342587155</c:v>
                </c:pt>
                <c:pt idx="341">
                  <c:v>4281.720870283877</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numCache>
            </c:numRef>
          </c:val>
        </c:ser>
        <c:ser>
          <c:idx val="3"/>
          <c:order val="3"/>
          <c:tx>
            <c:strRef>
              <c:f>_Hidden28!$E$1:$E$1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_Hidden28!$A$2:$A$373</c:f>
              <c:strCache>
                <c:ptCount val="372"/>
                <c:pt idx="0">
                  <c:v>1/01/2017</c:v>
                </c:pt>
                <c:pt idx="1">
                  <c:v>1/02/2017</c:v>
                </c:pt>
                <c:pt idx="2">
                  <c:v>1/03/2017</c:v>
                </c:pt>
                <c:pt idx="3">
                  <c:v>1/04/2017</c:v>
                </c:pt>
                <c:pt idx="4">
                  <c:v>1/05/2017</c:v>
                </c:pt>
                <c:pt idx="5">
                  <c:v>1/06/2017</c:v>
                </c:pt>
                <c:pt idx="6">
                  <c:v>1/07/2017</c:v>
                </c:pt>
                <c:pt idx="7">
                  <c:v>1/08/2017</c:v>
                </c:pt>
                <c:pt idx="8">
                  <c:v>1/09/2017</c:v>
                </c:pt>
                <c:pt idx="9">
                  <c:v>1/10/2017</c:v>
                </c:pt>
                <c:pt idx="10">
                  <c:v>1/11/2017</c:v>
                </c:pt>
                <c:pt idx="11">
                  <c:v>1/12/2017</c:v>
                </c:pt>
                <c:pt idx="12">
                  <c:v>1/01/2018</c:v>
                </c:pt>
                <c:pt idx="13">
                  <c:v>1/02/2018</c:v>
                </c:pt>
                <c:pt idx="14">
                  <c:v>1/03/2018</c:v>
                </c:pt>
                <c:pt idx="15">
                  <c:v>1/04/2018</c:v>
                </c:pt>
                <c:pt idx="16">
                  <c:v>1/05/2018</c:v>
                </c:pt>
                <c:pt idx="17">
                  <c:v>1/06/2018</c:v>
                </c:pt>
                <c:pt idx="18">
                  <c:v>1/07/2018</c:v>
                </c:pt>
                <c:pt idx="19">
                  <c:v>1/08/2018</c:v>
                </c:pt>
                <c:pt idx="20">
                  <c:v>1/09/2018</c:v>
                </c:pt>
                <c:pt idx="21">
                  <c:v>1/10/2018</c:v>
                </c:pt>
                <c:pt idx="22">
                  <c:v>1/11/2018</c:v>
                </c:pt>
                <c:pt idx="23">
                  <c:v>1/12/2018</c:v>
                </c:pt>
                <c:pt idx="24">
                  <c:v>1/01/2019</c:v>
                </c:pt>
                <c:pt idx="25">
                  <c:v>1/02/2019</c:v>
                </c:pt>
                <c:pt idx="26">
                  <c:v>1/03/2019</c:v>
                </c:pt>
                <c:pt idx="27">
                  <c:v>1/04/2019</c:v>
                </c:pt>
                <c:pt idx="28">
                  <c:v>1/05/2019</c:v>
                </c:pt>
                <c:pt idx="29">
                  <c:v>1/06/2019</c:v>
                </c:pt>
                <c:pt idx="30">
                  <c:v>1/07/2019</c:v>
                </c:pt>
                <c:pt idx="31">
                  <c:v>1/08/2019</c:v>
                </c:pt>
                <c:pt idx="32">
                  <c:v>1/09/2019</c:v>
                </c:pt>
                <c:pt idx="33">
                  <c:v>1/10/2019</c:v>
                </c:pt>
                <c:pt idx="34">
                  <c:v>1/11/2019</c:v>
                </c:pt>
                <c:pt idx="35">
                  <c:v>1/12/2019</c:v>
                </c:pt>
                <c:pt idx="36">
                  <c:v>1/01/2020</c:v>
                </c:pt>
                <c:pt idx="37">
                  <c:v>1/02/2020</c:v>
                </c:pt>
                <c:pt idx="38">
                  <c:v>1/03/2020</c:v>
                </c:pt>
                <c:pt idx="39">
                  <c:v>1/04/2020</c:v>
                </c:pt>
                <c:pt idx="40">
                  <c:v>1/05/2020</c:v>
                </c:pt>
                <c:pt idx="41">
                  <c:v>1/06/2020</c:v>
                </c:pt>
                <c:pt idx="42">
                  <c:v>1/07/2020</c:v>
                </c:pt>
                <c:pt idx="43">
                  <c:v>1/08/2020</c:v>
                </c:pt>
                <c:pt idx="44">
                  <c:v>1/09/2020</c:v>
                </c:pt>
                <c:pt idx="45">
                  <c:v>1/10/2020</c:v>
                </c:pt>
                <c:pt idx="46">
                  <c:v>1/11/2020</c:v>
                </c:pt>
                <c:pt idx="47">
                  <c:v>1/12/2020</c:v>
                </c:pt>
                <c:pt idx="48">
                  <c:v>1/01/2021</c:v>
                </c:pt>
                <c:pt idx="49">
                  <c:v>1/02/2021</c:v>
                </c:pt>
                <c:pt idx="50">
                  <c:v>1/03/2021</c:v>
                </c:pt>
                <c:pt idx="51">
                  <c:v>1/04/2021</c:v>
                </c:pt>
                <c:pt idx="52">
                  <c:v>1/05/2021</c:v>
                </c:pt>
                <c:pt idx="53">
                  <c:v>1/06/2021</c:v>
                </c:pt>
                <c:pt idx="54">
                  <c:v>1/07/2021</c:v>
                </c:pt>
                <c:pt idx="55">
                  <c:v>1/08/2021</c:v>
                </c:pt>
                <c:pt idx="56">
                  <c:v>1/09/2021</c:v>
                </c:pt>
                <c:pt idx="57">
                  <c:v>1/10/2021</c:v>
                </c:pt>
                <c:pt idx="58">
                  <c:v>1/11/2021</c:v>
                </c:pt>
                <c:pt idx="59">
                  <c:v>1/12/2021</c:v>
                </c:pt>
                <c:pt idx="60">
                  <c:v>1/01/2022</c:v>
                </c:pt>
                <c:pt idx="61">
                  <c:v>1/02/2022</c:v>
                </c:pt>
                <c:pt idx="62">
                  <c:v>1/03/2022</c:v>
                </c:pt>
                <c:pt idx="63">
                  <c:v>1/04/2022</c:v>
                </c:pt>
                <c:pt idx="64">
                  <c:v>1/05/2022</c:v>
                </c:pt>
                <c:pt idx="65">
                  <c:v>1/06/2022</c:v>
                </c:pt>
                <c:pt idx="66">
                  <c:v>1/07/2022</c:v>
                </c:pt>
                <c:pt idx="67">
                  <c:v>1/08/2022</c:v>
                </c:pt>
                <c:pt idx="68">
                  <c:v>1/09/2022</c:v>
                </c:pt>
                <c:pt idx="69">
                  <c:v>1/10/2022</c:v>
                </c:pt>
                <c:pt idx="70">
                  <c:v>1/11/2022</c:v>
                </c:pt>
                <c:pt idx="71">
                  <c:v>1/12/2022</c:v>
                </c:pt>
                <c:pt idx="72">
                  <c:v>1/01/2023</c:v>
                </c:pt>
                <c:pt idx="73">
                  <c:v>1/02/2023</c:v>
                </c:pt>
                <c:pt idx="74">
                  <c:v>1/03/2023</c:v>
                </c:pt>
                <c:pt idx="75">
                  <c:v>1/04/2023</c:v>
                </c:pt>
                <c:pt idx="76">
                  <c:v>1/05/2023</c:v>
                </c:pt>
                <c:pt idx="77">
                  <c:v>1/06/2023</c:v>
                </c:pt>
                <c:pt idx="78">
                  <c:v>1/07/2023</c:v>
                </c:pt>
                <c:pt idx="79">
                  <c:v>1/08/2023</c:v>
                </c:pt>
                <c:pt idx="80">
                  <c:v>1/09/2023</c:v>
                </c:pt>
                <c:pt idx="81">
                  <c:v>1/10/2023</c:v>
                </c:pt>
                <c:pt idx="82">
                  <c:v>1/11/2023</c:v>
                </c:pt>
                <c:pt idx="83">
                  <c:v>1/12/2023</c:v>
                </c:pt>
                <c:pt idx="84">
                  <c:v>1/01/2024</c:v>
                </c:pt>
                <c:pt idx="85">
                  <c:v>1/02/2024</c:v>
                </c:pt>
                <c:pt idx="86">
                  <c:v>1/03/2024</c:v>
                </c:pt>
                <c:pt idx="87">
                  <c:v>1/04/2024</c:v>
                </c:pt>
                <c:pt idx="88">
                  <c:v>1/05/2024</c:v>
                </c:pt>
                <c:pt idx="89">
                  <c:v>1/06/2024</c:v>
                </c:pt>
                <c:pt idx="90">
                  <c:v>1/07/2024</c:v>
                </c:pt>
                <c:pt idx="91">
                  <c:v>1/08/2024</c:v>
                </c:pt>
                <c:pt idx="92">
                  <c:v>1/09/2024</c:v>
                </c:pt>
                <c:pt idx="93">
                  <c:v>1/10/2024</c:v>
                </c:pt>
                <c:pt idx="94">
                  <c:v>1/11/2024</c:v>
                </c:pt>
                <c:pt idx="95">
                  <c:v>1/12/2024</c:v>
                </c:pt>
                <c:pt idx="96">
                  <c:v>1/01/2025</c:v>
                </c:pt>
                <c:pt idx="97">
                  <c:v>1/02/2025</c:v>
                </c:pt>
                <c:pt idx="98">
                  <c:v>1/03/2025</c:v>
                </c:pt>
                <c:pt idx="99">
                  <c:v>1/04/2025</c:v>
                </c:pt>
                <c:pt idx="100">
                  <c:v>1/05/2025</c:v>
                </c:pt>
                <c:pt idx="101">
                  <c:v>1/06/2025</c:v>
                </c:pt>
                <c:pt idx="102">
                  <c:v>1/07/2025</c:v>
                </c:pt>
                <c:pt idx="103">
                  <c:v>1/08/2025</c:v>
                </c:pt>
                <c:pt idx="104">
                  <c:v>1/09/2025</c:v>
                </c:pt>
                <c:pt idx="105">
                  <c:v>1/10/2025</c:v>
                </c:pt>
                <c:pt idx="106">
                  <c:v>1/11/2025</c:v>
                </c:pt>
                <c:pt idx="107">
                  <c:v>1/12/2025</c:v>
                </c:pt>
                <c:pt idx="108">
                  <c:v>1/01/2026</c:v>
                </c:pt>
                <c:pt idx="109">
                  <c:v>1/02/2026</c:v>
                </c:pt>
                <c:pt idx="110">
                  <c:v>1/03/2026</c:v>
                </c:pt>
                <c:pt idx="111">
                  <c:v>1/04/2026</c:v>
                </c:pt>
                <c:pt idx="112">
                  <c:v>1/05/2026</c:v>
                </c:pt>
                <c:pt idx="113">
                  <c:v>1/06/2026</c:v>
                </c:pt>
                <c:pt idx="114">
                  <c:v>1/07/2026</c:v>
                </c:pt>
                <c:pt idx="115">
                  <c:v>1/08/2026</c:v>
                </c:pt>
                <c:pt idx="116">
                  <c:v>1/09/2026</c:v>
                </c:pt>
                <c:pt idx="117">
                  <c:v>1/10/2026</c:v>
                </c:pt>
                <c:pt idx="118">
                  <c:v>1/11/2026</c:v>
                </c:pt>
                <c:pt idx="119">
                  <c:v>1/12/2026</c:v>
                </c:pt>
                <c:pt idx="120">
                  <c:v>1/01/2027</c:v>
                </c:pt>
                <c:pt idx="121">
                  <c:v>1/02/2027</c:v>
                </c:pt>
                <c:pt idx="122">
                  <c:v>1/03/2027</c:v>
                </c:pt>
                <c:pt idx="123">
                  <c:v>1/04/2027</c:v>
                </c:pt>
                <c:pt idx="124">
                  <c:v>1/05/2027</c:v>
                </c:pt>
                <c:pt idx="125">
                  <c:v>1/06/2027</c:v>
                </c:pt>
                <c:pt idx="126">
                  <c:v>1/07/2027</c:v>
                </c:pt>
                <c:pt idx="127">
                  <c:v>1/08/2027</c:v>
                </c:pt>
                <c:pt idx="128">
                  <c:v>1/09/2027</c:v>
                </c:pt>
                <c:pt idx="129">
                  <c:v>1/10/2027</c:v>
                </c:pt>
                <c:pt idx="130">
                  <c:v>1/11/2027</c:v>
                </c:pt>
                <c:pt idx="131">
                  <c:v>1/12/2027</c:v>
                </c:pt>
                <c:pt idx="132">
                  <c:v>1/01/2028</c:v>
                </c:pt>
                <c:pt idx="133">
                  <c:v>1/02/2028</c:v>
                </c:pt>
                <c:pt idx="134">
                  <c:v>1/03/2028</c:v>
                </c:pt>
                <c:pt idx="135">
                  <c:v>1/04/2028</c:v>
                </c:pt>
                <c:pt idx="136">
                  <c:v>1/05/2028</c:v>
                </c:pt>
                <c:pt idx="137">
                  <c:v>1/06/2028</c:v>
                </c:pt>
                <c:pt idx="138">
                  <c:v>1/07/2028</c:v>
                </c:pt>
                <c:pt idx="139">
                  <c:v>1/08/2028</c:v>
                </c:pt>
                <c:pt idx="140">
                  <c:v>1/09/2028</c:v>
                </c:pt>
                <c:pt idx="141">
                  <c:v>1/10/2028</c:v>
                </c:pt>
                <c:pt idx="142">
                  <c:v>1/11/2028</c:v>
                </c:pt>
                <c:pt idx="143">
                  <c:v>1/12/2028</c:v>
                </c:pt>
                <c:pt idx="144">
                  <c:v>1/01/2029</c:v>
                </c:pt>
                <c:pt idx="145">
                  <c:v>1/02/2029</c:v>
                </c:pt>
                <c:pt idx="146">
                  <c:v>1/03/2029</c:v>
                </c:pt>
                <c:pt idx="147">
                  <c:v>1/04/2029</c:v>
                </c:pt>
                <c:pt idx="148">
                  <c:v>1/05/2029</c:v>
                </c:pt>
                <c:pt idx="149">
                  <c:v>1/06/2029</c:v>
                </c:pt>
                <c:pt idx="150">
                  <c:v>1/07/2029</c:v>
                </c:pt>
                <c:pt idx="151">
                  <c:v>1/08/2029</c:v>
                </c:pt>
                <c:pt idx="152">
                  <c:v>1/09/2029</c:v>
                </c:pt>
                <c:pt idx="153">
                  <c:v>1/10/2029</c:v>
                </c:pt>
                <c:pt idx="154">
                  <c:v>1/11/2029</c:v>
                </c:pt>
                <c:pt idx="155">
                  <c:v>1/12/2029</c:v>
                </c:pt>
                <c:pt idx="156">
                  <c:v>1/01/2030</c:v>
                </c:pt>
                <c:pt idx="157">
                  <c:v>1/02/2030</c:v>
                </c:pt>
                <c:pt idx="158">
                  <c:v>1/03/2030</c:v>
                </c:pt>
                <c:pt idx="159">
                  <c:v>1/04/2030</c:v>
                </c:pt>
                <c:pt idx="160">
                  <c:v>1/05/2030</c:v>
                </c:pt>
                <c:pt idx="161">
                  <c:v>1/06/2030</c:v>
                </c:pt>
                <c:pt idx="162">
                  <c:v>1/07/2030</c:v>
                </c:pt>
                <c:pt idx="163">
                  <c:v>1/08/2030</c:v>
                </c:pt>
                <c:pt idx="164">
                  <c:v>1/09/2030</c:v>
                </c:pt>
                <c:pt idx="165">
                  <c:v>1/10/2030</c:v>
                </c:pt>
                <c:pt idx="166">
                  <c:v>1/11/2030</c:v>
                </c:pt>
                <c:pt idx="167">
                  <c:v>1/12/2030</c:v>
                </c:pt>
                <c:pt idx="168">
                  <c:v>1/01/2031</c:v>
                </c:pt>
                <c:pt idx="169">
                  <c:v>1/02/2031</c:v>
                </c:pt>
                <c:pt idx="170">
                  <c:v>1/03/2031</c:v>
                </c:pt>
                <c:pt idx="171">
                  <c:v>1/04/2031</c:v>
                </c:pt>
                <c:pt idx="172">
                  <c:v>1/05/2031</c:v>
                </c:pt>
                <c:pt idx="173">
                  <c:v>1/06/2031</c:v>
                </c:pt>
                <c:pt idx="174">
                  <c:v>1/07/2031</c:v>
                </c:pt>
                <c:pt idx="175">
                  <c:v>1/08/2031</c:v>
                </c:pt>
                <c:pt idx="176">
                  <c:v>1/09/2031</c:v>
                </c:pt>
                <c:pt idx="177">
                  <c:v>1/10/2031</c:v>
                </c:pt>
                <c:pt idx="178">
                  <c:v>1/11/2031</c:v>
                </c:pt>
                <c:pt idx="179">
                  <c:v>1/12/2031</c:v>
                </c:pt>
                <c:pt idx="180">
                  <c:v>1/01/2032</c:v>
                </c:pt>
                <c:pt idx="181">
                  <c:v>1/02/2032</c:v>
                </c:pt>
                <c:pt idx="182">
                  <c:v>1/03/2032</c:v>
                </c:pt>
                <c:pt idx="183">
                  <c:v>1/04/2032</c:v>
                </c:pt>
                <c:pt idx="184">
                  <c:v>1/05/2032</c:v>
                </c:pt>
                <c:pt idx="185">
                  <c:v>1/06/2032</c:v>
                </c:pt>
                <c:pt idx="186">
                  <c:v>1/07/2032</c:v>
                </c:pt>
                <c:pt idx="187">
                  <c:v>1/08/2032</c:v>
                </c:pt>
                <c:pt idx="188">
                  <c:v>1/09/2032</c:v>
                </c:pt>
                <c:pt idx="189">
                  <c:v>1/10/2032</c:v>
                </c:pt>
                <c:pt idx="190">
                  <c:v>1/11/2032</c:v>
                </c:pt>
                <c:pt idx="191">
                  <c:v>1/12/2032</c:v>
                </c:pt>
                <c:pt idx="192">
                  <c:v>1/01/2033</c:v>
                </c:pt>
                <c:pt idx="193">
                  <c:v>1/02/2033</c:v>
                </c:pt>
                <c:pt idx="194">
                  <c:v>1/03/2033</c:v>
                </c:pt>
                <c:pt idx="195">
                  <c:v>1/04/2033</c:v>
                </c:pt>
                <c:pt idx="196">
                  <c:v>1/05/2033</c:v>
                </c:pt>
                <c:pt idx="197">
                  <c:v>1/06/2033</c:v>
                </c:pt>
                <c:pt idx="198">
                  <c:v>1/07/2033</c:v>
                </c:pt>
                <c:pt idx="199">
                  <c:v>1/08/2033</c:v>
                </c:pt>
                <c:pt idx="200">
                  <c:v>1/09/2033</c:v>
                </c:pt>
                <c:pt idx="201">
                  <c:v>1/10/2033</c:v>
                </c:pt>
                <c:pt idx="202">
                  <c:v>1/11/2033</c:v>
                </c:pt>
                <c:pt idx="203">
                  <c:v>1/12/2033</c:v>
                </c:pt>
                <c:pt idx="204">
                  <c:v>1/01/2034</c:v>
                </c:pt>
                <c:pt idx="205">
                  <c:v>1/02/2034</c:v>
                </c:pt>
                <c:pt idx="206">
                  <c:v>1/03/2034</c:v>
                </c:pt>
                <c:pt idx="207">
                  <c:v>1/04/2034</c:v>
                </c:pt>
                <c:pt idx="208">
                  <c:v>1/05/2034</c:v>
                </c:pt>
                <c:pt idx="209">
                  <c:v>1/06/2034</c:v>
                </c:pt>
                <c:pt idx="210">
                  <c:v>1/07/2034</c:v>
                </c:pt>
                <c:pt idx="211">
                  <c:v>1/08/2034</c:v>
                </c:pt>
                <c:pt idx="212">
                  <c:v>1/09/2034</c:v>
                </c:pt>
                <c:pt idx="213">
                  <c:v>1/10/2034</c:v>
                </c:pt>
                <c:pt idx="214">
                  <c:v>1/11/2034</c:v>
                </c:pt>
                <c:pt idx="215">
                  <c:v>1/12/2034</c:v>
                </c:pt>
                <c:pt idx="216">
                  <c:v>1/01/2035</c:v>
                </c:pt>
                <c:pt idx="217">
                  <c:v>1/02/2035</c:v>
                </c:pt>
                <c:pt idx="218">
                  <c:v>1/03/2035</c:v>
                </c:pt>
                <c:pt idx="219">
                  <c:v>1/04/2035</c:v>
                </c:pt>
                <c:pt idx="220">
                  <c:v>1/05/2035</c:v>
                </c:pt>
                <c:pt idx="221">
                  <c:v>1/06/2035</c:v>
                </c:pt>
                <c:pt idx="222">
                  <c:v>1/07/2035</c:v>
                </c:pt>
                <c:pt idx="223">
                  <c:v>1/08/2035</c:v>
                </c:pt>
                <c:pt idx="224">
                  <c:v>1/09/2035</c:v>
                </c:pt>
                <c:pt idx="225">
                  <c:v>1/10/2035</c:v>
                </c:pt>
                <c:pt idx="226">
                  <c:v>1/11/2035</c:v>
                </c:pt>
                <c:pt idx="227">
                  <c:v>1/12/2035</c:v>
                </c:pt>
                <c:pt idx="228">
                  <c:v>1/01/2036</c:v>
                </c:pt>
                <c:pt idx="229">
                  <c:v>1/02/2036</c:v>
                </c:pt>
                <c:pt idx="230">
                  <c:v>1/03/2036</c:v>
                </c:pt>
                <c:pt idx="231">
                  <c:v>1/04/2036</c:v>
                </c:pt>
                <c:pt idx="232">
                  <c:v>1/05/2036</c:v>
                </c:pt>
                <c:pt idx="233">
                  <c:v>1/06/2036</c:v>
                </c:pt>
                <c:pt idx="234">
                  <c:v>1/07/2036</c:v>
                </c:pt>
                <c:pt idx="235">
                  <c:v>1/08/2036</c:v>
                </c:pt>
                <c:pt idx="236">
                  <c:v>1/09/2036</c:v>
                </c:pt>
                <c:pt idx="237">
                  <c:v>1/10/2036</c:v>
                </c:pt>
                <c:pt idx="238">
                  <c:v>1/11/2036</c:v>
                </c:pt>
                <c:pt idx="239">
                  <c:v>1/12/2036</c:v>
                </c:pt>
                <c:pt idx="240">
                  <c:v>1/01/2037</c:v>
                </c:pt>
                <c:pt idx="241">
                  <c:v>1/02/2037</c:v>
                </c:pt>
                <c:pt idx="242">
                  <c:v>1/03/2037</c:v>
                </c:pt>
                <c:pt idx="243">
                  <c:v>1/04/2037</c:v>
                </c:pt>
                <c:pt idx="244">
                  <c:v>1/05/2037</c:v>
                </c:pt>
                <c:pt idx="245">
                  <c:v>1/06/2037</c:v>
                </c:pt>
                <c:pt idx="246">
                  <c:v>1/07/2037</c:v>
                </c:pt>
                <c:pt idx="247">
                  <c:v>1/08/2037</c:v>
                </c:pt>
                <c:pt idx="248">
                  <c:v>1/09/2037</c:v>
                </c:pt>
                <c:pt idx="249">
                  <c:v>1/10/2037</c:v>
                </c:pt>
                <c:pt idx="250">
                  <c:v>1/11/2037</c:v>
                </c:pt>
                <c:pt idx="251">
                  <c:v>1/12/2037</c:v>
                </c:pt>
                <c:pt idx="252">
                  <c:v>1/01/2038</c:v>
                </c:pt>
                <c:pt idx="253">
                  <c:v>1/02/2038</c:v>
                </c:pt>
                <c:pt idx="254">
                  <c:v>1/03/2038</c:v>
                </c:pt>
                <c:pt idx="255">
                  <c:v>1/04/2038</c:v>
                </c:pt>
                <c:pt idx="256">
                  <c:v>1/05/2038</c:v>
                </c:pt>
                <c:pt idx="257">
                  <c:v>1/06/2038</c:v>
                </c:pt>
                <c:pt idx="258">
                  <c:v>1/07/2038</c:v>
                </c:pt>
                <c:pt idx="259">
                  <c:v>1/08/2038</c:v>
                </c:pt>
                <c:pt idx="260">
                  <c:v>1/09/2038</c:v>
                </c:pt>
                <c:pt idx="261">
                  <c:v>1/10/2038</c:v>
                </c:pt>
                <c:pt idx="262">
                  <c:v>1/11/2038</c:v>
                </c:pt>
                <c:pt idx="263">
                  <c:v>1/12/2038</c:v>
                </c:pt>
                <c:pt idx="264">
                  <c:v>1/01/2039</c:v>
                </c:pt>
                <c:pt idx="265">
                  <c:v>1/02/2039</c:v>
                </c:pt>
                <c:pt idx="266">
                  <c:v>1/03/2039</c:v>
                </c:pt>
                <c:pt idx="267">
                  <c:v>1/04/2039</c:v>
                </c:pt>
                <c:pt idx="268">
                  <c:v>1/05/2039</c:v>
                </c:pt>
                <c:pt idx="269">
                  <c:v>1/06/2039</c:v>
                </c:pt>
                <c:pt idx="270">
                  <c:v>1/07/2039</c:v>
                </c:pt>
                <c:pt idx="271">
                  <c:v>1/08/2039</c:v>
                </c:pt>
                <c:pt idx="272">
                  <c:v>1/09/2039</c:v>
                </c:pt>
                <c:pt idx="273">
                  <c:v>1/10/2039</c:v>
                </c:pt>
                <c:pt idx="274">
                  <c:v>1/11/2039</c:v>
                </c:pt>
                <c:pt idx="275">
                  <c:v>1/12/2039</c:v>
                </c:pt>
                <c:pt idx="276">
                  <c:v>1/01/2040</c:v>
                </c:pt>
                <c:pt idx="277">
                  <c:v>1/02/2040</c:v>
                </c:pt>
                <c:pt idx="278">
                  <c:v>1/03/2040</c:v>
                </c:pt>
                <c:pt idx="279">
                  <c:v>1/04/2040</c:v>
                </c:pt>
                <c:pt idx="280">
                  <c:v>1/05/2040</c:v>
                </c:pt>
                <c:pt idx="281">
                  <c:v>1/06/2040</c:v>
                </c:pt>
                <c:pt idx="282">
                  <c:v>1/07/2040</c:v>
                </c:pt>
                <c:pt idx="283">
                  <c:v>1/08/2040</c:v>
                </c:pt>
                <c:pt idx="284">
                  <c:v>1/09/2040</c:v>
                </c:pt>
                <c:pt idx="285">
                  <c:v>1/10/2040</c:v>
                </c:pt>
                <c:pt idx="286">
                  <c:v>1/11/2040</c:v>
                </c:pt>
                <c:pt idx="287">
                  <c:v>1/12/2040</c:v>
                </c:pt>
                <c:pt idx="288">
                  <c:v>1/01/2041</c:v>
                </c:pt>
                <c:pt idx="289">
                  <c:v>1/02/2041</c:v>
                </c:pt>
                <c:pt idx="290">
                  <c:v>1/03/2041</c:v>
                </c:pt>
                <c:pt idx="291">
                  <c:v>1/04/2041</c:v>
                </c:pt>
                <c:pt idx="292">
                  <c:v>1/05/2041</c:v>
                </c:pt>
                <c:pt idx="293">
                  <c:v>1/06/2041</c:v>
                </c:pt>
                <c:pt idx="294">
                  <c:v>1/07/2041</c:v>
                </c:pt>
                <c:pt idx="295">
                  <c:v>1/08/2041</c:v>
                </c:pt>
                <c:pt idx="296">
                  <c:v>1/09/2041</c:v>
                </c:pt>
                <c:pt idx="297">
                  <c:v>1/10/2041</c:v>
                </c:pt>
                <c:pt idx="298">
                  <c:v>1/11/2041</c:v>
                </c:pt>
                <c:pt idx="299">
                  <c:v>1/12/2041</c:v>
                </c:pt>
                <c:pt idx="300">
                  <c:v>1/01/2042</c:v>
                </c:pt>
                <c:pt idx="301">
                  <c:v>1/02/2042</c:v>
                </c:pt>
                <c:pt idx="302">
                  <c:v>1/03/2042</c:v>
                </c:pt>
                <c:pt idx="303">
                  <c:v>1/04/2042</c:v>
                </c:pt>
                <c:pt idx="304">
                  <c:v>1/05/2042</c:v>
                </c:pt>
                <c:pt idx="305">
                  <c:v>1/06/2042</c:v>
                </c:pt>
                <c:pt idx="306">
                  <c:v>1/07/2042</c:v>
                </c:pt>
                <c:pt idx="307">
                  <c:v>1/08/2042</c:v>
                </c:pt>
                <c:pt idx="308">
                  <c:v>1/09/2042</c:v>
                </c:pt>
                <c:pt idx="309">
                  <c:v>1/10/2042</c:v>
                </c:pt>
                <c:pt idx="310">
                  <c:v>1/11/2042</c:v>
                </c:pt>
                <c:pt idx="311">
                  <c:v>1/12/2042</c:v>
                </c:pt>
                <c:pt idx="312">
                  <c:v>1/01/2043</c:v>
                </c:pt>
                <c:pt idx="313">
                  <c:v>1/02/2043</c:v>
                </c:pt>
                <c:pt idx="314">
                  <c:v>1/03/2043</c:v>
                </c:pt>
                <c:pt idx="315">
                  <c:v>1/04/2043</c:v>
                </c:pt>
                <c:pt idx="316">
                  <c:v>1/05/2043</c:v>
                </c:pt>
                <c:pt idx="317">
                  <c:v>1/06/2043</c:v>
                </c:pt>
                <c:pt idx="318">
                  <c:v>1/07/2043</c:v>
                </c:pt>
                <c:pt idx="319">
                  <c:v>1/08/2043</c:v>
                </c:pt>
                <c:pt idx="320">
                  <c:v>1/09/2043</c:v>
                </c:pt>
                <c:pt idx="321">
                  <c:v>1/10/2043</c:v>
                </c:pt>
                <c:pt idx="322">
                  <c:v>1/11/2043</c:v>
                </c:pt>
                <c:pt idx="323">
                  <c:v>1/12/2043</c:v>
                </c:pt>
                <c:pt idx="324">
                  <c:v>1/01/2044</c:v>
                </c:pt>
                <c:pt idx="325">
                  <c:v>1/02/2044</c:v>
                </c:pt>
                <c:pt idx="326">
                  <c:v>1/03/2044</c:v>
                </c:pt>
                <c:pt idx="327">
                  <c:v>1/04/2044</c:v>
                </c:pt>
                <c:pt idx="328">
                  <c:v>1/05/2044</c:v>
                </c:pt>
                <c:pt idx="329">
                  <c:v>1/06/2044</c:v>
                </c:pt>
                <c:pt idx="330">
                  <c:v>1/07/2044</c:v>
                </c:pt>
                <c:pt idx="331">
                  <c:v>1/08/2044</c:v>
                </c:pt>
                <c:pt idx="332">
                  <c:v>1/09/2044</c:v>
                </c:pt>
                <c:pt idx="333">
                  <c:v>1/10/2044</c:v>
                </c:pt>
                <c:pt idx="334">
                  <c:v>1/11/2044</c:v>
                </c:pt>
                <c:pt idx="335">
                  <c:v>1/12/2044</c:v>
                </c:pt>
                <c:pt idx="336">
                  <c:v>1/01/2045</c:v>
                </c:pt>
                <c:pt idx="337">
                  <c:v>1/02/2045</c:v>
                </c:pt>
                <c:pt idx="338">
                  <c:v>1/03/2045</c:v>
                </c:pt>
                <c:pt idx="339">
                  <c:v>1/04/2045</c:v>
                </c:pt>
                <c:pt idx="340">
                  <c:v>1/05/2045</c:v>
                </c:pt>
                <c:pt idx="341">
                  <c:v>1/06/2045</c:v>
                </c:pt>
                <c:pt idx="342">
                  <c:v>1/07/2045</c:v>
                </c:pt>
                <c:pt idx="343">
                  <c:v>1/08/2045</c:v>
                </c:pt>
                <c:pt idx="344">
                  <c:v>1/09/2045</c:v>
                </c:pt>
                <c:pt idx="345">
                  <c:v>1/10/2045</c:v>
                </c:pt>
                <c:pt idx="346">
                  <c:v>1/11/2045</c:v>
                </c:pt>
                <c:pt idx="347">
                  <c:v>1/12/2045</c:v>
                </c:pt>
                <c:pt idx="348">
                  <c:v>1/01/2046</c:v>
                </c:pt>
                <c:pt idx="349">
                  <c:v>1/02/2046</c:v>
                </c:pt>
                <c:pt idx="350">
                  <c:v>1/03/2046</c:v>
                </c:pt>
                <c:pt idx="351">
                  <c:v>1/04/2046</c:v>
                </c:pt>
                <c:pt idx="352">
                  <c:v>1/05/2046</c:v>
                </c:pt>
                <c:pt idx="353">
                  <c:v>1/06/2046</c:v>
                </c:pt>
                <c:pt idx="354">
                  <c:v>1/07/2046</c:v>
                </c:pt>
                <c:pt idx="355">
                  <c:v>1/08/2046</c:v>
                </c:pt>
                <c:pt idx="356">
                  <c:v>1/09/2046</c:v>
                </c:pt>
                <c:pt idx="357">
                  <c:v>1/10/2046</c:v>
                </c:pt>
                <c:pt idx="358">
                  <c:v>1/11/2046</c:v>
                </c:pt>
                <c:pt idx="359">
                  <c:v>1/12/2046</c:v>
                </c:pt>
                <c:pt idx="360">
                  <c:v>1/01/2047</c:v>
                </c:pt>
                <c:pt idx="361">
                  <c:v>1/02/2047</c:v>
                </c:pt>
                <c:pt idx="362">
                  <c:v>1/03/2047</c:v>
                </c:pt>
                <c:pt idx="363">
                  <c:v>1/04/2047</c:v>
                </c:pt>
                <c:pt idx="364">
                  <c:v>1/05/2047</c:v>
                </c:pt>
                <c:pt idx="365">
                  <c:v>1/06/2047</c:v>
                </c:pt>
                <c:pt idx="366">
                  <c:v>1/07/2047</c:v>
                </c:pt>
                <c:pt idx="367">
                  <c:v>1/08/2047</c:v>
                </c:pt>
                <c:pt idx="368">
                  <c:v>1/09/2047</c:v>
                </c:pt>
                <c:pt idx="369">
                  <c:v>1/10/2047</c:v>
                </c:pt>
                <c:pt idx="370">
                  <c:v>1/11/2047</c:v>
                </c:pt>
                <c:pt idx="371">
                  <c:v>1/12/2047</c:v>
                </c:pt>
              </c:strCache>
            </c:strRef>
          </c:cat>
          <c:val>
            <c:numRef>
              <c:f>_Hidden28!$E$2:$E$373</c:f>
              <c:numCache>
                <c:ptCount val="372"/>
                <c:pt idx="0">
                  <c:v>740106813.4324412</c:v>
                </c:pt>
                <c:pt idx="1">
                  <c:v>730633841.9326859</c:v>
                </c:pt>
                <c:pt idx="2">
                  <c:v>721839086.8614165</c:v>
                </c:pt>
                <c:pt idx="3">
                  <c:v>712565840.9789156</c:v>
                </c:pt>
                <c:pt idx="4">
                  <c:v>703650872.7593257</c:v>
                </c:pt>
                <c:pt idx="5">
                  <c:v>694597118.4576039</c:v>
                </c:pt>
                <c:pt idx="6">
                  <c:v>685777491.2387981</c:v>
                </c:pt>
                <c:pt idx="7">
                  <c:v>676715621.8745039</c:v>
                </c:pt>
                <c:pt idx="8">
                  <c:v>667899103.1663319</c:v>
                </c:pt>
                <c:pt idx="9">
                  <c:v>659355935.877857</c:v>
                </c:pt>
                <c:pt idx="10">
                  <c:v>650724470.2538321</c:v>
                </c:pt>
                <c:pt idx="11">
                  <c:v>642361655.2993957</c:v>
                </c:pt>
                <c:pt idx="12">
                  <c:v>633912548.1667675</c:v>
                </c:pt>
                <c:pt idx="13">
                  <c:v>625555978.3090496</c:v>
                </c:pt>
                <c:pt idx="14">
                  <c:v>617625415.2613894</c:v>
                </c:pt>
                <c:pt idx="15">
                  <c:v>609269453.0004894</c:v>
                </c:pt>
                <c:pt idx="16">
                  <c:v>601214380.3555079</c:v>
                </c:pt>
                <c:pt idx="17">
                  <c:v>593065788.5647688</c:v>
                </c:pt>
                <c:pt idx="18">
                  <c:v>585032995.8450439</c:v>
                </c:pt>
                <c:pt idx="19">
                  <c:v>576988846.1913863</c:v>
                </c:pt>
                <c:pt idx="20">
                  <c:v>568915624.4562211</c:v>
                </c:pt>
                <c:pt idx="21">
                  <c:v>561419392.6868457</c:v>
                </c:pt>
                <c:pt idx="22">
                  <c:v>553850746.7217991</c:v>
                </c:pt>
                <c:pt idx="23">
                  <c:v>546416862.5312974</c:v>
                </c:pt>
                <c:pt idx="24">
                  <c:v>538907274.9339558</c:v>
                </c:pt>
                <c:pt idx="25">
                  <c:v>531586228.4995741</c:v>
                </c:pt>
                <c:pt idx="26">
                  <c:v>524689880.7900967</c:v>
                </c:pt>
                <c:pt idx="27">
                  <c:v>517304416.72586787</c:v>
                </c:pt>
                <c:pt idx="28">
                  <c:v>510085666.1115166</c:v>
                </c:pt>
                <c:pt idx="29">
                  <c:v>503086158.56228805</c:v>
                </c:pt>
                <c:pt idx="30">
                  <c:v>496270230.5162977</c:v>
                </c:pt>
                <c:pt idx="31">
                  <c:v>488734666.5102923</c:v>
                </c:pt>
                <c:pt idx="32">
                  <c:v>481910025.01798743</c:v>
                </c:pt>
                <c:pt idx="33">
                  <c:v>475287119.21317834</c:v>
                </c:pt>
                <c:pt idx="34">
                  <c:v>468276997.1565859</c:v>
                </c:pt>
                <c:pt idx="35">
                  <c:v>461867020.75649667</c:v>
                </c:pt>
                <c:pt idx="36">
                  <c:v>455403172.6206846</c:v>
                </c:pt>
                <c:pt idx="37">
                  <c:v>449013113.4948464</c:v>
                </c:pt>
                <c:pt idx="38">
                  <c:v>442793532.20191616</c:v>
                </c:pt>
                <c:pt idx="39">
                  <c:v>436545379.62713826</c:v>
                </c:pt>
                <c:pt idx="40">
                  <c:v>430449784.7676046</c:v>
                </c:pt>
                <c:pt idx="41">
                  <c:v>424340036.3532253</c:v>
                </c:pt>
                <c:pt idx="42">
                  <c:v>418215565.6235237</c:v>
                </c:pt>
                <c:pt idx="43">
                  <c:v>411865937.5264176</c:v>
                </c:pt>
                <c:pt idx="44">
                  <c:v>405580551.9170945</c:v>
                </c:pt>
                <c:pt idx="45">
                  <c:v>399831363.9942346</c:v>
                </c:pt>
                <c:pt idx="46">
                  <c:v>394072851.4973246</c:v>
                </c:pt>
                <c:pt idx="47">
                  <c:v>388400625.90801764</c:v>
                </c:pt>
                <c:pt idx="48">
                  <c:v>382198388.0150922</c:v>
                </c:pt>
                <c:pt idx="49">
                  <c:v>376643957.8437156</c:v>
                </c:pt>
                <c:pt idx="50">
                  <c:v>371458646.51018745</c:v>
                </c:pt>
                <c:pt idx="51">
                  <c:v>366027666.85445124</c:v>
                </c:pt>
                <c:pt idx="52">
                  <c:v>360757812.045649</c:v>
                </c:pt>
                <c:pt idx="53">
                  <c:v>355449294.2648529</c:v>
                </c:pt>
                <c:pt idx="54">
                  <c:v>350256470.76440513</c:v>
                </c:pt>
                <c:pt idx="55">
                  <c:v>345068346.04536915</c:v>
                </c:pt>
                <c:pt idx="56">
                  <c:v>339939929.66302747</c:v>
                </c:pt>
                <c:pt idx="57">
                  <c:v>334963470.95152843</c:v>
                </c:pt>
                <c:pt idx="58">
                  <c:v>329952994.8494759</c:v>
                </c:pt>
                <c:pt idx="59">
                  <c:v>325090078.10089976</c:v>
                </c:pt>
                <c:pt idx="60">
                  <c:v>320195813.49643576</c:v>
                </c:pt>
                <c:pt idx="61">
                  <c:v>315359645.9295154</c:v>
                </c:pt>
                <c:pt idx="62">
                  <c:v>310834672.30883</c:v>
                </c:pt>
                <c:pt idx="63">
                  <c:v>306107017.468207</c:v>
                </c:pt>
                <c:pt idx="64">
                  <c:v>301517091.26280063</c:v>
                </c:pt>
                <c:pt idx="65">
                  <c:v>296632126.776497</c:v>
                </c:pt>
                <c:pt idx="66">
                  <c:v>292009654.6156186</c:v>
                </c:pt>
                <c:pt idx="67">
                  <c:v>287397765.39143115</c:v>
                </c:pt>
                <c:pt idx="68">
                  <c:v>282947360.2822569</c:v>
                </c:pt>
                <c:pt idx="69">
                  <c:v>278625559.56420445</c:v>
                </c:pt>
                <c:pt idx="70">
                  <c:v>274281077.2053435</c:v>
                </c:pt>
                <c:pt idx="71">
                  <c:v>270063739.18206507</c:v>
                </c:pt>
                <c:pt idx="72">
                  <c:v>265823401.27136457</c:v>
                </c:pt>
                <c:pt idx="73">
                  <c:v>261635239.54259232</c:v>
                </c:pt>
                <c:pt idx="74">
                  <c:v>257675908.29079452</c:v>
                </c:pt>
                <c:pt idx="75">
                  <c:v>253584385.17183143</c:v>
                </c:pt>
                <c:pt idx="76">
                  <c:v>249615074.46078658</c:v>
                </c:pt>
                <c:pt idx="77">
                  <c:v>245618603.09540996</c:v>
                </c:pt>
                <c:pt idx="78">
                  <c:v>241752162.85420498</c:v>
                </c:pt>
                <c:pt idx="79">
                  <c:v>237870027.95224</c:v>
                </c:pt>
                <c:pt idx="80">
                  <c:v>233971446.29590037</c:v>
                </c:pt>
                <c:pt idx="81">
                  <c:v>230249263.87247357</c:v>
                </c:pt>
                <c:pt idx="82">
                  <c:v>226512279.01634786</c:v>
                </c:pt>
                <c:pt idx="83">
                  <c:v>222885686.45969263</c:v>
                </c:pt>
                <c:pt idx="84">
                  <c:v>219245212.34543896</c:v>
                </c:pt>
                <c:pt idx="85">
                  <c:v>215651289.1450831</c:v>
                </c:pt>
                <c:pt idx="86">
                  <c:v>211613843.86837566</c:v>
                </c:pt>
                <c:pt idx="87">
                  <c:v>208007667.0993389</c:v>
                </c:pt>
                <c:pt idx="88">
                  <c:v>204610428.1747841</c:v>
                </c:pt>
                <c:pt idx="89">
                  <c:v>201201504.56346044</c:v>
                </c:pt>
                <c:pt idx="90">
                  <c:v>197776899.88685042</c:v>
                </c:pt>
                <c:pt idx="91">
                  <c:v>194458170.42734823</c:v>
                </c:pt>
                <c:pt idx="92">
                  <c:v>191181272.42544928</c:v>
                </c:pt>
                <c:pt idx="93">
                  <c:v>188006095.86095747</c:v>
                </c:pt>
                <c:pt idx="94">
                  <c:v>184693455.39695853</c:v>
                </c:pt>
                <c:pt idx="95">
                  <c:v>181584943.4567523</c:v>
                </c:pt>
                <c:pt idx="96">
                  <c:v>178509570.99023572</c:v>
                </c:pt>
                <c:pt idx="97">
                  <c:v>175485568.47480297</c:v>
                </c:pt>
                <c:pt idx="98">
                  <c:v>172618559.60454094</c:v>
                </c:pt>
                <c:pt idx="99">
                  <c:v>169587646.21778998</c:v>
                </c:pt>
                <c:pt idx="100">
                  <c:v>166763074.7684585</c:v>
                </c:pt>
                <c:pt idx="101">
                  <c:v>163944723.5750201</c:v>
                </c:pt>
                <c:pt idx="102">
                  <c:v>161226605.23725244</c:v>
                </c:pt>
                <c:pt idx="103">
                  <c:v>158517321.1633187</c:v>
                </c:pt>
                <c:pt idx="104">
                  <c:v>155770434.07472575</c:v>
                </c:pt>
                <c:pt idx="105">
                  <c:v>153210083.38721475</c:v>
                </c:pt>
                <c:pt idx="106">
                  <c:v>150652210.16508758</c:v>
                </c:pt>
                <c:pt idx="107">
                  <c:v>148173638.702945</c:v>
                </c:pt>
                <c:pt idx="108">
                  <c:v>145685828.6125515</c:v>
                </c:pt>
                <c:pt idx="109">
                  <c:v>143228863.84113377</c:v>
                </c:pt>
                <c:pt idx="110">
                  <c:v>140870800.37956563</c:v>
                </c:pt>
                <c:pt idx="111">
                  <c:v>138476981.61468786</c:v>
                </c:pt>
                <c:pt idx="112">
                  <c:v>136158492.8128015</c:v>
                </c:pt>
                <c:pt idx="113">
                  <c:v>133838165.14729702</c:v>
                </c:pt>
                <c:pt idx="114">
                  <c:v>131493952.92689493</c:v>
                </c:pt>
                <c:pt idx="115">
                  <c:v>129243971.32532278</c:v>
                </c:pt>
                <c:pt idx="116">
                  <c:v>127023726.6620823</c:v>
                </c:pt>
                <c:pt idx="117">
                  <c:v>124867826.62514459</c:v>
                </c:pt>
                <c:pt idx="118">
                  <c:v>122706377.80479807</c:v>
                </c:pt>
                <c:pt idx="119">
                  <c:v>120521845.89033833</c:v>
                </c:pt>
                <c:pt idx="120">
                  <c:v>118416186.74166594</c:v>
                </c:pt>
                <c:pt idx="121">
                  <c:v>116336573.35042718</c:v>
                </c:pt>
                <c:pt idx="122">
                  <c:v>114359490.74956681</c:v>
                </c:pt>
                <c:pt idx="123">
                  <c:v>112332205.82767442</c:v>
                </c:pt>
                <c:pt idx="124">
                  <c:v>110363085.34674656</c:v>
                </c:pt>
                <c:pt idx="125">
                  <c:v>108375509.3050665</c:v>
                </c:pt>
                <c:pt idx="126">
                  <c:v>106342972.3878864</c:v>
                </c:pt>
                <c:pt idx="127">
                  <c:v>104427660.32341309</c:v>
                </c:pt>
                <c:pt idx="128">
                  <c:v>102540302.31103936</c:v>
                </c:pt>
                <c:pt idx="129">
                  <c:v>100672714.93420728</c:v>
                </c:pt>
                <c:pt idx="130">
                  <c:v>98840259.91576123</c:v>
                </c:pt>
                <c:pt idx="131">
                  <c:v>97062213.75138603</c:v>
                </c:pt>
                <c:pt idx="132">
                  <c:v>95281916.3971182</c:v>
                </c:pt>
                <c:pt idx="133">
                  <c:v>93405228.22949374</c:v>
                </c:pt>
                <c:pt idx="134">
                  <c:v>91724591.9749395</c:v>
                </c:pt>
                <c:pt idx="135">
                  <c:v>90019701.50622392</c:v>
                </c:pt>
                <c:pt idx="136">
                  <c:v>88368394.75704078</c:v>
                </c:pt>
                <c:pt idx="137">
                  <c:v>86718875.55552593</c:v>
                </c:pt>
                <c:pt idx="138">
                  <c:v>85041431.19455618</c:v>
                </c:pt>
                <c:pt idx="139">
                  <c:v>83449414.8934856</c:v>
                </c:pt>
                <c:pt idx="140">
                  <c:v>81760655.01329418</c:v>
                </c:pt>
                <c:pt idx="141">
                  <c:v>80248033.80705217</c:v>
                </c:pt>
                <c:pt idx="142">
                  <c:v>78678372.57268395</c:v>
                </c:pt>
                <c:pt idx="143">
                  <c:v>77152014.67070241</c:v>
                </c:pt>
                <c:pt idx="144">
                  <c:v>75685628.11567062</c:v>
                </c:pt>
                <c:pt idx="145">
                  <c:v>74238675.19409421</c:v>
                </c:pt>
                <c:pt idx="146">
                  <c:v>72869979.51308231</c:v>
                </c:pt>
                <c:pt idx="147">
                  <c:v>71459096.88235714</c:v>
                </c:pt>
                <c:pt idx="148">
                  <c:v>70088154.15459944</c:v>
                </c:pt>
                <c:pt idx="149">
                  <c:v>68717564.13199054</c:v>
                </c:pt>
                <c:pt idx="150">
                  <c:v>67348163.25116535</c:v>
                </c:pt>
                <c:pt idx="151">
                  <c:v>66015494.21050706</c:v>
                </c:pt>
                <c:pt idx="152">
                  <c:v>64702208.76870301</c:v>
                </c:pt>
                <c:pt idx="153">
                  <c:v>63426890.27450796</c:v>
                </c:pt>
                <c:pt idx="154">
                  <c:v>62146924.36497515</c:v>
                </c:pt>
                <c:pt idx="155">
                  <c:v>60901926.51575198</c:v>
                </c:pt>
                <c:pt idx="156">
                  <c:v>59668520.72645057</c:v>
                </c:pt>
                <c:pt idx="157">
                  <c:v>58454912.86400963</c:v>
                </c:pt>
                <c:pt idx="158">
                  <c:v>57286772.332903</c:v>
                </c:pt>
                <c:pt idx="159">
                  <c:v>56109211.922888525</c:v>
                </c:pt>
                <c:pt idx="160">
                  <c:v>54887194.60996501</c:v>
                </c:pt>
                <c:pt idx="161">
                  <c:v>53758534.318047516</c:v>
                </c:pt>
                <c:pt idx="162">
                  <c:v>52671371.38166717</c:v>
                </c:pt>
                <c:pt idx="163">
                  <c:v>51594474.78728609</c:v>
                </c:pt>
                <c:pt idx="164">
                  <c:v>50541832.70218856</c:v>
                </c:pt>
                <c:pt idx="165">
                  <c:v>49527556.808212705</c:v>
                </c:pt>
                <c:pt idx="166">
                  <c:v>48520811.76932007</c:v>
                </c:pt>
                <c:pt idx="167">
                  <c:v>47543434.56010973</c:v>
                </c:pt>
                <c:pt idx="168">
                  <c:v>46565884.28154072</c:v>
                </c:pt>
                <c:pt idx="169">
                  <c:v>45601214.77245944</c:v>
                </c:pt>
                <c:pt idx="170">
                  <c:v>44641447.89486836</c:v>
                </c:pt>
                <c:pt idx="171">
                  <c:v>43703025.53160043</c:v>
                </c:pt>
                <c:pt idx="172">
                  <c:v>42789560.95948596</c:v>
                </c:pt>
                <c:pt idx="173">
                  <c:v>41879791.43472754</c:v>
                </c:pt>
                <c:pt idx="174">
                  <c:v>40996822.599841245</c:v>
                </c:pt>
                <c:pt idx="175">
                  <c:v>40090737.52287843</c:v>
                </c:pt>
                <c:pt idx="176">
                  <c:v>39223468.690254435</c:v>
                </c:pt>
                <c:pt idx="177">
                  <c:v>38379638.28545376</c:v>
                </c:pt>
                <c:pt idx="178">
                  <c:v>37536829.64507241</c:v>
                </c:pt>
                <c:pt idx="179">
                  <c:v>36715414.073122695</c:v>
                </c:pt>
                <c:pt idx="180">
                  <c:v>35889175.14838678</c:v>
                </c:pt>
                <c:pt idx="181">
                  <c:v>35054138.45873008</c:v>
                </c:pt>
                <c:pt idx="182">
                  <c:v>34276883.65985916</c:v>
                </c:pt>
                <c:pt idx="183">
                  <c:v>33491918.539571196</c:v>
                </c:pt>
                <c:pt idx="184">
                  <c:v>32726509.865127746</c:v>
                </c:pt>
                <c:pt idx="185">
                  <c:v>31925233.6223167</c:v>
                </c:pt>
                <c:pt idx="186">
                  <c:v>31180488.587104317</c:v>
                </c:pt>
                <c:pt idx="187">
                  <c:v>30439402.606211174</c:v>
                </c:pt>
                <c:pt idx="188">
                  <c:v>29710886.552058704</c:v>
                </c:pt>
                <c:pt idx="189">
                  <c:v>29002183.877475128</c:v>
                </c:pt>
                <c:pt idx="190">
                  <c:v>28297327.94693739</c:v>
                </c:pt>
                <c:pt idx="191">
                  <c:v>27610676.01404394</c:v>
                </c:pt>
                <c:pt idx="192">
                  <c:v>26927441.324329056</c:v>
                </c:pt>
                <c:pt idx="193">
                  <c:v>26255604.613507997</c:v>
                </c:pt>
                <c:pt idx="194">
                  <c:v>25617567.011759806</c:v>
                </c:pt>
                <c:pt idx="195">
                  <c:v>24970306.69632668</c:v>
                </c:pt>
                <c:pt idx="196">
                  <c:v>24341060.366180003</c:v>
                </c:pt>
                <c:pt idx="197">
                  <c:v>23715967.76054049</c:v>
                </c:pt>
                <c:pt idx="198">
                  <c:v>23111845.36583269</c:v>
                </c:pt>
                <c:pt idx="199">
                  <c:v>22515871.14536351</c:v>
                </c:pt>
                <c:pt idx="200">
                  <c:v>21931301.732830364</c:v>
                </c:pt>
                <c:pt idx="201">
                  <c:v>21366782.215964533</c:v>
                </c:pt>
                <c:pt idx="202">
                  <c:v>20808009.25054052</c:v>
                </c:pt>
                <c:pt idx="203">
                  <c:v>20235706.637335014</c:v>
                </c:pt>
                <c:pt idx="204">
                  <c:v>19694445.74350366</c:v>
                </c:pt>
                <c:pt idx="205">
                  <c:v>19161233.020909604</c:v>
                </c:pt>
                <c:pt idx="206">
                  <c:v>18650512.37068998</c:v>
                </c:pt>
                <c:pt idx="207">
                  <c:v>18133093.280727793</c:v>
                </c:pt>
                <c:pt idx="208">
                  <c:v>17629719.996913947</c:v>
                </c:pt>
                <c:pt idx="209">
                  <c:v>17131023.563514326</c:v>
                </c:pt>
                <c:pt idx="210">
                  <c:v>16622684.917215085</c:v>
                </c:pt>
                <c:pt idx="211">
                  <c:v>16143407.401280351</c:v>
                </c:pt>
                <c:pt idx="212">
                  <c:v>15672427.056659304</c:v>
                </c:pt>
                <c:pt idx="213">
                  <c:v>15215257.042920103</c:v>
                </c:pt>
                <c:pt idx="214">
                  <c:v>14765563.021480381</c:v>
                </c:pt>
                <c:pt idx="215">
                  <c:v>14330269.231192332</c:v>
                </c:pt>
                <c:pt idx="216">
                  <c:v>13891327.462100541</c:v>
                </c:pt>
                <c:pt idx="217">
                  <c:v>13473363.972420648</c:v>
                </c:pt>
                <c:pt idx="218">
                  <c:v>13061494.564621665</c:v>
                </c:pt>
                <c:pt idx="219">
                  <c:v>12660826.55486909</c:v>
                </c:pt>
                <c:pt idx="220">
                  <c:v>12275425.436487606</c:v>
                </c:pt>
                <c:pt idx="221">
                  <c:v>11898237.737299267</c:v>
                </c:pt>
                <c:pt idx="222">
                  <c:v>11545171.737600904</c:v>
                </c:pt>
                <c:pt idx="223">
                  <c:v>11205355.82376542</c:v>
                </c:pt>
                <c:pt idx="224">
                  <c:v>10882025.474843321</c:v>
                </c:pt>
                <c:pt idx="225">
                  <c:v>10577786.907388706</c:v>
                </c:pt>
                <c:pt idx="226">
                  <c:v>10286121.4363018</c:v>
                </c:pt>
                <c:pt idx="227">
                  <c:v>10005743.395829815</c:v>
                </c:pt>
                <c:pt idx="228">
                  <c:v>9726641.67131451</c:v>
                </c:pt>
                <c:pt idx="229">
                  <c:v>9452316.300909285</c:v>
                </c:pt>
                <c:pt idx="230">
                  <c:v>9186768.067706386</c:v>
                </c:pt>
                <c:pt idx="231">
                  <c:v>8920818.066585882</c:v>
                </c:pt>
                <c:pt idx="232">
                  <c:v>8661783.731730124</c:v>
                </c:pt>
                <c:pt idx="233">
                  <c:v>8405316.956937985</c:v>
                </c:pt>
                <c:pt idx="234">
                  <c:v>8155358.778535289</c:v>
                </c:pt>
                <c:pt idx="235">
                  <c:v>7908456.956093805</c:v>
                </c:pt>
                <c:pt idx="236">
                  <c:v>7666299.812284738</c:v>
                </c:pt>
                <c:pt idx="237">
                  <c:v>7429457.087493633</c:v>
                </c:pt>
                <c:pt idx="238">
                  <c:v>7194067.546607414</c:v>
                </c:pt>
                <c:pt idx="239">
                  <c:v>6964285.941495921</c:v>
                </c:pt>
                <c:pt idx="240">
                  <c:v>6736271.059374598</c:v>
                </c:pt>
                <c:pt idx="241">
                  <c:v>6511513.464419853</c:v>
                </c:pt>
                <c:pt idx="242">
                  <c:v>6295303.60995448</c:v>
                </c:pt>
                <c:pt idx="243">
                  <c:v>6077057.464666281</c:v>
                </c:pt>
                <c:pt idx="244">
                  <c:v>5864203.10607546</c:v>
                </c:pt>
                <c:pt idx="245">
                  <c:v>5653046.298407701</c:v>
                </c:pt>
                <c:pt idx="246">
                  <c:v>5447383.739200448</c:v>
                </c:pt>
                <c:pt idx="247">
                  <c:v>5244297.137359245</c:v>
                </c:pt>
                <c:pt idx="248">
                  <c:v>5044607.765635419</c:v>
                </c:pt>
                <c:pt idx="249">
                  <c:v>4849771.4246564135</c:v>
                </c:pt>
                <c:pt idx="250">
                  <c:v>4656867.993307623</c:v>
                </c:pt>
                <c:pt idx="251">
                  <c:v>4468072.532812431</c:v>
                </c:pt>
                <c:pt idx="252">
                  <c:v>4281144.949337473</c:v>
                </c:pt>
                <c:pt idx="253">
                  <c:v>4096898.607132921</c:v>
                </c:pt>
                <c:pt idx="254">
                  <c:v>3918613.8796429005</c:v>
                </c:pt>
                <c:pt idx="255">
                  <c:v>3740448.6695269872</c:v>
                </c:pt>
                <c:pt idx="256">
                  <c:v>3567107.0382078867</c:v>
                </c:pt>
                <c:pt idx="257">
                  <c:v>3396039.864268981</c:v>
                </c:pt>
                <c:pt idx="258">
                  <c:v>3230368.7463159054</c:v>
                </c:pt>
                <c:pt idx="259">
                  <c:v>3010261.423839428</c:v>
                </c:pt>
                <c:pt idx="260">
                  <c:v>2851734.689555329</c:v>
                </c:pt>
                <c:pt idx="261">
                  <c:v>2696981.74922658</c:v>
                </c:pt>
                <c:pt idx="262">
                  <c:v>2544415.2078814246</c:v>
                </c:pt>
                <c:pt idx="263">
                  <c:v>2395541.000227352</c:v>
                </c:pt>
                <c:pt idx="264">
                  <c:v>2249425.841477659</c:v>
                </c:pt>
                <c:pt idx="265">
                  <c:v>2106278.1743283807</c:v>
                </c:pt>
                <c:pt idx="266">
                  <c:v>1967360.637817219</c:v>
                </c:pt>
                <c:pt idx="267">
                  <c:v>1830264.689122562</c:v>
                </c:pt>
                <c:pt idx="268">
                  <c:v>1684390.6619090862</c:v>
                </c:pt>
                <c:pt idx="269">
                  <c:v>1554789.671110726</c:v>
                </c:pt>
                <c:pt idx="270">
                  <c:v>1429587.844677114</c:v>
                </c:pt>
                <c:pt idx="271">
                  <c:v>1307711.5594907252</c:v>
                </c:pt>
                <c:pt idx="272">
                  <c:v>1189175.7176703652</c:v>
                </c:pt>
                <c:pt idx="273">
                  <c:v>1074730.625670235</c:v>
                </c:pt>
                <c:pt idx="274">
                  <c:v>964845.3848392795</c:v>
                </c:pt>
                <c:pt idx="275">
                  <c:v>860488.2865601924</c:v>
                </c:pt>
                <c:pt idx="276">
                  <c:v>765091.0919017013</c:v>
                </c:pt>
                <c:pt idx="277">
                  <c:v>672636.3922592599</c:v>
                </c:pt>
                <c:pt idx="278">
                  <c:v>584178.0270452279</c:v>
                </c:pt>
                <c:pt idx="279">
                  <c:v>500779.932001402</c:v>
                </c:pt>
                <c:pt idx="280">
                  <c:v>422637.56163037196</c:v>
                </c:pt>
                <c:pt idx="281">
                  <c:v>352741.19334370695</c:v>
                </c:pt>
                <c:pt idx="282">
                  <c:v>294699.51003480644</c:v>
                </c:pt>
                <c:pt idx="283">
                  <c:v>247037.6375349461</c:v>
                </c:pt>
                <c:pt idx="284">
                  <c:v>209880.23297649744</c:v>
                </c:pt>
                <c:pt idx="285">
                  <c:v>185757.6378058987</c:v>
                </c:pt>
                <c:pt idx="286">
                  <c:v>171586.21277033736</c:v>
                </c:pt>
                <c:pt idx="287">
                  <c:v>162020.73714774384</c:v>
                </c:pt>
                <c:pt idx="288">
                  <c:v>152700.81006866088</c:v>
                </c:pt>
                <c:pt idx="289">
                  <c:v>144066.31432043007</c:v>
                </c:pt>
                <c:pt idx="290">
                  <c:v>135751.82973648672</c:v>
                </c:pt>
                <c:pt idx="291">
                  <c:v>127772.11817531123</c:v>
                </c:pt>
                <c:pt idx="292">
                  <c:v>120307.42835482987</c:v>
                </c:pt>
                <c:pt idx="293">
                  <c:v>113568.8501423333</c:v>
                </c:pt>
                <c:pt idx="294">
                  <c:v>107572.14772808382</c:v>
                </c:pt>
                <c:pt idx="295">
                  <c:v>102515.66089329463</c:v>
                </c:pt>
                <c:pt idx="296">
                  <c:v>98267.38269622308</c:v>
                </c:pt>
                <c:pt idx="297">
                  <c:v>94390.42194275398</c:v>
                </c:pt>
                <c:pt idx="298">
                  <c:v>91012.06160966487</c:v>
                </c:pt>
                <c:pt idx="299">
                  <c:v>87720.76670731086</c:v>
                </c:pt>
                <c:pt idx="300">
                  <c:v>84500.51862678323</c:v>
                </c:pt>
                <c:pt idx="301">
                  <c:v>81322.80644234046</c:v>
                </c:pt>
                <c:pt idx="302">
                  <c:v>78251.42420939846</c:v>
                </c:pt>
                <c:pt idx="303">
                  <c:v>75203.40598162536</c:v>
                </c:pt>
                <c:pt idx="304">
                  <c:v>72273.69074584966</c:v>
                </c:pt>
                <c:pt idx="305">
                  <c:v>69497.47015669502</c:v>
                </c:pt>
                <c:pt idx="306">
                  <c:v>66776.53750622371</c:v>
                </c:pt>
                <c:pt idx="307">
                  <c:v>64169.86671197072</c:v>
                </c:pt>
                <c:pt idx="308">
                  <c:v>61598.07937105161</c:v>
                </c:pt>
                <c:pt idx="309">
                  <c:v>59076.97161602805</c:v>
                </c:pt>
                <c:pt idx="310">
                  <c:v>56573.13542624084</c:v>
                </c:pt>
                <c:pt idx="311">
                  <c:v>54117.891829711785</c:v>
                </c:pt>
                <c:pt idx="312">
                  <c:v>51680.567760862636</c:v>
                </c:pt>
                <c:pt idx="313">
                  <c:v>49276.30009148863</c:v>
                </c:pt>
                <c:pt idx="314">
                  <c:v>46943.2745585131</c:v>
                </c:pt>
                <c:pt idx="315">
                  <c:v>44602.12352626295</c:v>
                </c:pt>
                <c:pt idx="316">
                  <c:v>42304.57730086459</c:v>
                </c:pt>
                <c:pt idx="317">
                  <c:v>40067.97110840972</c:v>
                </c:pt>
                <c:pt idx="318">
                  <c:v>37872.47610153207</c:v>
                </c:pt>
                <c:pt idx="319">
                  <c:v>35741.013643751365</c:v>
                </c:pt>
                <c:pt idx="320">
                  <c:v>33638.96647120856</c:v>
                </c:pt>
                <c:pt idx="321">
                  <c:v>31610.177173809752</c:v>
                </c:pt>
                <c:pt idx="322">
                  <c:v>29600.424172593066</c:v>
                </c:pt>
                <c:pt idx="323">
                  <c:v>27626.17626153873</c:v>
                </c:pt>
                <c:pt idx="324">
                  <c:v>25671.465486599427</c:v>
                </c:pt>
                <c:pt idx="325">
                  <c:v>23744.089063856445</c:v>
                </c:pt>
                <c:pt idx="326">
                  <c:v>21855.72794329095</c:v>
                </c:pt>
                <c:pt idx="327">
                  <c:v>20009.57846367374</c:v>
                </c:pt>
                <c:pt idx="328">
                  <c:v>18194.45299981049</c:v>
                </c:pt>
                <c:pt idx="329">
                  <c:v>16477.165804216682</c:v>
                </c:pt>
                <c:pt idx="330">
                  <c:v>14825.511514302872</c:v>
                </c:pt>
                <c:pt idx="331">
                  <c:v>13220.046118708877</c:v>
                </c:pt>
                <c:pt idx="332">
                  <c:v>11692.500287003779</c:v>
                </c:pt>
                <c:pt idx="333">
                  <c:v>10189.610026748733</c:v>
                </c:pt>
                <c:pt idx="334">
                  <c:v>8705.148834271567</c:v>
                </c:pt>
                <c:pt idx="335">
                  <c:v>7419.541884950868</c:v>
                </c:pt>
                <c:pt idx="336">
                  <c:v>6150.086053156102</c:v>
                </c:pt>
                <c:pt idx="337">
                  <c:v>4898.960751492411</c:v>
                </c:pt>
                <c:pt idx="338">
                  <c:v>3668.978518257521</c:v>
                </c:pt>
                <c:pt idx="339">
                  <c:v>2617.081009501538</c:v>
                </c:pt>
                <c:pt idx="340">
                  <c:v>1693.920866418988</c:v>
                </c:pt>
                <c:pt idx="341">
                  <c:v>1029.5768643896718</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numCache>
            </c:numRef>
          </c:val>
        </c:ser>
        <c:axId val="13071498"/>
        <c:axId val="50534619"/>
      </c:areaChart>
      <c:lineChart>
        <c:grouping val="standard"/>
        <c:varyColors val="0"/>
        <c:ser>
          <c:idx val="4"/>
          <c:order val="4"/>
          <c:tx>
            <c:strRef>
              <c:f>_Hidden28!$F$1:$F$1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_Hidden28!$A$2:$A$373</c:f>
              <c:strCache>
                <c:ptCount val="372"/>
                <c:pt idx="0">
                  <c:v>1/01/2017</c:v>
                </c:pt>
                <c:pt idx="1">
                  <c:v>1/02/2017</c:v>
                </c:pt>
                <c:pt idx="2">
                  <c:v>1/03/2017</c:v>
                </c:pt>
                <c:pt idx="3">
                  <c:v>1/04/2017</c:v>
                </c:pt>
                <c:pt idx="4">
                  <c:v>1/05/2017</c:v>
                </c:pt>
                <c:pt idx="5">
                  <c:v>1/06/2017</c:v>
                </c:pt>
                <c:pt idx="6">
                  <c:v>1/07/2017</c:v>
                </c:pt>
                <c:pt idx="7">
                  <c:v>1/08/2017</c:v>
                </c:pt>
                <c:pt idx="8">
                  <c:v>1/09/2017</c:v>
                </c:pt>
                <c:pt idx="9">
                  <c:v>1/10/2017</c:v>
                </c:pt>
                <c:pt idx="10">
                  <c:v>1/11/2017</c:v>
                </c:pt>
                <c:pt idx="11">
                  <c:v>1/12/2017</c:v>
                </c:pt>
                <c:pt idx="12">
                  <c:v>1/01/2018</c:v>
                </c:pt>
                <c:pt idx="13">
                  <c:v>1/02/2018</c:v>
                </c:pt>
                <c:pt idx="14">
                  <c:v>1/03/2018</c:v>
                </c:pt>
                <c:pt idx="15">
                  <c:v>1/04/2018</c:v>
                </c:pt>
                <c:pt idx="16">
                  <c:v>1/05/2018</c:v>
                </c:pt>
                <c:pt idx="17">
                  <c:v>1/06/2018</c:v>
                </c:pt>
                <c:pt idx="18">
                  <c:v>1/07/2018</c:v>
                </c:pt>
                <c:pt idx="19">
                  <c:v>1/08/2018</c:v>
                </c:pt>
                <c:pt idx="20">
                  <c:v>1/09/2018</c:v>
                </c:pt>
                <c:pt idx="21">
                  <c:v>1/10/2018</c:v>
                </c:pt>
                <c:pt idx="22">
                  <c:v>1/11/2018</c:v>
                </c:pt>
                <c:pt idx="23">
                  <c:v>1/12/2018</c:v>
                </c:pt>
                <c:pt idx="24">
                  <c:v>1/01/2019</c:v>
                </c:pt>
                <c:pt idx="25">
                  <c:v>1/02/2019</c:v>
                </c:pt>
                <c:pt idx="26">
                  <c:v>1/03/2019</c:v>
                </c:pt>
                <c:pt idx="27">
                  <c:v>1/04/2019</c:v>
                </c:pt>
                <c:pt idx="28">
                  <c:v>1/05/2019</c:v>
                </c:pt>
                <c:pt idx="29">
                  <c:v>1/06/2019</c:v>
                </c:pt>
                <c:pt idx="30">
                  <c:v>1/07/2019</c:v>
                </c:pt>
                <c:pt idx="31">
                  <c:v>1/08/2019</c:v>
                </c:pt>
                <c:pt idx="32">
                  <c:v>1/09/2019</c:v>
                </c:pt>
                <c:pt idx="33">
                  <c:v>1/10/2019</c:v>
                </c:pt>
                <c:pt idx="34">
                  <c:v>1/11/2019</c:v>
                </c:pt>
                <c:pt idx="35">
                  <c:v>1/12/2019</c:v>
                </c:pt>
                <c:pt idx="36">
                  <c:v>1/01/2020</c:v>
                </c:pt>
                <c:pt idx="37">
                  <c:v>1/02/2020</c:v>
                </c:pt>
                <c:pt idx="38">
                  <c:v>1/03/2020</c:v>
                </c:pt>
                <c:pt idx="39">
                  <c:v>1/04/2020</c:v>
                </c:pt>
                <c:pt idx="40">
                  <c:v>1/05/2020</c:v>
                </c:pt>
                <c:pt idx="41">
                  <c:v>1/06/2020</c:v>
                </c:pt>
                <c:pt idx="42">
                  <c:v>1/07/2020</c:v>
                </c:pt>
                <c:pt idx="43">
                  <c:v>1/08/2020</c:v>
                </c:pt>
                <c:pt idx="44">
                  <c:v>1/09/2020</c:v>
                </c:pt>
                <c:pt idx="45">
                  <c:v>1/10/2020</c:v>
                </c:pt>
                <c:pt idx="46">
                  <c:v>1/11/2020</c:v>
                </c:pt>
                <c:pt idx="47">
                  <c:v>1/12/2020</c:v>
                </c:pt>
                <c:pt idx="48">
                  <c:v>1/01/2021</c:v>
                </c:pt>
                <c:pt idx="49">
                  <c:v>1/02/2021</c:v>
                </c:pt>
                <c:pt idx="50">
                  <c:v>1/03/2021</c:v>
                </c:pt>
                <c:pt idx="51">
                  <c:v>1/04/2021</c:v>
                </c:pt>
                <c:pt idx="52">
                  <c:v>1/05/2021</c:v>
                </c:pt>
                <c:pt idx="53">
                  <c:v>1/06/2021</c:v>
                </c:pt>
                <c:pt idx="54">
                  <c:v>1/07/2021</c:v>
                </c:pt>
                <c:pt idx="55">
                  <c:v>1/08/2021</c:v>
                </c:pt>
                <c:pt idx="56">
                  <c:v>1/09/2021</c:v>
                </c:pt>
                <c:pt idx="57">
                  <c:v>1/10/2021</c:v>
                </c:pt>
                <c:pt idx="58">
                  <c:v>1/11/2021</c:v>
                </c:pt>
                <c:pt idx="59">
                  <c:v>1/12/2021</c:v>
                </c:pt>
                <c:pt idx="60">
                  <c:v>1/01/2022</c:v>
                </c:pt>
                <c:pt idx="61">
                  <c:v>1/02/2022</c:v>
                </c:pt>
                <c:pt idx="62">
                  <c:v>1/03/2022</c:v>
                </c:pt>
                <c:pt idx="63">
                  <c:v>1/04/2022</c:v>
                </c:pt>
                <c:pt idx="64">
                  <c:v>1/05/2022</c:v>
                </c:pt>
                <c:pt idx="65">
                  <c:v>1/06/2022</c:v>
                </c:pt>
                <c:pt idx="66">
                  <c:v>1/07/2022</c:v>
                </c:pt>
                <c:pt idx="67">
                  <c:v>1/08/2022</c:v>
                </c:pt>
                <c:pt idx="68">
                  <c:v>1/09/2022</c:v>
                </c:pt>
                <c:pt idx="69">
                  <c:v>1/10/2022</c:v>
                </c:pt>
                <c:pt idx="70">
                  <c:v>1/11/2022</c:v>
                </c:pt>
                <c:pt idx="71">
                  <c:v>1/12/2022</c:v>
                </c:pt>
                <c:pt idx="72">
                  <c:v>1/01/2023</c:v>
                </c:pt>
                <c:pt idx="73">
                  <c:v>1/02/2023</c:v>
                </c:pt>
                <c:pt idx="74">
                  <c:v>1/03/2023</c:v>
                </c:pt>
                <c:pt idx="75">
                  <c:v>1/04/2023</c:v>
                </c:pt>
                <c:pt idx="76">
                  <c:v>1/05/2023</c:v>
                </c:pt>
                <c:pt idx="77">
                  <c:v>1/06/2023</c:v>
                </c:pt>
                <c:pt idx="78">
                  <c:v>1/07/2023</c:v>
                </c:pt>
                <c:pt idx="79">
                  <c:v>1/08/2023</c:v>
                </c:pt>
                <c:pt idx="80">
                  <c:v>1/09/2023</c:v>
                </c:pt>
                <c:pt idx="81">
                  <c:v>1/10/2023</c:v>
                </c:pt>
                <c:pt idx="82">
                  <c:v>1/11/2023</c:v>
                </c:pt>
                <c:pt idx="83">
                  <c:v>1/12/2023</c:v>
                </c:pt>
                <c:pt idx="84">
                  <c:v>1/01/2024</c:v>
                </c:pt>
                <c:pt idx="85">
                  <c:v>1/02/2024</c:v>
                </c:pt>
                <c:pt idx="86">
                  <c:v>1/03/2024</c:v>
                </c:pt>
                <c:pt idx="87">
                  <c:v>1/04/2024</c:v>
                </c:pt>
                <c:pt idx="88">
                  <c:v>1/05/2024</c:v>
                </c:pt>
                <c:pt idx="89">
                  <c:v>1/06/2024</c:v>
                </c:pt>
                <c:pt idx="90">
                  <c:v>1/07/2024</c:v>
                </c:pt>
                <c:pt idx="91">
                  <c:v>1/08/2024</c:v>
                </c:pt>
                <c:pt idx="92">
                  <c:v>1/09/2024</c:v>
                </c:pt>
                <c:pt idx="93">
                  <c:v>1/10/2024</c:v>
                </c:pt>
                <c:pt idx="94">
                  <c:v>1/11/2024</c:v>
                </c:pt>
                <c:pt idx="95">
                  <c:v>1/12/2024</c:v>
                </c:pt>
                <c:pt idx="96">
                  <c:v>1/01/2025</c:v>
                </c:pt>
                <c:pt idx="97">
                  <c:v>1/02/2025</c:v>
                </c:pt>
                <c:pt idx="98">
                  <c:v>1/03/2025</c:v>
                </c:pt>
                <c:pt idx="99">
                  <c:v>1/04/2025</c:v>
                </c:pt>
                <c:pt idx="100">
                  <c:v>1/05/2025</c:v>
                </c:pt>
                <c:pt idx="101">
                  <c:v>1/06/2025</c:v>
                </c:pt>
                <c:pt idx="102">
                  <c:v>1/07/2025</c:v>
                </c:pt>
                <c:pt idx="103">
                  <c:v>1/08/2025</c:v>
                </c:pt>
                <c:pt idx="104">
                  <c:v>1/09/2025</c:v>
                </c:pt>
                <c:pt idx="105">
                  <c:v>1/10/2025</c:v>
                </c:pt>
                <c:pt idx="106">
                  <c:v>1/11/2025</c:v>
                </c:pt>
                <c:pt idx="107">
                  <c:v>1/12/2025</c:v>
                </c:pt>
                <c:pt idx="108">
                  <c:v>1/01/2026</c:v>
                </c:pt>
                <c:pt idx="109">
                  <c:v>1/02/2026</c:v>
                </c:pt>
                <c:pt idx="110">
                  <c:v>1/03/2026</c:v>
                </c:pt>
                <c:pt idx="111">
                  <c:v>1/04/2026</c:v>
                </c:pt>
                <c:pt idx="112">
                  <c:v>1/05/2026</c:v>
                </c:pt>
                <c:pt idx="113">
                  <c:v>1/06/2026</c:v>
                </c:pt>
                <c:pt idx="114">
                  <c:v>1/07/2026</c:v>
                </c:pt>
                <c:pt idx="115">
                  <c:v>1/08/2026</c:v>
                </c:pt>
                <c:pt idx="116">
                  <c:v>1/09/2026</c:v>
                </c:pt>
                <c:pt idx="117">
                  <c:v>1/10/2026</c:v>
                </c:pt>
                <c:pt idx="118">
                  <c:v>1/11/2026</c:v>
                </c:pt>
                <c:pt idx="119">
                  <c:v>1/12/2026</c:v>
                </c:pt>
                <c:pt idx="120">
                  <c:v>1/01/2027</c:v>
                </c:pt>
                <c:pt idx="121">
                  <c:v>1/02/2027</c:v>
                </c:pt>
                <c:pt idx="122">
                  <c:v>1/03/2027</c:v>
                </c:pt>
                <c:pt idx="123">
                  <c:v>1/04/2027</c:v>
                </c:pt>
                <c:pt idx="124">
                  <c:v>1/05/2027</c:v>
                </c:pt>
                <c:pt idx="125">
                  <c:v>1/06/2027</c:v>
                </c:pt>
                <c:pt idx="126">
                  <c:v>1/07/2027</c:v>
                </c:pt>
                <c:pt idx="127">
                  <c:v>1/08/2027</c:v>
                </c:pt>
                <c:pt idx="128">
                  <c:v>1/09/2027</c:v>
                </c:pt>
                <c:pt idx="129">
                  <c:v>1/10/2027</c:v>
                </c:pt>
                <c:pt idx="130">
                  <c:v>1/11/2027</c:v>
                </c:pt>
                <c:pt idx="131">
                  <c:v>1/12/2027</c:v>
                </c:pt>
                <c:pt idx="132">
                  <c:v>1/01/2028</c:v>
                </c:pt>
                <c:pt idx="133">
                  <c:v>1/02/2028</c:v>
                </c:pt>
                <c:pt idx="134">
                  <c:v>1/03/2028</c:v>
                </c:pt>
                <c:pt idx="135">
                  <c:v>1/04/2028</c:v>
                </c:pt>
                <c:pt idx="136">
                  <c:v>1/05/2028</c:v>
                </c:pt>
                <c:pt idx="137">
                  <c:v>1/06/2028</c:v>
                </c:pt>
                <c:pt idx="138">
                  <c:v>1/07/2028</c:v>
                </c:pt>
                <c:pt idx="139">
                  <c:v>1/08/2028</c:v>
                </c:pt>
                <c:pt idx="140">
                  <c:v>1/09/2028</c:v>
                </c:pt>
                <c:pt idx="141">
                  <c:v>1/10/2028</c:v>
                </c:pt>
                <c:pt idx="142">
                  <c:v>1/11/2028</c:v>
                </c:pt>
                <c:pt idx="143">
                  <c:v>1/12/2028</c:v>
                </c:pt>
                <c:pt idx="144">
                  <c:v>1/01/2029</c:v>
                </c:pt>
                <c:pt idx="145">
                  <c:v>1/02/2029</c:v>
                </c:pt>
                <c:pt idx="146">
                  <c:v>1/03/2029</c:v>
                </c:pt>
                <c:pt idx="147">
                  <c:v>1/04/2029</c:v>
                </c:pt>
                <c:pt idx="148">
                  <c:v>1/05/2029</c:v>
                </c:pt>
                <c:pt idx="149">
                  <c:v>1/06/2029</c:v>
                </c:pt>
                <c:pt idx="150">
                  <c:v>1/07/2029</c:v>
                </c:pt>
                <c:pt idx="151">
                  <c:v>1/08/2029</c:v>
                </c:pt>
                <c:pt idx="152">
                  <c:v>1/09/2029</c:v>
                </c:pt>
                <c:pt idx="153">
                  <c:v>1/10/2029</c:v>
                </c:pt>
                <c:pt idx="154">
                  <c:v>1/11/2029</c:v>
                </c:pt>
                <c:pt idx="155">
                  <c:v>1/12/2029</c:v>
                </c:pt>
                <c:pt idx="156">
                  <c:v>1/01/2030</c:v>
                </c:pt>
                <c:pt idx="157">
                  <c:v>1/02/2030</c:v>
                </c:pt>
                <c:pt idx="158">
                  <c:v>1/03/2030</c:v>
                </c:pt>
                <c:pt idx="159">
                  <c:v>1/04/2030</c:v>
                </c:pt>
                <c:pt idx="160">
                  <c:v>1/05/2030</c:v>
                </c:pt>
                <c:pt idx="161">
                  <c:v>1/06/2030</c:v>
                </c:pt>
                <c:pt idx="162">
                  <c:v>1/07/2030</c:v>
                </c:pt>
                <c:pt idx="163">
                  <c:v>1/08/2030</c:v>
                </c:pt>
                <c:pt idx="164">
                  <c:v>1/09/2030</c:v>
                </c:pt>
                <c:pt idx="165">
                  <c:v>1/10/2030</c:v>
                </c:pt>
                <c:pt idx="166">
                  <c:v>1/11/2030</c:v>
                </c:pt>
                <c:pt idx="167">
                  <c:v>1/12/2030</c:v>
                </c:pt>
                <c:pt idx="168">
                  <c:v>1/01/2031</c:v>
                </c:pt>
                <c:pt idx="169">
                  <c:v>1/02/2031</c:v>
                </c:pt>
                <c:pt idx="170">
                  <c:v>1/03/2031</c:v>
                </c:pt>
                <c:pt idx="171">
                  <c:v>1/04/2031</c:v>
                </c:pt>
                <c:pt idx="172">
                  <c:v>1/05/2031</c:v>
                </c:pt>
                <c:pt idx="173">
                  <c:v>1/06/2031</c:v>
                </c:pt>
                <c:pt idx="174">
                  <c:v>1/07/2031</c:v>
                </c:pt>
                <c:pt idx="175">
                  <c:v>1/08/2031</c:v>
                </c:pt>
                <c:pt idx="176">
                  <c:v>1/09/2031</c:v>
                </c:pt>
                <c:pt idx="177">
                  <c:v>1/10/2031</c:v>
                </c:pt>
                <c:pt idx="178">
                  <c:v>1/11/2031</c:v>
                </c:pt>
                <c:pt idx="179">
                  <c:v>1/12/2031</c:v>
                </c:pt>
                <c:pt idx="180">
                  <c:v>1/01/2032</c:v>
                </c:pt>
                <c:pt idx="181">
                  <c:v>1/02/2032</c:v>
                </c:pt>
                <c:pt idx="182">
                  <c:v>1/03/2032</c:v>
                </c:pt>
                <c:pt idx="183">
                  <c:v>1/04/2032</c:v>
                </c:pt>
                <c:pt idx="184">
                  <c:v>1/05/2032</c:v>
                </c:pt>
                <c:pt idx="185">
                  <c:v>1/06/2032</c:v>
                </c:pt>
                <c:pt idx="186">
                  <c:v>1/07/2032</c:v>
                </c:pt>
                <c:pt idx="187">
                  <c:v>1/08/2032</c:v>
                </c:pt>
                <c:pt idx="188">
                  <c:v>1/09/2032</c:v>
                </c:pt>
                <c:pt idx="189">
                  <c:v>1/10/2032</c:v>
                </c:pt>
                <c:pt idx="190">
                  <c:v>1/11/2032</c:v>
                </c:pt>
                <c:pt idx="191">
                  <c:v>1/12/2032</c:v>
                </c:pt>
                <c:pt idx="192">
                  <c:v>1/01/2033</c:v>
                </c:pt>
                <c:pt idx="193">
                  <c:v>1/02/2033</c:v>
                </c:pt>
                <c:pt idx="194">
                  <c:v>1/03/2033</c:v>
                </c:pt>
                <c:pt idx="195">
                  <c:v>1/04/2033</c:v>
                </c:pt>
                <c:pt idx="196">
                  <c:v>1/05/2033</c:v>
                </c:pt>
                <c:pt idx="197">
                  <c:v>1/06/2033</c:v>
                </c:pt>
                <c:pt idx="198">
                  <c:v>1/07/2033</c:v>
                </c:pt>
                <c:pt idx="199">
                  <c:v>1/08/2033</c:v>
                </c:pt>
                <c:pt idx="200">
                  <c:v>1/09/2033</c:v>
                </c:pt>
                <c:pt idx="201">
                  <c:v>1/10/2033</c:v>
                </c:pt>
                <c:pt idx="202">
                  <c:v>1/11/2033</c:v>
                </c:pt>
                <c:pt idx="203">
                  <c:v>1/12/2033</c:v>
                </c:pt>
                <c:pt idx="204">
                  <c:v>1/01/2034</c:v>
                </c:pt>
                <c:pt idx="205">
                  <c:v>1/02/2034</c:v>
                </c:pt>
                <c:pt idx="206">
                  <c:v>1/03/2034</c:v>
                </c:pt>
                <c:pt idx="207">
                  <c:v>1/04/2034</c:v>
                </c:pt>
                <c:pt idx="208">
                  <c:v>1/05/2034</c:v>
                </c:pt>
                <c:pt idx="209">
                  <c:v>1/06/2034</c:v>
                </c:pt>
                <c:pt idx="210">
                  <c:v>1/07/2034</c:v>
                </c:pt>
                <c:pt idx="211">
                  <c:v>1/08/2034</c:v>
                </c:pt>
                <c:pt idx="212">
                  <c:v>1/09/2034</c:v>
                </c:pt>
                <c:pt idx="213">
                  <c:v>1/10/2034</c:v>
                </c:pt>
                <c:pt idx="214">
                  <c:v>1/11/2034</c:v>
                </c:pt>
                <c:pt idx="215">
                  <c:v>1/12/2034</c:v>
                </c:pt>
                <c:pt idx="216">
                  <c:v>1/01/2035</c:v>
                </c:pt>
                <c:pt idx="217">
                  <c:v>1/02/2035</c:v>
                </c:pt>
                <c:pt idx="218">
                  <c:v>1/03/2035</c:v>
                </c:pt>
                <c:pt idx="219">
                  <c:v>1/04/2035</c:v>
                </c:pt>
                <c:pt idx="220">
                  <c:v>1/05/2035</c:v>
                </c:pt>
                <c:pt idx="221">
                  <c:v>1/06/2035</c:v>
                </c:pt>
                <c:pt idx="222">
                  <c:v>1/07/2035</c:v>
                </c:pt>
                <c:pt idx="223">
                  <c:v>1/08/2035</c:v>
                </c:pt>
                <c:pt idx="224">
                  <c:v>1/09/2035</c:v>
                </c:pt>
                <c:pt idx="225">
                  <c:v>1/10/2035</c:v>
                </c:pt>
                <c:pt idx="226">
                  <c:v>1/11/2035</c:v>
                </c:pt>
                <c:pt idx="227">
                  <c:v>1/12/2035</c:v>
                </c:pt>
                <c:pt idx="228">
                  <c:v>1/01/2036</c:v>
                </c:pt>
                <c:pt idx="229">
                  <c:v>1/02/2036</c:v>
                </c:pt>
                <c:pt idx="230">
                  <c:v>1/03/2036</c:v>
                </c:pt>
                <c:pt idx="231">
                  <c:v>1/04/2036</c:v>
                </c:pt>
                <c:pt idx="232">
                  <c:v>1/05/2036</c:v>
                </c:pt>
                <c:pt idx="233">
                  <c:v>1/06/2036</c:v>
                </c:pt>
                <c:pt idx="234">
                  <c:v>1/07/2036</c:v>
                </c:pt>
                <c:pt idx="235">
                  <c:v>1/08/2036</c:v>
                </c:pt>
                <c:pt idx="236">
                  <c:v>1/09/2036</c:v>
                </c:pt>
                <c:pt idx="237">
                  <c:v>1/10/2036</c:v>
                </c:pt>
                <c:pt idx="238">
                  <c:v>1/11/2036</c:v>
                </c:pt>
                <c:pt idx="239">
                  <c:v>1/12/2036</c:v>
                </c:pt>
                <c:pt idx="240">
                  <c:v>1/01/2037</c:v>
                </c:pt>
                <c:pt idx="241">
                  <c:v>1/02/2037</c:v>
                </c:pt>
                <c:pt idx="242">
                  <c:v>1/03/2037</c:v>
                </c:pt>
                <c:pt idx="243">
                  <c:v>1/04/2037</c:v>
                </c:pt>
                <c:pt idx="244">
                  <c:v>1/05/2037</c:v>
                </c:pt>
                <c:pt idx="245">
                  <c:v>1/06/2037</c:v>
                </c:pt>
                <c:pt idx="246">
                  <c:v>1/07/2037</c:v>
                </c:pt>
                <c:pt idx="247">
                  <c:v>1/08/2037</c:v>
                </c:pt>
                <c:pt idx="248">
                  <c:v>1/09/2037</c:v>
                </c:pt>
                <c:pt idx="249">
                  <c:v>1/10/2037</c:v>
                </c:pt>
                <c:pt idx="250">
                  <c:v>1/11/2037</c:v>
                </c:pt>
                <c:pt idx="251">
                  <c:v>1/12/2037</c:v>
                </c:pt>
                <c:pt idx="252">
                  <c:v>1/01/2038</c:v>
                </c:pt>
                <c:pt idx="253">
                  <c:v>1/02/2038</c:v>
                </c:pt>
                <c:pt idx="254">
                  <c:v>1/03/2038</c:v>
                </c:pt>
                <c:pt idx="255">
                  <c:v>1/04/2038</c:v>
                </c:pt>
                <c:pt idx="256">
                  <c:v>1/05/2038</c:v>
                </c:pt>
                <c:pt idx="257">
                  <c:v>1/06/2038</c:v>
                </c:pt>
                <c:pt idx="258">
                  <c:v>1/07/2038</c:v>
                </c:pt>
                <c:pt idx="259">
                  <c:v>1/08/2038</c:v>
                </c:pt>
                <c:pt idx="260">
                  <c:v>1/09/2038</c:v>
                </c:pt>
                <c:pt idx="261">
                  <c:v>1/10/2038</c:v>
                </c:pt>
                <c:pt idx="262">
                  <c:v>1/11/2038</c:v>
                </c:pt>
                <c:pt idx="263">
                  <c:v>1/12/2038</c:v>
                </c:pt>
                <c:pt idx="264">
                  <c:v>1/01/2039</c:v>
                </c:pt>
                <c:pt idx="265">
                  <c:v>1/02/2039</c:v>
                </c:pt>
                <c:pt idx="266">
                  <c:v>1/03/2039</c:v>
                </c:pt>
                <c:pt idx="267">
                  <c:v>1/04/2039</c:v>
                </c:pt>
                <c:pt idx="268">
                  <c:v>1/05/2039</c:v>
                </c:pt>
                <c:pt idx="269">
                  <c:v>1/06/2039</c:v>
                </c:pt>
                <c:pt idx="270">
                  <c:v>1/07/2039</c:v>
                </c:pt>
                <c:pt idx="271">
                  <c:v>1/08/2039</c:v>
                </c:pt>
                <c:pt idx="272">
                  <c:v>1/09/2039</c:v>
                </c:pt>
                <c:pt idx="273">
                  <c:v>1/10/2039</c:v>
                </c:pt>
                <c:pt idx="274">
                  <c:v>1/11/2039</c:v>
                </c:pt>
                <c:pt idx="275">
                  <c:v>1/12/2039</c:v>
                </c:pt>
                <c:pt idx="276">
                  <c:v>1/01/2040</c:v>
                </c:pt>
                <c:pt idx="277">
                  <c:v>1/02/2040</c:v>
                </c:pt>
                <c:pt idx="278">
                  <c:v>1/03/2040</c:v>
                </c:pt>
                <c:pt idx="279">
                  <c:v>1/04/2040</c:v>
                </c:pt>
                <c:pt idx="280">
                  <c:v>1/05/2040</c:v>
                </c:pt>
                <c:pt idx="281">
                  <c:v>1/06/2040</c:v>
                </c:pt>
                <c:pt idx="282">
                  <c:v>1/07/2040</c:v>
                </c:pt>
                <c:pt idx="283">
                  <c:v>1/08/2040</c:v>
                </c:pt>
                <c:pt idx="284">
                  <c:v>1/09/2040</c:v>
                </c:pt>
                <c:pt idx="285">
                  <c:v>1/10/2040</c:v>
                </c:pt>
                <c:pt idx="286">
                  <c:v>1/11/2040</c:v>
                </c:pt>
                <c:pt idx="287">
                  <c:v>1/12/2040</c:v>
                </c:pt>
                <c:pt idx="288">
                  <c:v>1/01/2041</c:v>
                </c:pt>
                <c:pt idx="289">
                  <c:v>1/02/2041</c:v>
                </c:pt>
                <c:pt idx="290">
                  <c:v>1/03/2041</c:v>
                </c:pt>
                <c:pt idx="291">
                  <c:v>1/04/2041</c:v>
                </c:pt>
                <c:pt idx="292">
                  <c:v>1/05/2041</c:v>
                </c:pt>
                <c:pt idx="293">
                  <c:v>1/06/2041</c:v>
                </c:pt>
                <c:pt idx="294">
                  <c:v>1/07/2041</c:v>
                </c:pt>
                <c:pt idx="295">
                  <c:v>1/08/2041</c:v>
                </c:pt>
                <c:pt idx="296">
                  <c:v>1/09/2041</c:v>
                </c:pt>
                <c:pt idx="297">
                  <c:v>1/10/2041</c:v>
                </c:pt>
                <c:pt idx="298">
                  <c:v>1/11/2041</c:v>
                </c:pt>
                <c:pt idx="299">
                  <c:v>1/12/2041</c:v>
                </c:pt>
                <c:pt idx="300">
                  <c:v>1/01/2042</c:v>
                </c:pt>
                <c:pt idx="301">
                  <c:v>1/02/2042</c:v>
                </c:pt>
                <c:pt idx="302">
                  <c:v>1/03/2042</c:v>
                </c:pt>
                <c:pt idx="303">
                  <c:v>1/04/2042</c:v>
                </c:pt>
                <c:pt idx="304">
                  <c:v>1/05/2042</c:v>
                </c:pt>
                <c:pt idx="305">
                  <c:v>1/06/2042</c:v>
                </c:pt>
                <c:pt idx="306">
                  <c:v>1/07/2042</c:v>
                </c:pt>
                <c:pt idx="307">
                  <c:v>1/08/2042</c:v>
                </c:pt>
                <c:pt idx="308">
                  <c:v>1/09/2042</c:v>
                </c:pt>
                <c:pt idx="309">
                  <c:v>1/10/2042</c:v>
                </c:pt>
                <c:pt idx="310">
                  <c:v>1/11/2042</c:v>
                </c:pt>
                <c:pt idx="311">
                  <c:v>1/12/2042</c:v>
                </c:pt>
                <c:pt idx="312">
                  <c:v>1/01/2043</c:v>
                </c:pt>
                <c:pt idx="313">
                  <c:v>1/02/2043</c:v>
                </c:pt>
                <c:pt idx="314">
                  <c:v>1/03/2043</c:v>
                </c:pt>
                <c:pt idx="315">
                  <c:v>1/04/2043</c:v>
                </c:pt>
                <c:pt idx="316">
                  <c:v>1/05/2043</c:v>
                </c:pt>
                <c:pt idx="317">
                  <c:v>1/06/2043</c:v>
                </c:pt>
                <c:pt idx="318">
                  <c:v>1/07/2043</c:v>
                </c:pt>
                <c:pt idx="319">
                  <c:v>1/08/2043</c:v>
                </c:pt>
                <c:pt idx="320">
                  <c:v>1/09/2043</c:v>
                </c:pt>
                <c:pt idx="321">
                  <c:v>1/10/2043</c:v>
                </c:pt>
                <c:pt idx="322">
                  <c:v>1/11/2043</c:v>
                </c:pt>
                <c:pt idx="323">
                  <c:v>1/12/2043</c:v>
                </c:pt>
                <c:pt idx="324">
                  <c:v>1/01/2044</c:v>
                </c:pt>
                <c:pt idx="325">
                  <c:v>1/02/2044</c:v>
                </c:pt>
                <c:pt idx="326">
                  <c:v>1/03/2044</c:v>
                </c:pt>
                <c:pt idx="327">
                  <c:v>1/04/2044</c:v>
                </c:pt>
                <c:pt idx="328">
                  <c:v>1/05/2044</c:v>
                </c:pt>
                <c:pt idx="329">
                  <c:v>1/06/2044</c:v>
                </c:pt>
                <c:pt idx="330">
                  <c:v>1/07/2044</c:v>
                </c:pt>
                <c:pt idx="331">
                  <c:v>1/08/2044</c:v>
                </c:pt>
                <c:pt idx="332">
                  <c:v>1/09/2044</c:v>
                </c:pt>
                <c:pt idx="333">
                  <c:v>1/10/2044</c:v>
                </c:pt>
                <c:pt idx="334">
                  <c:v>1/11/2044</c:v>
                </c:pt>
                <c:pt idx="335">
                  <c:v>1/12/2044</c:v>
                </c:pt>
                <c:pt idx="336">
                  <c:v>1/01/2045</c:v>
                </c:pt>
                <c:pt idx="337">
                  <c:v>1/02/2045</c:v>
                </c:pt>
                <c:pt idx="338">
                  <c:v>1/03/2045</c:v>
                </c:pt>
                <c:pt idx="339">
                  <c:v>1/04/2045</c:v>
                </c:pt>
                <c:pt idx="340">
                  <c:v>1/05/2045</c:v>
                </c:pt>
                <c:pt idx="341">
                  <c:v>1/06/2045</c:v>
                </c:pt>
                <c:pt idx="342">
                  <c:v>1/07/2045</c:v>
                </c:pt>
                <c:pt idx="343">
                  <c:v>1/08/2045</c:v>
                </c:pt>
                <c:pt idx="344">
                  <c:v>1/09/2045</c:v>
                </c:pt>
                <c:pt idx="345">
                  <c:v>1/10/2045</c:v>
                </c:pt>
                <c:pt idx="346">
                  <c:v>1/11/2045</c:v>
                </c:pt>
                <c:pt idx="347">
                  <c:v>1/12/2045</c:v>
                </c:pt>
                <c:pt idx="348">
                  <c:v>1/01/2046</c:v>
                </c:pt>
                <c:pt idx="349">
                  <c:v>1/02/2046</c:v>
                </c:pt>
                <c:pt idx="350">
                  <c:v>1/03/2046</c:v>
                </c:pt>
                <c:pt idx="351">
                  <c:v>1/04/2046</c:v>
                </c:pt>
                <c:pt idx="352">
                  <c:v>1/05/2046</c:v>
                </c:pt>
                <c:pt idx="353">
                  <c:v>1/06/2046</c:v>
                </c:pt>
                <c:pt idx="354">
                  <c:v>1/07/2046</c:v>
                </c:pt>
                <c:pt idx="355">
                  <c:v>1/08/2046</c:v>
                </c:pt>
                <c:pt idx="356">
                  <c:v>1/09/2046</c:v>
                </c:pt>
                <c:pt idx="357">
                  <c:v>1/10/2046</c:v>
                </c:pt>
                <c:pt idx="358">
                  <c:v>1/11/2046</c:v>
                </c:pt>
                <c:pt idx="359">
                  <c:v>1/12/2046</c:v>
                </c:pt>
                <c:pt idx="360">
                  <c:v>1/01/2047</c:v>
                </c:pt>
                <c:pt idx="361">
                  <c:v>1/02/2047</c:v>
                </c:pt>
                <c:pt idx="362">
                  <c:v>1/03/2047</c:v>
                </c:pt>
                <c:pt idx="363">
                  <c:v>1/04/2047</c:v>
                </c:pt>
                <c:pt idx="364">
                  <c:v>1/05/2047</c:v>
                </c:pt>
                <c:pt idx="365">
                  <c:v>1/06/2047</c:v>
                </c:pt>
                <c:pt idx="366">
                  <c:v>1/07/2047</c:v>
                </c:pt>
                <c:pt idx="367">
                  <c:v>1/08/2047</c:v>
                </c:pt>
                <c:pt idx="368">
                  <c:v>1/09/2047</c:v>
                </c:pt>
                <c:pt idx="369">
                  <c:v>1/10/2047</c:v>
                </c:pt>
                <c:pt idx="370">
                  <c:v>1/11/2047</c:v>
                </c:pt>
                <c:pt idx="371">
                  <c:v>1/12/2047</c:v>
                </c:pt>
              </c:strCache>
            </c:strRef>
          </c:cat>
          <c:val>
            <c:numRef>
              <c:f>_Hidden28!$F$2:$F$373</c:f>
              <c:numCache>
                <c:ptCount val="372"/>
                <c:pt idx="0">
                  <c:v>500000000</c:v>
                </c:pt>
                <c:pt idx="1">
                  <c:v>500000000</c:v>
                </c:pt>
                <c:pt idx="2">
                  <c:v>500000000</c:v>
                </c:pt>
                <c:pt idx="3">
                  <c:v>500000000</c:v>
                </c:pt>
                <c:pt idx="4">
                  <c:v>500000000</c:v>
                </c:pt>
                <c:pt idx="5">
                  <c:v>500000000</c:v>
                </c:pt>
                <c:pt idx="6">
                  <c:v>500000000</c:v>
                </c:pt>
                <c:pt idx="7">
                  <c:v>500000000</c:v>
                </c:pt>
                <c:pt idx="8">
                  <c:v>500000000</c:v>
                </c:pt>
                <c:pt idx="9">
                  <c:v>500000000</c:v>
                </c:pt>
                <c:pt idx="10">
                  <c:v>500000000</c:v>
                </c:pt>
                <c:pt idx="11">
                  <c:v>500000000</c:v>
                </c:pt>
                <c:pt idx="12">
                  <c:v>500000000</c:v>
                </c:pt>
                <c:pt idx="13">
                  <c:v>500000000</c:v>
                </c:pt>
                <c:pt idx="14">
                  <c:v>500000000</c:v>
                </c:pt>
                <c:pt idx="15">
                  <c:v>500000000</c:v>
                </c:pt>
                <c:pt idx="16">
                  <c:v>500000000</c:v>
                </c:pt>
                <c:pt idx="17">
                  <c:v>500000000</c:v>
                </c:pt>
                <c:pt idx="18">
                  <c:v>500000000</c:v>
                </c:pt>
                <c:pt idx="19">
                  <c:v>500000000</c:v>
                </c:pt>
                <c:pt idx="20">
                  <c:v>500000000</c:v>
                </c:pt>
                <c:pt idx="21">
                  <c:v>500000000</c:v>
                </c:pt>
                <c:pt idx="22">
                  <c:v>500000000</c:v>
                </c:pt>
                <c:pt idx="23">
                  <c:v>500000000</c:v>
                </c:pt>
                <c:pt idx="24">
                  <c:v>500000000</c:v>
                </c:pt>
                <c:pt idx="25">
                  <c:v>500000000</c:v>
                </c:pt>
                <c:pt idx="26">
                  <c:v>500000000</c:v>
                </c:pt>
                <c:pt idx="27">
                  <c:v>500000000</c:v>
                </c:pt>
                <c:pt idx="28">
                  <c:v>500000000</c:v>
                </c:pt>
                <c:pt idx="29">
                  <c:v>500000000</c:v>
                </c:pt>
                <c:pt idx="30">
                  <c:v>500000000</c:v>
                </c:pt>
                <c:pt idx="31">
                  <c:v>500000000</c:v>
                </c:pt>
                <c:pt idx="32">
                  <c:v>500000000</c:v>
                </c:pt>
                <c:pt idx="33">
                  <c:v>500000000</c:v>
                </c:pt>
                <c:pt idx="34">
                  <c:v>500000000</c:v>
                </c:pt>
                <c:pt idx="35">
                  <c:v>500000000</c:v>
                </c:pt>
                <c:pt idx="36">
                  <c:v>500000000</c:v>
                </c:pt>
                <c:pt idx="37">
                  <c:v>500000000</c:v>
                </c:pt>
                <c:pt idx="38">
                  <c:v>500000000</c:v>
                </c:pt>
                <c:pt idx="39">
                  <c:v>500000000</c:v>
                </c:pt>
                <c:pt idx="40">
                  <c:v>500000000</c:v>
                </c:pt>
                <c:pt idx="41">
                  <c:v>500000000</c:v>
                </c:pt>
                <c:pt idx="42">
                  <c:v>500000000</c:v>
                </c:pt>
                <c:pt idx="43">
                  <c:v>500000000</c:v>
                </c:pt>
                <c:pt idx="44">
                  <c:v>500000000</c:v>
                </c:pt>
                <c:pt idx="45">
                  <c:v>500000000</c:v>
                </c:pt>
                <c:pt idx="46">
                  <c:v>500000000</c:v>
                </c:pt>
                <c:pt idx="47">
                  <c:v>500000000</c:v>
                </c:pt>
                <c:pt idx="48">
                  <c:v>500000000</c:v>
                </c:pt>
                <c:pt idx="49">
                  <c:v>500000000</c:v>
                </c:pt>
                <c:pt idx="50">
                  <c:v>500000000</c:v>
                </c:pt>
                <c:pt idx="51">
                  <c:v>500000000</c:v>
                </c:pt>
                <c:pt idx="52">
                  <c:v>500000000</c:v>
                </c:pt>
                <c:pt idx="53">
                  <c:v>500000000</c:v>
                </c:pt>
                <c:pt idx="54">
                  <c:v>500000000</c:v>
                </c:pt>
                <c:pt idx="55">
                  <c:v>500000000</c:v>
                </c:pt>
                <c:pt idx="56">
                  <c:v>500000000</c:v>
                </c:pt>
                <c:pt idx="57">
                  <c:v>500000000</c:v>
                </c:pt>
                <c:pt idx="58">
                  <c:v>500000000</c:v>
                </c:pt>
                <c:pt idx="59">
                  <c:v>500000000</c:v>
                </c:pt>
                <c:pt idx="60">
                  <c:v>500000000</c:v>
                </c:pt>
                <c:pt idx="61">
                  <c:v>500000000</c:v>
                </c:pt>
                <c:pt idx="62">
                  <c:v>500000000</c:v>
                </c:pt>
                <c:pt idx="63">
                  <c:v>500000000</c:v>
                </c:pt>
                <c:pt idx="64">
                  <c:v>500000000</c:v>
                </c:pt>
                <c:pt idx="65">
                  <c:v>500000000</c:v>
                </c:pt>
                <c:pt idx="66">
                  <c:v>500000000</c:v>
                </c:pt>
                <c:pt idx="67">
                  <c:v>500000000</c:v>
                </c:pt>
                <c:pt idx="68">
                  <c:v>500000000</c:v>
                </c:pt>
                <c:pt idx="69">
                  <c:v>500000000</c:v>
                </c:pt>
                <c:pt idx="70">
                  <c:v>500000000</c:v>
                </c:pt>
                <c:pt idx="71">
                  <c:v>500000000</c:v>
                </c:pt>
                <c:pt idx="72">
                  <c:v>500000000</c:v>
                </c:pt>
                <c:pt idx="73">
                  <c:v>500000000</c:v>
                </c:pt>
                <c:pt idx="74">
                  <c:v>500000000</c:v>
                </c:pt>
                <c:pt idx="75">
                  <c:v>500000000</c:v>
                </c:pt>
                <c:pt idx="76">
                  <c:v>500000000</c:v>
                </c:pt>
                <c:pt idx="77">
                  <c:v>500000000</c:v>
                </c:pt>
                <c:pt idx="78">
                  <c:v>500000000</c:v>
                </c:pt>
                <c:pt idx="79">
                  <c:v>500000000</c:v>
                </c:pt>
                <c:pt idx="80">
                  <c:v>500000000</c:v>
                </c:pt>
                <c:pt idx="81">
                  <c:v>0</c:v>
                </c:pt>
              </c:numCache>
            </c:numRef>
          </c:val>
          <c:smooth val="0"/>
        </c:ser>
        <c:axId val="13071498"/>
        <c:axId val="50534619"/>
      </c:lineChart>
      <c:catAx>
        <c:axId val="13071498"/>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50534619"/>
        <c:crosses val="autoZero"/>
        <c:auto val="1"/>
        <c:lblOffset val="100"/>
        <c:tickLblSkip val="1"/>
        <c:noMultiLvlLbl val="0"/>
      </c:catAx>
      <c:valAx>
        <c:axId val="5053461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071498"/>
        <c:crossesAt val="1"/>
        <c:crossBetween val="between"/>
        <c:dispUnits/>
      </c:valAx>
      <c:spPr>
        <a:noFill/>
        <a:ln>
          <a:noFill/>
        </a:ln>
      </c:spPr>
    </c:plotArea>
    <c:legend>
      <c:legendPos val="r"/>
      <c:layout>
        <c:manualLayout>
          <c:xMode val="edge"/>
          <c:yMode val="edge"/>
          <c:x val="0.668"/>
          <c:y val="0.02225"/>
          <c:w val="0.332"/>
          <c:h val="0.24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_Hidden10!$B$1:$B$1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_Hidden10!$A$2:$A$22</c:f>
              <c:strCache>
                <c:ptCount val="2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strCache>
            </c:strRef>
          </c:cat>
          <c:val>
            <c:numRef>
              <c:f>_Hidden10!$B$2:$B$22</c:f>
              <c:numCache>
                <c:ptCount val="21"/>
                <c:pt idx="0">
                  <c:v>0.10564235257464048</c:v>
                </c:pt>
                <c:pt idx="1">
                  <c:v>0.6978545346471775</c:v>
                </c:pt>
                <c:pt idx="2">
                  <c:v>0.144116926199514</c:v>
                </c:pt>
                <c:pt idx="3">
                  <c:v>0.017640903257557253</c:v>
                </c:pt>
                <c:pt idx="4">
                  <c:v>0.003013446349800635</c:v>
                </c:pt>
                <c:pt idx="5">
                  <c:v>0.005962832970077294</c:v>
                </c:pt>
                <c:pt idx="6">
                  <c:v>0.009966214763933482</c:v>
                </c:pt>
                <c:pt idx="7">
                  <c:v>0.004793477779556129</c:v>
                </c:pt>
                <c:pt idx="8">
                  <c:v>0.001467843379834636</c:v>
                </c:pt>
                <c:pt idx="9">
                  <c:v>0.0014108677682038637</c:v>
                </c:pt>
                <c:pt idx="10">
                  <c:v>0.0013884783035247547</c:v>
                </c:pt>
                <c:pt idx="11">
                  <c:v>0.0037499071083128086</c:v>
                </c:pt>
                <c:pt idx="12">
                  <c:v>0.0019000636338327727</c:v>
                </c:pt>
                <c:pt idx="13">
                  <c:v>0.0008189427693305924</c:v>
                </c:pt>
                <c:pt idx="14">
                  <c:v>5.083043164272308E-05</c:v>
                </c:pt>
                <c:pt idx="15">
                  <c:v>2.2623785655638803E-05</c:v>
                </c:pt>
                <c:pt idx="16">
                  <c:v>2.522040407990239E-05</c:v>
                </c:pt>
                <c:pt idx="17">
                  <c:v>0.00010514896051345376</c:v>
                </c:pt>
                <c:pt idx="18">
                  <c:v>2.8582517268328883E-05</c:v>
                </c:pt>
                <c:pt idx="19">
                  <c:v>3.873664411673709E-05</c:v>
                </c:pt>
                <c:pt idx="20">
                  <c:v>2.0657514267741877E-06</c:v>
                </c:pt>
              </c:numCache>
            </c:numRef>
          </c:val>
        </c:ser>
        <c:gapWidth val="80"/>
        <c:axId val="30422610"/>
        <c:axId val="5368035"/>
      </c:barChart>
      <c:catAx>
        <c:axId val="3042261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368035"/>
        <c:crosses val="autoZero"/>
        <c:auto val="1"/>
        <c:lblOffset val="100"/>
        <c:tickLblSkip val="1"/>
        <c:noMultiLvlLbl val="0"/>
      </c:catAx>
      <c:valAx>
        <c:axId val="536803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042261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_Hidden11!$A$2:$A$31</c:f>
              <c:strCache>
                <c:ptCount val="30"/>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strCache>
            </c:strRef>
          </c:cat>
          <c:val>
            <c:numRef>
              <c:f>_Hidden11!$B$2:$B$31</c:f>
              <c:numCache>
                <c:ptCount val="30"/>
                <c:pt idx="0">
                  <c:v>0</c:v>
                </c:pt>
                <c:pt idx="1">
                  <c:v>0.0003410546415238568</c:v>
                </c:pt>
                <c:pt idx="2">
                  <c:v>0.0026998159193482715</c:v>
                </c:pt>
                <c:pt idx="3">
                  <c:v>0.004177849453865188</c:v>
                </c:pt>
                <c:pt idx="4">
                  <c:v>0.004568426760679979</c:v>
                </c:pt>
                <c:pt idx="5">
                  <c:v>0.003234521235023143</c:v>
                </c:pt>
                <c:pt idx="6">
                  <c:v>0.0053378164391405716</c:v>
                </c:pt>
                <c:pt idx="7">
                  <c:v>0.011046383751989665</c:v>
                </c:pt>
                <c:pt idx="8">
                  <c:v>0.023967483615902948</c:v>
                </c:pt>
                <c:pt idx="9">
                  <c:v>0.059777600232736906</c:v>
                </c:pt>
                <c:pt idx="10">
                  <c:v>0.022218367508993597</c:v>
                </c:pt>
                <c:pt idx="11">
                  <c:v>0.022111749063706332</c:v>
                </c:pt>
                <c:pt idx="12">
                  <c:v>0.042615017983879615</c:v>
                </c:pt>
                <c:pt idx="13">
                  <c:v>0.02331338900824437</c:v>
                </c:pt>
                <c:pt idx="14">
                  <c:v>0.06943884960040089</c:v>
                </c:pt>
                <c:pt idx="15">
                  <c:v>0.022936082162544946</c:v>
                </c:pt>
                <c:pt idx="16">
                  <c:v>0.022219367204685956</c:v>
                </c:pt>
                <c:pt idx="17">
                  <c:v>0.05658805208521709</c:v>
                </c:pt>
                <c:pt idx="18">
                  <c:v>0.05311228555342022</c:v>
                </c:pt>
                <c:pt idx="19">
                  <c:v>0.1433477875154078</c:v>
                </c:pt>
                <c:pt idx="20">
                  <c:v>0.0207727883834432</c:v>
                </c:pt>
                <c:pt idx="21">
                  <c:v>0.016405541620661233</c:v>
                </c:pt>
                <c:pt idx="22">
                  <c:v>0.03032345337627319</c:v>
                </c:pt>
                <c:pt idx="23">
                  <c:v>0.07746647886616309</c:v>
                </c:pt>
                <c:pt idx="24">
                  <c:v>0.2336218657102831</c:v>
                </c:pt>
                <c:pt idx="25">
                  <c:v>0.01809906477910286</c:v>
                </c:pt>
                <c:pt idx="26">
                  <c:v>0.0011571943893567633</c:v>
                </c:pt>
                <c:pt idx="27">
                  <c:v>0.0005401954320119063</c:v>
                </c:pt>
                <c:pt idx="28">
                  <c:v>0.0020234441588807004</c:v>
                </c:pt>
                <c:pt idx="29">
                  <c:v>0.006538073547112445</c:v>
                </c:pt>
              </c:numCache>
            </c:numRef>
          </c:val>
        </c:ser>
        <c:gapWidth val="80"/>
        <c:axId val="48312316"/>
        <c:axId val="32157661"/>
      </c:barChart>
      <c:catAx>
        <c:axId val="4831231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2157661"/>
        <c:crosses val="autoZero"/>
        <c:auto val="1"/>
        <c:lblOffset val="100"/>
        <c:tickLblSkip val="1"/>
        <c:noMultiLvlLbl val="0"/>
      </c:catAx>
      <c:valAx>
        <c:axId val="3215766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31231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_Hidden12!$A$2:$A$31</c:f>
              <c:strCache>
                <c:ptCount val="3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strCache>
            </c:strRef>
          </c:cat>
          <c:val>
            <c:numRef>
              <c:f>_Hidden12!$B$2:$B$31</c:f>
              <c:numCache>
                <c:ptCount val="30"/>
                <c:pt idx="0">
                  <c:v>0</c:v>
                </c:pt>
                <c:pt idx="1">
                  <c:v>0.00032263254697123973</c:v>
                </c:pt>
                <c:pt idx="2">
                  <c:v>0.0016266546984555492</c:v>
                </c:pt>
                <c:pt idx="3">
                  <c:v>0.0013995691540538016</c:v>
                </c:pt>
                <c:pt idx="4">
                  <c:v>0.004450673567195682</c:v>
                </c:pt>
                <c:pt idx="5">
                  <c:v>0.0017300279175992514</c:v>
                </c:pt>
                <c:pt idx="6">
                  <c:v>0.003175451247111288</c:v>
                </c:pt>
                <c:pt idx="7">
                  <c:v>0.007694197799092027</c:v>
                </c:pt>
                <c:pt idx="8">
                  <c:v>0.00952140177492557</c:v>
                </c:pt>
                <c:pt idx="9">
                  <c:v>0.07453926172869355</c:v>
                </c:pt>
                <c:pt idx="10">
                  <c:v>0.019820695436960273</c:v>
                </c:pt>
                <c:pt idx="11">
                  <c:v>0.01588482997718082</c:v>
                </c:pt>
                <c:pt idx="12">
                  <c:v>0.054498326742718206</c:v>
                </c:pt>
                <c:pt idx="13">
                  <c:v>0.005082397664470572</c:v>
                </c:pt>
                <c:pt idx="14">
                  <c:v>0.09559570118311768</c:v>
                </c:pt>
                <c:pt idx="15">
                  <c:v>0.005685853851100486</c:v>
                </c:pt>
                <c:pt idx="16">
                  <c:v>0.015095531472452238</c:v>
                </c:pt>
                <c:pt idx="17">
                  <c:v>0.06682253214097303</c:v>
                </c:pt>
                <c:pt idx="18">
                  <c:v>0.009644696785555525</c:v>
                </c:pt>
                <c:pt idx="19">
                  <c:v>0.20419455109329973</c:v>
                </c:pt>
                <c:pt idx="20">
                  <c:v>0.004660611810125469</c:v>
                </c:pt>
                <c:pt idx="21">
                  <c:v>0.01132775154399294</c:v>
                </c:pt>
                <c:pt idx="22">
                  <c:v>0.0234445356723531</c:v>
                </c:pt>
                <c:pt idx="23">
                  <c:v>0.031679712778952436</c:v>
                </c:pt>
                <c:pt idx="24">
                  <c:v>0.31197614453952477</c:v>
                </c:pt>
                <c:pt idx="25">
                  <c:v>0.004503380193972273</c:v>
                </c:pt>
                <c:pt idx="26">
                  <c:v>0.0007338215496126967</c:v>
                </c:pt>
                <c:pt idx="27">
                  <c:v>0.0010390832784839975</c:v>
                </c:pt>
                <c:pt idx="28">
                  <c:v>0.001224301065220334</c:v>
                </c:pt>
                <c:pt idx="29">
                  <c:v>0.01262567078583557</c:v>
                </c:pt>
              </c:numCache>
            </c:numRef>
          </c:val>
        </c:ser>
        <c:gapWidth val="80"/>
        <c:axId val="20983494"/>
        <c:axId val="54633719"/>
      </c:barChart>
      <c:catAx>
        <c:axId val="2098349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4633719"/>
        <c:crosses val="autoZero"/>
        <c:auto val="1"/>
        <c:lblOffset val="100"/>
        <c:tickLblSkip val="1"/>
        <c:noMultiLvlLbl val="0"/>
      </c:catAx>
      <c:valAx>
        <c:axId val="5463371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98349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_Hidden13!$A$2:$A$22</c:f>
              <c:numCach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_Hidden13!$B$2:$B$22</c:f>
              <c:numCache>
                <c:ptCount val="21"/>
                <c:pt idx="0">
                  <c:v>2.0657514267741855E-06</c:v>
                </c:pt>
                <c:pt idx="1">
                  <c:v>3.873664411673705E-05</c:v>
                </c:pt>
                <c:pt idx="2">
                  <c:v>2.8582517268328856E-05</c:v>
                </c:pt>
                <c:pt idx="3">
                  <c:v>0.00010514896051345361</c:v>
                </c:pt>
                <c:pt idx="4">
                  <c:v>2.5220404079902367E-05</c:v>
                </c:pt>
                <c:pt idx="5">
                  <c:v>2.2623785655638783E-05</c:v>
                </c:pt>
                <c:pt idx="6">
                  <c:v>5.0830431642723036E-05</c:v>
                </c:pt>
                <c:pt idx="7">
                  <c:v>0.0008189427693305917</c:v>
                </c:pt>
                <c:pt idx="8">
                  <c:v>0.001900063633832771</c:v>
                </c:pt>
                <c:pt idx="9">
                  <c:v>0.0037499071083128047</c:v>
                </c:pt>
                <c:pt idx="10">
                  <c:v>0.0013884783035247536</c:v>
                </c:pt>
                <c:pt idx="11">
                  <c:v>0.0014108677682038622</c:v>
                </c:pt>
                <c:pt idx="12">
                  <c:v>0.0014678433798346344</c:v>
                </c:pt>
                <c:pt idx="13">
                  <c:v>0.0047934777795561245</c:v>
                </c:pt>
                <c:pt idx="14">
                  <c:v>0.009966214763933471</c:v>
                </c:pt>
                <c:pt idx="15">
                  <c:v>0.005962832970077286</c:v>
                </c:pt>
                <c:pt idx="16">
                  <c:v>0.0030134463498006337</c:v>
                </c:pt>
                <c:pt idx="17">
                  <c:v>0.01764090325755722</c:v>
                </c:pt>
                <c:pt idx="18">
                  <c:v>0.14411692619951405</c:v>
                </c:pt>
                <c:pt idx="19">
                  <c:v>0.6978545346471778</c:v>
                </c:pt>
                <c:pt idx="20">
                  <c:v>0.1056423525746404</c:v>
                </c:pt>
              </c:numCache>
            </c:numRef>
          </c:val>
        </c:ser>
        <c:gapWidth val="80"/>
        <c:axId val="21941424"/>
        <c:axId val="63255089"/>
      </c:barChart>
      <c:catAx>
        <c:axId val="21941424"/>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3255089"/>
        <c:crosses val="autoZero"/>
        <c:auto val="1"/>
        <c:lblOffset val="100"/>
        <c:tickLblSkip val="1"/>
        <c:noMultiLvlLbl val="0"/>
      </c:catAx>
      <c:valAx>
        <c:axId val="6325508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94142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975"/>
          <c:y val="0.00925"/>
        </c:manualLayout>
      </c:layout>
      <c:spPr>
        <a:noFill/>
        <a:ln w="3175">
          <a:solidFill>
            <a:srgbClr val="000000"/>
          </a:solidFill>
        </a:ln>
      </c:spPr>
    </c:title>
    <c:plotArea>
      <c:layout>
        <c:manualLayout>
          <c:xMode val="edge"/>
          <c:yMode val="edge"/>
          <c:x val="0.015"/>
          <c:y val="0.128"/>
          <c:w val="0.97025"/>
          <c:h val="0.84875"/>
        </c:manualLayout>
      </c:layout>
      <c:barChart>
        <c:barDir val="col"/>
        <c:grouping val="clustered"/>
        <c:varyColors val="0"/>
        <c:ser>
          <c:idx val="0"/>
          <c:order val="0"/>
          <c:tx>
            <c:strRef>
              <c:f>_Hidden14!$B$1:$B$1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_Hidden14!$A$2:$A$6</c:f>
              <c:strCache>
                <c:ptCount val="5"/>
                <c:pt idx="0">
                  <c:v>&lt;=100</c:v>
                </c:pt>
                <c:pt idx="1">
                  <c:v>&gt;100 and &lt;=200</c:v>
                </c:pt>
                <c:pt idx="2">
                  <c:v>&gt;200 and &lt;=300</c:v>
                </c:pt>
                <c:pt idx="3">
                  <c:v>&gt;300 and &lt;=400</c:v>
                </c:pt>
                <c:pt idx="4">
                  <c:v>&gt;400</c:v>
                </c:pt>
              </c:strCache>
            </c:strRef>
          </c:cat>
          <c:val>
            <c:numRef>
              <c:f>_Hidden14!$B$2:$B$6</c:f>
              <c:numCache>
                <c:ptCount val="5"/>
                <c:pt idx="0">
                  <c:v>0.16845078483459205</c:v>
                </c:pt>
                <c:pt idx="1">
                  <c:v>0.40667571448638</c:v>
                </c:pt>
                <c:pt idx="2">
                  <c:v>0.2667155947113008</c:v>
                </c:pt>
                <c:pt idx="3">
                  <c:v>0.0708472616602275</c:v>
                </c:pt>
                <c:pt idx="4">
                  <c:v>0.08731064430749966</c:v>
                </c:pt>
              </c:numCache>
            </c:numRef>
          </c:val>
        </c:ser>
        <c:ser>
          <c:idx val="1"/>
          <c:order val="1"/>
          <c:tx>
            <c:strRef>
              <c:f>_Hidden14!$C$1:$C$1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_Hidden14!$A$2:$A$6</c:f>
              <c:strCache>
                <c:ptCount val="5"/>
                <c:pt idx="0">
                  <c:v>&lt;=100</c:v>
                </c:pt>
                <c:pt idx="1">
                  <c:v>&gt;100 and &lt;=200</c:v>
                </c:pt>
                <c:pt idx="2">
                  <c:v>&gt;200 and &lt;=300</c:v>
                </c:pt>
                <c:pt idx="3">
                  <c:v>&gt;300 and &lt;=400</c:v>
                </c:pt>
                <c:pt idx="4">
                  <c:v>&gt;400</c:v>
                </c:pt>
              </c:strCache>
            </c:strRef>
          </c:cat>
          <c:val>
            <c:numRef>
              <c:f>_Hidden14!$C$2:$C$6</c:f>
              <c:numCache>
                <c:ptCount val="5"/>
                <c:pt idx="0">
                  <c:v>0.40437766648117235</c:v>
                </c:pt>
                <c:pt idx="1">
                  <c:v>0.39398998330550916</c:v>
                </c:pt>
                <c:pt idx="2">
                  <c:v>0.15451678723798923</c:v>
                </c:pt>
                <c:pt idx="3">
                  <c:v>0.02856612873307364</c:v>
                </c:pt>
                <c:pt idx="4">
                  <c:v>0.01854943424225561</c:v>
                </c:pt>
              </c:numCache>
            </c:numRef>
          </c:val>
        </c:ser>
        <c:axId val="32424890"/>
        <c:axId val="23388555"/>
      </c:barChart>
      <c:catAx>
        <c:axId val="3242489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3388555"/>
        <c:crosses val="autoZero"/>
        <c:auto val="1"/>
        <c:lblOffset val="100"/>
        <c:tickLblSkip val="1"/>
        <c:noMultiLvlLbl val="0"/>
      </c:catAx>
      <c:valAx>
        <c:axId val="2338855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424890"/>
        <c:crossesAt val="1"/>
        <c:crossBetween val="between"/>
        <c:dispUnits/>
      </c:valAx>
      <c:spPr>
        <a:noFill/>
        <a:ln>
          <a:noFill/>
        </a:ln>
      </c:spPr>
    </c:plotArea>
    <c:legend>
      <c:legendPos val="r"/>
      <c:layout>
        <c:manualLayout>
          <c:xMode val="edge"/>
          <c:yMode val="edge"/>
          <c:x val="0.72675"/>
          <c:y val="0.10925"/>
          <c:w val="0.27325"/>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_Hidden15!$A$2:$A$15</c:f>
              <c:strCache>
                <c:ptCount val="14"/>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strCache>
            </c:strRef>
          </c:cat>
          <c:val>
            <c:numRef>
              <c:f>_Hidden15!$B$2:$B$15</c:f>
              <c:numCache>
                <c:ptCount val="14"/>
                <c:pt idx="0">
                  <c:v>0.0016254508672690759</c:v>
                </c:pt>
                <c:pt idx="1">
                  <c:v>0.006283183451892818</c:v>
                </c:pt>
                <c:pt idx="2">
                  <c:v>0.027935965523199754</c:v>
                </c:pt>
                <c:pt idx="3">
                  <c:v>0.2882875776891317</c:v>
                </c:pt>
                <c:pt idx="4">
                  <c:v>0.36480116544756763</c:v>
                </c:pt>
                <c:pt idx="5">
                  <c:v>0.23422341958460052</c:v>
                </c:pt>
                <c:pt idx="6">
                  <c:v>0.054883086868224996</c:v>
                </c:pt>
                <c:pt idx="7">
                  <c:v>0.016002715050410937</c:v>
                </c:pt>
                <c:pt idx="8">
                  <c:v>0.004320232853885782</c:v>
                </c:pt>
                <c:pt idx="9">
                  <c:v>0.0012746649624249</c:v>
                </c:pt>
                <c:pt idx="10">
                  <c:v>0.0002574611166749134</c:v>
                </c:pt>
                <c:pt idx="11">
                  <c:v>9.009896983699702E-05</c:v>
                </c:pt>
                <c:pt idx="12">
                  <c:v>1.2840968252420496E-05</c:v>
                </c:pt>
                <c:pt idx="13">
                  <c:v>2.1366466274489832E-06</c:v>
                </c:pt>
              </c:numCache>
            </c:numRef>
          </c:val>
        </c:ser>
        <c:gapWidth val="80"/>
        <c:axId val="9170404"/>
        <c:axId val="15424773"/>
      </c:barChart>
      <c:catAx>
        <c:axId val="917040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5424773"/>
        <c:crosses val="autoZero"/>
        <c:auto val="1"/>
        <c:lblOffset val="100"/>
        <c:tickLblSkip val="1"/>
        <c:noMultiLvlLbl val="0"/>
      </c:catAx>
      <c:valAx>
        <c:axId val="1542477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17040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_Hidden16!$B$1:$B$1</c:f>
              <c:strCache>
                <c:ptCount val="1"/>
                <c:pt idx="0">
                  <c:v>OUT_BKD_EUR(Loan Register)</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_Hidden16!$A$2:$A$4</c:f>
              <c:strCache>
                <c:ptCount val="3"/>
                <c:pt idx="0">
                  <c:v>Variable With Cap</c:v>
                </c:pt>
                <c:pt idx="1">
                  <c:v>Variable</c:v>
                </c:pt>
                <c:pt idx="2">
                  <c:v>Fixed</c:v>
                </c:pt>
              </c:strCache>
            </c:strRef>
          </c:cat>
          <c:val>
            <c:numRef>
              <c:f>_Hidden16!$B$2:$B$4</c:f>
              <c:numCache>
                <c:ptCount val="3"/>
                <c:pt idx="0">
                  <c:v>70621967.03999993</c:v>
                </c:pt>
                <c:pt idx="1">
                  <c:v>338333.62</c:v>
                </c:pt>
                <c:pt idx="2">
                  <c:v>678737838.2000027</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_Hidden17!$A$2:$A$12</c:f>
              <c:strCache>
                <c:ptCount val="11"/>
                <c:pt idx="0">
                  <c:v>2017</c:v>
                </c:pt>
                <c:pt idx="1">
                  <c:v>2018</c:v>
                </c:pt>
                <c:pt idx="2">
                  <c:v>2019</c:v>
                </c:pt>
                <c:pt idx="3">
                  <c:v>2020</c:v>
                </c:pt>
                <c:pt idx="4">
                  <c:v>2021</c:v>
                </c:pt>
                <c:pt idx="5">
                  <c:v>2022</c:v>
                </c:pt>
                <c:pt idx="6">
                  <c:v>2023</c:v>
                </c:pt>
                <c:pt idx="7">
                  <c:v>2024</c:v>
                </c:pt>
                <c:pt idx="8">
                  <c:v>2025</c:v>
                </c:pt>
                <c:pt idx="9">
                  <c:v>2026</c:v>
                </c:pt>
                <c:pt idx="10">
                  <c:v>Fixed To Maturity</c:v>
                </c:pt>
              </c:strCache>
            </c:strRef>
          </c:cat>
          <c:val>
            <c:numRef>
              <c:f>_Hidden17!$B$2:$B$12</c:f>
              <c:numCache>
                <c:ptCount val="11"/>
                <c:pt idx="0">
                  <c:v>0.029214460333734364</c:v>
                </c:pt>
                <c:pt idx="1">
                  <c:v>0.001681486127092285</c:v>
                </c:pt>
                <c:pt idx="2">
                  <c:v>0.022237782683242377</c:v>
                </c:pt>
                <c:pt idx="3">
                  <c:v>0.022339463327822755</c:v>
                </c:pt>
                <c:pt idx="4">
                  <c:v>0.001251027061940113</c:v>
                </c:pt>
                <c:pt idx="5">
                  <c:v>0.0005638802180339169</c:v>
                </c:pt>
                <c:pt idx="6">
                  <c:v>0.003659756597731605</c:v>
                </c:pt>
                <c:pt idx="7">
                  <c:v>0.004083055407680047</c:v>
                </c:pt>
                <c:pt idx="8">
                  <c:v>0.005600048729458019</c:v>
                </c:pt>
                <c:pt idx="9">
                  <c:v>0.0035695762084581224</c:v>
                </c:pt>
                <c:pt idx="10">
                  <c:v>0.9057994633048063</c:v>
                </c:pt>
              </c:numCache>
            </c:numRef>
          </c:val>
        </c:ser>
        <c:gapWidth val="80"/>
        <c:axId val="4605230"/>
        <c:axId val="41447071"/>
      </c:barChart>
      <c:catAx>
        <c:axId val="460523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1447071"/>
        <c:crosses val="autoZero"/>
        <c:auto val="1"/>
        <c:lblOffset val="100"/>
        <c:tickLblSkip val="1"/>
        <c:noMultiLvlLbl val="0"/>
      </c:catAx>
      <c:valAx>
        <c:axId val="4144707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0523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038475"/>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14</xdr:col>
      <xdr:colOff>0</xdr:colOff>
      <xdr:row>10</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12</xdr:row>
      <xdr:rowOff>0</xdr:rowOff>
    </xdr:from>
    <xdr:to>
      <xdr:col>17</xdr:col>
      <xdr:colOff>0</xdr:colOff>
      <xdr:row>13</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15</xdr:row>
      <xdr:rowOff>0</xdr:rowOff>
    </xdr:from>
    <xdr:to>
      <xdr:col>14</xdr:col>
      <xdr:colOff>0</xdr:colOff>
      <xdr:row>16</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0</xdr:rowOff>
    </xdr:from>
    <xdr:to>
      <xdr:col>16</xdr:col>
      <xdr:colOff>0</xdr:colOff>
      <xdr:row>19</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21</xdr:row>
      <xdr:rowOff>0</xdr:rowOff>
    </xdr:from>
    <xdr:to>
      <xdr:col>15</xdr:col>
      <xdr:colOff>0</xdr:colOff>
      <xdr:row>22</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23</xdr:row>
      <xdr:rowOff>0</xdr:rowOff>
    </xdr:from>
    <xdr:to>
      <xdr:col>17</xdr:col>
      <xdr:colOff>0</xdr:colOff>
      <xdr:row>24</xdr:row>
      <xdr:rowOff>0</xdr:rowOff>
    </xdr:to>
    <xdr:graphicFrame>
      <xdr:nvGraphicFramePr>
        <xdr:cNvPr id="6" name="Chart 9"/>
        <xdr:cNvGraphicFramePr/>
      </xdr:nvGraphicFramePr>
      <xdr:xfrm>
        <a:off x="66675" y="23488650"/>
        <a:ext cx="6467475"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26</xdr:row>
      <xdr:rowOff>0</xdr:rowOff>
    </xdr:from>
    <xdr:to>
      <xdr:col>14</xdr:col>
      <xdr:colOff>0</xdr:colOff>
      <xdr:row>27</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0</xdr:colOff>
      <xdr:row>29</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32</xdr:row>
      <xdr:rowOff>0</xdr:rowOff>
    </xdr:from>
    <xdr:to>
      <xdr:col>14</xdr:col>
      <xdr:colOff>0</xdr:colOff>
      <xdr:row>33</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35</xdr:row>
      <xdr:rowOff>0</xdr:rowOff>
    </xdr:from>
    <xdr:to>
      <xdr:col>17</xdr:col>
      <xdr:colOff>0</xdr:colOff>
      <xdr:row>36</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38</xdr:row>
      <xdr:rowOff>0</xdr:rowOff>
    </xdr:from>
    <xdr:to>
      <xdr:col>11</xdr:col>
      <xdr:colOff>0</xdr:colOff>
      <xdr:row>39</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42</xdr:row>
      <xdr:rowOff>0</xdr:rowOff>
    </xdr:from>
    <xdr:to>
      <xdr:col>12</xdr:col>
      <xdr:colOff>0</xdr:colOff>
      <xdr:row>43</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45</xdr:row>
      <xdr:rowOff>0</xdr:rowOff>
    </xdr:from>
    <xdr:to>
      <xdr:col>13</xdr:col>
      <xdr:colOff>0</xdr:colOff>
      <xdr:row>46</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49</xdr:row>
      <xdr:rowOff>0</xdr:rowOff>
    </xdr:from>
    <xdr:to>
      <xdr:col>15</xdr:col>
      <xdr:colOff>0</xdr:colOff>
      <xdr:row>50</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53</xdr:row>
      <xdr:rowOff>0</xdr:rowOff>
    </xdr:from>
    <xdr:to>
      <xdr:col>17</xdr:col>
      <xdr:colOff>0</xdr:colOff>
      <xdr:row>54</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10</xdr:col>
      <xdr:colOff>0</xdr:colOff>
      <xdr:row>18</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Monthly%20HTT%20Master%20template%20with%20links%20for%20HT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C. HTT Harmonised Glossary"/>
      <sheetName val="Disclaimer"/>
      <sheetName val="D1. Front Pag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https://www.coveredbondlabel.com/issuer/131/" TargetMode="External" /><Relationship Id="rId6" Type="http://schemas.openxmlformats.org/officeDocument/2006/relationships/hyperlink" Target="mailto:almt-coveredbond@bnpparibasfortis.com"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filiep.wyseur@bnpparibasfortis.com" TargetMode="External" /><Relationship Id="rId2" Type="http://schemas.openxmlformats.org/officeDocument/2006/relationships/hyperlink" Target="mailto:oscar.meester@bnpparibasfortis.com" TargetMode="External" /><Relationship Id="rId3" Type="http://schemas.openxmlformats.org/officeDocument/2006/relationships/hyperlink" Target="mailto:bart.vantomme@bnpparibasfortis.com"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mailto:almt-coveredbond@bnpparibasfortis.com" TargetMode="Externa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52"/>
  <sheetViews>
    <sheetView tabSelected="1" view="pageBreakPreview" zoomScale="60" zoomScaleNormal="80" zoomScalePageLayoutView="0" workbookViewId="0" topLeftCell="A4">
      <selection activeCell="M38" sqref="M38"/>
    </sheetView>
  </sheetViews>
  <sheetFormatPr defaultColWidth="9.140625" defaultRowHeight="12.75"/>
  <cols>
    <col min="1" max="1" width="9.140625" style="35" customWidth="1"/>
    <col min="2" max="10" width="12.421875" style="35" customWidth="1"/>
    <col min="11" max="18" width="9.140625" style="35" customWidth="1"/>
    <col min="19" max="16384" width="9.140625" style="56" customWidth="1"/>
  </cols>
  <sheetData>
    <row r="2" spans="2:10" ht="15.75" thickBot="1">
      <c r="B2" s="34"/>
      <c r="C2" s="34"/>
      <c r="D2" s="34"/>
      <c r="E2" s="34"/>
      <c r="F2" s="34"/>
      <c r="G2" s="34"/>
      <c r="H2" s="34"/>
      <c r="I2" s="34"/>
      <c r="J2" s="34"/>
    </row>
    <row r="3" spans="2:10" ht="15">
      <c r="B3" s="36"/>
      <c r="C3" s="37"/>
      <c r="D3" s="37"/>
      <c r="E3" s="37"/>
      <c r="F3" s="37"/>
      <c r="G3" s="37"/>
      <c r="H3" s="37"/>
      <c r="I3" s="37"/>
      <c r="J3" s="38"/>
    </row>
    <row r="4" spans="2:10" ht="15">
      <c r="B4" s="39"/>
      <c r="C4" s="34"/>
      <c r="D4" s="34"/>
      <c r="E4" s="34"/>
      <c r="F4" s="34"/>
      <c r="G4" s="34"/>
      <c r="H4" s="34"/>
      <c r="I4" s="34"/>
      <c r="J4" s="40"/>
    </row>
    <row r="5" spans="2:10" ht="31.5">
      <c r="B5" s="39"/>
      <c r="C5" s="34"/>
      <c r="D5" s="34"/>
      <c r="E5" s="41"/>
      <c r="F5" s="42" t="s">
        <v>1516</v>
      </c>
      <c r="G5" s="34"/>
      <c r="H5" s="34"/>
      <c r="I5" s="34"/>
      <c r="J5" s="40"/>
    </row>
    <row r="6" spans="2:10" ht="15">
      <c r="B6" s="39"/>
      <c r="C6" s="34"/>
      <c r="D6" s="34"/>
      <c r="E6" s="34"/>
      <c r="F6" s="43"/>
      <c r="G6" s="34"/>
      <c r="H6" s="34"/>
      <c r="I6" s="34"/>
      <c r="J6" s="40"/>
    </row>
    <row r="7" spans="2:10" ht="26.25">
      <c r="B7" s="39"/>
      <c r="C7" s="34"/>
      <c r="D7" s="34"/>
      <c r="E7" s="34"/>
      <c r="F7" s="44" t="s">
        <v>8</v>
      </c>
      <c r="G7" s="34"/>
      <c r="H7" s="34"/>
      <c r="I7" s="34"/>
      <c r="J7" s="40"/>
    </row>
    <row r="8" spans="2:10" ht="26.25">
      <c r="B8" s="39"/>
      <c r="C8" s="34"/>
      <c r="D8" s="34"/>
      <c r="E8" s="34"/>
      <c r="F8" s="44" t="s">
        <v>1517</v>
      </c>
      <c r="G8" s="34"/>
      <c r="H8" s="34"/>
      <c r="I8" s="34"/>
      <c r="J8" s="40"/>
    </row>
    <row r="9" spans="2:10" ht="21">
      <c r="B9" s="39"/>
      <c r="C9" s="34"/>
      <c r="D9" s="34"/>
      <c r="E9" s="34"/>
      <c r="F9" s="45" t="str">
        <f>"Reporting Date: "&amp;DAY('A. HTT General'!C17)&amp;"/"&amp;MONTH('A. HTT General'!C17)&amp;"/"&amp;YEAR('A. HTT General'!C17)</f>
        <v>Reporting Date: 31/12/2016</v>
      </c>
      <c r="G9" s="34"/>
      <c r="H9" s="34"/>
      <c r="I9" s="34"/>
      <c r="J9" s="40"/>
    </row>
    <row r="10" spans="2:10" ht="21">
      <c r="B10" s="39"/>
      <c r="C10" s="34"/>
      <c r="D10" s="34"/>
      <c r="E10" s="34"/>
      <c r="F10" s="45" t="str">
        <f>"Cut-off Date: "&amp;DAY('A. HTT General'!C17)&amp;"/"&amp;MONTH('A. HTT General'!C17)&amp;"/"&amp;YEAR('A. HTT General'!C17)</f>
        <v>Cut-off Date: 31/12/2016</v>
      </c>
      <c r="G10" s="34"/>
      <c r="H10" s="34"/>
      <c r="I10" s="34"/>
      <c r="J10" s="40"/>
    </row>
    <row r="11" spans="2:10" ht="21">
      <c r="B11" s="39"/>
      <c r="C11" s="34"/>
      <c r="D11" s="34"/>
      <c r="E11" s="34"/>
      <c r="F11" s="45"/>
      <c r="G11" s="34"/>
      <c r="H11" s="34"/>
      <c r="I11" s="34"/>
      <c r="J11" s="40"/>
    </row>
    <row r="12" spans="2:10" ht="15">
      <c r="B12" s="39"/>
      <c r="C12" s="34"/>
      <c r="D12" s="34"/>
      <c r="E12" s="34"/>
      <c r="F12" s="34"/>
      <c r="G12" s="34"/>
      <c r="H12" s="34"/>
      <c r="I12" s="34"/>
      <c r="J12" s="40"/>
    </row>
    <row r="13" spans="2:10" ht="15">
      <c r="B13" s="39"/>
      <c r="C13" s="34"/>
      <c r="D13" s="34"/>
      <c r="E13" s="34"/>
      <c r="F13" s="34"/>
      <c r="G13" s="34"/>
      <c r="H13" s="34"/>
      <c r="I13" s="34"/>
      <c r="J13" s="40"/>
    </row>
    <row r="14" spans="2:10" ht="15">
      <c r="B14" s="39"/>
      <c r="C14" s="34"/>
      <c r="D14" s="34"/>
      <c r="E14" s="34"/>
      <c r="F14" s="34"/>
      <c r="G14" s="34"/>
      <c r="H14" s="34"/>
      <c r="I14" s="34"/>
      <c r="J14" s="40"/>
    </row>
    <row r="15" spans="2:10" ht="15">
      <c r="B15" s="39"/>
      <c r="C15" s="34"/>
      <c r="D15" s="34"/>
      <c r="E15" s="34"/>
      <c r="F15" s="34"/>
      <c r="G15" s="34"/>
      <c r="H15" s="34"/>
      <c r="I15" s="34"/>
      <c r="J15" s="40"/>
    </row>
    <row r="16" spans="2:10" ht="15">
      <c r="B16" s="39"/>
      <c r="C16" s="34"/>
      <c r="D16" s="34"/>
      <c r="E16" s="34"/>
      <c r="F16" s="34"/>
      <c r="G16" s="34"/>
      <c r="H16" s="34"/>
      <c r="I16" s="34"/>
      <c r="J16" s="40"/>
    </row>
    <row r="17" spans="2:10" ht="15">
      <c r="B17" s="39"/>
      <c r="C17" s="34"/>
      <c r="D17" s="34"/>
      <c r="E17" s="34"/>
      <c r="F17" s="34"/>
      <c r="G17" s="34"/>
      <c r="H17" s="34"/>
      <c r="I17" s="34"/>
      <c r="J17" s="40"/>
    </row>
    <row r="18" spans="2:10" ht="15">
      <c r="B18" s="39"/>
      <c r="C18" s="34"/>
      <c r="D18" s="34"/>
      <c r="E18" s="34"/>
      <c r="F18" s="34"/>
      <c r="G18" s="34"/>
      <c r="H18" s="34"/>
      <c r="I18" s="34"/>
      <c r="J18" s="40"/>
    </row>
    <row r="19" spans="2:10" ht="15">
      <c r="B19" s="39"/>
      <c r="C19" s="34"/>
      <c r="D19" s="34"/>
      <c r="E19" s="34"/>
      <c r="F19" s="34"/>
      <c r="G19" s="34"/>
      <c r="H19" s="34"/>
      <c r="I19" s="34"/>
      <c r="J19" s="40"/>
    </row>
    <row r="20" spans="2:10" ht="15">
      <c r="B20" s="39"/>
      <c r="C20" s="34"/>
      <c r="D20" s="34"/>
      <c r="E20" s="34"/>
      <c r="F20" s="34"/>
      <c r="G20" s="34"/>
      <c r="H20" s="34"/>
      <c r="I20" s="34"/>
      <c r="J20" s="40"/>
    </row>
    <row r="21" spans="2:10" ht="15">
      <c r="B21" s="39"/>
      <c r="C21" s="34"/>
      <c r="D21" s="34"/>
      <c r="E21" s="34"/>
      <c r="F21" s="34"/>
      <c r="G21" s="34"/>
      <c r="H21" s="34"/>
      <c r="I21" s="34"/>
      <c r="J21" s="40"/>
    </row>
    <row r="22" spans="2:10" ht="15">
      <c r="B22" s="39"/>
      <c r="C22" s="34"/>
      <c r="D22" s="34"/>
      <c r="E22" s="34"/>
      <c r="F22" s="46" t="s">
        <v>1518</v>
      </c>
      <c r="G22" s="34"/>
      <c r="H22" s="34"/>
      <c r="I22" s="34"/>
      <c r="J22" s="40"/>
    </row>
    <row r="23" spans="2:10" ht="15">
      <c r="B23" s="39"/>
      <c r="C23" s="34"/>
      <c r="D23" s="34"/>
      <c r="E23" s="34"/>
      <c r="F23" s="47"/>
      <c r="G23" s="34"/>
      <c r="H23" s="34"/>
      <c r="I23" s="34"/>
      <c r="J23" s="40"/>
    </row>
    <row r="24" spans="2:10" ht="15">
      <c r="B24" s="39"/>
      <c r="C24" s="34"/>
      <c r="D24" s="160" t="s">
        <v>1519</v>
      </c>
      <c r="E24" s="159" t="s">
        <v>1520</v>
      </c>
      <c r="F24" s="159"/>
      <c r="G24" s="159"/>
      <c r="H24" s="159"/>
      <c r="I24" s="34"/>
      <c r="J24" s="40"/>
    </row>
    <row r="25" spans="2:10" ht="15">
      <c r="B25" s="39"/>
      <c r="C25" s="34"/>
      <c r="D25" s="34"/>
      <c r="E25" s="48"/>
      <c r="F25" s="48"/>
      <c r="G25" s="48"/>
      <c r="H25" s="34"/>
      <c r="I25" s="34"/>
      <c r="J25" s="40"/>
    </row>
    <row r="26" spans="2:10" ht="15">
      <c r="B26" s="39"/>
      <c r="C26" s="34"/>
      <c r="D26" s="160" t="s">
        <v>1521</v>
      </c>
      <c r="E26" s="159"/>
      <c r="F26" s="159"/>
      <c r="G26" s="159"/>
      <c r="H26" s="159"/>
      <c r="I26" s="34"/>
      <c r="J26" s="40"/>
    </row>
    <row r="27" spans="2:10" ht="15">
      <c r="B27" s="39"/>
      <c r="C27" s="34"/>
      <c r="D27" s="49"/>
      <c r="E27" s="49"/>
      <c r="F27" s="49"/>
      <c r="G27" s="49"/>
      <c r="H27" s="49"/>
      <c r="I27" s="34"/>
      <c r="J27" s="40"/>
    </row>
    <row r="28" spans="2:10" ht="15">
      <c r="B28" s="39"/>
      <c r="C28" s="34"/>
      <c r="D28" s="160" t="s">
        <v>1522</v>
      </c>
      <c r="E28" s="159" t="s">
        <v>1520</v>
      </c>
      <c r="F28" s="159"/>
      <c r="G28" s="159"/>
      <c r="H28" s="159"/>
      <c r="I28" s="34"/>
      <c r="J28" s="40"/>
    </row>
    <row r="29" spans="2:10" ht="15">
      <c r="B29" s="39"/>
      <c r="C29" s="34"/>
      <c r="D29" s="48"/>
      <c r="E29" s="48"/>
      <c r="F29" s="48"/>
      <c r="G29" s="48"/>
      <c r="H29" s="48"/>
      <c r="I29" s="34"/>
      <c r="J29" s="40"/>
    </row>
    <row r="30" spans="2:10" ht="15">
      <c r="B30" s="39"/>
      <c r="C30" s="34"/>
      <c r="D30" s="160" t="s">
        <v>1523</v>
      </c>
      <c r="E30" s="159" t="s">
        <v>1520</v>
      </c>
      <c r="F30" s="159"/>
      <c r="G30" s="159"/>
      <c r="H30" s="159"/>
      <c r="I30" s="34"/>
      <c r="J30" s="40"/>
    </row>
    <row r="31" spans="2:10" ht="15">
      <c r="B31" s="39"/>
      <c r="C31" s="34"/>
      <c r="D31" s="34"/>
      <c r="E31" s="34"/>
      <c r="F31" s="34"/>
      <c r="G31" s="34"/>
      <c r="H31" s="34"/>
      <c r="I31" s="34"/>
      <c r="J31" s="40"/>
    </row>
    <row r="32" spans="2:10" ht="15">
      <c r="B32" s="39"/>
      <c r="C32" s="34"/>
      <c r="D32" s="158" t="s">
        <v>1524</v>
      </c>
      <c r="E32" s="159"/>
      <c r="F32" s="159"/>
      <c r="G32" s="159"/>
      <c r="H32" s="159"/>
      <c r="I32" s="34"/>
      <c r="J32" s="40"/>
    </row>
    <row r="33" spans="2:10" ht="15">
      <c r="B33" s="39"/>
      <c r="C33" s="34"/>
      <c r="D33" s="34"/>
      <c r="E33" s="34"/>
      <c r="F33" s="47"/>
      <c r="G33" s="34"/>
      <c r="H33" s="34"/>
      <c r="I33" s="34"/>
      <c r="J33" s="40"/>
    </row>
    <row r="34" spans="2:10" ht="15">
      <c r="B34" s="39"/>
      <c r="C34" s="34"/>
      <c r="D34" s="158" t="s">
        <v>1525</v>
      </c>
      <c r="E34" s="159"/>
      <c r="F34" s="159"/>
      <c r="G34" s="159"/>
      <c r="H34" s="159"/>
      <c r="I34" s="34"/>
      <c r="J34" s="40"/>
    </row>
    <row r="35" spans="2:10" ht="15">
      <c r="B35" s="39"/>
      <c r="C35" s="34"/>
      <c r="D35" s="34"/>
      <c r="E35" s="34"/>
      <c r="F35" s="34"/>
      <c r="G35" s="34"/>
      <c r="H35" s="34"/>
      <c r="I35" s="34"/>
      <c r="J35" s="40"/>
    </row>
    <row r="36" spans="2:10" ht="15">
      <c r="B36" s="50"/>
      <c r="C36" s="51"/>
      <c r="D36" s="158" t="s">
        <v>1526</v>
      </c>
      <c r="E36" s="159"/>
      <c r="F36" s="159"/>
      <c r="G36" s="159"/>
      <c r="H36" s="159"/>
      <c r="I36" s="51"/>
      <c r="J36" s="52"/>
    </row>
    <row r="37" spans="2:10" ht="15">
      <c r="B37" s="50"/>
      <c r="C37" s="51"/>
      <c r="D37" s="51"/>
      <c r="E37" s="51"/>
      <c r="F37" s="51"/>
      <c r="G37" s="51"/>
      <c r="H37" s="51"/>
      <c r="I37" s="51"/>
      <c r="J37" s="52"/>
    </row>
    <row r="38" spans="2:10" ht="15">
      <c r="B38" s="50"/>
      <c r="C38" s="51"/>
      <c r="D38" s="158" t="s">
        <v>1527</v>
      </c>
      <c r="E38" s="159"/>
      <c r="F38" s="159"/>
      <c r="G38" s="159"/>
      <c r="H38" s="159"/>
      <c r="I38" s="51"/>
      <c r="J38" s="52"/>
    </row>
    <row r="39" spans="2:10" ht="15">
      <c r="B39" s="50"/>
      <c r="C39" s="51"/>
      <c r="D39" s="51"/>
      <c r="E39" s="51"/>
      <c r="F39" s="51"/>
      <c r="G39" s="51"/>
      <c r="H39" s="51"/>
      <c r="I39" s="51"/>
      <c r="J39" s="52"/>
    </row>
    <row r="40" spans="2:10" ht="15">
      <c r="B40" s="50"/>
      <c r="C40" s="51"/>
      <c r="D40" s="158" t="s">
        <v>1528</v>
      </c>
      <c r="E40" s="159"/>
      <c r="F40" s="159"/>
      <c r="G40" s="159"/>
      <c r="H40" s="159"/>
      <c r="I40" s="51"/>
      <c r="J40" s="52"/>
    </row>
    <row r="41" spans="2:10" ht="15">
      <c r="B41" s="50"/>
      <c r="C41" s="51"/>
      <c r="D41" s="51"/>
      <c r="E41" s="51"/>
      <c r="F41" s="51"/>
      <c r="G41" s="51"/>
      <c r="H41" s="51"/>
      <c r="I41" s="51"/>
      <c r="J41" s="52"/>
    </row>
    <row r="42" spans="2:10" ht="15">
      <c r="B42" s="50"/>
      <c r="C42" s="51"/>
      <c r="D42" s="158" t="s">
        <v>1529</v>
      </c>
      <c r="E42" s="159"/>
      <c r="F42" s="159"/>
      <c r="G42" s="159"/>
      <c r="H42" s="159"/>
      <c r="I42" s="51"/>
      <c r="J42" s="52"/>
    </row>
    <row r="43" spans="2:10" ht="15">
      <c r="B43" s="50"/>
      <c r="C43" s="51"/>
      <c r="D43" s="51"/>
      <c r="E43" s="51"/>
      <c r="F43" s="51"/>
      <c r="G43" s="51"/>
      <c r="H43" s="51"/>
      <c r="I43" s="51"/>
      <c r="J43" s="52"/>
    </row>
    <row r="44" spans="2:10" ht="15">
      <c r="B44" s="50"/>
      <c r="C44" s="51"/>
      <c r="D44" s="158" t="s">
        <v>1530</v>
      </c>
      <c r="E44" s="159"/>
      <c r="F44" s="159"/>
      <c r="G44" s="159"/>
      <c r="H44" s="159"/>
      <c r="I44" s="51"/>
      <c r="J44" s="52"/>
    </row>
    <row r="45" spans="2:10" ht="15">
      <c r="B45" s="50"/>
      <c r="C45" s="51"/>
      <c r="D45" s="51"/>
      <c r="E45" s="51"/>
      <c r="F45" s="51"/>
      <c r="G45" s="51"/>
      <c r="H45" s="51"/>
      <c r="I45" s="51"/>
      <c r="J45" s="52"/>
    </row>
    <row r="46" spans="2:10" ht="15">
      <c r="B46" s="50"/>
      <c r="C46" s="51"/>
      <c r="D46" s="158" t="s">
        <v>1531</v>
      </c>
      <c r="E46" s="159"/>
      <c r="F46" s="159"/>
      <c r="G46" s="159"/>
      <c r="H46" s="159"/>
      <c r="I46" s="51"/>
      <c r="J46" s="52"/>
    </row>
    <row r="47" spans="2:10" ht="15">
      <c r="B47" s="50"/>
      <c r="C47" s="51"/>
      <c r="D47" s="51"/>
      <c r="E47" s="51"/>
      <c r="F47" s="51"/>
      <c r="G47" s="51"/>
      <c r="H47" s="51"/>
      <c r="I47" s="51"/>
      <c r="J47" s="52"/>
    </row>
    <row r="48" spans="2:10" ht="15">
      <c r="B48" s="50"/>
      <c r="C48" s="51"/>
      <c r="D48" s="158" t="s">
        <v>1532</v>
      </c>
      <c r="E48" s="159"/>
      <c r="F48" s="159"/>
      <c r="G48" s="159"/>
      <c r="H48" s="159"/>
      <c r="I48" s="51"/>
      <c r="J48" s="52"/>
    </row>
    <row r="49" spans="2:10" ht="15">
      <c r="B49" s="50"/>
      <c r="C49" s="51"/>
      <c r="D49" s="51"/>
      <c r="E49" s="51"/>
      <c r="F49" s="51"/>
      <c r="G49" s="51"/>
      <c r="H49" s="51"/>
      <c r="I49" s="51"/>
      <c r="J49" s="52"/>
    </row>
    <row r="50" spans="2:10" ht="15">
      <c r="B50" s="50"/>
      <c r="C50" s="51"/>
      <c r="D50" s="158" t="s">
        <v>1533</v>
      </c>
      <c r="E50" s="159"/>
      <c r="F50" s="159"/>
      <c r="G50" s="159"/>
      <c r="H50" s="159"/>
      <c r="I50" s="51"/>
      <c r="J50" s="52"/>
    </row>
    <row r="51" spans="2:10" ht="15">
      <c r="B51" s="50"/>
      <c r="C51" s="51"/>
      <c r="D51" s="51"/>
      <c r="E51" s="51"/>
      <c r="F51" s="51"/>
      <c r="G51" s="51"/>
      <c r="H51" s="51"/>
      <c r="I51" s="51"/>
      <c r="J51" s="52"/>
    </row>
    <row r="52" spans="2:10" ht="15.75" thickBot="1">
      <c r="B52" s="53"/>
      <c r="C52" s="54"/>
      <c r="D52" s="54"/>
      <c r="E52" s="54"/>
      <c r="F52" s="54"/>
      <c r="G52" s="54"/>
      <c r="H52" s="54"/>
      <c r="I52" s="54"/>
      <c r="J52" s="55"/>
    </row>
  </sheetData>
  <sheetProtection/>
  <mergeCells count="14">
    <mergeCell ref="D24:H24"/>
    <mergeCell ref="D26:H26"/>
    <mergeCell ref="D28:H28"/>
    <mergeCell ref="D30:H30"/>
    <mergeCell ref="D32:H32"/>
    <mergeCell ref="D34:H34"/>
    <mergeCell ref="D48:H48"/>
    <mergeCell ref="D50:H50"/>
    <mergeCell ref="D36:H36"/>
    <mergeCell ref="D38:H38"/>
    <mergeCell ref="D40:H40"/>
    <mergeCell ref="D42:H42"/>
    <mergeCell ref="D44:H44"/>
    <mergeCell ref="D46:H46"/>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dimension ref="B1:O53"/>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10.00390625" style="0" customWidth="1"/>
    <col min="8" max="8" width="8.00390625" style="0" customWidth="1"/>
    <col min="9" max="9" width="10.00390625" style="0" customWidth="1"/>
    <col min="10" max="10" width="6.00390625" style="0" customWidth="1"/>
    <col min="11" max="12" width="3.00390625" style="0" customWidth="1"/>
    <col min="13" max="13" width="4.00390625" style="0" customWidth="1"/>
    <col min="14" max="14" width="2.00390625" style="0" customWidth="1"/>
    <col min="15" max="15" width="17.00390625" style="0" customWidth="1"/>
  </cols>
  <sheetData>
    <row r="1" spans="2:15" ht="37.5" customHeight="1">
      <c r="B1" s="1"/>
      <c r="C1" s="1"/>
      <c r="D1" s="1"/>
      <c r="E1" s="1"/>
      <c r="F1" s="1"/>
      <c r="G1" s="1"/>
      <c r="H1" s="1"/>
      <c r="I1" s="1"/>
      <c r="J1" s="1"/>
      <c r="K1" s="1"/>
      <c r="L1" s="1"/>
      <c r="M1" s="1"/>
      <c r="N1" s="1"/>
      <c r="O1" s="1"/>
    </row>
    <row r="2" spans="2:15" ht="33" customHeight="1">
      <c r="B2" s="198" t="s">
        <v>960</v>
      </c>
      <c r="C2" s="199"/>
      <c r="D2" s="199"/>
      <c r="E2" s="199"/>
      <c r="F2" s="199"/>
      <c r="G2" s="199"/>
      <c r="H2" s="199"/>
      <c r="I2" s="199"/>
      <c r="J2" s="199"/>
      <c r="K2" s="199"/>
      <c r="L2" s="199"/>
      <c r="M2" s="199"/>
      <c r="N2" s="199"/>
      <c r="O2" s="199"/>
    </row>
    <row r="3" spans="2:15" ht="6.75" customHeight="1">
      <c r="B3" s="1"/>
      <c r="C3" s="1"/>
      <c r="D3" s="1"/>
      <c r="E3" s="1"/>
      <c r="F3" s="1"/>
      <c r="G3" s="1"/>
      <c r="H3" s="1"/>
      <c r="I3" s="1"/>
      <c r="J3" s="1"/>
      <c r="K3" s="1"/>
      <c r="L3" s="1"/>
      <c r="M3" s="1"/>
      <c r="N3" s="1"/>
      <c r="O3" s="1"/>
    </row>
    <row r="4" spans="2:15" ht="24" customHeight="1">
      <c r="B4" s="284" t="s">
        <v>961</v>
      </c>
      <c r="C4" s="285"/>
      <c r="D4" s="285"/>
      <c r="E4" s="1"/>
      <c r="F4" s="279">
        <v>42735</v>
      </c>
      <c r="G4" s="211"/>
      <c r="H4" s="1"/>
      <c r="I4" s="1"/>
      <c r="J4" s="1"/>
      <c r="K4" s="1"/>
      <c r="L4" s="1"/>
      <c r="M4" s="1"/>
      <c r="N4" s="1"/>
      <c r="O4" s="1"/>
    </row>
    <row r="5" spans="2:15" ht="4.5" customHeight="1">
      <c r="B5" s="1"/>
      <c r="C5" s="1"/>
      <c r="D5" s="1"/>
      <c r="E5" s="1"/>
      <c r="F5" s="1"/>
      <c r="G5" s="1"/>
      <c r="H5" s="1"/>
      <c r="I5" s="1"/>
      <c r="J5" s="1"/>
      <c r="K5" s="1"/>
      <c r="L5" s="1"/>
      <c r="M5" s="1"/>
      <c r="N5" s="1"/>
      <c r="O5" s="1"/>
    </row>
    <row r="6" spans="2:15" ht="18.75" customHeight="1">
      <c r="B6" s="212" t="s">
        <v>962</v>
      </c>
      <c r="C6" s="213"/>
      <c r="D6" s="213"/>
      <c r="E6" s="213"/>
      <c r="F6" s="213"/>
      <c r="G6" s="213"/>
      <c r="H6" s="213"/>
      <c r="I6" s="213"/>
      <c r="J6" s="213"/>
      <c r="K6" s="213"/>
      <c r="L6" s="213"/>
      <c r="M6" s="213"/>
      <c r="N6" s="213"/>
      <c r="O6" s="214"/>
    </row>
    <row r="7" spans="2:15" ht="11.25" customHeight="1">
      <c r="B7" s="1"/>
      <c r="C7" s="1"/>
      <c r="D7" s="1"/>
      <c r="E7" s="1"/>
      <c r="F7" s="1"/>
      <c r="G7" s="1"/>
      <c r="H7" s="1"/>
      <c r="I7" s="1"/>
      <c r="J7" s="1"/>
      <c r="K7" s="1"/>
      <c r="L7" s="1"/>
      <c r="M7" s="1"/>
      <c r="N7" s="1"/>
      <c r="O7" s="1"/>
    </row>
    <row r="8" spans="2:15" ht="18" customHeight="1">
      <c r="B8" s="1"/>
      <c r="C8" s="229" t="s">
        <v>963</v>
      </c>
      <c r="D8" s="230"/>
      <c r="E8" s="230"/>
      <c r="F8" s="230"/>
      <c r="G8" s="230"/>
      <c r="H8" s="230"/>
      <c r="I8" s="230"/>
      <c r="J8" s="230"/>
      <c r="K8" s="230"/>
      <c r="L8" s="230"/>
      <c r="M8" s="230"/>
      <c r="N8" s="1"/>
      <c r="O8" s="1"/>
    </row>
    <row r="9" spans="2:15" ht="9.75" customHeight="1">
      <c r="B9" s="1"/>
      <c r="C9" s="1"/>
      <c r="D9" s="1"/>
      <c r="E9" s="1"/>
      <c r="F9" s="1"/>
      <c r="G9" s="1"/>
      <c r="H9" s="1"/>
      <c r="I9" s="1"/>
      <c r="J9" s="1"/>
      <c r="K9" s="1"/>
      <c r="L9" s="1"/>
      <c r="M9" s="1"/>
      <c r="N9" s="1"/>
      <c r="O9" s="1"/>
    </row>
    <row r="10" spans="2:15" ht="15" customHeight="1">
      <c r="B10" s="1"/>
      <c r="C10" s="280" t="s">
        <v>969</v>
      </c>
      <c r="D10" s="281"/>
      <c r="E10" s="281"/>
      <c r="F10" s="281"/>
      <c r="G10" s="281"/>
      <c r="H10" s="281"/>
      <c r="I10" s="281"/>
      <c r="J10" s="281"/>
      <c r="K10" s="281"/>
      <c r="L10" s="281"/>
      <c r="M10" s="281"/>
      <c r="N10" s="281"/>
      <c r="O10" s="20">
        <v>749698138.8600012</v>
      </c>
    </row>
    <row r="11" spans="2:15" ht="15" customHeight="1">
      <c r="B11" s="1"/>
      <c r="C11" s="282" t="s">
        <v>970</v>
      </c>
      <c r="D11" s="211"/>
      <c r="E11" s="211"/>
      <c r="F11" s="211"/>
      <c r="G11" s="211"/>
      <c r="H11" s="211"/>
      <c r="I11" s="211"/>
      <c r="J11" s="211"/>
      <c r="K11" s="211"/>
      <c r="L11" s="211"/>
      <c r="M11" s="211"/>
      <c r="N11" s="211"/>
      <c r="O11" s="21">
        <v>749698138.8600012</v>
      </c>
    </row>
    <row r="12" spans="2:15" ht="15" customHeight="1">
      <c r="B12" s="1"/>
      <c r="C12" s="283" t="s">
        <v>971</v>
      </c>
      <c r="D12" s="211"/>
      <c r="E12" s="211"/>
      <c r="F12" s="211"/>
      <c r="G12" s="211"/>
      <c r="H12" s="211"/>
      <c r="I12" s="211"/>
      <c r="J12" s="211"/>
      <c r="K12" s="211"/>
      <c r="L12" s="211"/>
      <c r="M12" s="211"/>
      <c r="N12" s="211"/>
      <c r="O12" s="21">
        <v>170445674.76000023</v>
      </c>
    </row>
    <row r="13" spans="2:15" ht="15" customHeight="1">
      <c r="B13" s="1"/>
      <c r="C13" s="283" t="s">
        <v>463</v>
      </c>
      <c r="D13" s="211"/>
      <c r="E13" s="211"/>
      <c r="F13" s="211"/>
      <c r="G13" s="211"/>
      <c r="H13" s="211"/>
      <c r="I13" s="211"/>
      <c r="J13" s="211"/>
      <c r="K13" s="211"/>
      <c r="L13" s="211"/>
      <c r="M13" s="211"/>
      <c r="N13" s="211"/>
      <c r="O13" s="21">
        <v>5391</v>
      </c>
    </row>
    <row r="14" spans="2:15" ht="15" customHeight="1">
      <c r="B14" s="1"/>
      <c r="C14" s="283" t="s">
        <v>972</v>
      </c>
      <c r="D14" s="211"/>
      <c r="E14" s="211"/>
      <c r="F14" s="211"/>
      <c r="G14" s="211"/>
      <c r="H14" s="211"/>
      <c r="I14" s="211"/>
      <c r="J14" s="211"/>
      <c r="K14" s="211"/>
      <c r="L14" s="211"/>
      <c r="M14" s="211"/>
      <c r="N14" s="211"/>
      <c r="O14" s="21">
        <v>8424</v>
      </c>
    </row>
    <row r="15" spans="2:15" ht="17.25" customHeight="1">
      <c r="B15" s="1"/>
      <c r="C15" s="227" t="s">
        <v>973</v>
      </c>
      <c r="D15" s="211"/>
      <c r="E15" s="211"/>
      <c r="F15" s="211"/>
      <c r="G15" s="211"/>
      <c r="H15" s="211"/>
      <c r="I15" s="211"/>
      <c r="J15" s="211"/>
      <c r="K15" s="211"/>
      <c r="L15" s="211"/>
      <c r="M15" s="224">
        <v>139064.7632832501</v>
      </c>
      <c r="N15" s="211"/>
      <c r="O15" s="211"/>
    </row>
    <row r="16" spans="2:15" ht="17.25" customHeight="1">
      <c r="B16" s="1"/>
      <c r="C16" s="227" t="s">
        <v>974</v>
      </c>
      <c r="D16" s="211"/>
      <c r="E16" s="211"/>
      <c r="F16" s="211"/>
      <c r="G16" s="211"/>
      <c r="H16" s="211"/>
      <c r="I16" s="211"/>
      <c r="J16" s="211"/>
      <c r="K16" s="211"/>
      <c r="L16" s="211"/>
      <c r="M16" s="224">
        <v>88995.50556267824</v>
      </c>
      <c r="N16" s="211"/>
      <c r="O16" s="211"/>
    </row>
    <row r="17" spans="2:15" ht="17.25" customHeight="1">
      <c r="B17" s="1"/>
      <c r="C17" s="227" t="s">
        <v>975</v>
      </c>
      <c r="D17" s="211"/>
      <c r="E17" s="211"/>
      <c r="F17" s="211"/>
      <c r="G17" s="211"/>
      <c r="H17" s="211"/>
      <c r="I17" s="211"/>
      <c r="J17" s="228">
        <v>0.6964728002090931</v>
      </c>
      <c r="K17" s="211"/>
      <c r="L17" s="211"/>
      <c r="M17" s="211"/>
      <c r="N17" s="211"/>
      <c r="O17" s="211"/>
    </row>
    <row r="18" spans="2:15" ht="17.25" customHeight="1">
      <c r="B18" s="1"/>
      <c r="C18" s="227" t="s">
        <v>976</v>
      </c>
      <c r="D18" s="211"/>
      <c r="E18" s="211"/>
      <c r="F18" s="211"/>
      <c r="G18" s="211"/>
      <c r="H18" s="211"/>
      <c r="I18" s="276">
        <v>1.7344132338435962</v>
      </c>
      <c r="J18" s="211"/>
      <c r="K18" s="211"/>
      <c r="L18" s="211"/>
      <c r="M18" s="211"/>
      <c r="N18" s="211"/>
      <c r="O18" s="211"/>
    </row>
    <row r="19" spans="2:15" ht="17.25" customHeight="1">
      <c r="B19" s="1"/>
      <c r="C19" s="227" t="s">
        <v>977</v>
      </c>
      <c r="D19" s="211"/>
      <c r="E19" s="211"/>
      <c r="F19" s="211"/>
      <c r="G19" s="211"/>
      <c r="H19" s="211"/>
      <c r="I19" s="211"/>
      <c r="J19" s="211"/>
      <c r="K19" s="278">
        <v>17.55630952088308</v>
      </c>
      <c r="L19" s="211"/>
      <c r="M19" s="211"/>
      <c r="N19" s="211"/>
      <c r="O19" s="211"/>
    </row>
    <row r="20" spans="2:15" ht="17.25" customHeight="1">
      <c r="B20" s="1"/>
      <c r="C20" s="227" t="s">
        <v>978</v>
      </c>
      <c r="D20" s="211"/>
      <c r="E20" s="211"/>
      <c r="F20" s="211"/>
      <c r="G20" s="211"/>
      <c r="H20" s="211"/>
      <c r="I20" s="211"/>
      <c r="J20" s="278">
        <v>19.290722754726687</v>
      </c>
      <c r="K20" s="211"/>
      <c r="L20" s="211"/>
      <c r="M20" s="211"/>
      <c r="N20" s="211"/>
      <c r="O20" s="211"/>
    </row>
    <row r="21" spans="2:15" ht="15.75" customHeight="1">
      <c r="B21" s="1"/>
      <c r="C21" s="227" t="s">
        <v>979</v>
      </c>
      <c r="D21" s="211"/>
      <c r="E21" s="211"/>
      <c r="F21" s="211"/>
      <c r="G21" s="211"/>
      <c r="H21" s="211"/>
      <c r="I21" s="211"/>
      <c r="J21" s="211"/>
      <c r="K21" s="211"/>
      <c r="L21" s="211"/>
      <c r="M21" s="228">
        <v>0.9053481701743281</v>
      </c>
      <c r="N21" s="211"/>
      <c r="O21" s="211"/>
    </row>
    <row r="22" spans="2:15" ht="4.5" customHeight="1">
      <c r="B22" s="1"/>
      <c r="C22" s="277"/>
      <c r="D22" s="195"/>
      <c r="E22" s="195"/>
      <c r="F22" s="195"/>
      <c r="G22" s="195"/>
      <c r="H22" s="195"/>
      <c r="I22" s="195"/>
      <c r="J22" s="195"/>
      <c r="K22" s="195"/>
      <c r="L22" s="195"/>
      <c r="M22" s="226"/>
      <c r="N22" s="211"/>
      <c r="O22" s="211"/>
    </row>
    <row r="23" spans="2:15" ht="12.75" customHeight="1">
      <c r="B23" s="1"/>
      <c r="C23" s="227" t="s">
        <v>980</v>
      </c>
      <c r="D23" s="211"/>
      <c r="E23" s="211"/>
      <c r="F23" s="211"/>
      <c r="G23" s="211"/>
      <c r="H23" s="211"/>
      <c r="I23" s="211"/>
      <c r="J23" s="211"/>
      <c r="K23" s="211"/>
      <c r="L23" s="211"/>
      <c r="M23" s="228">
        <v>0.09465182982567194</v>
      </c>
      <c r="N23" s="211"/>
      <c r="O23" s="211"/>
    </row>
    <row r="24" spans="2:15" ht="4.5" customHeight="1">
      <c r="B24" s="1"/>
      <c r="C24" s="277"/>
      <c r="D24" s="195"/>
      <c r="E24" s="195"/>
      <c r="F24" s="195"/>
      <c r="G24" s="195"/>
      <c r="H24" s="195"/>
      <c r="I24" s="195"/>
      <c r="J24" s="195"/>
      <c r="K24" s="195"/>
      <c r="L24" s="195"/>
      <c r="M24" s="226"/>
      <c r="N24" s="211"/>
      <c r="O24" s="211"/>
    </row>
    <row r="25" spans="2:15" ht="15" customHeight="1">
      <c r="B25" s="1"/>
      <c r="C25" s="227" t="s">
        <v>981</v>
      </c>
      <c r="D25" s="211"/>
      <c r="E25" s="211"/>
      <c r="F25" s="211"/>
      <c r="G25" s="211"/>
      <c r="H25" s="211"/>
      <c r="I25" s="211"/>
      <c r="J25" s="211"/>
      <c r="K25" s="211"/>
      <c r="L25" s="211"/>
      <c r="M25" s="228">
        <v>0.02296673700047349</v>
      </c>
      <c r="N25" s="211"/>
      <c r="O25" s="211"/>
    </row>
    <row r="26" spans="2:15" ht="17.25" customHeight="1">
      <c r="B26" s="1"/>
      <c r="C26" s="227" t="s">
        <v>982</v>
      </c>
      <c r="D26" s="211"/>
      <c r="E26" s="211"/>
      <c r="F26" s="211"/>
      <c r="G26" s="211"/>
      <c r="H26" s="211"/>
      <c r="I26" s="211"/>
      <c r="J26" s="211"/>
      <c r="K26" s="211"/>
      <c r="L26" s="228">
        <v>0.023301198422397182</v>
      </c>
      <c r="M26" s="211"/>
      <c r="N26" s="211"/>
      <c r="O26" s="211"/>
    </row>
    <row r="27" spans="2:15" ht="17.25" customHeight="1">
      <c r="B27" s="1"/>
      <c r="C27" s="227" t="s">
        <v>983</v>
      </c>
      <c r="D27" s="211"/>
      <c r="E27" s="211"/>
      <c r="F27" s="211"/>
      <c r="G27" s="211"/>
      <c r="H27" s="211"/>
      <c r="I27" s="211"/>
      <c r="J27" s="211"/>
      <c r="K27" s="211"/>
      <c r="L27" s="228">
        <v>0.01976760142232069</v>
      </c>
      <c r="M27" s="211"/>
      <c r="N27" s="211"/>
      <c r="O27" s="211"/>
    </row>
    <row r="28" spans="2:15" ht="17.25" customHeight="1">
      <c r="B28" s="1"/>
      <c r="C28" s="227" t="s">
        <v>984</v>
      </c>
      <c r="D28" s="211"/>
      <c r="E28" s="211"/>
      <c r="F28" s="211"/>
      <c r="G28" s="211"/>
      <c r="H28" s="211"/>
      <c r="I28" s="211"/>
      <c r="J28" s="211"/>
      <c r="K28" s="211"/>
      <c r="L28" s="211"/>
      <c r="M28" s="276">
        <v>9.368772850230634</v>
      </c>
      <c r="N28" s="211"/>
      <c r="O28" s="211"/>
    </row>
    <row r="29" spans="2:15" ht="17.25" customHeight="1">
      <c r="B29" s="1"/>
      <c r="C29" s="267" t="s">
        <v>985</v>
      </c>
      <c r="D29" s="268"/>
      <c r="E29" s="268"/>
      <c r="F29" s="268"/>
      <c r="G29" s="268"/>
      <c r="H29" s="268"/>
      <c r="I29" s="268"/>
      <c r="J29" s="268"/>
      <c r="K29" s="268"/>
      <c r="L29" s="268"/>
      <c r="M29" s="269">
        <v>8.622526991714812</v>
      </c>
      <c r="N29" s="268"/>
      <c r="O29" s="268"/>
    </row>
    <row r="30" spans="2:15" ht="15" customHeight="1">
      <c r="B30" s="1"/>
      <c r="C30" s="1"/>
      <c r="D30" s="1"/>
      <c r="E30" s="1"/>
      <c r="F30" s="1"/>
      <c r="G30" s="1"/>
      <c r="H30" s="1"/>
      <c r="I30" s="1"/>
      <c r="J30" s="1"/>
      <c r="K30" s="1"/>
      <c r="L30" s="1"/>
      <c r="M30" s="1"/>
      <c r="N30" s="1"/>
      <c r="O30" s="1"/>
    </row>
    <row r="31" spans="2:15" ht="18.75" customHeight="1">
      <c r="B31" s="212" t="s">
        <v>964</v>
      </c>
      <c r="C31" s="213"/>
      <c r="D31" s="213"/>
      <c r="E31" s="213"/>
      <c r="F31" s="213"/>
      <c r="G31" s="213"/>
      <c r="H31" s="213"/>
      <c r="I31" s="213"/>
      <c r="J31" s="213"/>
      <c r="K31" s="213"/>
      <c r="L31" s="213"/>
      <c r="M31" s="213"/>
      <c r="N31" s="213"/>
      <c r="O31" s="214"/>
    </row>
    <row r="32" spans="2:15" ht="7.5" customHeight="1">
      <c r="B32" s="1"/>
      <c r="C32" s="1"/>
      <c r="D32" s="1"/>
      <c r="E32" s="1"/>
      <c r="F32" s="1"/>
      <c r="G32" s="1"/>
      <c r="H32" s="1"/>
      <c r="I32" s="1"/>
      <c r="J32" s="1"/>
      <c r="K32" s="1"/>
      <c r="L32" s="1"/>
      <c r="M32" s="1"/>
      <c r="N32" s="1"/>
      <c r="O32" s="1"/>
    </row>
    <row r="33" spans="2:15" ht="15" customHeight="1">
      <c r="B33" s="1"/>
      <c r="C33" s="187" t="s">
        <v>965</v>
      </c>
      <c r="D33" s="188"/>
      <c r="E33" s="188"/>
      <c r="F33" s="188"/>
      <c r="G33" s="188"/>
      <c r="H33" s="188"/>
      <c r="I33" s="188"/>
      <c r="J33" s="188"/>
      <c r="K33" s="188"/>
      <c r="L33" s="188"/>
      <c r="M33" s="188"/>
      <c r="N33" s="203">
        <v>36890916.63</v>
      </c>
      <c r="O33" s="188"/>
    </row>
    <row r="34" spans="2:15" ht="7.5" customHeight="1">
      <c r="B34" s="1"/>
      <c r="C34" s="1"/>
      <c r="D34" s="1"/>
      <c r="E34" s="1"/>
      <c r="F34" s="1"/>
      <c r="G34" s="1"/>
      <c r="H34" s="1"/>
      <c r="I34" s="1"/>
      <c r="J34" s="1"/>
      <c r="K34" s="1"/>
      <c r="L34" s="1"/>
      <c r="M34" s="1"/>
      <c r="N34" s="1"/>
      <c r="O34" s="1"/>
    </row>
    <row r="35" spans="2:15" ht="18.75" customHeight="1">
      <c r="B35" s="212" t="s">
        <v>966</v>
      </c>
      <c r="C35" s="213"/>
      <c r="D35" s="213"/>
      <c r="E35" s="213"/>
      <c r="F35" s="213"/>
      <c r="G35" s="213"/>
      <c r="H35" s="213"/>
      <c r="I35" s="213"/>
      <c r="J35" s="213"/>
      <c r="K35" s="213"/>
      <c r="L35" s="213"/>
      <c r="M35" s="213"/>
      <c r="N35" s="213"/>
      <c r="O35" s="214"/>
    </row>
    <row r="36" spans="2:15" ht="11.25" customHeight="1">
      <c r="B36" s="1"/>
      <c r="C36" s="1"/>
      <c r="D36" s="1"/>
      <c r="E36" s="1"/>
      <c r="F36" s="1"/>
      <c r="G36" s="1"/>
      <c r="H36" s="1"/>
      <c r="I36" s="1"/>
      <c r="J36" s="1"/>
      <c r="K36" s="1"/>
      <c r="L36" s="1"/>
      <c r="M36" s="1"/>
      <c r="N36" s="1"/>
      <c r="O36" s="1"/>
    </row>
    <row r="37" spans="2:15" ht="12.75" customHeight="1">
      <c r="B37" s="261"/>
      <c r="C37" s="262"/>
      <c r="D37" s="270" t="s">
        <v>986</v>
      </c>
      <c r="E37" s="271"/>
      <c r="F37" s="271"/>
      <c r="G37" s="1"/>
      <c r="H37" s="1"/>
      <c r="I37" s="1"/>
      <c r="J37" s="1"/>
      <c r="K37" s="1"/>
      <c r="L37" s="1"/>
      <c r="M37" s="1"/>
      <c r="N37" s="1"/>
      <c r="O37" s="1"/>
    </row>
    <row r="38" spans="2:15" ht="9.75" customHeight="1">
      <c r="B38" s="272" t="s">
        <v>864</v>
      </c>
      <c r="C38" s="273"/>
      <c r="D38" s="274" t="s">
        <v>987</v>
      </c>
      <c r="E38" s="275"/>
      <c r="F38" s="275"/>
      <c r="G38" s="1"/>
      <c r="H38" s="1"/>
      <c r="I38" s="1"/>
      <c r="J38" s="1"/>
      <c r="K38" s="1"/>
      <c r="L38" s="1"/>
      <c r="M38" s="1"/>
      <c r="N38" s="1"/>
      <c r="O38" s="1"/>
    </row>
    <row r="39" spans="2:15" ht="13.5" customHeight="1">
      <c r="B39" s="261" t="s">
        <v>10</v>
      </c>
      <c r="C39" s="262"/>
      <c r="D39" s="197" t="s">
        <v>988</v>
      </c>
      <c r="E39" s="195"/>
      <c r="F39" s="195"/>
      <c r="G39" s="1"/>
      <c r="H39" s="1"/>
      <c r="I39" s="1"/>
      <c r="J39" s="1"/>
      <c r="K39" s="1"/>
      <c r="L39" s="1"/>
      <c r="M39" s="1"/>
      <c r="N39" s="1"/>
      <c r="O39" s="1"/>
    </row>
    <row r="40" spans="2:15" ht="12" customHeight="1">
      <c r="B40" s="263" t="s">
        <v>863</v>
      </c>
      <c r="C40" s="262"/>
      <c r="D40" s="265" t="s">
        <v>989</v>
      </c>
      <c r="E40" s="266"/>
      <c r="F40" s="266"/>
      <c r="G40" s="1"/>
      <c r="H40" s="1"/>
      <c r="I40" s="1"/>
      <c r="J40" s="1"/>
      <c r="K40" s="1"/>
      <c r="L40" s="1"/>
      <c r="M40" s="1"/>
      <c r="N40" s="1"/>
      <c r="O40" s="1"/>
    </row>
    <row r="41" spans="2:15" ht="12" customHeight="1">
      <c r="B41" s="261" t="s">
        <v>868</v>
      </c>
      <c r="C41" s="262"/>
      <c r="D41" s="197" t="s">
        <v>2</v>
      </c>
      <c r="E41" s="195"/>
      <c r="F41" s="195"/>
      <c r="G41" s="1"/>
      <c r="H41" s="1"/>
      <c r="I41" s="1"/>
      <c r="J41" s="1"/>
      <c r="K41" s="1"/>
      <c r="L41" s="1"/>
      <c r="M41" s="1"/>
      <c r="N41" s="1"/>
      <c r="O41" s="1"/>
    </row>
    <row r="42" spans="2:15" ht="11.25" customHeight="1">
      <c r="B42" s="263" t="s">
        <v>990</v>
      </c>
      <c r="C42" s="262"/>
      <c r="D42" s="194">
        <v>5000000</v>
      </c>
      <c r="E42" s="195"/>
      <c r="F42" s="195"/>
      <c r="G42" s="1"/>
      <c r="H42" s="1"/>
      <c r="I42" s="1"/>
      <c r="J42" s="1"/>
      <c r="K42" s="1"/>
      <c r="L42" s="1"/>
      <c r="M42" s="1"/>
      <c r="N42" s="1"/>
      <c r="O42" s="1"/>
    </row>
    <row r="43" spans="2:15" ht="12" customHeight="1">
      <c r="B43" s="263" t="s">
        <v>866</v>
      </c>
      <c r="C43" s="262"/>
      <c r="D43" s="196">
        <v>42648</v>
      </c>
      <c r="E43" s="195"/>
      <c r="F43" s="195"/>
      <c r="G43" s="1"/>
      <c r="H43" s="1"/>
      <c r="I43" s="1"/>
      <c r="J43" s="1"/>
      <c r="K43" s="1"/>
      <c r="L43" s="1"/>
      <c r="M43" s="1"/>
      <c r="N43" s="1"/>
      <c r="O43" s="1"/>
    </row>
    <row r="44" spans="2:15" ht="11.25" customHeight="1">
      <c r="B44" s="263" t="s">
        <v>867</v>
      </c>
      <c r="C44" s="262"/>
      <c r="D44" s="196">
        <v>44648</v>
      </c>
      <c r="E44" s="195"/>
      <c r="F44" s="195"/>
      <c r="G44" s="1"/>
      <c r="H44" s="1"/>
      <c r="I44" s="1"/>
      <c r="J44" s="1"/>
      <c r="K44" s="1"/>
      <c r="L44" s="1"/>
      <c r="M44" s="1"/>
      <c r="N44" s="1"/>
      <c r="O44" s="1"/>
    </row>
    <row r="45" spans="2:15" ht="10.5" customHeight="1">
      <c r="B45" s="263" t="s">
        <v>869</v>
      </c>
      <c r="C45" s="262"/>
      <c r="D45" s="197" t="s">
        <v>991</v>
      </c>
      <c r="E45" s="195"/>
      <c r="F45" s="195"/>
      <c r="G45" s="1"/>
      <c r="H45" s="1"/>
      <c r="I45" s="1"/>
      <c r="J45" s="1"/>
      <c r="K45" s="1"/>
      <c r="L45" s="1"/>
      <c r="M45" s="1"/>
      <c r="N45" s="1"/>
      <c r="O45" s="1"/>
    </row>
    <row r="46" spans="2:15" ht="12" customHeight="1">
      <c r="B46" s="261" t="s">
        <v>870</v>
      </c>
      <c r="C46" s="262"/>
      <c r="D46" s="264">
        <v>0.04</v>
      </c>
      <c r="E46" s="195"/>
      <c r="F46" s="195"/>
      <c r="G46" s="1"/>
      <c r="H46" s="1"/>
      <c r="I46" s="1"/>
      <c r="J46" s="1"/>
      <c r="K46" s="1"/>
      <c r="L46" s="1"/>
      <c r="M46" s="1"/>
      <c r="N46" s="1"/>
      <c r="O46" s="1"/>
    </row>
    <row r="47" spans="2:15" ht="12" customHeight="1">
      <c r="B47" s="261" t="s">
        <v>992</v>
      </c>
      <c r="C47" s="262"/>
      <c r="D47" s="197" t="s">
        <v>993</v>
      </c>
      <c r="E47" s="195"/>
      <c r="F47" s="195"/>
      <c r="G47" s="1"/>
      <c r="H47" s="1"/>
      <c r="I47" s="1"/>
      <c r="J47" s="1"/>
      <c r="K47" s="1"/>
      <c r="L47" s="1"/>
      <c r="M47" s="1"/>
      <c r="N47" s="1"/>
      <c r="O47" s="1"/>
    </row>
    <row r="48" spans="2:15" ht="10.5" customHeight="1">
      <c r="B48" s="261" t="s">
        <v>994</v>
      </c>
      <c r="C48" s="262"/>
      <c r="D48" s="197" t="s">
        <v>995</v>
      </c>
      <c r="E48" s="195"/>
      <c r="F48" s="195"/>
      <c r="G48" s="1"/>
      <c r="H48" s="1"/>
      <c r="I48" s="1"/>
      <c r="J48" s="1"/>
      <c r="K48" s="1"/>
      <c r="L48" s="1"/>
      <c r="M48" s="1"/>
      <c r="N48" s="1"/>
      <c r="O48" s="1"/>
    </row>
    <row r="49" spans="2:15" ht="14.25" customHeight="1">
      <c r="B49" s="261" t="s">
        <v>996</v>
      </c>
      <c r="C49" s="262"/>
      <c r="D49" s="197" t="s">
        <v>997</v>
      </c>
      <c r="E49" s="195"/>
      <c r="F49" s="195"/>
      <c r="G49" s="1"/>
      <c r="H49" s="1"/>
      <c r="I49" s="1"/>
      <c r="J49" s="1"/>
      <c r="K49" s="1"/>
      <c r="L49" s="1"/>
      <c r="M49" s="1"/>
      <c r="N49" s="1"/>
      <c r="O49" s="1"/>
    </row>
    <row r="50" spans="2:15" ht="18" customHeight="1">
      <c r="B50" s="1"/>
      <c r="C50" s="1"/>
      <c r="D50" s="1"/>
      <c r="E50" s="1"/>
      <c r="F50" s="1"/>
      <c r="G50" s="1"/>
      <c r="H50" s="1"/>
      <c r="I50" s="1"/>
      <c r="J50" s="1"/>
      <c r="K50" s="1"/>
      <c r="L50" s="1"/>
      <c r="M50" s="1"/>
      <c r="N50" s="1"/>
      <c r="O50" s="1"/>
    </row>
    <row r="51" spans="2:15" ht="18.75" customHeight="1">
      <c r="B51" s="212" t="s">
        <v>967</v>
      </c>
      <c r="C51" s="213"/>
      <c r="D51" s="213"/>
      <c r="E51" s="213"/>
      <c r="F51" s="213"/>
      <c r="G51" s="213"/>
      <c r="H51" s="213"/>
      <c r="I51" s="213"/>
      <c r="J51" s="213"/>
      <c r="K51" s="213"/>
      <c r="L51" s="213"/>
      <c r="M51" s="213"/>
      <c r="N51" s="213"/>
      <c r="O51" s="214"/>
    </row>
    <row r="52" spans="2:15" ht="5.25" customHeight="1">
      <c r="B52" s="1"/>
      <c r="C52" s="1"/>
      <c r="D52" s="1"/>
      <c r="E52" s="1"/>
      <c r="F52" s="1"/>
      <c r="G52" s="1"/>
      <c r="H52" s="1"/>
      <c r="I52" s="1"/>
      <c r="J52" s="1"/>
      <c r="K52" s="1"/>
      <c r="L52" s="1"/>
      <c r="M52" s="1"/>
      <c r="N52" s="1"/>
      <c r="O52" s="1"/>
    </row>
    <row r="53" spans="2:3" ht="18.75" customHeight="1">
      <c r="B53" s="187" t="s">
        <v>968</v>
      </c>
      <c r="C53" s="188"/>
    </row>
  </sheetData>
  <sheetProtection/>
  <mergeCells count="72">
    <mergeCell ref="B2:O2"/>
    <mergeCell ref="B4:D4"/>
    <mergeCell ref="B6:O6"/>
    <mergeCell ref="C8:M8"/>
    <mergeCell ref="B31:O31"/>
    <mergeCell ref="N33:O33"/>
    <mergeCell ref="C33:M33"/>
    <mergeCell ref="M15:O15"/>
    <mergeCell ref="C16:L16"/>
    <mergeCell ref="M16:O16"/>
    <mergeCell ref="B51:O51"/>
    <mergeCell ref="B53:C53"/>
    <mergeCell ref="F4:G4"/>
    <mergeCell ref="C10:N10"/>
    <mergeCell ref="C11:N11"/>
    <mergeCell ref="C12:N12"/>
    <mergeCell ref="C13:N13"/>
    <mergeCell ref="C14:N14"/>
    <mergeCell ref="C15:L15"/>
    <mergeCell ref="C17:I17"/>
    <mergeCell ref="J17:O17"/>
    <mergeCell ref="C18:H18"/>
    <mergeCell ref="I18:O18"/>
    <mergeCell ref="C19:J19"/>
    <mergeCell ref="K19:O19"/>
    <mergeCell ref="C20:I20"/>
    <mergeCell ref="J20:O20"/>
    <mergeCell ref="C21:L21"/>
    <mergeCell ref="M21:O21"/>
    <mergeCell ref="C22:L22"/>
    <mergeCell ref="M22:O22"/>
    <mergeCell ref="C23:L23"/>
    <mergeCell ref="M23:O23"/>
    <mergeCell ref="C24:L24"/>
    <mergeCell ref="M24:O24"/>
    <mergeCell ref="C25:L25"/>
    <mergeCell ref="M25:O25"/>
    <mergeCell ref="C26:K26"/>
    <mergeCell ref="L26:O26"/>
    <mergeCell ref="C27:K27"/>
    <mergeCell ref="L27:O27"/>
    <mergeCell ref="C28:L28"/>
    <mergeCell ref="M28:O28"/>
    <mergeCell ref="C29:L29"/>
    <mergeCell ref="M29:O29"/>
    <mergeCell ref="B37:C37"/>
    <mergeCell ref="D37:F37"/>
    <mergeCell ref="B38:C38"/>
    <mergeCell ref="D38:F38"/>
    <mergeCell ref="B35:O35"/>
    <mergeCell ref="B39:C39"/>
    <mergeCell ref="D39:F39"/>
    <mergeCell ref="B40:C40"/>
    <mergeCell ref="D40:F40"/>
    <mergeCell ref="B41:C41"/>
    <mergeCell ref="D41:F41"/>
    <mergeCell ref="B42:C42"/>
    <mergeCell ref="D42:F42"/>
    <mergeCell ref="B43:C43"/>
    <mergeCell ref="D43:F43"/>
    <mergeCell ref="B44:C44"/>
    <mergeCell ref="D44:F44"/>
    <mergeCell ref="B48:C48"/>
    <mergeCell ref="D48:F48"/>
    <mergeCell ref="B49:C49"/>
    <mergeCell ref="D49:F49"/>
    <mergeCell ref="B45:C45"/>
    <mergeCell ref="D45:F45"/>
    <mergeCell ref="B46:C46"/>
    <mergeCell ref="D46:F46"/>
    <mergeCell ref="B47:C47"/>
    <mergeCell ref="D47:F47"/>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H282"/>
  <sheetViews>
    <sheetView showGridLines="0" view="pageBreakPreview" zoomScale="60" zoomScalePageLayoutView="0" workbookViewId="0" topLeftCell="B217">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20" width="0.9921875" style="0" customWidth="1"/>
    <col min="21" max="21" width="9.00390625" style="0" customWidth="1"/>
    <col min="22" max="27" width="0.9921875" style="0" customWidth="1"/>
    <col min="28" max="28" width="18.00390625" style="0" customWidth="1"/>
    <col min="29" max="30" width="0.9921875" style="0" customWidth="1"/>
    <col min="31" max="32" width="2.00390625" style="0" customWidth="1"/>
    <col min="33" max="33" width="11.00390625" style="0" customWidth="1"/>
    <col min="34" max="34" width="0.9921875" style="0" customWidth="1"/>
  </cols>
  <sheetData>
    <row r="1" ht="0.75" customHeight="1"/>
    <row r="2" spans="2:34" ht="3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34.5" customHeight="1">
      <c r="B3" s="198" t="s">
        <v>998</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row>
    <row r="4" spans="2:34"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24" customHeight="1">
      <c r="B5" s="284" t="s">
        <v>961</v>
      </c>
      <c r="C5" s="285"/>
      <c r="D5" s="285"/>
      <c r="E5" s="285"/>
      <c r="F5" s="285"/>
      <c r="G5" s="285"/>
      <c r="H5" s="285"/>
      <c r="I5" s="285"/>
      <c r="J5" s="285"/>
      <c r="K5" s="1"/>
      <c r="L5" s="279">
        <v>42735</v>
      </c>
      <c r="M5" s="211"/>
      <c r="N5" s="211"/>
      <c r="O5" s="211"/>
      <c r="P5" s="211"/>
      <c r="Q5" s="211"/>
      <c r="R5" s="211"/>
      <c r="S5" s="211"/>
      <c r="T5" s="211"/>
      <c r="U5" s="1"/>
      <c r="V5" s="1"/>
      <c r="W5" s="1"/>
      <c r="X5" s="1"/>
      <c r="Y5" s="1"/>
      <c r="Z5" s="1"/>
      <c r="AA5" s="1"/>
      <c r="AB5" s="1"/>
      <c r="AC5" s="1"/>
      <c r="AD5" s="1"/>
      <c r="AE5" s="1"/>
      <c r="AF5" s="1"/>
      <c r="AG5" s="1"/>
      <c r="AH5" s="1"/>
    </row>
    <row r="6" spans="2:34" ht="5.25" customHeight="1">
      <c r="B6" s="285"/>
      <c r="C6" s="285"/>
      <c r="D6" s="285"/>
      <c r="E6" s="285"/>
      <c r="F6" s="285"/>
      <c r="G6" s="285"/>
      <c r="H6" s="285"/>
      <c r="I6" s="285"/>
      <c r="J6" s="285"/>
      <c r="K6" s="1"/>
      <c r="L6" s="1"/>
      <c r="M6" s="1"/>
      <c r="N6" s="1"/>
      <c r="O6" s="1"/>
      <c r="P6" s="1"/>
      <c r="Q6" s="1"/>
      <c r="R6" s="1"/>
      <c r="S6" s="1"/>
      <c r="T6" s="1"/>
      <c r="U6" s="1"/>
      <c r="V6" s="1"/>
      <c r="W6" s="1"/>
      <c r="X6" s="1"/>
      <c r="Y6" s="1"/>
      <c r="Z6" s="1"/>
      <c r="AA6" s="1"/>
      <c r="AB6" s="1"/>
      <c r="AC6" s="1"/>
      <c r="AD6" s="1"/>
      <c r="AE6" s="1"/>
      <c r="AF6" s="1"/>
      <c r="AG6" s="1"/>
      <c r="AH6" s="1"/>
    </row>
    <row r="7" spans="2:34" ht="21" customHeight="1">
      <c r="B7" s="212" t="s">
        <v>999</v>
      </c>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4"/>
    </row>
    <row r="8" spans="2:34" ht="5.25"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ht="15" customHeight="1">
      <c r="B9" s="294"/>
      <c r="C9" s="192"/>
      <c r="D9" s="192"/>
      <c r="E9" s="192"/>
      <c r="F9" s="192"/>
      <c r="G9" s="192"/>
      <c r="H9" s="192"/>
      <c r="I9" s="191" t="s">
        <v>1014</v>
      </c>
      <c r="J9" s="192"/>
      <c r="K9" s="192"/>
      <c r="L9" s="192"/>
      <c r="M9" s="192"/>
      <c r="N9" s="192"/>
      <c r="O9" s="192"/>
      <c r="P9" s="192"/>
      <c r="Q9" s="192"/>
      <c r="R9" s="192"/>
      <c r="S9" s="192"/>
      <c r="T9" s="192"/>
      <c r="U9" s="191" t="s">
        <v>1015</v>
      </c>
      <c r="V9" s="192"/>
      <c r="W9" s="192"/>
      <c r="X9" s="192"/>
      <c r="Y9" s="192"/>
      <c r="Z9" s="192"/>
      <c r="AA9" s="192"/>
      <c r="AB9" s="191" t="s">
        <v>1016</v>
      </c>
      <c r="AC9" s="192"/>
      <c r="AD9" s="192"/>
      <c r="AE9" s="192"/>
      <c r="AF9" s="192"/>
      <c r="AG9" s="3" t="s">
        <v>1015</v>
      </c>
      <c r="AH9" s="1"/>
    </row>
    <row r="10" spans="2:34" ht="12" customHeight="1">
      <c r="B10" s="277" t="s">
        <v>569</v>
      </c>
      <c r="C10" s="195"/>
      <c r="D10" s="195"/>
      <c r="E10" s="195"/>
      <c r="F10" s="195"/>
      <c r="G10" s="195"/>
      <c r="H10" s="195"/>
      <c r="I10" s="286">
        <v>137371656.82000002</v>
      </c>
      <c r="J10" s="195"/>
      <c r="K10" s="195"/>
      <c r="L10" s="195"/>
      <c r="M10" s="195"/>
      <c r="N10" s="195"/>
      <c r="O10" s="195"/>
      <c r="P10" s="195"/>
      <c r="Q10" s="195"/>
      <c r="R10" s="195"/>
      <c r="S10" s="195"/>
      <c r="T10" s="195"/>
      <c r="U10" s="264">
        <v>0.18323595818030047</v>
      </c>
      <c r="V10" s="195"/>
      <c r="W10" s="195"/>
      <c r="X10" s="195"/>
      <c r="Y10" s="195"/>
      <c r="Z10" s="195"/>
      <c r="AA10" s="195"/>
      <c r="AB10" s="194">
        <v>1532</v>
      </c>
      <c r="AC10" s="195"/>
      <c r="AD10" s="195"/>
      <c r="AE10" s="195"/>
      <c r="AF10" s="195"/>
      <c r="AG10" s="8">
        <v>0.1818613485280152</v>
      </c>
      <c r="AH10" s="1"/>
    </row>
    <row r="11" spans="2:34" ht="12" customHeight="1">
      <c r="B11" s="277" t="s">
        <v>571</v>
      </c>
      <c r="C11" s="195"/>
      <c r="D11" s="195"/>
      <c r="E11" s="195"/>
      <c r="F11" s="195"/>
      <c r="G11" s="195"/>
      <c r="H11" s="195"/>
      <c r="I11" s="286">
        <v>115110250.61999999</v>
      </c>
      <c r="J11" s="195"/>
      <c r="K11" s="195"/>
      <c r="L11" s="195"/>
      <c r="M11" s="195"/>
      <c r="N11" s="195"/>
      <c r="O11" s="195"/>
      <c r="P11" s="195"/>
      <c r="Q11" s="195"/>
      <c r="R11" s="195"/>
      <c r="S11" s="195"/>
      <c r="T11" s="195"/>
      <c r="U11" s="264">
        <v>0.1535421320306838</v>
      </c>
      <c r="V11" s="195"/>
      <c r="W11" s="195"/>
      <c r="X11" s="195"/>
      <c r="Y11" s="195"/>
      <c r="Z11" s="195"/>
      <c r="AA11" s="195"/>
      <c r="AB11" s="194">
        <v>1258</v>
      </c>
      <c r="AC11" s="195"/>
      <c r="AD11" s="195"/>
      <c r="AE11" s="195"/>
      <c r="AF11" s="195"/>
      <c r="AG11" s="8">
        <v>0.149335232668566</v>
      </c>
      <c r="AH11" s="1"/>
    </row>
    <row r="12" spans="2:34" ht="12" customHeight="1">
      <c r="B12" s="277" t="s">
        <v>573</v>
      </c>
      <c r="C12" s="195"/>
      <c r="D12" s="195"/>
      <c r="E12" s="195"/>
      <c r="F12" s="195"/>
      <c r="G12" s="195"/>
      <c r="H12" s="195"/>
      <c r="I12" s="286">
        <v>108513247.87999989</v>
      </c>
      <c r="J12" s="195"/>
      <c r="K12" s="195"/>
      <c r="L12" s="195"/>
      <c r="M12" s="195"/>
      <c r="N12" s="195"/>
      <c r="O12" s="195"/>
      <c r="P12" s="195"/>
      <c r="Q12" s="195"/>
      <c r="R12" s="195"/>
      <c r="S12" s="195"/>
      <c r="T12" s="195"/>
      <c r="U12" s="264">
        <v>0.14474258672297957</v>
      </c>
      <c r="V12" s="195"/>
      <c r="W12" s="195"/>
      <c r="X12" s="195"/>
      <c r="Y12" s="195"/>
      <c r="Z12" s="195"/>
      <c r="AA12" s="195"/>
      <c r="AB12" s="194">
        <v>1313</v>
      </c>
      <c r="AC12" s="195"/>
      <c r="AD12" s="195"/>
      <c r="AE12" s="195"/>
      <c r="AF12" s="195"/>
      <c r="AG12" s="8">
        <v>0.1558641975308642</v>
      </c>
      <c r="AH12" s="1"/>
    </row>
    <row r="13" spans="2:34" ht="12" customHeight="1">
      <c r="B13" s="277" t="s">
        <v>575</v>
      </c>
      <c r="C13" s="195"/>
      <c r="D13" s="195"/>
      <c r="E13" s="195"/>
      <c r="F13" s="195"/>
      <c r="G13" s="195"/>
      <c r="H13" s="195"/>
      <c r="I13" s="286">
        <v>86520970.70999995</v>
      </c>
      <c r="J13" s="195"/>
      <c r="K13" s="195"/>
      <c r="L13" s="195"/>
      <c r="M13" s="195"/>
      <c r="N13" s="195"/>
      <c r="O13" s="195"/>
      <c r="P13" s="195"/>
      <c r="Q13" s="195"/>
      <c r="R13" s="195"/>
      <c r="S13" s="195"/>
      <c r="T13" s="195"/>
      <c r="U13" s="264">
        <v>0.11540774376412992</v>
      </c>
      <c r="V13" s="195"/>
      <c r="W13" s="195"/>
      <c r="X13" s="195"/>
      <c r="Y13" s="195"/>
      <c r="Z13" s="195"/>
      <c r="AA13" s="195"/>
      <c r="AB13" s="194">
        <v>741</v>
      </c>
      <c r="AC13" s="195"/>
      <c r="AD13" s="195"/>
      <c r="AE13" s="195"/>
      <c r="AF13" s="195"/>
      <c r="AG13" s="8">
        <v>0.08796296296296297</v>
      </c>
      <c r="AH13" s="1"/>
    </row>
    <row r="14" spans="2:34" ht="12" customHeight="1">
      <c r="B14" s="277" t="s">
        <v>577</v>
      </c>
      <c r="C14" s="195"/>
      <c r="D14" s="195"/>
      <c r="E14" s="195"/>
      <c r="F14" s="195"/>
      <c r="G14" s="195"/>
      <c r="H14" s="195"/>
      <c r="I14" s="286">
        <v>74741410.85</v>
      </c>
      <c r="J14" s="195"/>
      <c r="K14" s="195"/>
      <c r="L14" s="195"/>
      <c r="M14" s="195"/>
      <c r="N14" s="195"/>
      <c r="O14" s="195"/>
      <c r="P14" s="195"/>
      <c r="Q14" s="195"/>
      <c r="R14" s="195"/>
      <c r="S14" s="195"/>
      <c r="T14" s="195"/>
      <c r="U14" s="264">
        <v>0.09969533999864626</v>
      </c>
      <c r="V14" s="195"/>
      <c r="W14" s="195"/>
      <c r="X14" s="195"/>
      <c r="Y14" s="195"/>
      <c r="Z14" s="195"/>
      <c r="AA14" s="195"/>
      <c r="AB14" s="194">
        <v>915</v>
      </c>
      <c r="AC14" s="195"/>
      <c r="AD14" s="195"/>
      <c r="AE14" s="195"/>
      <c r="AF14" s="195"/>
      <c r="AG14" s="8">
        <v>0.10861823361823361</v>
      </c>
      <c r="AH14" s="1"/>
    </row>
    <row r="15" spans="2:34" ht="12" customHeight="1">
      <c r="B15" s="277" t="s">
        <v>581</v>
      </c>
      <c r="C15" s="195"/>
      <c r="D15" s="195"/>
      <c r="E15" s="195"/>
      <c r="F15" s="195"/>
      <c r="G15" s="195"/>
      <c r="H15" s="195"/>
      <c r="I15" s="286">
        <v>52563663.87000002</v>
      </c>
      <c r="J15" s="195"/>
      <c r="K15" s="195"/>
      <c r="L15" s="195"/>
      <c r="M15" s="195"/>
      <c r="N15" s="195"/>
      <c r="O15" s="195"/>
      <c r="P15" s="195"/>
      <c r="Q15" s="195"/>
      <c r="R15" s="195"/>
      <c r="S15" s="195"/>
      <c r="T15" s="195"/>
      <c r="U15" s="264">
        <v>0.07011310438882638</v>
      </c>
      <c r="V15" s="195"/>
      <c r="W15" s="195"/>
      <c r="X15" s="195"/>
      <c r="Y15" s="195"/>
      <c r="Z15" s="195"/>
      <c r="AA15" s="195"/>
      <c r="AB15" s="194">
        <v>624</v>
      </c>
      <c r="AC15" s="195"/>
      <c r="AD15" s="195"/>
      <c r="AE15" s="195"/>
      <c r="AF15" s="195"/>
      <c r="AG15" s="8">
        <v>0.07407407407407407</v>
      </c>
      <c r="AH15" s="1"/>
    </row>
    <row r="16" spans="2:34" ht="12" customHeight="1">
      <c r="B16" s="277" t="s">
        <v>579</v>
      </c>
      <c r="C16" s="195"/>
      <c r="D16" s="195"/>
      <c r="E16" s="195"/>
      <c r="F16" s="195"/>
      <c r="G16" s="195"/>
      <c r="H16" s="195"/>
      <c r="I16" s="286">
        <v>50005072.25999995</v>
      </c>
      <c r="J16" s="195"/>
      <c r="K16" s="195"/>
      <c r="L16" s="195"/>
      <c r="M16" s="195"/>
      <c r="N16" s="195"/>
      <c r="O16" s="195"/>
      <c r="P16" s="195"/>
      <c r="Q16" s="195"/>
      <c r="R16" s="195"/>
      <c r="S16" s="195"/>
      <c r="T16" s="195"/>
      <c r="U16" s="264">
        <v>0.06670027530819042</v>
      </c>
      <c r="V16" s="195"/>
      <c r="W16" s="195"/>
      <c r="X16" s="195"/>
      <c r="Y16" s="195"/>
      <c r="Z16" s="195"/>
      <c r="AA16" s="195"/>
      <c r="AB16" s="194">
        <v>662</v>
      </c>
      <c r="AC16" s="195"/>
      <c r="AD16" s="195"/>
      <c r="AE16" s="195"/>
      <c r="AF16" s="195"/>
      <c r="AG16" s="8">
        <v>0.07858499525166192</v>
      </c>
      <c r="AH16" s="1"/>
    </row>
    <row r="17" spans="2:34" ht="12" customHeight="1">
      <c r="B17" s="277" t="s">
        <v>583</v>
      </c>
      <c r="C17" s="195"/>
      <c r="D17" s="195"/>
      <c r="E17" s="195"/>
      <c r="F17" s="195"/>
      <c r="G17" s="195"/>
      <c r="H17" s="195"/>
      <c r="I17" s="286">
        <v>46587793.19999998</v>
      </c>
      <c r="J17" s="195"/>
      <c r="K17" s="195"/>
      <c r="L17" s="195"/>
      <c r="M17" s="195"/>
      <c r="N17" s="195"/>
      <c r="O17" s="195"/>
      <c r="P17" s="195"/>
      <c r="Q17" s="195"/>
      <c r="R17" s="195"/>
      <c r="S17" s="195"/>
      <c r="T17" s="195"/>
      <c r="U17" s="264">
        <v>0.06214206863423984</v>
      </c>
      <c r="V17" s="195"/>
      <c r="W17" s="195"/>
      <c r="X17" s="195"/>
      <c r="Y17" s="195"/>
      <c r="Z17" s="195"/>
      <c r="AA17" s="195"/>
      <c r="AB17" s="194">
        <v>524</v>
      </c>
      <c r="AC17" s="195"/>
      <c r="AD17" s="195"/>
      <c r="AE17" s="195"/>
      <c r="AF17" s="195"/>
      <c r="AG17" s="8">
        <v>0.06220322886989554</v>
      </c>
      <c r="AH17" s="1"/>
    </row>
    <row r="18" spans="2:34" ht="12" customHeight="1">
      <c r="B18" s="277" t="s">
        <v>585</v>
      </c>
      <c r="C18" s="195"/>
      <c r="D18" s="195"/>
      <c r="E18" s="195"/>
      <c r="F18" s="195"/>
      <c r="G18" s="195"/>
      <c r="H18" s="195"/>
      <c r="I18" s="286">
        <v>39468623.59000002</v>
      </c>
      <c r="J18" s="195"/>
      <c r="K18" s="195"/>
      <c r="L18" s="195"/>
      <c r="M18" s="195"/>
      <c r="N18" s="195"/>
      <c r="O18" s="195"/>
      <c r="P18" s="195"/>
      <c r="Q18" s="195"/>
      <c r="R18" s="195"/>
      <c r="S18" s="195"/>
      <c r="T18" s="195"/>
      <c r="U18" s="264">
        <v>0.05264602050368765</v>
      </c>
      <c r="V18" s="195"/>
      <c r="W18" s="195"/>
      <c r="X18" s="195"/>
      <c r="Y18" s="195"/>
      <c r="Z18" s="195"/>
      <c r="AA18" s="195"/>
      <c r="AB18" s="194">
        <v>373</v>
      </c>
      <c r="AC18" s="195"/>
      <c r="AD18" s="195"/>
      <c r="AE18" s="195"/>
      <c r="AF18" s="195"/>
      <c r="AG18" s="8">
        <v>0.044278252611585946</v>
      </c>
      <c r="AH18" s="1"/>
    </row>
    <row r="19" spans="2:34" ht="12" customHeight="1">
      <c r="B19" s="277" t="s">
        <v>587</v>
      </c>
      <c r="C19" s="195"/>
      <c r="D19" s="195"/>
      <c r="E19" s="195"/>
      <c r="F19" s="195"/>
      <c r="G19" s="195"/>
      <c r="H19" s="195"/>
      <c r="I19" s="286">
        <v>24882522.900000017</v>
      </c>
      <c r="J19" s="195"/>
      <c r="K19" s="195"/>
      <c r="L19" s="195"/>
      <c r="M19" s="195"/>
      <c r="N19" s="195"/>
      <c r="O19" s="195"/>
      <c r="P19" s="195"/>
      <c r="Q19" s="195"/>
      <c r="R19" s="195"/>
      <c r="S19" s="195"/>
      <c r="T19" s="195"/>
      <c r="U19" s="264">
        <v>0.03319005558402038</v>
      </c>
      <c r="V19" s="195"/>
      <c r="W19" s="195"/>
      <c r="X19" s="195"/>
      <c r="Y19" s="195"/>
      <c r="Z19" s="195"/>
      <c r="AA19" s="195"/>
      <c r="AB19" s="194">
        <v>323</v>
      </c>
      <c r="AC19" s="195"/>
      <c r="AD19" s="195"/>
      <c r="AE19" s="195"/>
      <c r="AF19" s="195"/>
      <c r="AG19" s="8">
        <v>0.038342830009496676</v>
      </c>
      <c r="AH19" s="1"/>
    </row>
    <row r="20" spans="2:34" ht="12" customHeight="1">
      <c r="B20" s="277" t="s">
        <v>520</v>
      </c>
      <c r="C20" s="195"/>
      <c r="D20" s="195"/>
      <c r="E20" s="195"/>
      <c r="F20" s="195"/>
      <c r="G20" s="195"/>
      <c r="H20" s="195"/>
      <c r="I20" s="286">
        <v>13932926.159999993</v>
      </c>
      <c r="J20" s="195"/>
      <c r="K20" s="195"/>
      <c r="L20" s="195"/>
      <c r="M20" s="195"/>
      <c r="N20" s="195"/>
      <c r="O20" s="195"/>
      <c r="P20" s="195"/>
      <c r="Q20" s="195"/>
      <c r="R20" s="195"/>
      <c r="S20" s="195"/>
      <c r="T20" s="195"/>
      <c r="U20" s="264">
        <v>0.018584714884295393</v>
      </c>
      <c r="V20" s="195"/>
      <c r="W20" s="195"/>
      <c r="X20" s="195"/>
      <c r="Y20" s="195"/>
      <c r="Z20" s="195"/>
      <c r="AA20" s="195"/>
      <c r="AB20" s="194">
        <v>159</v>
      </c>
      <c r="AC20" s="195"/>
      <c r="AD20" s="195"/>
      <c r="AE20" s="195"/>
      <c r="AF20" s="195"/>
      <c r="AG20" s="8">
        <v>0.018874643874643875</v>
      </c>
      <c r="AH20" s="1"/>
    </row>
    <row r="21" spans="2:34" ht="13.5" customHeight="1">
      <c r="B21" s="293"/>
      <c r="C21" s="288"/>
      <c r="D21" s="288"/>
      <c r="E21" s="288"/>
      <c r="F21" s="288"/>
      <c r="G21" s="288"/>
      <c r="H21" s="288"/>
      <c r="I21" s="289">
        <v>749698138.8599998</v>
      </c>
      <c r="J21" s="288"/>
      <c r="K21" s="288"/>
      <c r="L21" s="288"/>
      <c r="M21" s="288"/>
      <c r="N21" s="288"/>
      <c r="O21" s="288"/>
      <c r="P21" s="288"/>
      <c r="Q21" s="288"/>
      <c r="R21" s="288"/>
      <c r="S21" s="288"/>
      <c r="T21" s="288"/>
      <c r="U21" s="290">
        <v>1.000000000000002</v>
      </c>
      <c r="V21" s="288"/>
      <c r="W21" s="288"/>
      <c r="X21" s="288"/>
      <c r="Y21" s="288"/>
      <c r="Z21" s="288"/>
      <c r="AA21" s="288"/>
      <c r="AB21" s="291">
        <v>8424</v>
      </c>
      <c r="AC21" s="288"/>
      <c r="AD21" s="288"/>
      <c r="AE21" s="288"/>
      <c r="AF21" s="288"/>
      <c r="AG21" s="22">
        <v>1</v>
      </c>
      <c r="AH21" s="1"/>
    </row>
    <row r="22" spans="2:34" ht="9" customHeight="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2:34" ht="18.75" customHeight="1">
      <c r="B23" s="212" t="s">
        <v>1000</v>
      </c>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4"/>
    </row>
    <row r="24" spans="2:34" ht="8.2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2:34" ht="13.5" customHeight="1">
      <c r="B25" s="191" t="s">
        <v>1017</v>
      </c>
      <c r="C25" s="192"/>
      <c r="D25" s="192"/>
      <c r="E25" s="192"/>
      <c r="F25" s="192"/>
      <c r="G25" s="192"/>
      <c r="H25" s="192"/>
      <c r="I25" s="192"/>
      <c r="J25" s="191" t="s">
        <v>1014</v>
      </c>
      <c r="K25" s="192"/>
      <c r="L25" s="192"/>
      <c r="M25" s="192"/>
      <c r="N25" s="192"/>
      <c r="O25" s="192"/>
      <c r="P25" s="192"/>
      <c r="Q25" s="192"/>
      <c r="R25" s="192"/>
      <c r="S25" s="192"/>
      <c r="T25" s="192"/>
      <c r="U25" s="191" t="s">
        <v>1015</v>
      </c>
      <c r="V25" s="192"/>
      <c r="W25" s="192"/>
      <c r="X25" s="192"/>
      <c r="Y25" s="192"/>
      <c r="Z25" s="192"/>
      <c r="AA25" s="192"/>
      <c r="AB25" s="191" t="s">
        <v>1016</v>
      </c>
      <c r="AC25" s="192"/>
      <c r="AD25" s="192"/>
      <c r="AE25" s="192"/>
      <c r="AF25" s="191" t="s">
        <v>1015</v>
      </c>
      <c r="AG25" s="192"/>
      <c r="AH25" s="1"/>
    </row>
    <row r="26" spans="2:34" ht="12.75" customHeight="1">
      <c r="B26" s="197" t="s">
        <v>1018</v>
      </c>
      <c r="C26" s="195"/>
      <c r="D26" s="195"/>
      <c r="E26" s="195"/>
      <c r="F26" s="195"/>
      <c r="G26" s="195"/>
      <c r="H26" s="195"/>
      <c r="I26" s="195"/>
      <c r="J26" s="286">
        <v>79199875.11000001</v>
      </c>
      <c r="K26" s="195"/>
      <c r="L26" s="195"/>
      <c r="M26" s="195"/>
      <c r="N26" s="195"/>
      <c r="O26" s="195"/>
      <c r="P26" s="195"/>
      <c r="Q26" s="195"/>
      <c r="R26" s="195"/>
      <c r="S26" s="195"/>
      <c r="T26" s="195"/>
      <c r="U26" s="264">
        <v>0.10564235257464039</v>
      </c>
      <c r="V26" s="195"/>
      <c r="W26" s="195"/>
      <c r="X26" s="195"/>
      <c r="Y26" s="195"/>
      <c r="Z26" s="195"/>
      <c r="AA26" s="195"/>
      <c r="AB26" s="194">
        <v>944</v>
      </c>
      <c r="AC26" s="195"/>
      <c r="AD26" s="195"/>
      <c r="AE26" s="195"/>
      <c r="AF26" s="264">
        <v>0.1120607787274454</v>
      </c>
      <c r="AG26" s="195"/>
      <c r="AH26" s="1"/>
    </row>
    <row r="27" spans="2:34" ht="12.75" customHeight="1">
      <c r="B27" s="197" t="s">
        <v>1019</v>
      </c>
      <c r="C27" s="195"/>
      <c r="D27" s="195"/>
      <c r="E27" s="195"/>
      <c r="F27" s="195"/>
      <c r="G27" s="195"/>
      <c r="H27" s="195"/>
      <c r="I27" s="195"/>
      <c r="J27" s="286">
        <v>523180245.8200018</v>
      </c>
      <c r="K27" s="195"/>
      <c r="L27" s="195"/>
      <c r="M27" s="195"/>
      <c r="N27" s="195"/>
      <c r="O27" s="195"/>
      <c r="P27" s="195"/>
      <c r="Q27" s="195"/>
      <c r="R27" s="195"/>
      <c r="S27" s="195"/>
      <c r="T27" s="195"/>
      <c r="U27" s="264">
        <v>0.6978545346471777</v>
      </c>
      <c r="V27" s="195"/>
      <c r="W27" s="195"/>
      <c r="X27" s="195"/>
      <c r="Y27" s="195"/>
      <c r="Z27" s="195"/>
      <c r="AA27" s="195"/>
      <c r="AB27" s="194">
        <v>5329</v>
      </c>
      <c r="AC27" s="195"/>
      <c r="AD27" s="195"/>
      <c r="AE27" s="195"/>
      <c r="AF27" s="264">
        <v>0.6325973409306742</v>
      </c>
      <c r="AG27" s="195"/>
      <c r="AH27" s="1"/>
    </row>
    <row r="28" spans="2:34" ht="12.75" customHeight="1">
      <c r="B28" s="197" t="s">
        <v>1020</v>
      </c>
      <c r="C28" s="195"/>
      <c r="D28" s="195"/>
      <c r="E28" s="195"/>
      <c r="F28" s="195"/>
      <c r="G28" s="195"/>
      <c r="H28" s="195"/>
      <c r="I28" s="195"/>
      <c r="J28" s="286">
        <v>108044191.34999989</v>
      </c>
      <c r="K28" s="195"/>
      <c r="L28" s="195"/>
      <c r="M28" s="195"/>
      <c r="N28" s="195"/>
      <c r="O28" s="195"/>
      <c r="P28" s="195"/>
      <c r="Q28" s="195"/>
      <c r="R28" s="195"/>
      <c r="S28" s="195"/>
      <c r="T28" s="195"/>
      <c r="U28" s="264">
        <v>0.14411692619951402</v>
      </c>
      <c r="V28" s="195"/>
      <c r="W28" s="195"/>
      <c r="X28" s="195"/>
      <c r="Y28" s="195"/>
      <c r="Z28" s="195"/>
      <c r="AA28" s="195"/>
      <c r="AB28" s="194">
        <v>1305</v>
      </c>
      <c r="AC28" s="195"/>
      <c r="AD28" s="195"/>
      <c r="AE28" s="195"/>
      <c r="AF28" s="264">
        <v>0.15491452991452992</v>
      </c>
      <c r="AG28" s="195"/>
      <c r="AH28" s="1"/>
    </row>
    <row r="29" spans="2:34" ht="12.75" customHeight="1">
      <c r="B29" s="197" t="s">
        <v>1021</v>
      </c>
      <c r="C29" s="195"/>
      <c r="D29" s="195"/>
      <c r="E29" s="195"/>
      <c r="F29" s="195"/>
      <c r="G29" s="195"/>
      <c r="H29" s="195"/>
      <c r="I29" s="195"/>
      <c r="J29" s="286">
        <v>13225352.33999999</v>
      </c>
      <c r="K29" s="195"/>
      <c r="L29" s="195"/>
      <c r="M29" s="195"/>
      <c r="N29" s="195"/>
      <c r="O29" s="195"/>
      <c r="P29" s="195"/>
      <c r="Q29" s="195"/>
      <c r="R29" s="195"/>
      <c r="S29" s="195"/>
      <c r="T29" s="195"/>
      <c r="U29" s="264">
        <v>0.017640903257557218</v>
      </c>
      <c r="V29" s="195"/>
      <c r="W29" s="195"/>
      <c r="X29" s="195"/>
      <c r="Y29" s="195"/>
      <c r="Z29" s="195"/>
      <c r="AA29" s="195"/>
      <c r="AB29" s="194">
        <v>210</v>
      </c>
      <c r="AC29" s="195"/>
      <c r="AD29" s="195"/>
      <c r="AE29" s="195"/>
      <c r="AF29" s="264">
        <v>0.02492877492877493</v>
      </c>
      <c r="AG29" s="195"/>
      <c r="AH29" s="1"/>
    </row>
    <row r="30" spans="2:34" ht="12.75" customHeight="1">
      <c r="B30" s="197" t="s">
        <v>1022</v>
      </c>
      <c r="C30" s="195"/>
      <c r="D30" s="195"/>
      <c r="E30" s="195"/>
      <c r="F30" s="195"/>
      <c r="G30" s="195"/>
      <c r="H30" s="195"/>
      <c r="I30" s="195"/>
      <c r="J30" s="286">
        <v>2259175.1200000006</v>
      </c>
      <c r="K30" s="195"/>
      <c r="L30" s="195"/>
      <c r="M30" s="195"/>
      <c r="N30" s="195"/>
      <c r="O30" s="195"/>
      <c r="P30" s="195"/>
      <c r="Q30" s="195"/>
      <c r="R30" s="195"/>
      <c r="S30" s="195"/>
      <c r="T30" s="195"/>
      <c r="U30" s="264">
        <v>0.0030134463498006333</v>
      </c>
      <c r="V30" s="195"/>
      <c r="W30" s="195"/>
      <c r="X30" s="195"/>
      <c r="Y30" s="195"/>
      <c r="Z30" s="195"/>
      <c r="AA30" s="195"/>
      <c r="AB30" s="194">
        <v>65</v>
      </c>
      <c r="AC30" s="195"/>
      <c r="AD30" s="195"/>
      <c r="AE30" s="195"/>
      <c r="AF30" s="264">
        <v>0.007716049382716049</v>
      </c>
      <c r="AG30" s="195"/>
      <c r="AH30" s="1"/>
    </row>
    <row r="31" spans="2:34" ht="12.75" customHeight="1">
      <c r="B31" s="197" t="s">
        <v>1023</v>
      </c>
      <c r="C31" s="195"/>
      <c r="D31" s="195"/>
      <c r="E31" s="195"/>
      <c r="F31" s="195"/>
      <c r="G31" s="195"/>
      <c r="H31" s="195"/>
      <c r="I31" s="195"/>
      <c r="J31" s="286">
        <v>4470324.7799999975</v>
      </c>
      <c r="K31" s="195"/>
      <c r="L31" s="195"/>
      <c r="M31" s="195"/>
      <c r="N31" s="195"/>
      <c r="O31" s="195"/>
      <c r="P31" s="195"/>
      <c r="Q31" s="195"/>
      <c r="R31" s="195"/>
      <c r="S31" s="195"/>
      <c r="T31" s="195"/>
      <c r="U31" s="264">
        <v>0.005962832970077285</v>
      </c>
      <c r="V31" s="195"/>
      <c r="W31" s="195"/>
      <c r="X31" s="195"/>
      <c r="Y31" s="195"/>
      <c r="Z31" s="195"/>
      <c r="AA31" s="195"/>
      <c r="AB31" s="194">
        <v>109</v>
      </c>
      <c r="AC31" s="195"/>
      <c r="AD31" s="195"/>
      <c r="AE31" s="195"/>
      <c r="AF31" s="264">
        <v>0.012939221272554606</v>
      </c>
      <c r="AG31" s="195"/>
      <c r="AH31" s="1"/>
    </row>
    <row r="32" spans="2:34" ht="12.75" customHeight="1">
      <c r="B32" s="197" t="s">
        <v>1024</v>
      </c>
      <c r="C32" s="195"/>
      <c r="D32" s="195"/>
      <c r="E32" s="195"/>
      <c r="F32" s="195"/>
      <c r="G32" s="195"/>
      <c r="H32" s="195"/>
      <c r="I32" s="195"/>
      <c r="J32" s="286">
        <v>7471652.659999995</v>
      </c>
      <c r="K32" s="195"/>
      <c r="L32" s="195"/>
      <c r="M32" s="195"/>
      <c r="N32" s="195"/>
      <c r="O32" s="195"/>
      <c r="P32" s="195"/>
      <c r="Q32" s="195"/>
      <c r="R32" s="195"/>
      <c r="S32" s="195"/>
      <c r="T32" s="195"/>
      <c r="U32" s="264">
        <v>0.00996621476393347</v>
      </c>
      <c r="V32" s="195"/>
      <c r="W32" s="195"/>
      <c r="X32" s="195"/>
      <c r="Y32" s="195"/>
      <c r="Z32" s="195"/>
      <c r="AA32" s="195"/>
      <c r="AB32" s="194">
        <v>160</v>
      </c>
      <c r="AC32" s="195"/>
      <c r="AD32" s="195"/>
      <c r="AE32" s="195"/>
      <c r="AF32" s="264">
        <v>0.01899335232668566</v>
      </c>
      <c r="AG32" s="195"/>
      <c r="AH32" s="1"/>
    </row>
    <row r="33" spans="2:34" ht="12.75" customHeight="1">
      <c r="B33" s="197" t="s">
        <v>1025</v>
      </c>
      <c r="C33" s="195"/>
      <c r="D33" s="195"/>
      <c r="E33" s="195"/>
      <c r="F33" s="195"/>
      <c r="G33" s="195"/>
      <c r="H33" s="195"/>
      <c r="I33" s="195"/>
      <c r="J33" s="286">
        <v>3593661.3699999996</v>
      </c>
      <c r="K33" s="195"/>
      <c r="L33" s="195"/>
      <c r="M33" s="195"/>
      <c r="N33" s="195"/>
      <c r="O33" s="195"/>
      <c r="P33" s="195"/>
      <c r="Q33" s="195"/>
      <c r="R33" s="195"/>
      <c r="S33" s="195"/>
      <c r="T33" s="195"/>
      <c r="U33" s="264">
        <v>0.004793477779556124</v>
      </c>
      <c r="V33" s="195"/>
      <c r="W33" s="195"/>
      <c r="X33" s="195"/>
      <c r="Y33" s="195"/>
      <c r="Z33" s="195"/>
      <c r="AA33" s="195"/>
      <c r="AB33" s="194">
        <v>78</v>
      </c>
      <c r="AC33" s="195"/>
      <c r="AD33" s="195"/>
      <c r="AE33" s="195"/>
      <c r="AF33" s="264">
        <v>0.009259259259259259</v>
      </c>
      <c r="AG33" s="195"/>
      <c r="AH33" s="1"/>
    </row>
    <row r="34" spans="2:34" ht="12.75" customHeight="1">
      <c r="B34" s="197" t="s">
        <v>1026</v>
      </c>
      <c r="C34" s="195"/>
      <c r="D34" s="195"/>
      <c r="E34" s="195"/>
      <c r="F34" s="195"/>
      <c r="G34" s="195"/>
      <c r="H34" s="195"/>
      <c r="I34" s="195"/>
      <c r="J34" s="286">
        <v>1100439.45</v>
      </c>
      <c r="K34" s="195"/>
      <c r="L34" s="195"/>
      <c r="M34" s="195"/>
      <c r="N34" s="195"/>
      <c r="O34" s="195"/>
      <c r="P34" s="195"/>
      <c r="Q34" s="195"/>
      <c r="R34" s="195"/>
      <c r="S34" s="195"/>
      <c r="T34" s="195"/>
      <c r="U34" s="264">
        <v>0.0014678433798346342</v>
      </c>
      <c r="V34" s="195"/>
      <c r="W34" s="195"/>
      <c r="X34" s="195"/>
      <c r="Y34" s="195"/>
      <c r="Z34" s="195"/>
      <c r="AA34" s="195"/>
      <c r="AB34" s="194">
        <v>26</v>
      </c>
      <c r="AC34" s="195"/>
      <c r="AD34" s="195"/>
      <c r="AE34" s="195"/>
      <c r="AF34" s="264">
        <v>0.0030864197530864196</v>
      </c>
      <c r="AG34" s="195"/>
      <c r="AH34" s="1"/>
    </row>
    <row r="35" spans="2:34" ht="12.75" customHeight="1">
      <c r="B35" s="197" t="s">
        <v>1027</v>
      </c>
      <c r="C35" s="195"/>
      <c r="D35" s="195"/>
      <c r="E35" s="195"/>
      <c r="F35" s="195"/>
      <c r="G35" s="195"/>
      <c r="H35" s="195"/>
      <c r="I35" s="195"/>
      <c r="J35" s="286">
        <v>1057724.9399999997</v>
      </c>
      <c r="K35" s="195"/>
      <c r="L35" s="195"/>
      <c r="M35" s="195"/>
      <c r="N35" s="195"/>
      <c r="O35" s="195"/>
      <c r="P35" s="195"/>
      <c r="Q35" s="195"/>
      <c r="R35" s="195"/>
      <c r="S35" s="195"/>
      <c r="T35" s="195"/>
      <c r="U35" s="264">
        <v>0.001410867768203862</v>
      </c>
      <c r="V35" s="195"/>
      <c r="W35" s="195"/>
      <c r="X35" s="195"/>
      <c r="Y35" s="195"/>
      <c r="Z35" s="195"/>
      <c r="AA35" s="195"/>
      <c r="AB35" s="194">
        <v>32</v>
      </c>
      <c r="AC35" s="195"/>
      <c r="AD35" s="195"/>
      <c r="AE35" s="195"/>
      <c r="AF35" s="264">
        <v>0.003798670465337132</v>
      </c>
      <c r="AG35" s="195"/>
      <c r="AH35" s="1"/>
    </row>
    <row r="36" spans="2:34" ht="12.75" customHeight="1">
      <c r="B36" s="197" t="s">
        <v>1028</v>
      </c>
      <c r="C36" s="195"/>
      <c r="D36" s="195"/>
      <c r="E36" s="195"/>
      <c r="F36" s="195"/>
      <c r="G36" s="195"/>
      <c r="H36" s="195"/>
      <c r="I36" s="195"/>
      <c r="J36" s="286">
        <v>1040939.6000000002</v>
      </c>
      <c r="K36" s="195"/>
      <c r="L36" s="195"/>
      <c r="M36" s="195"/>
      <c r="N36" s="195"/>
      <c r="O36" s="195"/>
      <c r="P36" s="195"/>
      <c r="Q36" s="195"/>
      <c r="R36" s="195"/>
      <c r="S36" s="195"/>
      <c r="T36" s="195"/>
      <c r="U36" s="264">
        <v>0.0013884783035247534</v>
      </c>
      <c r="V36" s="195"/>
      <c r="W36" s="195"/>
      <c r="X36" s="195"/>
      <c r="Y36" s="195"/>
      <c r="Z36" s="195"/>
      <c r="AA36" s="195"/>
      <c r="AB36" s="194">
        <v>27</v>
      </c>
      <c r="AC36" s="195"/>
      <c r="AD36" s="195"/>
      <c r="AE36" s="195"/>
      <c r="AF36" s="264">
        <v>0.003205128205128205</v>
      </c>
      <c r="AG36" s="195"/>
      <c r="AH36" s="1"/>
    </row>
    <row r="37" spans="2:34" ht="12.75" customHeight="1">
      <c r="B37" s="197" t="s">
        <v>1029</v>
      </c>
      <c r="C37" s="195"/>
      <c r="D37" s="195"/>
      <c r="E37" s="195"/>
      <c r="F37" s="195"/>
      <c r="G37" s="195"/>
      <c r="H37" s="195"/>
      <c r="I37" s="195"/>
      <c r="J37" s="286">
        <v>2811298.3800000004</v>
      </c>
      <c r="K37" s="195"/>
      <c r="L37" s="195"/>
      <c r="M37" s="195"/>
      <c r="N37" s="195"/>
      <c r="O37" s="195"/>
      <c r="P37" s="195"/>
      <c r="Q37" s="195"/>
      <c r="R37" s="195"/>
      <c r="S37" s="195"/>
      <c r="T37" s="195"/>
      <c r="U37" s="264">
        <v>0.003749907108312804</v>
      </c>
      <c r="V37" s="195"/>
      <c r="W37" s="195"/>
      <c r="X37" s="195"/>
      <c r="Y37" s="195"/>
      <c r="Z37" s="195"/>
      <c r="AA37" s="195"/>
      <c r="AB37" s="194">
        <v>64</v>
      </c>
      <c r="AC37" s="195"/>
      <c r="AD37" s="195"/>
      <c r="AE37" s="195"/>
      <c r="AF37" s="264">
        <v>0.007597340930674264</v>
      </c>
      <c r="AG37" s="195"/>
      <c r="AH37" s="1"/>
    </row>
    <row r="38" spans="2:34" ht="12.75" customHeight="1">
      <c r="B38" s="197" t="s">
        <v>1030</v>
      </c>
      <c r="C38" s="195"/>
      <c r="D38" s="195"/>
      <c r="E38" s="195"/>
      <c r="F38" s="195"/>
      <c r="G38" s="195"/>
      <c r="H38" s="195"/>
      <c r="I38" s="195"/>
      <c r="J38" s="286">
        <v>1424474.1700000002</v>
      </c>
      <c r="K38" s="195"/>
      <c r="L38" s="195"/>
      <c r="M38" s="195"/>
      <c r="N38" s="195"/>
      <c r="O38" s="195"/>
      <c r="P38" s="195"/>
      <c r="Q38" s="195"/>
      <c r="R38" s="195"/>
      <c r="S38" s="195"/>
      <c r="T38" s="195"/>
      <c r="U38" s="264">
        <v>0.0019000636338327708</v>
      </c>
      <c r="V38" s="195"/>
      <c r="W38" s="195"/>
      <c r="X38" s="195"/>
      <c r="Y38" s="195"/>
      <c r="Z38" s="195"/>
      <c r="AA38" s="195"/>
      <c r="AB38" s="194">
        <v>33</v>
      </c>
      <c r="AC38" s="195"/>
      <c r="AD38" s="195"/>
      <c r="AE38" s="195"/>
      <c r="AF38" s="264">
        <v>0.003917378917378918</v>
      </c>
      <c r="AG38" s="195"/>
      <c r="AH38" s="1"/>
    </row>
    <row r="39" spans="2:34" ht="12.75" customHeight="1">
      <c r="B39" s="197" t="s">
        <v>1031</v>
      </c>
      <c r="C39" s="195"/>
      <c r="D39" s="195"/>
      <c r="E39" s="195"/>
      <c r="F39" s="195"/>
      <c r="G39" s="195"/>
      <c r="H39" s="195"/>
      <c r="I39" s="195"/>
      <c r="J39" s="286">
        <v>613959.8700000002</v>
      </c>
      <c r="K39" s="195"/>
      <c r="L39" s="195"/>
      <c r="M39" s="195"/>
      <c r="N39" s="195"/>
      <c r="O39" s="195"/>
      <c r="P39" s="195"/>
      <c r="Q39" s="195"/>
      <c r="R39" s="195"/>
      <c r="S39" s="195"/>
      <c r="T39" s="195"/>
      <c r="U39" s="264">
        <v>0.0008189427693305915</v>
      </c>
      <c r="V39" s="195"/>
      <c r="W39" s="195"/>
      <c r="X39" s="195"/>
      <c r="Y39" s="195"/>
      <c r="Z39" s="195"/>
      <c r="AA39" s="195"/>
      <c r="AB39" s="194">
        <v>21</v>
      </c>
      <c r="AC39" s="195"/>
      <c r="AD39" s="195"/>
      <c r="AE39" s="195"/>
      <c r="AF39" s="264">
        <v>0.002492877492877493</v>
      </c>
      <c r="AG39" s="195"/>
      <c r="AH39" s="1"/>
    </row>
    <row r="40" spans="2:34" ht="12.75" customHeight="1">
      <c r="B40" s="197" t="s">
        <v>1032</v>
      </c>
      <c r="C40" s="195"/>
      <c r="D40" s="195"/>
      <c r="E40" s="195"/>
      <c r="F40" s="195"/>
      <c r="G40" s="195"/>
      <c r="H40" s="195"/>
      <c r="I40" s="195"/>
      <c r="J40" s="286">
        <v>38107.479999999996</v>
      </c>
      <c r="K40" s="195"/>
      <c r="L40" s="195"/>
      <c r="M40" s="195"/>
      <c r="N40" s="195"/>
      <c r="O40" s="195"/>
      <c r="P40" s="195"/>
      <c r="Q40" s="195"/>
      <c r="R40" s="195"/>
      <c r="S40" s="195"/>
      <c r="T40" s="195"/>
      <c r="U40" s="264">
        <v>5.083043164272302E-05</v>
      </c>
      <c r="V40" s="195"/>
      <c r="W40" s="195"/>
      <c r="X40" s="195"/>
      <c r="Y40" s="195"/>
      <c r="Z40" s="195"/>
      <c r="AA40" s="195"/>
      <c r="AB40" s="194">
        <v>3</v>
      </c>
      <c r="AC40" s="195"/>
      <c r="AD40" s="195"/>
      <c r="AE40" s="195"/>
      <c r="AF40" s="264">
        <v>0.00035612535612535614</v>
      </c>
      <c r="AG40" s="195"/>
      <c r="AH40" s="1"/>
    </row>
    <row r="41" spans="2:34" ht="12.75" customHeight="1">
      <c r="B41" s="197" t="s">
        <v>1033</v>
      </c>
      <c r="C41" s="195"/>
      <c r="D41" s="195"/>
      <c r="E41" s="195"/>
      <c r="F41" s="195"/>
      <c r="G41" s="195"/>
      <c r="H41" s="195"/>
      <c r="I41" s="195"/>
      <c r="J41" s="286">
        <v>16961.01</v>
      </c>
      <c r="K41" s="195"/>
      <c r="L41" s="195"/>
      <c r="M41" s="195"/>
      <c r="N41" s="195"/>
      <c r="O41" s="195"/>
      <c r="P41" s="195"/>
      <c r="Q41" s="195"/>
      <c r="R41" s="195"/>
      <c r="S41" s="195"/>
      <c r="T41" s="195"/>
      <c r="U41" s="264">
        <v>2.262378565563878E-05</v>
      </c>
      <c r="V41" s="195"/>
      <c r="W41" s="195"/>
      <c r="X41" s="195"/>
      <c r="Y41" s="195"/>
      <c r="Z41" s="195"/>
      <c r="AA41" s="195"/>
      <c r="AB41" s="194">
        <v>2</v>
      </c>
      <c r="AC41" s="195"/>
      <c r="AD41" s="195"/>
      <c r="AE41" s="195"/>
      <c r="AF41" s="264">
        <v>0.00023741690408357076</v>
      </c>
      <c r="AG41" s="195"/>
      <c r="AH41" s="1"/>
    </row>
    <row r="42" spans="2:34" ht="12.75" customHeight="1">
      <c r="B42" s="197" t="s">
        <v>1034</v>
      </c>
      <c r="C42" s="195"/>
      <c r="D42" s="195"/>
      <c r="E42" s="195"/>
      <c r="F42" s="195"/>
      <c r="G42" s="195"/>
      <c r="H42" s="195"/>
      <c r="I42" s="195"/>
      <c r="J42" s="286">
        <v>18907.69</v>
      </c>
      <c r="K42" s="195"/>
      <c r="L42" s="195"/>
      <c r="M42" s="195"/>
      <c r="N42" s="195"/>
      <c r="O42" s="195"/>
      <c r="P42" s="195"/>
      <c r="Q42" s="195"/>
      <c r="R42" s="195"/>
      <c r="S42" s="195"/>
      <c r="T42" s="195"/>
      <c r="U42" s="264">
        <v>2.5220404079902364E-05</v>
      </c>
      <c r="V42" s="195"/>
      <c r="W42" s="195"/>
      <c r="X42" s="195"/>
      <c r="Y42" s="195"/>
      <c r="Z42" s="195"/>
      <c r="AA42" s="195"/>
      <c r="AB42" s="194">
        <v>1</v>
      </c>
      <c r="AC42" s="195"/>
      <c r="AD42" s="195"/>
      <c r="AE42" s="195"/>
      <c r="AF42" s="264">
        <v>0.00011870845204178538</v>
      </c>
      <c r="AG42" s="195"/>
      <c r="AH42" s="1"/>
    </row>
    <row r="43" spans="2:34" ht="12.75" customHeight="1">
      <c r="B43" s="197" t="s">
        <v>1035</v>
      </c>
      <c r="C43" s="195"/>
      <c r="D43" s="195"/>
      <c r="E43" s="195"/>
      <c r="F43" s="195"/>
      <c r="G43" s="195"/>
      <c r="H43" s="195"/>
      <c r="I43" s="195"/>
      <c r="J43" s="286">
        <v>78829.97999999998</v>
      </c>
      <c r="K43" s="195"/>
      <c r="L43" s="195"/>
      <c r="M43" s="195"/>
      <c r="N43" s="195"/>
      <c r="O43" s="195"/>
      <c r="P43" s="195"/>
      <c r="Q43" s="195"/>
      <c r="R43" s="195"/>
      <c r="S43" s="195"/>
      <c r="T43" s="195"/>
      <c r="U43" s="264">
        <v>0.0001051489605134536</v>
      </c>
      <c r="V43" s="195"/>
      <c r="W43" s="195"/>
      <c r="X43" s="195"/>
      <c r="Y43" s="195"/>
      <c r="Z43" s="195"/>
      <c r="AA43" s="195"/>
      <c r="AB43" s="194">
        <v>9</v>
      </c>
      <c r="AC43" s="195"/>
      <c r="AD43" s="195"/>
      <c r="AE43" s="195"/>
      <c r="AF43" s="264">
        <v>0.0010683760683760685</v>
      </c>
      <c r="AG43" s="195"/>
      <c r="AH43" s="1"/>
    </row>
    <row r="44" spans="2:34" ht="12.75" customHeight="1">
      <c r="B44" s="197" t="s">
        <v>1036</v>
      </c>
      <c r="C44" s="195"/>
      <c r="D44" s="195"/>
      <c r="E44" s="195"/>
      <c r="F44" s="195"/>
      <c r="G44" s="195"/>
      <c r="H44" s="195"/>
      <c r="I44" s="195"/>
      <c r="J44" s="286">
        <v>21428.26</v>
      </c>
      <c r="K44" s="195"/>
      <c r="L44" s="195"/>
      <c r="M44" s="195"/>
      <c r="N44" s="195"/>
      <c r="O44" s="195"/>
      <c r="P44" s="195"/>
      <c r="Q44" s="195"/>
      <c r="R44" s="195"/>
      <c r="S44" s="195"/>
      <c r="T44" s="195"/>
      <c r="U44" s="264">
        <v>2.858251726832885E-05</v>
      </c>
      <c r="V44" s="195"/>
      <c r="W44" s="195"/>
      <c r="X44" s="195"/>
      <c r="Y44" s="195"/>
      <c r="Z44" s="195"/>
      <c r="AA44" s="195"/>
      <c r="AB44" s="194">
        <v>3</v>
      </c>
      <c r="AC44" s="195"/>
      <c r="AD44" s="195"/>
      <c r="AE44" s="195"/>
      <c r="AF44" s="264">
        <v>0.00035612535612535614</v>
      </c>
      <c r="AG44" s="195"/>
      <c r="AH44" s="1"/>
    </row>
    <row r="45" spans="2:34" ht="12.75" customHeight="1">
      <c r="B45" s="197" t="s">
        <v>1037</v>
      </c>
      <c r="C45" s="195"/>
      <c r="D45" s="195"/>
      <c r="E45" s="195"/>
      <c r="F45" s="195"/>
      <c r="G45" s="195"/>
      <c r="H45" s="195"/>
      <c r="I45" s="195"/>
      <c r="J45" s="286">
        <v>29040.79</v>
      </c>
      <c r="K45" s="195"/>
      <c r="L45" s="195"/>
      <c r="M45" s="195"/>
      <c r="N45" s="195"/>
      <c r="O45" s="195"/>
      <c r="P45" s="195"/>
      <c r="Q45" s="195"/>
      <c r="R45" s="195"/>
      <c r="S45" s="195"/>
      <c r="T45" s="195"/>
      <c r="U45" s="264">
        <v>3.873664411673704E-05</v>
      </c>
      <c r="V45" s="195"/>
      <c r="W45" s="195"/>
      <c r="X45" s="195"/>
      <c r="Y45" s="195"/>
      <c r="Z45" s="195"/>
      <c r="AA45" s="195"/>
      <c r="AB45" s="194">
        <v>2</v>
      </c>
      <c r="AC45" s="195"/>
      <c r="AD45" s="195"/>
      <c r="AE45" s="195"/>
      <c r="AF45" s="264">
        <v>0.00023741690408357076</v>
      </c>
      <c r="AG45" s="195"/>
      <c r="AH45" s="1"/>
    </row>
    <row r="46" spans="2:34" ht="12.75" customHeight="1">
      <c r="B46" s="197" t="s">
        <v>1038</v>
      </c>
      <c r="C46" s="195"/>
      <c r="D46" s="195"/>
      <c r="E46" s="195"/>
      <c r="F46" s="195"/>
      <c r="G46" s="195"/>
      <c r="H46" s="195"/>
      <c r="I46" s="195"/>
      <c r="J46" s="286">
        <v>1548.69</v>
      </c>
      <c r="K46" s="195"/>
      <c r="L46" s="195"/>
      <c r="M46" s="195"/>
      <c r="N46" s="195"/>
      <c r="O46" s="195"/>
      <c r="P46" s="195"/>
      <c r="Q46" s="195"/>
      <c r="R46" s="195"/>
      <c r="S46" s="195"/>
      <c r="T46" s="195"/>
      <c r="U46" s="264">
        <v>2.0657514267741855E-06</v>
      </c>
      <c r="V46" s="195"/>
      <c r="W46" s="195"/>
      <c r="X46" s="195"/>
      <c r="Y46" s="195"/>
      <c r="Z46" s="195"/>
      <c r="AA46" s="195"/>
      <c r="AB46" s="194">
        <v>1</v>
      </c>
      <c r="AC46" s="195"/>
      <c r="AD46" s="195"/>
      <c r="AE46" s="195"/>
      <c r="AF46" s="264">
        <v>0.00011870845204178538</v>
      </c>
      <c r="AG46" s="195"/>
      <c r="AH46" s="1"/>
    </row>
    <row r="47" spans="2:34" ht="12.75" customHeight="1">
      <c r="B47" s="287"/>
      <c r="C47" s="288"/>
      <c r="D47" s="288"/>
      <c r="E47" s="288"/>
      <c r="F47" s="288"/>
      <c r="G47" s="288"/>
      <c r="H47" s="288"/>
      <c r="I47" s="288"/>
      <c r="J47" s="289">
        <v>749698138.8600018</v>
      </c>
      <c r="K47" s="288"/>
      <c r="L47" s="288"/>
      <c r="M47" s="288"/>
      <c r="N47" s="288"/>
      <c r="O47" s="288"/>
      <c r="P47" s="288"/>
      <c r="Q47" s="288"/>
      <c r="R47" s="288"/>
      <c r="S47" s="288"/>
      <c r="T47" s="288"/>
      <c r="U47" s="290">
        <v>0.9999999999999992</v>
      </c>
      <c r="V47" s="288"/>
      <c r="W47" s="288"/>
      <c r="X47" s="288"/>
      <c r="Y47" s="288"/>
      <c r="Z47" s="288"/>
      <c r="AA47" s="288"/>
      <c r="AB47" s="291">
        <v>8424</v>
      </c>
      <c r="AC47" s="288"/>
      <c r="AD47" s="288"/>
      <c r="AE47" s="288"/>
      <c r="AF47" s="290">
        <v>1</v>
      </c>
      <c r="AG47" s="288"/>
      <c r="AH47" s="1"/>
    </row>
    <row r="48" spans="2:34" ht="8.2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2:34" ht="18.75" customHeight="1">
      <c r="B49" s="212" t="s">
        <v>1001</v>
      </c>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4"/>
    </row>
    <row r="50" spans="2:34" ht="9"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2:34" ht="13.5" customHeight="1">
      <c r="B51" s="191" t="s">
        <v>1017</v>
      </c>
      <c r="C51" s="192"/>
      <c r="D51" s="192"/>
      <c r="E51" s="192"/>
      <c r="F51" s="192"/>
      <c r="G51" s="192"/>
      <c r="H51" s="192"/>
      <c r="I51" s="192"/>
      <c r="J51" s="191" t="s">
        <v>1014</v>
      </c>
      <c r="K51" s="192"/>
      <c r="L51" s="192"/>
      <c r="M51" s="192"/>
      <c r="N51" s="192"/>
      <c r="O51" s="192"/>
      <c r="P51" s="192"/>
      <c r="Q51" s="192"/>
      <c r="R51" s="192"/>
      <c r="S51" s="192"/>
      <c r="T51" s="192"/>
      <c r="U51" s="191" t="s">
        <v>1015</v>
      </c>
      <c r="V51" s="192"/>
      <c r="W51" s="192"/>
      <c r="X51" s="192"/>
      <c r="Y51" s="192"/>
      <c r="Z51" s="192"/>
      <c r="AA51" s="192"/>
      <c r="AB51" s="191" t="s">
        <v>1016</v>
      </c>
      <c r="AC51" s="192"/>
      <c r="AD51" s="192"/>
      <c r="AE51" s="191" t="s">
        <v>1015</v>
      </c>
      <c r="AF51" s="192"/>
      <c r="AG51" s="192"/>
      <c r="AH51" s="192"/>
    </row>
    <row r="52" spans="2:34" ht="10.5" customHeight="1">
      <c r="B52" s="197" t="s">
        <v>1039</v>
      </c>
      <c r="C52" s="195"/>
      <c r="D52" s="195"/>
      <c r="E52" s="195"/>
      <c r="F52" s="195"/>
      <c r="G52" s="195"/>
      <c r="H52" s="195"/>
      <c r="I52" s="195"/>
      <c r="J52" s="286">
        <v>0</v>
      </c>
      <c r="K52" s="195"/>
      <c r="L52" s="195"/>
      <c r="M52" s="195"/>
      <c r="N52" s="195"/>
      <c r="O52" s="195"/>
      <c r="P52" s="195"/>
      <c r="Q52" s="195"/>
      <c r="R52" s="195"/>
      <c r="S52" s="195"/>
      <c r="T52" s="195"/>
      <c r="U52" s="264">
        <v>0</v>
      </c>
      <c r="V52" s="195"/>
      <c r="W52" s="195"/>
      <c r="X52" s="195"/>
      <c r="Y52" s="195"/>
      <c r="Z52" s="195"/>
      <c r="AA52" s="195"/>
      <c r="AB52" s="194">
        <v>122</v>
      </c>
      <c r="AC52" s="195"/>
      <c r="AD52" s="195"/>
      <c r="AE52" s="264">
        <v>0.014482431149097816</v>
      </c>
      <c r="AF52" s="195"/>
      <c r="AG52" s="195"/>
      <c r="AH52" s="195"/>
    </row>
    <row r="53" spans="2:34" ht="10.5" customHeight="1">
      <c r="B53" s="197" t="s">
        <v>1018</v>
      </c>
      <c r="C53" s="195"/>
      <c r="D53" s="195"/>
      <c r="E53" s="195"/>
      <c r="F53" s="195"/>
      <c r="G53" s="195"/>
      <c r="H53" s="195"/>
      <c r="I53" s="195"/>
      <c r="J53" s="286">
        <v>255688.03</v>
      </c>
      <c r="K53" s="195"/>
      <c r="L53" s="195"/>
      <c r="M53" s="195"/>
      <c r="N53" s="195"/>
      <c r="O53" s="195"/>
      <c r="P53" s="195"/>
      <c r="Q53" s="195"/>
      <c r="R53" s="195"/>
      <c r="S53" s="195"/>
      <c r="T53" s="195"/>
      <c r="U53" s="264">
        <v>0.0003410546415238569</v>
      </c>
      <c r="V53" s="195"/>
      <c r="W53" s="195"/>
      <c r="X53" s="195"/>
      <c r="Y53" s="195"/>
      <c r="Z53" s="195"/>
      <c r="AA53" s="195"/>
      <c r="AB53" s="194">
        <v>15</v>
      </c>
      <c r="AC53" s="195"/>
      <c r="AD53" s="195"/>
      <c r="AE53" s="264">
        <v>0.0017806267806267807</v>
      </c>
      <c r="AF53" s="195"/>
      <c r="AG53" s="195"/>
      <c r="AH53" s="195"/>
    </row>
    <row r="54" spans="2:34" ht="10.5" customHeight="1">
      <c r="B54" s="197" t="s">
        <v>1019</v>
      </c>
      <c r="C54" s="195"/>
      <c r="D54" s="195"/>
      <c r="E54" s="195"/>
      <c r="F54" s="195"/>
      <c r="G54" s="195"/>
      <c r="H54" s="195"/>
      <c r="I54" s="195"/>
      <c r="J54" s="286">
        <v>2024046.9700000002</v>
      </c>
      <c r="K54" s="195"/>
      <c r="L54" s="195"/>
      <c r="M54" s="195"/>
      <c r="N54" s="195"/>
      <c r="O54" s="195"/>
      <c r="P54" s="195"/>
      <c r="Q54" s="195"/>
      <c r="R54" s="195"/>
      <c r="S54" s="195"/>
      <c r="T54" s="195"/>
      <c r="U54" s="264">
        <v>0.0026998159193482732</v>
      </c>
      <c r="V54" s="195"/>
      <c r="W54" s="195"/>
      <c r="X54" s="195"/>
      <c r="Y54" s="195"/>
      <c r="Z54" s="195"/>
      <c r="AA54" s="195"/>
      <c r="AB54" s="194">
        <v>40</v>
      </c>
      <c r="AC54" s="195"/>
      <c r="AD54" s="195"/>
      <c r="AE54" s="264">
        <v>0.004748338081671415</v>
      </c>
      <c r="AF54" s="195"/>
      <c r="AG54" s="195"/>
      <c r="AH54" s="195"/>
    </row>
    <row r="55" spans="2:34" ht="10.5" customHeight="1">
      <c r="B55" s="197" t="s">
        <v>1020</v>
      </c>
      <c r="C55" s="195"/>
      <c r="D55" s="195"/>
      <c r="E55" s="195"/>
      <c r="F55" s="195"/>
      <c r="G55" s="195"/>
      <c r="H55" s="195"/>
      <c r="I55" s="195"/>
      <c r="J55" s="286">
        <v>3132125.96</v>
      </c>
      <c r="K55" s="195"/>
      <c r="L55" s="195"/>
      <c r="M55" s="195"/>
      <c r="N55" s="195"/>
      <c r="O55" s="195"/>
      <c r="P55" s="195"/>
      <c r="Q55" s="195"/>
      <c r="R55" s="195"/>
      <c r="S55" s="195"/>
      <c r="T55" s="195"/>
      <c r="U55" s="264">
        <v>0.004177849453865189</v>
      </c>
      <c r="V55" s="195"/>
      <c r="W55" s="195"/>
      <c r="X55" s="195"/>
      <c r="Y55" s="195"/>
      <c r="Z55" s="195"/>
      <c r="AA55" s="195"/>
      <c r="AB55" s="194">
        <v>59</v>
      </c>
      <c r="AC55" s="195"/>
      <c r="AD55" s="195"/>
      <c r="AE55" s="264">
        <v>0.007003798670465337</v>
      </c>
      <c r="AF55" s="195"/>
      <c r="AG55" s="195"/>
      <c r="AH55" s="195"/>
    </row>
    <row r="56" spans="2:34" ht="10.5" customHeight="1">
      <c r="B56" s="197" t="s">
        <v>1021</v>
      </c>
      <c r="C56" s="195"/>
      <c r="D56" s="195"/>
      <c r="E56" s="195"/>
      <c r="F56" s="195"/>
      <c r="G56" s="195"/>
      <c r="H56" s="195"/>
      <c r="I56" s="195"/>
      <c r="J56" s="286">
        <v>3424941.040000001</v>
      </c>
      <c r="K56" s="195"/>
      <c r="L56" s="195"/>
      <c r="M56" s="195"/>
      <c r="N56" s="195"/>
      <c r="O56" s="195"/>
      <c r="P56" s="195"/>
      <c r="Q56" s="195"/>
      <c r="R56" s="195"/>
      <c r="S56" s="195"/>
      <c r="T56" s="195"/>
      <c r="U56" s="264">
        <v>0.004568426760679982</v>
      </c>
      <c r="V56" s="195"/>
      <c r="W56" s="195"/>
      <c r="X56" s="195"/>
      <c r="Y56" s="195"/>
      <c r="Z56" s="195"/>
      <c r="AA56" s="195"/>
      <c r="AB56" s="194">
        <v>93</v>
      </c>
      <c r="AC56" s="195"/>
      <c r="AD56" s="195"/>
      <c r="AE56" s="264">
        <v>0.01103988603988604</v>
      </c>
      <c r="AF56" s="195"/>
      <c r="AG56" s="195"/>
      <c r="AH56" s="195"/>
    </row>
    <row r="57" spans="2:34" ht="10.5" customHeight="1">
      <c r="B57" s="197" t="s">
        <v>1022</v>
      </c>
      <c r="C57" s="195"/>
      <c r="D57" s="195"/>
      <c r="E57" s="195"/>
      <c r="F57" s="195"/>
      <c r="G57" s="195"/>
      <c r="H57" s="195"/>
      <c r="I57" s="195"/>
      <c r="J57" s="286">
        <v>2424914.5500000003</v>
      </c>
      <c r="K57" s="195"/>
      <c r="L57" s="195"/>
      <c r="M57" s="195"/>
      <c r="N57" s="195"/>
      <c r="O57" s="195"/>
      <c r="P57" s="195"/>
      <c r="Q57" s="195"/>
      <c r="R57" s="195"/>
      <c r="S57" s="195"/>
      <c r="T57" s="195"/>
      <c r="U57" s="264">
        <v>0.003234521235023145</v>
      </c>
      <c r="V57" s="195"/>
      <c r="W57" s="195"/>
      <c r="X57" s="195"/>
      <c r="Y57" s="195"/>
      <c r="Z57" s="195"/>
      <c r="AA57" s="195"/>
      <c r="AB57" s="194">
        <v>81</v>
      </c>
      <c r="AC57" s="195"/>
      <c r="AD57" s="195"/>
      <c r="AE57" s="264">
        <v>0.009615384615384616</v>
      </c>
      <c r="AF57" s="195"/>
      <c r="AG57" s="195"/>
      <c r="AH57" s="195"/>
    </row>
    <row r="58" spans="2:34" ht="10.5" customHeight="1">
      <c r="B58" s="197" t="s">
        <v>1023</v>
      </c>
      <c r="C58" s="195"/>
      <c r="D58" s="195"/>
      <c r="E58" s="195"/>
      <c r="F58" s="195"/>
      <c r="G58" s="195"/>
      <c r="H58" s="195"/>
      <c r="I58" s="195"/>
      <c r="J58" s="286">
        <v>4001751.050000002</v>
      </c>
      <c r="K58" s="195"/>
      <c r="L58" s="195"/>
      <c r="M58" s="195"/>
      <c r="N58" s="195"/>
      <c r="O58" s="195"/>
      <c r="P58" s="195"/>
      <c r="Q58" s="195"/>
      <c r="R58" s="195"/>
      <c r="S58" s="195"/>
      <c r="T58" s="195"/>
      <c r="U58" s="264">
        <v>0.005337816439140576</v>
      </c>
      <c r="V58" s="195"/>
      <c r="W58" s="195"/>
      <c r="X58" s="195"/>
      <c r="Y58" s="195"/>
      <c r="Z58" s="195"/>
      <c r="AA58" s="195"/>
      <c r="AB58" s="194">
        <v>114</v>
      </c>
      <c r="AC58" s="195"/>
      <c r="AD58" s="195"/>
      <c r="AE58" s="264">
        <v>0.013532763532763533</v>
      </c>
      <c r="AF58" s="195"/>
      <c r="AG58" s="195"/>
      <c r="AH58" s="195"/>
    </row>
    <row r="59" spans="2:34" ht="10.5" customHeight="1">
      <c r="B59" s="197" t="s">
        <v>1024</v>
      </c>
      <c r="C59" s="195"/>
      <c r="D59" s="195"/>
      <c r="E59" s="195"/>
      <c r="F59" s="195"/>
      <c r="G59" s="195"/>
      <c r="H59" s="195"/>
      <c r="I59" s="195"/>
      <c r="J59" s="286">
        <v>8281453.339999995</v>
      </c>
      <c r="K59" s="195"/>
      <c r="L59" s="195"/>
      <c r="M59" s="195"/>
      <c r="N59" s="195"/>
      <c r="O59" s="195"/>
      <c r="P59" s="195"/>
      <c r="Q59" s="195"/>
      <c r="R59" s="195"/>
      <c r="S59" s="195"/>
      <c r="T59" s="195"/>
      <c r="U59" s="264">
        <v>0.011046383751989665</v>
      </c>
      <c r="V59" s="195"/>
      <c r="W59" s="195"/>
      <c r="X59" s="195"/>
      <c r="Y59" s="195"/>
      <c r="Z59" s="195"/>
      <c r="AA59" s="195"/>
      <c r="AB59" s="194">
        <v>169</v>
      </c>
      <c r="AC59" s="195"/>
      <c r="AD59" s="195"/>
      <c r="AE59" s="264">
        <v>0.020061728395061727</v>
      </c>
      <c r="AF59" s="195"/>
      <c r="AG59" s="195"/>
      <c r="AH59" s="195"/>
    </row>
    <row r="60" spans="2:34" ht="10.5" customHeight="1">
      <c r="B60" s="197" t="s">
        <v>1025</v>
      </c>
      <c r="C60" s="195"/>
      <c r="D60" s="195"/>
      <c r="E60" s="195"/>
      <c r="F60" s="195"/>
      <c r="G60" s="195"/>
      <c r="H60" s="195"/>
      <c r="I60" s="195"/>
      <c r="J60" s="286">
        <v>17968377.859999996</v>
      </c>
      <c r="K60" s="195"/>
      <c r="L60" s="195"/>
      <c r="M60" s="195"/>
      <c r="N60" s="195"/>
      <c r="O60" s="195"/>
      <c r="P60" s="195"/>
      <c r="Q60" s="195"/>
      <c r="R60" s="195"/>
      <c r="S60" s="195"/>
      <c r="T60" s="195"/>
      <c r="U60" s="264">
        <v>0.023967483615902965</v>
      </c>
      <c r="V60" s="195"/>
      <c r="W60" s="195"/>
      <c r="X60" s="195"/>
      <c r="Y60" s="195"/>
      <c r="Z60" s="195"/>
      <c r="AA60" s="195"/>
      <c r="AB60" s="194">
        <v>294</v>
      </c>
      <c r="AC60" s="195"/>
      <c r="AD60" s="195"/>
      <c r="AE60" s="264">
        <v>0.0349002849002849</v>
      </c>
      <c r="AF60" s="195"/>
      <c r="AG60" s="195"/>
      <c r="AH60" s="195"/>
    </row>
    <row r="61" spans="2:34" ht="10.5" customHeight="1">
      <c r="B61" s="197" t="s">
        <v>1026</v>
      </c>
      <c r="C61" s="195"/>
      <c r="D61" s="195"/>
      <c r="E61" s="195"/>
      <c r="F61" s="195"/>
      <c r="G61" s="195"/>
      <c r="H61" s="195"/>
      <c r="I61" s="195"/>
      <c r="J61" s="286">
        <v>44815155.63999998</v>
      </c>
      <c r="K61" s="195"/>
      <c r="L61" s="195"/>
      <c r="M61" s="195"/>
      <c r="N61" s="195"/>
      <c r="O61" s="195"/>
      <c r="P61" s="195"/>
      <c r="Q61" s="195"/>
      <c r="R61" s="195"/>
      <c r="S61" s="195"/>
      <c r="T61" s="195"/>
      <c r="U61" s="264">
        <v>0.05977760023273693</v>
      </c>
      <c r="V61" s="195"/>
      <c r="W61" s="195"/>
      <c r="X61" s="195"/>
      <c r="Y61" s="195"/>
      <c r="Z61" s="195"/>
      <c r="AA61" s="195"/>
      <c r="AB61" s="194">
        <v>796</v>
      </c>
      <c r="AC61" s="195"/>
      <c r="AD61" s="195"/>
      <c r="AE61" s="264">
        <v>0.09449192782526115</v>
      </c>
      <c r="AF61" s="195"/>
      <c r="AG61" s="195"/>
      <c r="AH61" s="195"/>
    </row>
    <row r="62" spans="2:34" ht="10.5" customHeight="1">
      <c r="B62" s="197" t="s">
        <v>1027</v>
      </c>
      <c r="C62" s="195"/>
      <c r="D62" s="195"/>
      <c r="E62" s="195"/>
      <c r="F62" s="195"/>
      <c r="G62" s="195"/>
      <c r="H62" s="195"/>
      <c r="I62" s="195"/>
      <c r="J62" s="286">
        <v>16657068.769999998</v>
      </c>
      <c r="K62" s="195"/>
      <c r="L62" s="195"/>
      <c r="M62" s="195"/>
      <c r="N62" s="195"/>
      <c r="O62" s="195"/>
      <c r="P62" s="195"/>
      <c r="Q62" s="195"/>
      <c r="R62" s="195"/>
      <c r="S62" s="195"/>
      <c r="T62" s="195"/>
      <c r="U62" s="264">
        <v>0.0222183675089936</v>
      </c>
      <c r="V62" s="195"/>
      <c r="W62" s="195"/>
      <c r="X62" s="195"/>
      <c r="Y62" s="195"/>
      <c r="Z62" s="195"/>
      <c r="AA62" s="195"/>
      <c r="AB62" s="194">
        <v>281</v>
      </c>
      <c r="AC62" s="195"/>
      <c r="AD62" s="195"/>
      <c r="AE62" s="264">
        <v>0.03335707502374169</v>
      </c>
      <c r="AF62" s="195"/>
      <c r="AG62" s="195"/>
      <c r="AH62" s="195"/>
    </row>
    <row r="63" spans="2:34" ht="10.5" customHeight="1">
      <c r="B63" s="197" t="s">
        <v>1028</v>
      </c>
      <c r="C63" s="195"/>
      <c r="D63" s="195"/>
      <c r="E63" s="195"/>
      <c r="F63" s="195"/>
      <c r="G63" s="195"/>
      <c r="H63" s="195"/>
      <c r="I63" s="195"/>
      <c r="J63" s="286">
        <v>16577137.119999995</v>
      </c>
      <c r="K63" s="195"/>
      <c r="L63" s="195"/>
      <c r="M63" s="195"/>
      <c r="N63" s="195"/>
      <c r="O63" s="195"/>
      <c r="P63" s="195"/>
      <c r="Q63" s="195"/>
      <c r="R63" s="195"/>
      <c r="S63" s="195"/>
      <c r="T63" s="195"/>
      <c r="U63" s="264">
        <v>0.022111749063706346</v>
      </c>
      <c r="V63" s="195"/>
      <c r="W63" s="195"/>
      <c r="X63" s="195"/>
      <c r="Y63" s="195"/>
      <c r="Z63" s="195"/>
      <c r="AA63" s="195"/>
      <c r="AB63" s="194">
        <v>245</v>
      </c>
      <c r="AC63" s="195"/>
      <c r="AD63" s="195"/>
      <c r="AE63" s="264">
        <v>0.029083570750237417</v>
      </c>
      <c r="AF63" s="195"/>
      <c r="AG63" s="195"/>
      <c r="AH63" s="195"/>
    </row>
    <row r="64" spans="2:34" ht="10.5" customHeight="1">
      <c r="B64" s="197" t="s">
        <v>1029</v>
      </c>
      <c r="C64" s="195"/>
      <c r="D64" s="195"/>
      <c r="E64" s="195"/>
      <c r="F64" s="195"/>
      <c r="G64" s="195"/>
      <c r="H64" s="195"/>
      <c r="I64" s="195"/>
      <c r="J64" s="286">
        <v>31948399.669999998</v>
      </c>
      <c r="K64" s="195"/>
      <c r="L64" s="195"/>
      <c r="M64" s="195"/>
      <c r="N64" s="195"/>
      <c r="O64" s="195"/>
      <c r="P64" s="195"/>
      <c r="Q64" s="195"/>
      <c r="R64" s="195"/>
      <c r="S64" s="195"/>
      <c r="T64" s="195"/>
      <c r="U64" s="264">
        <v>0.04261501798387964</v>
      </c>
      <c r="V64" s="195"/>
      <c r="W64" s="195"/>
      <c r="X64" s="195"/>
      <c r="Y64" s="195"/>
      <c r="Z64" s="195"/>
      <c r="AA64" s="195"/>
      <c r="AB64" s="194">
        <v>425</v>
      </c>
      <c r="AC64" s="195"/>
      <c r="AD64" s="195"/>
      <c r="AE64" s="264">
        <v>0.050451092117758785</v>
      </c>
      <c r="AF64" s="195"/>
      <c r="AG64" s="195"/>
      <c r="AH64" s="195"/>
    </row>
    <row r="65" spans="2:34" ht="10.5" customHeight="1">
      <c r="B65" s="197" t="s">
        <v>1030</v>
      </c>
      <c r="C65" s="195"/>
      <c r="D65" s="195"/>
      <c r="E65" s="195"/>
      <c r="F65" s="195"/>
      <c r="G65" s="195"/>
      <c r="H65" s="195"/>
      <c r="I65" s="195"/>
      <c r="J65" s="286">
        <v>17478004.349999994</v>
      </c>
      <c r="K65" s="195"/>
      <c r="L65" s="195"/>
      <c r="M65" s="195"/>
      <c r="N65" s="195"/>
      <c r="O65" s="195"/>
      <c r="P65" s="195"/>
      <c r="Q65" s="195"/>
      <c r="R65" s="195"/>
      <c r="S65" s="195"/>
      <c r="T65" s="195"/>
      <c r="U65" s="264">
        <v>0.02331338900824438</v>
      </c>
      <c r="V65" s="195"/>
      <c r="W65" s="195"/>
      <c r="X65" s="195"/>
      <c r="Y65" s="195"/>
      <c r="Z65" s="195"/>
      <c r="AA65" s="195"/>
      <c r="AB65" s="194">
        <v>240</v>
      </c>
      <c r="AC65" s="195"/>
      <c r="AD65" s="195"/>
      <c r="AE65" s="264">
        <v>0.02849002849002849</v>
      </c>
      <c r="AF65" s="195"/>
      <c r="AG65" s="195"/>
      <c r="AH65" s="195"/>
    </row>
    <row r="66" spans="2:34" ht="10.5" customHeight="1">
      <c r="B66" s="197" t="s">
        <v>1031</v>
      </c>
      <c r="C66" s="195"/>
      <c r="D66" s="195"/>
      <c r="E66" s="195"/>
      <c r="F66" s="195"/>
      <c r="G66" s="195"/>
      <c r="H66" s="195"/>
      <c r="I66" s="195"/>
      <c r="J66" s="286">
        <v>52058176.31000002</v>
      </c>
      <c r="K66" s="195"/>
      <c r="L66" s="195"/>
      <c r="M66" s="195"/>
      <c r="N66" s="195"/>
      <c r="O66" s="195"/>
      <c r="P66" s="195"/>
      <c r="Q66" s="195"/>
      <c r="R66" s="195"/>
      <c r="S66" s="195"/>
      <c r="T66" s="195"/>
      <c r="U66" s="264">
        <v>0.0694388496004009</v>
      </c>
      <c r="V66" s="195"/>
      <c r="W66" s="195"/>
      <c r="X66" s="195"/>
      <c r="Y66" s="195"/>
      <c r="Z66" s="195"/>
      <c r="AA66" s="195"/>
      <c r="AB66" s="194">
        <v>572</v>
      </c>
      <c r="AC66" s="195"/>
      <c r="AD66" s="195"/>
      <c r="AE66" s="264">
        <v>0.06790123456790123</v>
      </c>
      <c r="AF66" s="195"/>
      <c r="AG66" s="195"/>
      <c r="AH66" s="195"/>
    </row>
    <row r="67" spans="2:34" ht="10.5" customHeight="1">
      <c r="B67" s="197" t="s">
        <v>1032</v>
      </c>
      <c r="C67" s="195"/>
      <c r="D67" s="195"/>
      <c r="E67" s="195"/>
      <c r="F67" s="195"/>
      <c r="G67" s="195"/>
      <c r="H67" s="195"/>
      <c r="I67" s="195"/>
      <c r="J67" s="286">
        <v>17195138.109999992</v>
      </c>
      <c r="K67" s="195"/>
      <c r="L67" s="195"/>
      <c r="M67" s="195"/>
      <c r="N67" s="195"/>
      <c r="O67" s="195"/>
      <c r="P67" s="195"/>
      <c r="Q67" s="195"/>
      <c r="R67" s="195"/>
      <c r="S67" s="195"/>
      <c r="T67" s="195"/>
      <c r="U67" s="264">
        <v>0.02293608216254495</v>
      </c>
      <c r="V67" s="195"/>
      <c r="W67" s="195"/>
      <c r="X67" s="195"/>
      <c r="Y67" s="195"/>
      <c r="Z67" s="195"/>
      <c r="AA67" s="195"/>
      <c r="AB67" s="194">
        <v>222</v>
      </c>
      <c r="AC67" s="195"/>
      <c r="AD67" s="195"/>
      <c r="AE67" s="264">
        <v>0.026353276353276354</v>
      </c>
      <c r="AF67" s="195"/>
      <c r="AG67" s="195"/>
      <c r="AH67" s="195"/>
    </row>
    <row r="68" spans="2:34" ht="10.5" customHeight="1">
      <c r="B68" s="197" t="s">
        <v>1033</v>
      </c>
      <c r="C68" s="195"/>
      <c r="D68" s="195"/>
      <c r="E68" s="195"/>
      <c r="F68" s="195"/>
      <c r="G68" s="195"/>
      <c r="H68" s="195"/>
      <c r="I68" s="195"/>
      <c r="J68" s="286">
        <v>16657818.239999995</v>
      </c>
      <c r="K68" s="195"/>
      <c r="L68" s="195"/>
      <c r="M68" s="195"/>
      <c r="N68" s="195"/>
      <c r="O68" s="195"/>
      <c r="P68" s="195"/>
      <c r="Q68" s="195"/>
      <c r="R68" s="195"/>
      <c r="S68" s="195"/>
      <c r="T68" s="195"/>
      <c r="U68" s="264">
        <v>0.022219367204685973</v>
      </c>
      <c r="V68" s="195"/>
      <c r="W68" s="195"/>
      <c r="X68" s="195"/>
      <c r="Y68" s="195"/>
      <c r="Z68" s="195"/>
      <c r="AA68" s="195"/>
      <c r="AB68" s="194">
        <v>202</v>
      </c>
      <c r="AC68" s="195"/>
      <c r="AD68" s="195"/>
      <c r="AE68" s="264">
        <v>0.023979107312440646</v>
      </c>
      <c r="AF68" s="195"/>
      <c r="AG68" s="195"/>
      <c r="AH68" s="195"/>
    </row>
    <row r="69" spans="2:34" ht="10.5" customHeight="1">
      <c r="B69" s="197" t="s">
        <v>1034</v>
      </c>
      <c r="C69" s="195"/>
      <c r="D69" s="195"/>
      <c r="E69" s="195"/>
      <c r="F69" s="195"/>
      <c r="G69" s="195"/>
      <c r="H69" s="195"/>
      <c r="I69" s="195"/>
      <c r="J69" s="286">
        <v>42423957.330000035</v>
      </c>
      <c r="K69" s="195"/>
      <c r="L69" s="195"/>
      <c r="M69" s="195"/>
      <c r="N69" s="195"/>
      <c r="O69" s="195"/>
      <c r="P69" s="195"/>
      <c r="Q69" s="195"/>
      <c r="R69" s="195"/>
      <c r="S69" s="195"/>
      <c r="T69" s="195"/>
      <c r="U69" s="264">
        <v>0.056588052085217146</v>
      </c>
      <c r="V69" s="195"/>
      <c r="W69" s="195"/>
      <c r="X69" s="195"/>
      <c r="Y69" s="195"/>
      <c r="Z69" s="195"/>
      <c r="AA69" s="195"/>
      <c r="AB69" s="194">
        <v>422</v>
      </c>
      <c r="AC69" s="195"/>
      <c r="AD69" s="195"/>
      <c r="AE69" s="264">
        <v>0.05009496676163343</v>
      </c>
      <c r="AF69" s="195"/>
      <c r="AG69" s="195"/>
      <c r="AH69" s="195"/>
    </row>
    <row r="70" spans="2:34" ht="10.5" customHeight="1">
      <c r="B70" s="197" t="s">
        <v>1035</v>
      </c>
      <c r="C70" s="195"/>
      <c r="D70" s="195"/>
      <c r="E70" s="195"/>
      <c r="F70" s="195"/>
      <c r="G70" s="195"/>
      <c r="H70" s="195"/>
      <c r="I70" s="195"/>
      <c r="J70" s="286">
        <v>39818181.62999998</v>
      </c>
      <c r="K70" s="195"/>
      <c r="L70" s="195"/>
      <c r="M70" s="195"/>
      <c r="N70" s="195"/>
      <c r="O70" s="195"/>
      <c r="P70" s="195"/>
      <c r="Q70" s="195"/>
      <c r="R70" s="195"/>
      <c r="S70" s="195"/>
      <c r="T70" s="195"/>
      <c r="U70" s="264">
        <v>0.05311228555342019</v>
      </c>
      <c r="V70" s="195"/>
      <c r="W70" s="195"/>
      <c r="X70" s="195"/>
      <c r="Y70" s="195"/>
      <c r="Z70" s="195"/>
      <c r="AA70" s="195"/>
      <c r="AB70" s="194">
        <v>397</v>
      </c>
      <c r="AC70" s="195"/>
      <c r="AD70" s="195"/>
      <c r="AE70" s="264">
        <v>0.047127255460588796</v>
      </c>
      <c r="AF70" s="195"/>
      <c r="AG70" s="195"/>
      <c r="AH70" s="195"/>
    </row>
    <row r="71" spans="2:34" ht="10.5" customHeight="1">
      <c r="B71" s="197" t="s">
        <v>1036</v>
      </c>
      <c r="C71" s="195"/>
      <c r="D71" s="195"/>
      <c r="E71" s="195"/>
      <c r="F71" s="195"/>
      <c r="G71" s="195"/>
      <c r="H71" s="195"/>
      <c r="I71" s="195"/>
      <c r="J71" s="286">
        <v>107467569.50999998</v>
      </c>
      <c r="K71" s="195"/>
      <c r="L71" s="195"/>
      <c r="M71" s="195"/>
      <c r="N71" s="195"/>
      <c r="O71" s="195"/>
      <c r="P71" s="195"/>
      <c r="Q71" s="195"/>
      <c r="R71" s="195"/>
      <c r="S71" s="195"/>
      <c r="T71" s="195"/>
      <c r="U71" s="264">
        <v>0.1433477875154078</v>
      </c>
      <c r="V71" s="195"/>
      <c r="W71" s="195"/>
      <c r="X71" s="195"/>
      <c r="Y71" s="195"/>
      <c r="Z71" s="195"/>
      <c r="AA71" s="195"/>
      <c r="AB71" s="194">
        <v>975</v>
      </c>
      <c r="AC71" s="195"/>
      <c r="AD71" s="195"/>
      <c r="AE71" s="264">
        <v>0.11574074074074074</v>
      </c>
      <c r="AF71" s="195"/>
      <c r="AG71" s="195"/>
      <c r="AH71" s="195"/>
    </row>
    <row r="72" spans="2:34" ht="10.5" customHeight="1">
      <c r="B72" s="197" t="s">
        <v>1037</v>
      </c>
      <c r="C72" s="195"/>
      <c r="D72" s="195"/>
      <c r="E72" s="195"/>
      <c r="F72" s="195"/>
      <c r="G72" s="195"/>
      <c r="H72" s="195"/>
      <c r="I72" s="195"/>
      <c r="J72" s="286">
        <v>15573320.789999995</v>
      </c>
      <c r="K72" s="195"/>
      <c r="L72" s="195"/>
      <c r="M72" s="195"/>
      <c r="N72" s="195"/>
      <c r="O72" s="195"/>
      <c r="P72" s="195"/>
      <c r="Q72" s="195"/>
      <c r="R72" s="195"/>
      <c r="S72" s="195"/>
      <c r="T72" s="195"/>
      <c r="U72" s="264">
        <v>0.0207727883834432</v>
      </c>
      <c r="V72" s="195"/>
      <c r="W72" s="195"/>
      <c r="X72" s="195"/>
      <c r="Y72" s="195"/>
      <c r="Z72" s="195"/>
      <c r="AA72" s="195"/>
      <c r="AB72" s="194">
        <v>163</v>
      </c>
      <c r="AC72" s="195"/>
      <c r="AD72" s="195"/>
      <c r="AE72" s="264">
        <v>0.019349477682811016</v>
      </c>
      <c r="AF72" s="195"/>
      <c r="AG72" s="195"/>
      <c r="AH72" s="195"/>
    </row>
    <row r="73" spans="2:34" ht="10.5" customHeight="1">
      <c r="B73" s="197" t="s">
        <v>1038</v>
      </c>
      <c r="C73" s="195"/>
      <c r="D73" s="195"/>
      <c r="E73" s="195"/>
      <c r="F73" s="195"/>
      <c r="G73" s="195"/>
      <c r="H73" s="195"/>
      <c r="I73" s="195"/>
      <c r="J73" s="286">
        <v>12299204.020000005</v>
      </c>
      <c r="K73" s="195"/>
      <c r="L73" s="195"/>
      <c r="M73" s="195"/>
      <c r="N73" s="195"/>
      <c r="O73" s="195"/>
      <c r="P73" s="195"/>
      <c r="Q73" s="195"/>
      <c r="R73" s="195"/>
      <c r="S73" s="195"/>
      <c r="T73" s="195"/>
      <c r="U73" s="264">
        <v>0.016405541620661247</v>
      </c>
      <c r="V73" s="195"/>
      <c r="W73" s="195"/>
      <c r="X73" s="195"/>
      <c r="Y73" s="195"/>
      <c r="Z73" s="195"/>
      <c r="AA73" s="195"/>
      <c r="AB73" s="194">
        <v>122</v>
      </c>
      <c r="AC73" s="195"/>
      <c r="AD73" s="195"/>
      <c r="AE73" s="264">
        <v>0.014482431149097816</v>
      </c>
      <c r="AF73" s="195"/>
      <c r="AG73" s="195"/>
      <c r="AH73" s="195"/>
    </row>
    <row r="74" spans="2:34" ht="10.5" customHeight="1">
      <c r="B74" s="197" t="s">
        <v>1040</v>
      </c>
      <c r="C74" s="195"/>
      <c r="D74" s="195"/>
      <c r="E74" s="195"/>
      <c r="F74" s="195"/>
      <c r="G74" s="195"/>
      <c r="H74" s="195"/>
      <c r="I74" s="195"/>
      <c r="J74" s="286">
        <v>22733436.559999995</v>
      </c>
      <c r="K74" s="195"/>
      <c r="L74" s="195"/>
      <c r="M74" s="195"/>
      <c r="N74" s="195"/>
      <c r="O74" s="195"/>
      <c r="P74" s="195"/>
      <c r="Q74" s="195"/>
      <c r="R74" s="195"/>
      <c r="S74" s="195"/>
      <c r="T74" s="195"/>
      <c r="U74" s="264">
        <v>0.03032345337627319</v>
      </c>
      <c r="V74" s="195"/>
      <c r="W74" s="195"/>
      <c r="X74" s="195"/>
      <c r="Y74" s="195"/>
      <c r="Z74" s="195"/>
      <c r="AA74" s="195"/>
      <c r="AB74" s="194">
        <v>206</v>
      </c>
      <c r="AC74" s="195"/>
      <c r="AD74" s="195"/>
      <c r="AE74" s="264">
        <v>0.024453941120607788</v>
      </c>
      <c r="AF74" s="195"/>
      <c r="AG74" s="195"/>
      <c r="AH74" s="195"/>
    </row>
    <row r="75" spans="2:34" ht="10.5" customHeight="1">
      <c r="B75" s="197" t="s">
        <v>1041</v>
      </c>
      <c r="C75" s="195"/>
      <c r="D75" s="195"/>
      <c r="E75" s="195"/>
      <c r="F75" s="195"/>
      <c r="G75" s="195"/>
      <c r="H75" s="195"/>
      <c r="I75" s="195"/>
      <c r="J75" s="286">
        <v>58076475.030000076</v>
      </c>
      <c r="K75" s="195"/>
      <c r="L75" s="195"/>
      <c r="M75" s="195"/>
      <c r="N75" s="195"/>
      <c r="O75" s="195"/>
      <c r="P75" s="195"/>
      <c r="Q75" s="195"/>
      <c r="R75" s="195"/>
      <c r="S75" s="195"/>
      <c r="T75" s="195"/>
      <c r="U75" s="264">
        <v>0.0774664788661632</v>
      </c>
      <c r="V75" s="195"/>
      <c r="W75" s="195"/>
      <c r="X75" s="195"/>
      <c r="Y75" s="195"/>
      <c r="Z75" s="195"/>
      <c r="AA75" s="195"/>
      <c r="AB75" s="194">
        <v>548</v>
      </c>
      <c r="AC75" s="195"/>
      <c r="AD75" s="195"/>
      <c r="AE75" s="264">
        <v>0.06505223171889839</v>
      </c>
      <c r="AF75" s="195"/>
      <c r="AG75" s="195"/>
      <c r="AH75" s="195"/>
    </row>
    <row r="76" spans="2:34" ht="10.5" customHeight="1">
      <c r="B76" s="197" t="s">
        <v>1042</v>
      </c>
      <c r="C76" s="195"/>
      <c r="D76" s="195"/>
      <c r="E76" s="195"/>
      <c r="F76" s="195"/>
      <c r="G76" s="195"/>
      <c r="H76" s="195"/>
      <c r="I76" s="195"/>
      <c r="J76" s="286">
        <v>175145877.91999996</v>
      </c>
      <c r="K76" s="195"/>
      <c r="L76" s="195"/>
      <c r="M76" s="195"/>
      <c r="N76" s="195"/>
      <c r="O76" s="195"/>
      <c r="P76" s="195"/>
      <c r="Q76" s="195"/>
      <c r="R76" s="195"/>
      <c r="S76" s="195"/>
      <c r="T76" s="195"/>
      <c r="U76" s="264">
        <v>0.23362186571028293</v>
      </c>
      <c r="V76" s="195"/>
      <c r="W76" s="195"/>
      <c r="X76" s="195"/>
      <c r="Y76" s="195"/>
      <c r="Z76" s="195"/>
      <c r="AA76" s="195"/>
      <c r="AB76" s="194">
        <v>1430</v>
      </c>
      <c r="AC76" s="195"/>
      <c r="AD76" s="195"/>
      <c r="AE76" s="264">
        <v>0.1697530864197531</v>
      </c>
      <c r="AF76" s="195"/>
      <c r="AG76" s="195"/>
      <c r="AH76" s="195"/>
    </row>
    <row r="77" spans="2:34" ht="10.5" customHeight="1">
      <c r="B77" s="197" t="s">
        <v>1043</v>
      </c>
      <c r="C77" s="195"/>
      <c r="D77" s="195"/>
      <c r="E77" s="195"/>
      <c r="F77" s="195"/>
      <c r="G77" s="195"/>
      <c r="H77" s="195"/>
      <c r="I77" s="195"/>
      <c r="J77" s="286">
        <v>13568835.18</v>
      </c>
      <c r="K77" s="195"/>
      <c r="L77" s="195"/>
      <c r="M77" s="195"/>
      <c r="N77" s="195"/>
      <c r="O77" s="195"/>
      <c r="P77" s="195"/>
      <c r="Q77" s="195"/>
      <c r="R77" s="195"/>
      <c r="S77" s="195"/>
      <c r="T77" s="195"/>
      <c r="U77" s="264">
        <v>0.01809906477910287</v>
      </c>
      <c r="V77" s="195"/>
      <c r="W77" s="195"/>
      <c r="X77" s="195"/>
      <c r="Y77" s="195"/>
      <c r="Z77" s="195"/>
      <c r="AA77" s="195"/>
      <c r="AB77" s="194">
        <v>126</v>
      </c>
      <c r="AC77" s="195"/>
      <c r="AD77" s="195"/>
      <c r="AE77" s="264">
        <v>0.014957264957264958</v>
      </c>
      <c r="AF77" s="195"/>
      <c r="AG77" s="195"/>
      <c r="AH77" s="195"/>
    </row>
    <row r="78" spans="2:34" ht="10.5" customHeight="1">
      <c r="B78" s="197" t="s">
        <v>1044</v>
      </c>
      <c r="C78" s="195"/>
      <c r="D78" s="195"/>
      <c r="E78" s="195"/>
      <c r="F78" s="195"/>
      <c r="G78" s="195"/>
      <c r="H78" s="195"/>
      <c r="I78" s="195"/>
      <c r="J78" s="286">
        <v>867546.4799999999</v>
      </c>
      <c r="K78" s="195"/>
      <c r="L78" s="195"/>
      <c r="M78" s="195"/>
      <c r="N78" s="195"/>
      <c r="O78" s="195"/>
      <c r="P78" s="195"/>
      <c r="Q78" s="195"/>
      <c r="R78" s="195"/>
      <c r="S78" s="195"/>
      <c r="T78" s="195"/>
      <c r="U78" s="264">
        <v>0.0011571943893567635</v>
      </c>
      <c r="V78" s="195"/>
      <c r="W78" s="195"/>
      <c r="X78" s="195"/>
      <c r="Y78" s="195"/>
      <c r="Z78" s="195"/>
      <c r="AA78" s="195"/>
      <c r="AB78" s="194">
        <v>11</v>
      </c>
      <c r="AC78" s="195"/>
      <c r="AD78" s="195"/>
      <c r="AE78" s="264">
        <v>0.0013057929724596391</v>
      </c>
      <c r="AF78" s="195"/>
      <c r="AG78" s="195"/>
      <c r="AH78" s="195"/>
    </row>
    <row r="79" spans="2:34" ht="10.5" customHeight="1">
      <c r="B79" s="197" t="s">
        <v>1045</v>
      </c>
      <c r="C79" s="195"/>
      <c r="D79" s="195"/>
      <c r="E79" s="195"/>
      <c r="F79" s="195"/>
      <c r="G79" s="195"/>
      <c r="H79" s="195"/>
      <c r="I79" s="195"/>
      <c r="J79" s="286">
        <v>404983.51</v>
      </c>
      <c r="K79" s="195"/>
      <c r="L79" s="195"/>
      <c r="M79" s="195"/>
      <c r="N79" s="195"/>
      <c r="O79" s="195"/>
      <c r="P79" s="195"/>
      <c r="Q79" s="195"/>
      <c r="R79" s="195"/>
      <c r="S79" s="195"/>
      <c r="T79" s="195"/>
      <c r="U79" s="264">
        <v>0.0005401954320119065</v>
      </c>
      <c r="V79" s="195"/>
      <c r="W79" s="195"/>
      <c r="X79" s="195"/>
      <c r="Y79" s="195"/>
      <c r="Z79" s="195"/>
      <c r="AA79" s="195"/>
      <c r="AB79" s="194">
        <v>4</v>
      </c>
      <c r="AC79" s="195"/>
      <c r="AD79" s="195"/>
      <c r="AE79" s="264">
        <v>0.0004748338081671415</v>
      </c>
      <c r="AF79" s="195"/>
      <c r="AG79" s="195"/>
      <c r="AH79" s="195"/>
    </row>
    <row r="80" spans="2:34" ht="10.5" customHeight="1">
      <c r="B80" s="197" t="s">
        <v>1046</v>
      </c>
      <c r="C80" s="195"/>
      <c r="D80" s="195"/>
      <c r="E80" s="195"/>
      <c r="F80" s="195"/>
      <c r="G80" s="195"/>
      <c r="H80" s="195"/>
      <c r="I80" s="195"/>
      <c r="J80" s="286">
        <v>1516972.3199999998</v>
      </c>
      <c r="K80" s="195"/>
      <c r="L80" s="195"/>
      <c r="M80" s="195"/>
      <c r="N80" s="195"/>
      <c r="O80" s="195"/>
      <c r="P80" s="195"/>
      <c r="Q80" s="195"/>
      <c r="R80" s="195"/>
      <c r="S80" s="195"/>
      <c r="T80" s="195"/>
      <c r="U80" s="264">
        <v>0.0020234441588807012</v>
      </c>
      <c r="V80" s="195"/>
      <c r="W80" s="195"/>
      <c r="X80" s="195"/>
      <c r="Y80" s="195"/>
      <c r="Z80" s="195"/>
      <c r="AA80" s="195"/>
      <c r="AB80" s="194">
        <v>11</v>
      </c>
      <c r="AC80" s="195"/>
      <c r="AD80" s="195"/>
      <c r="AE80" s="264">
        <v>0.0013057929724596391</v>
      </c>
      <c r="AF80" s="195"/>
      <c r="AG80" s="195"/>
      <c r="AH80" s="195"/>
    </row>
    <row r="81" spans="2:34" ht="10.5" customHeight="1">
      <c r="B81" s="197" t="s">
        <v>1047</v>
      </c>
      <c r="C81" s="195"/>
      <c r="D81" s="195"/>
      <c r="E81" s="195"/>
      <c r="F81" s="195"/>
      <c r="G81" s="195"/>
      <c r="H81" s="195"/>
      <c r="I81" s="195"/>
      <c r="J81" s="286">
        <v>4901581.570000001</v>
      </c>
      <c r="K81" s="195"/>
      <c r="L81" s="195"/>
      <c r="M81" s="195"/>
      <c r="N81" s="195"/>
      <c r="O81" s="195"/>
      <c r="P81" s="195"/>
      <c r="Q81" s="195"/>
      <c r="R81" s="195"/>
      <c r="S81" s="195"/>
      <c r="T81" s="195"/>
      <c r="U81" s="264">
        <v>0.006538073547112448</v>
      </c>
      <c r="V81" s="195"/>
      <c r="W81" s="195"/>
      <c r="X81" s="195"/>
      <c r="Y81" s="195"/>
      <c r="Z81" s="195"/>
      <c r="AA81" s="195"/>
      <c r="AB81" s="194">
        <v>39</v>
      </c>
      <c r="AC81" s="195"/>
      <c r="AD81" s="195"/>
      <c r="AE81" s="264">
        <v>0.004629629629629629</v>
      </c>
      <c r="AF81" s="195"/>
      <c r="AG81" s="195"/>
      <c r="AH81" s="195"/>
    </row>
    <row r="82" spans="2:34" ht="13.5" customHeight="1">
      <c r="B82" s="287"/>
      <c r="C82" s="288"/>
      <c r="D82" s="288"/>
      <c r="E82" s="288"/>
      <c r="F82" s="288"/>
      <c r="G82" s="288"/>
      <c r="H82" s="288"/>
      <c r="I82" s="288"/>
      <c r="J82" s="289">
        <v>749698138.86</v>
      </c>
      <c r="K82" s="288"/>
      <c r="L82" s="288"/>
      <c r="M82" s="288"/>
      <c r="N82" s="288"/>
      <c r="O82" s="288"/>
      <c r="P82" s="288"/>
      <c r="Q82" s="288"/>
      <c r="R82" s="288"/>
      <c r="S82" s="288"/>
      <c r="T82" s="288"/>
      <c r="U82" s="290">
        <v>1.0000000000000016</v>
      </c>
      <c r="V82" s="288"/>
      <c r="W82" s="288"/>
      <c r="X82" s="288"/>
      <c r="Y82" s="288"/>
      <c r="Z82" s="288"/>
      <c r="AA82" s="288"/>
      <c r="AB82" s="291">
        <v>8424</v>
      </c>
      <c r="AC82" s="288"/>
      <c r="AD82" s="288"/>
      <c r="AE82" s="290">
        <v>1</v>
      </c>
      <c r="AF82" s="288"/>
      <c r="AG82" s="288"/>
      <c r="AH82" s="288"/>
    </row>
    <row r="83" spans="2:34" ht="9" customHeight="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2:34" ht="18.75" customHeight="1">
      <c r="B84" s="212" t="s">
        <v>1002</v>
      </c>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4"/>
    </row>
    <row r="85" spans="2:34" ht="9"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2:34" ht="12.75" customHeight="1">
      <c r="B86" s="191" t="s">
        <v>1017</v>
      </c>
      <c r="C86" s="192"/>
      <c r="D86" s="192"/>
      <c r="E86" s="192"/>
      <c r="F86" s="192"/>
      <c r="G86" s="192"/>
      <c r="H86" s="192"/>
      <c r="I86" s="191" t="s">
        <v>1014</v>
      </c>
      <c r="J86" s="192"/>
      <c r="K86" s="192"/>
      <c r="L86" s="192"/>
      <c r="M86" s="192"/>
      <c r="N86" s="192"/>
      <c r="O86" s="192"/>
      <c r="P86" s="192"/>
      <c r="Q86" s="192"/>
      <c r="R86" s="192"/>
      <c r="S86" s="192"/>
      <c r="T86" s="191" t="s">
        <v>1015</v>
      </c>
      <c r="U86" s="192"/>
      <c r="V86" s="192"/>
      <c r="W86" s="192"/>
      <c r="X86" s="192"/>
      <c r="Y86" s="192"/>
      <c r="Z86" s="192"/>
      <c r="AA86" s="192"/>
      <c r="AB86" s="191" t="s">
        <v>1016</v>
      </c>
      <c r="AC86" s="192"/>
      <c r="AD86" s="192"/>
      <c r="AE86" s="191" t="s">
        <v>1015</v>
      </c>
      <c r="AF86" s="192"/>
      <c r="AG86" s="192"/>
      <c r="AH86" s="1"/>
    </row>
    <row r="87" spans="2:34" ht="10.5" customHeight="1">
      <c r="B87" s="197" t="s">
        <v>1018</v>
      </c>
      <c r="C87" s="195"/>
      <c r="D87" s="195"/>
      <c r="E87" s="195"/>
      <c r="F87" s="195"/>
      <c r="G87" s="195"/>
      <c r="H87" s="195"/>
      <c r="I87" s="286">
        <v>0</v>
      </c>
      <c r="J87" s="195"/>
      <c r="K87" s="195"/>
      <c r="L87" s="195"/>
      <c r="M87" s="195"/>
      <c r="N87" s="195"/>
      <c r="O87" s="195"/>
      <c r="P87" s="195"/>
      <c r="Q87" s="195"/>
      <c r="R87" s="195"/>
      <c r="S87" s="195"/>
      <c r="T87" s="264">
        <v>0</v>
      </c>
      <c r="U87" s="195"/>
      <c r="V87" s="195"/>
      <c r="W87" s="195"/>
      <c r="X87" s="195"/>
      <c r="Y87" s="195"/>
      <c r="Z87" s="195"/>
      <c r="AA87" s="195"/>
      <c r="AB87" s="194">
        <v>2</v>
      </c>
      <c r="AC87" s="195"/>
      <c r="AD87" s="195"/>
      <c r="AE87" s="264">
        <v>0.00023741690408357076</v>
      </c>
      <c r="AF87" s="195"/>
      <c r="AG87" s="195"/>
      <c r="AH87" s="1"/>
    </row>
    <row r="88" spans="2:34" ht="10.5" customHeight="1">
      <c r="B88" s="197" t="s">
        <v>1019</v>
      </c>
      <c r="C88" s="195"/>
      <c r="D88" s="195"/>
      <c r="E88" s="195"/>
      <c r="F88" s="195"/>
      <c r="G88" s="195"/>
      <c r="H88" s="195"/>
      <c r="I88" s="286">
        <v>241877.02</v>
      </c>
      <c r="J88" s="195"/>
      <c r="K88" s="195"/>
      <c r="L88" s="195"/>
      <c r="M88" s="195"/>
      <c r="N88" s="195"/>
      <c r="O88" s="195"/>
      <c r="P88" s="195"/>
      <c r="Q88" s="195"/>
      <c r="R88" s="195"/>
      <c r="S88" s="195"/>
      <c r="T88" s="264">
        <v>0.0003226325469712396</v>
      </c>
      <c r="U88" s="195"/>
      <c r="V88" s="195"/>
      <c r="W88" s="195"/>
      <c r="X88" s="195"/>
      <c r="Y88" s="195"/>
      <c r="Z88" s="195"/>
      <c r="AA88" s="195"/>
      <c r="AB88" s="194">
        <v>52</v>
      </c>
      <c r="AC88" s="195"/>
      <c r="AD88" s="195"/>
      <c r="AE88" s="264">
        <v>0.006172839506172839</v>
      </c>
      <c r="AF88" s="195"/>
      <c r="AG88" s="195"/>
      <c r="AH88" s="1"/>
    </row>
    <row r="89" spans="2:34" ht="10.5" customHeight="1">
      <c r="B89" s="197" t="s">
        <v>1020</v>
      </c>
      <c r="C89" s="195"/>
      <c r="D89" s="195"/>
      <c r="E89" s="195"/>
      <c r="F89" s="195"/>
      <c r="G89" s="195"/>
      <c r="H89" s="195"/>
      <c r="I89" s="286">
        <v>1219500</v>
      </c>
      <c r="J89" s="195"/>
      <c r="K89" s="195"/>
      <c r="L89" s="195"/>
      <c r="M89" s="195"/>
      <c r="N89" s="195"/>
      <c r="O89" s="195"/>
      <c r="P89" s="195"/>
      <c r="Q89" s="195"/>
      <c r="R89" s="195"/>
      <c r="S89" s="195"/>
      <c r="T89" s="264">
        <v>0.0016266546984555488</v>
      </c>
      <c r="U89" s="195"/>
      <c r="V89" s="195"/>
      <c r="W89" s="195"/>
      <c r="X89" s="195"/>
      <c r="Y89" s="195"/>
      <c r="Z89" s="195"/>
      <c r="AA89" s="195"/>
      <c r="AB89" s="194">
        <v>48</v>
      </c>
      <c r="AC89" s="195"/>
      <c r="AD89" s="195"/>
      <c r="AE89" s="264">
        <v>0.005698005698005698</v>
      </c>
      <c r="AF89" s="195"/>
      <c r="AG89" s="195"/>
      <c r="AH89" s="1"/>
    </row>
    <row r="90" spans="2:34" ht="10.5" customHeight="1">
      <c r="B90" s="197" t="s">
        <v>1021</v>
      </c>
      <c r="C90" s="195"/>
      <c r="D90" s="195"/>
      <c r="E90" s="195"/>
      <c r="F90" s="195"/>
      <c r="G90" s="195"/>
      <c r="H90" s="195"/>
      <c r="I90" s="286">
        <v>1049254.39</v>
      </c>
      <c r="J90" s="195"/>
      <c r="K90" s="195"/>
      <c r="L90" s="195"/>
      <c r="M90" s="195"/>
      <c r="N90" s="195"/>
      <c r="O90" s="195"/>
      <c r="P90" s="195"/>
      <c r="Q90" s="195"/>
      <c r="R90" s="195"/>
      <c r="S90" s="195"/>
      <c r="T90" s="264">
        <v>0.0013995691540538012</v>
      </c>
      <c r="U90" s="195"/>
      <c r="V90" s="195"/>
      <c r="W90" s="195"/>
      <c r="X90" s="195"/>
      <c r="Y90" s="195"/>
      <c r="Z90" s="195"/>
      <c r="AA90" s="195"/>
      <c r="AB90" s="194">
        <v>32</v>
      </c>
      <c r="AC90" s="195"/>
      <c r="AD90" s="195"/>
      <c r="AE90" s="264">
        <v>0.003798670465337132</v>
      </c>
      <c r="AF90" s="195"/>
      <c r="AG90" s="195"/>
      <c r="AH90" s="1"/>
    </row>
    <row r="91" spans="2:34" ht="10.5" customHeight="1">
      <c r="B91" s="197" t="s">
        <v>1022</v>
      </c>
      <c r="C91" s="195"/>
      <c r="D91" s="195"/>
      <c r="E91" s="195"/>
      <c r="F91" s="195"/>
      <c r="G91" s="195"/>
      <c r="H91" s="195"/>
      <c r="I91" s="286">
        <v>3336661.690000001</v>
      </c>
      <c r="J91" s="195"/>
      <c r="K91" s="195"/>
      <c r="L91" s="195"/>
      <c r="M91" s="195"/>
      <c r="N91" s="195"/>
      <c r="O91" s="195"/>
      <c r="P91" s="195"/>
      <c r="Q91" s="195"/>
      <c r="R91" s="195"/>
      <c r="S91" s="195"/>
      <c r="T91" s="264">
        <v>0.004450673567195681</v>
      </c>
      <c r="U91" s="195"/>
      <c r="V91" s="195"/>
      <c r="W91" s="195"/>
      <c r="X91" s="195"/>
      <c r="Y91" s="195"/>
      <c r="Z91" s="195"/>
      <c r="AA91" s="195"/>
      <c r="AB91" s="194">
        <v>54</v>
      </c>
      <c r="AC91" s="195"/>
      <c r="AD91" s="195"/>
      <c r="AE91" s="264">
        <v>0.00641025641025641</v>
      </c>
      <c r="AF91" s="195"/>
      <c r="AG91" s="195"/>
      <c r="AH91" s="1"/>
    </row>
    <row r="92" spans="2:34" ht="10.5" customHeight="1">
      <c r="B92" s="197" t="s">
        <v>1023</v>
      </c>
      <c r="C92" s="195"/>
      <c r="D92" s="195"/>
      <c r="E92" s="195"/>
      <c r="F92" s="195"/>
      <c r="G92" s="195"/>
      <c r="H92" s="195"/>
      <c r="I92" s="286">
        <v>1296998.7100000002</v>
      </c>
      <c r="J92" s="195"/>
      <c r="K92" s="195"/>
      <c r="L92" s="195"/>
      <c r="M92" s="195"/>
      <c r="N92" s="195"/>
      <c r="O92" s="195"/>
      <c r="P92" s="195"/>
      <c r="Q92" s="195"/>
      <c r="R92" s="195"/>
      <c r="S92" s="195"/>
      <c r="T92" s="264">
        <v>0.0017300279175992506</v>
      </c>
      <c r="U92" s="195"/>
      <c r="V92" s="195"/>
      <c r="W92" s="195"/>
      <c r="X92" s="195"/>
      <c r="Y92" s="195"/>
      <c r="Z92" s="195"/>
      <c r="AA92" s="195"/>
      <c r="AB92" s="194">
        <v>44</v>
      </c>
      <c r="AC92" s="195"/>
      <c r="AD92" s="195"/>
      <c r="AE92" s="264">
        <v>0.0052231718898385565</v>
      </c>
      <c r="AF92" s="195"/>
      <c r="AG92" s="195"/>
      <c r="AH92" s="1"/>
    </row>
    <row r="93" spans="2:34" ht="10.5" customHeight="1">
      <c r="B93" s="197" t="s">
        <v>1024</v>
      </c>
      <c r="C93" s="195"/>
      <c r="D93" s="195"/>
      <c r="E93" s="195"/>
      <c r="F93" s="195"/>
      <c r="G93" s="195"/>
      <c r="H93" s="195"/>
      <c r="I93" s="286">
        <v>2380629.89</v>
      </c>
      <c r="J93" s="195"/>
      <c r="K93" s="195"/>
      <c r="L93" s="195"/>
      <c r="M93" s="195"/>
      <c r="N93" s="195"/>
      <c r="O93" s="195"/>
      <c r="P93" s="195"/>
      <c r="Q93" s="195"/>
      <c r="R93" s="195"/>
      <c r="S93" s="195"/>
      <c r="T93" s="264">
        <v>0.0031754512471112886</v>
      </c>
      <c r="U93" s="195"/>
      <c r="V93" s="195"/>
      <c r="W93" s="195"/>
      <c r="X93" s="195"/>
      <c r="Y93" s="195"/>
      <c r="Z93" s="195"/>
      <c r="AA93" s="195"/>
      <c r="AB93" s="194">
        <v>65</v>
      </c>
      <c r="AC93" s="195"/>
      <c r="AD93" s="195"/>
      <c r="AE93" s="264">
        <v>0.007716049382716049</v>
      </c>
      <c r="AF93" s="195"/>
      <c r="AG93" s="195"/>
      <c r="AH93" s="1"/>
    </row>
    <row r="94" spans="2:34" ht="10.5" customHeight="1">
      <c r="B94" s="197" t="s">
        <v>1025</v>
      </c>
      <c r="C94" s="195"/>
      <c r="D94" s="195"/>
      <c r="E94" s="195"/>
      <c r="F94" s="195"/>
      <c r="G94" s="195"/>
      <c r="H94" s="195"/>
      <c r="I94" s="286">
        <v>5768325.769999999</v>
      </c>
      <c r="J94" s="195"/>
      <c r="K94" s="195"/>
      <c r="L94" s="195"/>
      <c r="M94" s="195"/>
      <c r="N94" s="195"/>
      <c r="O94" s="195"/>
      <c r="P94" s="195"/>
      <c r="Q94" s="195"/>
      <c r="R94" s="195"/>
      <c r="S94" s="195"/>
      <c r="T94" s="264">
        <v>0.00769419779909202</v>
      </c>
      <c r="U94" s="195"/>
      <c r="V94" s="195"/>
      <c r="W94" s="195"/>
      <c r="X94" s="195"/>
      <c r="Y94" s="195"/>
      <c r="Z94" s="195"/>
      <c r="AA94" s="195"/>
      <c r="AB94" s="194">
        <v>111</v>
      </c>
      <c r="AC94" s="195"/>
      <c r="AD94" s="195"/>
      <c r="AE94" s="264">
        <v>0.013176638176638177</v>
      </c>
      <c r="AF94" s="195"/>
      <c r="AG94" s="195"/>
      <c r="AH94" s="1"/>
    </row>
    <row r="95" spans="2:34" ht="10.5" customHeight="1">
      <c r="B95" s="197" t="s">
        <v>1026</v>
      </c>
      <c r="C95" s="195"/>
      <c r="D95" s="195"/>
      <c r="E95" s="195"/>
      <c r="F95" s="195"/>
      <c r="G95" s="195"/>
      <c r="H95" s="195"/>
      <c r="I95" s="286">
        <v>7138177.19</v>
      </c>
      <c r="J95" s="195"/>
      <c r="K95" s="195"/>
      <c r="L95" s="195"/>
      <c r="M95" s="195"/>
      <c r="N95" s="195"/>
      <c r="O95" s="195"/>
      <c r="P95" s="195"/>
      <c r="Q95" s="195"/>
      <c r="R95" s="195"/>
      <c r="S95" s="195"/>
      <c r="T95" s="264">
        <v>0.009521401774925565</v>
      </c>
      <c r="U95" s="195"/>
      <c r="V95" s="195"/>
      <c r="W95" s="195"/>
      <c r="X95" s="195"/>
      <c r="Y95" s="195"/>
      <c r="Z95" s="195"/>
      <c r="AA95" s="195"/>
      <c r="AB95" s="194">
        <v>106</v>
      </c>
      <c r="AC95" s="195"/>
      <c r="AD95" s="195"/>
      <c r="AE95" s="264">
        <v>0.01258309591642925</v>
      </c>
      <c r="AF95" s="195"/>
      <c r="AG95" s="195"/>
      <c r="AH95" s="1"/>
    </row>
    <row r="96" spans="2:34" ht="10.5" customHeight="1">
      <c r="B96" s="197" t="s">
        <v>1027</v>
      </c>
      <c r="C96" s="195"/>
      <c r="D96" s="195"/>
      <c r="E96" s="195"/>
      <c r="F96" s="195"/>
      <c r="G96" s="195"/>
      <c r="H96" s="195"/>
      <c r="I96" s="286">
        <v>55881945.78999996</v>
      </c>
      <c r="J96" s="195"/>
      <c r="K96" s="195"/>
      <c r="L96" s="195"/>
      <c r="M96" s="195"/>
      <c r="N96" s="195"/>
      <c r="O96" s="195"/>
      <c r="P96" s="195"/>
      <c r="Q96" s="195"/>
      <c r="R96" s="195"/>
      <c r="S96" s="195"/>
      <c r="T96" s="264">
        <v>0.07453926172869349</v>
      </c>
      <c r="U96" s="195"/>
      <c r="V96" s="195"/>
      <c r="W96" s="195"/>
      <c r="X96" s="195"/>
      <c r="Y96" s="195"/>
      <c r="Z96" s="195"/>
      <c r="AA96" s="195"/>
      <c r="AB96" s="194">
        <v>930</v>
      </c>
      <c r="AC96" s="195"/>
      <c r="AD96" s="195"/>
      <c r="AE96" s="264">
        <v>0.1103988603988604</v>
      </c>
      <c r="AF96" s="195"/>
      <c r="AG96" s="195"/>
      <c r="AH96" s="1"/>
    </row>
    <row r="97" spans="2:34" ht="10.5" customHeight="1">
      <c r="B97" s="197" t="s">
        <v>1028</v>
      </c>
      <c r="C97" s="195"/>
      <c r="D97" s="195"/>
      <c r="E97" s="195"/>
      <c r="F97" s="195"/>
      <c r="G97" s="195"/>
      <c r="H97" s="195"/>
      <c r="I97" s="286">
        <v>14859538.480000004</v>
      </c>
      <c r="J97" s="195"/>
      <c r="K97" s="195"/>
      <c r="L97" s="195"/>
      <c r="M97" s="195"/>
      <c r="N97" s="195"/>
      <c r="O97" s="195"/>
      <c r="P97" s="195"/>
      <c r="Q97" s="195"/>
      <c r="R97" s="195"/>
      <c r="S97" s="195"/>
      <c r="T97" s="264">
        <v>0.019820695436960255</v>
      </c>
      <c r="U97" s="195"/>
      <c r="V97" s="195"/>
      <c r="W97" s="195"/>
      <c r="X97" s="195"/>
      <c r="Y97" s="195"/>
      <c r="Z97" s="195"/>
      <c r="AA97" s="195"/>
      <c r="AB97" s="194">
        <v>335</v>
      </c>
      <c r="AC97" s="195"/>
      <c r="AD97" s="195"/>
      <c r="AE97" s="264">
        <v>0.0397673314339981</v>
      </c>
      <c r="AF97" s="195"/>
      <c r="AG97" s="195"/>
      <c r="AH97" s="1"/>
    </row>
    <row r="98" spans="2:34" ht="10.5" customHeight="1">
      <c r="B98" s="197" t="s">
        <v>1029</v>
      </c>
      <c r="C98" s="195"/>
      <c r="D98" s="195"/>
      <c r="E98" s="195"/>
      <c r="F98" s="195"/>
      <c r="G98" s="195"/>
      <c r="H98" s="195"/>
      <c r="I98" s="286">
        <v>11908827.47</v>
      </c>
      <c r="J98" s="195"/>
      <c r="K98" s="195"/>
      <c r="L98" s="195"/>
      <c r="M98" s="195"/>
      <c r="N98" s="195"/>
      <c r="O98" s="195"/>
      <c r="P98" s="195"/>
      <c r="Q98" s="195"/>
      <c r="R98" s="195"/>
      <c r="S98" s="195"/>
      <c r="T98" s="264">
        <v>0.01588482997718082</v>
      </c>
      <c r="U98" s="195"/>
      <c r="V98" s="195"/>
      <c r="W98" s="195"/>
      <c r="X98" s="195"/>
      <c r="Y98" s="195"/>
      <c r="Z98" s="195"/>
      <c r="AA98" s="195"/>
      <c r="AB98" s="194">
        <v>166</v>
      </c>
      <c r="AC98" s="195"/>
      <c r="AD98" s="195"/>
      <c r="AE98" s="264">
        <v>0.019705603038936374</v>
      </c>
      <c r="AF98" s="195"/>
      <c r="AG98" s="195"/>
      <c r="AH98" s="1"/>
    </row>
    <row r="99" spans="2:34" ht="10.5" customHeight="1">
      <c r="B99" s="197" t="s">
        <v>1030</v>
      </c>
      <c r="C99" s="195"/>
      <c r="D99" s="195"/>
      <c r="E99" s="195"/>
      <c r="F99" s="195"/>
      <c r="G99" s="195"/>
      <c r="H99" s="195"/>
      <c r="I99" s="286">
        <v>40857294.12999999</v>
      </c>
      <c r="J99" s="195"/>
      <c r="K99" s="195"/>
      <c r="L99" s="195"/>
      <c r="M99" s="195"/>
      <c r="N99" s="195"/>
      <c r="O99" s="195"/>
      <c r="P99" s="195"/>
      <c r="Q99" s="195"/>
      <c r="R99" s="195"/>
      <c r="S99" s="195"/>
      <c r="T99" s="264">
        <v>0.05449832674271816</v>
      </c>
      <c r="U99" s="195"/>
      <c r="V99" s="195"/>
      <c r="W99" s="195"/>
      <c r="X99" s="195"/>
      <c r="Y99" s="195"/>
      <c r="Z99" s="195"/>
      <c r="AA99" s="195"/>
      <c r="AB99" s="194">
        <v>566</v>
      </c>
      <c r="AC99" s="195"/>
      <c r="AD99" s="195"/>
      <c r="AE99" s="264">
        <v>0.06718898385565052</v>
      </c>
      <c r="AF99" s="195"/>
      <c r="AG99" s="195"/>
      <c r="AH99" s="1"/>
    </row>
    <row r="100" spans="2:34" ht="10.5" customHeight="1">
      <c r="B100" s="197" t="s">
        <v>1031</v>
      </c>
      <c r="C100" s="195"/>
      <c r="D100" s="195"/>
      <c r="E100" s="195"/>
      <c r="F100" s="195"/>
      <c r="G100" s="195"/>
      <c r="H100" s="195"/>
      <c r="I100" s="286">
        <v>3810264.07</v>
      </c>
      <c r="J100" s="195"/>
      <c r="K100" s="195"/>
      <c r="L100" s="195"/>
      <c r="M100" s="195"/>
      <c r="N100" s="195"/>
      <c r="O100" s="195"/>
      <c r="P100" s="195"/>
      <c r="Q100" s="195"/>
      <c r="R100" s="195"/>
      <c r="S100" s="195"/>
      <c r="T100" s="264">
        <v>0.005082397664470572</v>
      </c>
      <c r="U100" s="195"/>
      <c r="V100" s="195"/>
      <c r="W100" s="195"/>
      <c r="X100" s="195"/>
      <c r="Y100" s="195"/>
      <c r="Z100" s="195"/>
      <c r="AA100" s="195"/>
      <c r="AB100" s="194">
        <v>50</v>
      </c>
      <c r="AC100" s="195"/>
      <c r="AD100" s="195"/>
      <c r="AE100" s="264">
        <v>0.005935422602089269</v>
      </c>
      <c r="AF100" s="195"/>
      <c r="AG100" s="195"/>
      <c r="AH100" s="1"/>
    </row>
    <row r="101" spans="2:34" ht="10.5" customHeight="1">
      <c r="B101" s="197" t="s">
        <v>1032</v>
      </c>
      <c r="C101" s="195"/>
      <c r="D101" s="195"/>
      <c r="E101" s="195"/>
      <c r="F101" s="195"/>
      <c r="G101" s="195"/>
      <c r="H101" s="195"/>
      <c r="I101" s="286">
        <v>71667919.26</v>
      </c>
      <c r="J101" s="195"/>
      <c r="K101" s="195"/>
      <c r="L101" s="195"/>
      <c r="M101" s="195"/>
      <c r="N101" s="195"/>
      <c r="O101" s="195"/>
      <c r="P101" s="195"/>
      <c r="Q101" s="195"/>
      <c r="R101" s="195"/>
      <c r="S101" s="195"/>
      <c r="T101" s="264">
        <v>0.09559570118311761</v>
      </c>
      <c r="U101" s="195"/>
      <c r="V101" s="195"/>
      <c r="W101" s="195"/>
      <c r="X101" s="195"/>
      <c r="Y101" s="195"/>
      <c r="Z101" s="195"/>
      <c r="AA101" s="195"/>
      <c r="AB101" s="194">
        <v>903</v>
      </c>
      <c r="AC101" s="195"/>
      <c r="AD101" s="195"/>
      <c r="AE101" s="264">
        <v>0.1071937321937322</v>
      </c>
      <c r="AF101" s="195"/>
      <c r="AG101" s="195"/>
      <c r="AH101" s="1"/>
    </row>
    <row r="102" spans="2:34" ht="10.5" customHeight="1">
      <c r="B102" s="197" t="s">
        <v>1033</v>
      </c>
      <c r="C102" s="195"/>
      <c r="D102" s="195"/>
      <c r="E102" s="195"/>
      <c r="F102" s="195"/>
      <c r="G102" s="195"/>
      <c r="H102" s="195"/>
      <c r="I102" s="286">
        <v>4262674.050000001</v>
      </c>
      <c r="J102" s="195"/>
      <c r="K102" s="195"/>
      <c r="L102" s="195"/>
      <c r="M102" s="195"/>
      <c r="N102" s="195"/>
      <c r="O102" s="195"/>
      <c r="P102" s="195"/>
      <c r="Q102" s="195"/>
      <c r="R102" s="195"/>
      <c r="S102" s="195"/>
      <c r="T102" s="264">
        <v>0.005685853851100487</v>
      </c>
      <c r="U102" s="195"/>
      <c r="V102" s="195"/>
      <c r="W102" s="195"/>
      <c r="X102" s="195"/>
      <c r="Y102" s="195"/>
      <c r="Z102" s="195"/>
      <c r="AA102" s="195"/>
      <c r="AB102" s="194">
        <v>54</v>
      </c>
      <c r="AC102" s="195"/>
      <c r="AD102" s="195"/>
      <c r="AE102" s="264">
        <v>0.00641025641025641</v>
      </c>
      <c r="AF102" s="195"/>
      <c r="AG102" s="195"/>
      <c r="AH102" s="1"/>
    </row>
    <row r="103" spans="2:34" ht="10.5" customHeight="1">
      <c r="B103" s="197" t="s">
        <v>1034</v>
      </c>
      <c r="C103" s="195"/>
      <c r="D103" s="195"/>
      <c r="E103" s="195"/>
      <c r="F103" s="195"/>
      <c r="G103" s="195"/>
      <c r="H103" s="195"/>
      <c r="I103" s="286">
        <v>11317091.850000005</v>
      </c>
      <c r="J103" s="195"/>
      <c r="K103" s="195"/>
      <c r="L103" s="195"/>
      <c r="M103" s="195"/>
      <c r="N103" s="195"/>
      <c r="O103" s="195"/>
      <c r="P103" s="195"/>
      <c r="Q103" s="195"/>
      <c r="R103" s="195"/>
      <c r="S103" s="195"/>
      <c r="T103" s="264">
        <v>0.01509553147245224</v>
      </c>
      <c r="U103" s="195"/>
      <c r="V103" s="195"/>
      <c r="W103" s="195"/>
      <c r="X103" s="195"/>
      <c r="Y103" s="195"/>
      <c r="Z103" s="195"/>
      <c r="AA103" s="195"/>
      <c r="AB103" s="194">
        <v>122</v>
      </c>
      <c r="AC103" s="195"/>
      <c r="AD103" s="195"/>
      <c r="AE103" s="264">
        <v>0.014482431149097816</v>
      </c>
      <c r="AF103" s="195"/>
      <c r="AG103" s="195"/>
      <c r="AH103" s="1"/>
    </row>
    <row r="104" spans="2:34" ht="10.5" customHeight="1">
      <c r="B104" s="197" t="s">
        <v>1035</v>
      </c>
      <c r="C104" s="195"/>
      <c r="D104" s="195"/>
      <c r="E104" s="195"/>
      <c r="F104" s="195"/>
      <c r="G104" s="195"/>
      <c r="H104" s="195"/>
      <c r="I104" s="286">
        <v>50096727.98000003</v>
      </c>
      <c r="J104" s="195"/>
      <c r="K104" s="195"/>
      <c r="L104" s="195"/>
      <c r="M104" s="195"/>
      <c r="N104" s="195"/>
      <c r="O104" s="195"/>
      <c r="P104" s="195"/>
      <c r="Q104" s="195"/>
      <c r="R104" s="195"/>
      <c r="S104" s="195"/>
      <c r="T104" s="264">
        <v>0.06682253214097301</v>
      </c>
      <c r="U104" s="195"/>
      <c r="V104" s="195"/>
      <c r="W104" s="195"/>
      <c r="X104" s="195"/>
      <c r="Y104" s="195"/>
      <c r="Z104" s="195"/>
      <c r="AA104" s="195"/>
      <c r="AB104" s="194">
        <v>527</v>
      </c>
      <c r="AC104" s="195"/>
      <c r="AD104" s="195"/>
      <c r="AE104" s="264">
        <v>0.0625593542260209</v>
      </c>
      <c r="AF104" s="195"/>
      <c r="AG104" s="195"/>
      <c r="AH104" s="1"/>
    </row>
    <row r="105" spans="2:34" ht="10.5" customHeight="1">
      <c r="B105" s="197" t="s">
        <v>1036</v>
      </c>
      <c r="C105" s="195"/>
      <c r="D105" s="195"/>
      <c r="E105" s="195"/>
      <c r="F105" s="195"/>
      <c r="G105" s="195"/>
      <c r="H105" s="195"/>
      <c r="I105" s="286">
        <v>7230611.2299999995</v>
      </c>
      <c r="J105" s="195"/>
      <c r="K105" s="195"/>
      <c r="L105" s="195"/>
      <c r="M105" s="195"/>
      <c r="N105" s="195"/>
      <c r="O105" s="195"/>
      <c r="P105" s="195"/>
      <c r="Q105" s="195"/>
      <c r="R105" s="195"/>
      <c r="S105" s="195"/>
      <c r="T105" s="264">
        <v>0.009644696785555518</v>
      </c>
      <c r="U105" s="195"/>
      <c r="V105" s="195"/>
      <c r="W105" s="195"/>
      <c r="X105" s="195"/>
      <c r="Y105" s="195"/>
      <c r="Z105" s="195"/>
      <c r="AA105" s="195"/>
      <c r="AB105" s="194">
        <v>88</v>
      </c>
      <c r="AC105" s="195"/>
      <c r="AD105" s="195"/>
      <c r="AE105" s="264">
        <v>0.010446343779677113</v>
      </c>
      <c r="AF105" s="195"/>
      <c r="AG105" s="195"/>
      <c r="AH105" s="1"/>
    </row>
    <row r="106" spans="2:34" ht="10.5" customHeight="1">
      <c r="B106" s="197" t="s">
        <v>1037</v>
      </c>
      <c r="C106" s="195"/>
      <c r="D106" s="195"/>
      <c r="E106" s="195"/>
      <c r="F106" s="195"/>
      <c r="G106" s="195"/>
      <c r="H106" s="195"/>
      <c r="I106" s="286">
        <v>153084274.92000017</v>
      </c>
      <c r="J106" s="195"/>
      <c r="K106" s="195"/>
      <c r="L106" s="195"/>
      <c r="M106" s="195"/>
      <c r="N106" s="195"/>
      <c r="O106" s="195"/>
      <c r="P106" s="195"/>
      <c r="Q106" s="195"/>
      <c r="R106" s="195"/>
      <c r="S106" s="195"/>
      <c r="T106" s="264">
        <v>0.20419455109329987</v>
      </c>
      <c r="U106" s="195"/>
      <c r="V106" s="195"/>
      <c r="W106" s="195"/>
      <c r="X106" s="195"/>
      <c r="Y106" s="195"/>
      <c r="Z106" s="195"/>
      <c r="AA106" s="195"/>
      <c r="AB106" s="194">
        <v>1504</v>
      </c>
      <c r="AC106" s="195"/>
      <c r="AD106" s="195"/>
      <c r="AE106" s="264">
        <v>0.1785375118708452</v>
      </c>
      <c r="AF106" s="195"/>
      <c r="AG106" s="195"/>
      <c r="AH106" s="1"/>
    </row>
    <row r="107" spans="2:34" ht="10.5" customHeight="1">
      <c r="B107" s="197" t="s">
        <v>1038</v>
      </c>
      <c r="C107" s="195"/>
      <c r="D107" s="195"/>
      <c r="E107" s="195"/>
      <c r="F107" s="195"/>
      <c r="G107" s="195"/>
      <c r="H107" s="195"/>
      <c r="I107" s="286">
        <v>3494051.999999999</v>
      </c>
      <c r="J107" s="195"/>
      <c r="K107" s="195"/>
      <c r="L107" s="195"/>
      <c r="M107" s="195"/>
      <c r="N107" s="195"/>
      <c r="O107" s="195"/>
      <c r="P107" s="195"/>
      <c r="Q107" s="195"/>
      <c r="R107" s="195"/>
      <c r="S107" s="195"/>
      <c r="T107" s="264">
        <v>0.004660611810125466</v>
      </c>
      <c r="U107" s="195"/>
      <c r="V107" s="195"/>
      <c r="W107" s="195"/>
      <c r="X107" s="195"/>
      <c r="Y107" s="195"/>
      <c r="Z107" s="195"/>
      <c r="AA107" s="195"/>
      <c r="AB107" s="194">
        <v>39</v>
      </c>
      <c r="AC107" s="195"/>
      <c r="AD107" s="195"/>
      <c r="AE107" s="264">
        <v>0.004629629629629629</v>
      </c>
      <c r="AF107" s="195"/>
      <c r="AG107" s="195"/>
      <c r="AH107" s="1"/>
    </row>
    <row r="108" spans="2:34" ht="10.5" customHeight="1">
      <c r="B108" s="197" t="s">
        <v>1040</v>
      </c>
      <c r="C108" s="195"/>
      <c r="D108" s="195"/>
      <c r="E108" s="195"/>
      <c r="F108" s="195"/>
      <c r="G108" s="195"/>
      <c r="H108" s="195"/>
      <c r="I108" s="286">
        <v>8492394.250000002</v>
      </c>
      <c r="J108" s="195"/>
      <c r="K108" s="195"/>
      <c r="L108" s="195"/>
      <c r="M108" s="195"/>
      <c r="N108" s="195"/>
      <c r="O108" s="195"/>
      <c r="P108" s="195"/>
      <c r="Q108" s="195"/>
      <c r="R108" s="195"/>
      <c r="S108" s="195"/>
      <c r="T108" s="264">
        <v>0.011327751543992938</v>
      </c>
      <c r="U108" s="195"/>
      <c r="V108" s="195"/>
      <c r="W108" s="195"/>
      <c r="X108" s="195"/>
      <c r="Y108" s="195"/>
      <c r="Z108" s="195"/>
      <c r="AA108" s="195"/>
      <c r="AB108" s="194">
        <v>92</v>
      </c>
      <c r="AC108" s="195"/>
      <c r="AD108" s="195"/>
      <c r="AE108" s="264">
        <v>0.010921177587844255</v>
      </c>
      <c r="AF108" s="195"/>
      <c r="AG108" s="195"/>
      <c r="AH108" s="1"/>
    </row>
    <row r="109" spans="2:34" ht="10.5" customHeight="1">
      <c r="B109" s="197" t="s">
        <v>1041</v>
      </c>
      <c r="C109" s="195"/>
      <c r="D109" s="195"/>
      <c r="E109" s="195"/>
      <c r="F109" s="195"/>
      <c r="G109" s="195"/>
      <c r="H109" s="195"/>
      <c r="I109" s="286">
        <v>17576324.76000001</v>
      </c>
      <c r="J109" s="195"/>
      <c r="K109" s="195"/>
      <c r="L109" s="195"/>
      <c r="M109" s="195"/>
      <c r="N109" s="195"/>
      <c r="O109" s="195"/>
      <c r="P109" s="195"/>
      <c r="Q109" s="195"/>
      <c r="R109" s="195"/>
      <c r="S109" s="195"/>
      <c r="T109" s="264">
        <v>0.023444535672353103</v>
      </c>
      <c r="U109" s="195"/>
      <c r="V109" s="195"/>
      <c r="W109" s="195"/>
      <c r="X109" s="195"/>
      <c r="Y109" s="195"/>
      <c r="Z109" s="195"/>
      <c r="AA109" s="195"/>
      <c r="AB109" s="194">
        <v>151</v>
      </c>
      <c r="AC109" s="195"/>
      <c r="AD109" s="195"/>
      <c r="AE109" s="264">
        <v>0.01792497625830959</v>
      </c>
      <c r="AF109" s="195"/>
      <c r="AG109" s="195"/>
      <c r="AH109" s="1"/>
    </row>
    <row r="110" spans="2:34" ht="10.5" customHeight="1">
      <c r="B110" s="197" t="s">
        <v>1042</v>
      </c>
      <c r="C110" s="195"/>
      <c r="D110" s="195"/>
      <c r="E110" s="195"/>
      <c r="F110" s="195"/>
      <c r="G110" s="195"/>
      <c r="H110" s="195"/>
      <c r="I110" s="286">
        <v>23750221.710000016</v>
      </c>
      <c r="J110" s="195"/>
      <c r="K110" s="195"/>
      <c r="L110" s="195"/>
      <c r="M110" s="195"/>
      <c r="N110" s="195"/>
      <c r="O110" s="195"/>
      <c r="P110" s="195"/>
      <c r="Q110" s="195"/>
      <c r="R110" s="195"/>
      <c r="S110" s="195"/>
      <c r="T110" s="264">
        <v>0.03167971277895244</v>
      </c>
      <c r="U110" s="195"/>
      <c r="V110" s="195"/>
      <c r="W110" s="195"/>
      <c r="X110" s="195"/>
      <c r="Y110" s="195"/>
      <c r="Z110" s="195"/>
      <c r="AA110" s="195"/>
      <c r="AB110" s="194">
        <v>223</v>
      </c>
      <c r="AC110" s="195"/>
      <c r="AD110" s="195"/>
      <c r="AE110" s="264">
        <v>0.02647198480531814</v>
      </c>
      <c r="AF110" s="195"/>
      <c r="AG110" s="195"/>
      <c r="AH110" s="1"/>
    </row>
    <row r="111" spans="2:34" ht="10.5" customHeight="1">
      <c r="B111" s="197" t="s">
        <v>1043</v>
      </c>
      <c r="C111" s="195"/>
      <c r="D111" s="195"/>
      <c r="E111" s="195"/>
      <c r="F111" s="195"/>
      <c r="G111" s="195"/>
      <c r="H111" s="195"/>
      <c r="I111" s="286">
        <v>233887934.9300002</v>
      </c>
      <c r="J111" s="195"/>
      <c r="K111" s="195"/>
      <c r="L111" s="195"/>
      <c r="M111" s="195"/>
      <c r="N111" s="195"/>
      <c r="O111" s="195"/>
      <c r="P111" s="195"/>
      <c r="Q111" s="195"/>
      <c r="R111" s="195"/>
      <c r="S111" s="195"/>
      <c r="T111" s="264">
        <v>0.31197614453952477</v>
      </c>
      <c r="U111" s="195"/>
      <c r="V111" s="195"/>
      <c r="W111" s="195"/>
      <c r="X111" s="195"/>
      <c r="Y111" s="195"/>
      <c r="Z111" s="195"/>
      <c r="AA111" s="195"/>
      <c r="AB111" s="194">
        <v>2006</v>
      </c>
      <c r="AC111" s="195"/>
      <c r="AD111" s="195"/>
      <c r="AE111" s="264">
        <v>0.23812915479582147</v>
      </c>
      <c r="AF111" s="195"/>
      <c r="AG111" s="195"/>
      <c r="AH111" s="1"/>
    </row>
    <row r="112" spans="2:34" ht="10.5" customHeight="1">
      <c r="B112" s="197" t="s">
        <v>1044</v>
      </c>
      <c r="C112" s="195"/>
      <c r="D112" s="195"/>
      <c r="E112" s="195"/>
      <c r="F112" s="195"/>
      <c r="G112" s="195"/>
      <c r="H112" s="195"/>
      <c r="I112" s="286">
        <v>3376175.75</v>
      </c>
      <c r="J112" s="195"/>
      <c r="K112" s="195"/>
      <c r="L112" s="195"/>
      <c r="M112" s="195"/>
      <c r="N112" s="195"/>
      <c r="O112" s="195"/>
      <c r="P112" s="195"/>
      <c r="Q112" s="195"/>
      <c r="R112" s="195"/>
      <c r="S112" s="195"/>
      <c r="T112" s="264">
        <v>0.004503380193972273</v>
      </c>
      <c r="U112" s="195"/>
      <c r="V112" s="195"/>
      <c r="W112" s="195"/>
      <c r="X112" s="195"/>
      <c r="Y112" s="195"/>
      <c r="Z112" s="195"/>
      <c r="AA112" s="195"/>
      <c r="AB112" s="194">
        <v>27</v>
      </c>
      <c r="AC112" s="195"/>
      <c r="AD112" s="195"/>
      <c r="AE112" s="264">
        <v>0.003205128205128205</v>
      </c>
      <c r="AF112" s="195"/>
      <c r="AG112" s="195"/>
      <c r="AH112" s="1"/>
    </row>
    <row r="113" spans="2:34" ht="10.5" customHeight="1">
      <c r="B113" s="197" t="s">
        <v>1045</v>
      </c>
      <c r="C113" s="195"/>
      <c r="D113" s="195"/>
      <c r="E113" s="195"/>
      <c r="F113" s="195"/>
      <c r="G113" s="195"/>
      <c r="H113" s="195"/>
      <c r="I113" s="286">
        <v>550144.65</v>
      </c>
      <c r="J113" s="195"/>
      <c r="K113" s="195"/>
      <c r="L113" s="195"/>
      <c r="M113" s="195"/>
      <c r="N113" s="195"/>
      <c r="O113" s="195"/>
      <c r="P113" s="195"/>
      <c r="Q113" s="195"/>
      <c r="R113" s="195"/>
      <c r="S113" s="195"/>
      <c r="T113" s="264">
        <v>0.0007338215496126966</v>
      </c>
      <c r="U113" s="195"/>
      <c r="V113" s="195"/>
      <c r="W113" s="195"/>
      <c r="X113" s="195"/>
      <c r="Y113" s="195"/>
      <c r="Z113" s="195"/>
      <c r="AA113" s="195"/>
      <c r="AB113" s="194">
        <v>6</v>
      </c>
      <c r="AC113" s="195"/>
      <c r="AD113" s="195"/>
      <c r="AE113" s="264">
        <v>0.0007122507122507123</v>
      </c>
      <c r="AF113" s="195"/>
      <c r="AG113" s="195"/>
      <c r="AH113" s="1"/>
    </row>
    <row r="114" spans="2:34" ht="10.5" customHeight="1">
      <c r="B114" s="197" t="s">
        <v>1046</v>
      </c>
      <c r="C114" s="195"/>
      <c r="D114" s="195"/>
      <c r="E114" s="195"/>
      <c r="F114" s="195"/>
      <c r="G114" s="195"/>
      <c r="H114" s="195"/>
      <c r="I114" s="286">
        <v>778998.8</v>
      </c>
      <c r="J114" s="195"/>
      <c r="K114" s="195"/>
      <c r="L114" s="195"/>
      <c r="M114" s="195"/>
      <c r="N114" s="195"/>
      <c r="O114" s="195"/>
      <c r="P114" s="195"/>
      <c r="Q114" s="195"/>
      <c r="R114" s="195"/>
      <c r="S114" s="195"/>
      <c r="T114" s="264">
        <v>0.0010390832784839968</v>
      </c>
      <c r="U114" s="195"/>
      <c r="V114" s="195"/>
      <c r="W114" s="195"/>
      <c r="X114" s="195"/>
      <c r="Y114" s="195"/>
      <c r="Z114" s="195"/>
      <c r="AA114" s="195"/>
      <c r="AB114" s="194">
        <v>10</v>
      </c>
      <c r="AC114" s="195"/>
      <c r="AD114" s="195"/>
      <c r="AE114" s="264">
        <v>0.0011870845204178537</v>
      </c>
      <c r="AF114" s="195"/>
      <c r="AG114" s="195"/>
      <c r="AH114" s="1"/>
    </row>
    <row r="115" spans="2:34" ht="10.5" customHeight="1">
      <c r="B115" s="197" t="s">
        <v>1047</v>
      </c>
      <c r="C115" s="195"/>
      <c r="D115" s="195"/>
      <c r="E115" s="195"/>
      <c r="F115" s="195"/>
      <c r="G115" s="195"/>
      <c r="H115" s="195"/>
      <c r="I115" s="286">
        <v>917856.23</v>
      </c>
      <c r="J115" s="195"/>
      <c r="K115" s="195"/>
      <c r="L115" s="195"/>
      <c r="M115" s="195"/>
      <c r="N115" s="195"/>
      <c r="O115" s="195"/>
      <c r="P115" s="195"/>
      <c r="Q115" s="195"/>
      <c r="R115" s="195"/>
      <c r="S115" s="195"/>
      <c r="T115" s="264">
        <v>0.0012243010652203336</v>
      </c>
      <c r="U115" s="195"/>
      <c r="V115" s="195"/>
      <c r="W115" s="195"/>
      <c r="X115" s="195"/>
      <c r="Y115" s="195"/>
      <c r="Z115" s="195"/>
      <c r="AA115" s="195"/>
      <c r="AB115" s="194">
        <v>6</v>
      </c>
      <c r="AC115" s="195"/>
      <c r="AD115" s="195"/>
      <c r="AE115" s="264">
        <v>0.0007122507122507123</v>
      </c>
      <c r="AF115" s="195"/>
      <c r="AG115" s="195"/>
      <c r="AH115" s="1"/>
    </row>
    <row r="116" spans="2:34" ht="10.5" customHeight="1">
      <c r="B116" s="197" t="s">
        <v>1048</v>
      </c>
      <c r="C116" s="195"/>
      <c r="D116" s="195"/>
      <c r="E116" s="195"/>
      <c r="F116" s="195"/>
      <c r="G116" s="195"/>
      <c r="H116" s="195"/>
      <c r="I116" s="286">
        <v>9465441.890000008</v>
      </c>
      <c r="J116" s="195"/>
      <c r="K116" s="195"/>
      <c r="L116" s="195"/>
      <c r="M116" s="195"/>
      <c r="N116" s="195"/>
      <c r="O116" s="195"/>
      <c r="P116" s="195"/>
      <c r="Q116" s="195"/>
      <c r="R116" s="195"/>
      <c r="S116" s="195"/>
      <c r="T116" s="264">
        <v>0.012625670785835574</v>
      </c>
      <c r="U116" s="195"/>
      <c r="V116" s="195"/>
      <c r="W116" s="195"/>
      <c r="X116" s="195"/>
      <c r="Y116" s="195"/>
      <c r="Z116" s="195"/>
      <c r="AA116" s="195"/>
      <c r="AB116" s="194">
        <v>105</v>
      </c>
      <c r="AC116" s="195"/>
      <c r="AD116" s="195"/>
      <c r="AE116" s="264">
        <v>0.012464387464387465</v>
      </c>
      <c r="AF116" s="195"/>
      <c r="AG116" s="195"/>
      <c r="AH116" s="1"/>
    </row>
    <row r="117" spans="2:34" ht="12.75" customHeight="1">
      <c r="B117" s="287"/>
      <c r="C117" s="288"/>
      <c r="D117" s="288"/>
      <c r="E117" s="288"/>
      <c r="F117" s="288"/>
      <c r="G117" s="288"/>
      <c r="H117" s="288"/>
      <c r="I117" s="289">
        <v>749698138.8600004</v>
      </c>
      <c r="J117" s="288"/>
      <c r="K117" s="288"/>
      <c r="L117" s="288"/>
      <c r="M117" s="288"/>
      <c r="N117" s="288"/>
      <c r="O117" s="288"/>
      <c r="P117" s="288"/>
      <c r="Q117" s="288"/>
      <c r="R117" s="288"/>
      <c r="S117" s="288"/>
      <c r="T117" s="290">
        <v>1.000000000000001</v>
      </c>
      <c r="U117" s="288"/>
      <c r="V117" s="288"/>
      <c r="W117" s="288"/>
      <c r="X117" s="288"/>
      <c r="Y117" s="288"/>
      <c r="Z117" s="288"/>
      <c r="AA117" s="288"/>
      <c r="AB117" s="291">
        <v>8424</v>
      </c>
      <c r="AC117" s="288"/>
      <c r="AD117" s="288"/>
      <c r="AE117" s="290">
        <v>1</v>
      </c>
      <c r="AF117" s="288"/>
      <c r="AG117" s="288"/>
      <c r="AH117" s="1"/>
    </row>
    <row r="118" spans="2:34" ht="9" customHeight="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2:34" ht="18.75" customHeight="1">
      <c r="B119" s="212" t="s">
        <v>1003</v>
      </c>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213"/>
      <c r="AC119" s="213"/>
      <c r="AD119" s="213"/>
      <c r="AE119" s="213"/>
      <c r="AF119" s="213"/>
      <c r="AG119" s="213"/>
      <c r="AH119" s="214"/>
    </row>
    <row r="120" spans="2:34" ht="8.25" customHeight="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2:34" ht="12.75" customHeight="1">
      <c r="B121" s="191" t="s">
        <v>1049</v>
      </c>
      <c r="C121" s="192"/>
      <c r="D121" s="192"/>
      <c r="E121" s="192"/>
      <c r="F121" s="192"/>
      <c r="G121" s="192"/>
      <c r="H121" s="192"/>
      <c r="I121" s="191" t="s">
        <v>1014</v>
      </c>
      <c r="J121" s="192"/>
      <c r="K121" s="192"/>
      <c r="L121" s="192"/>
      <c r="M121" s="192"/>
      <c r="N121" s="192"/>
      <c r="O121" s="192"/>
      <c r="P121" s="192"/>
      <c r="Q121" s="192"/>
      <c r="R121" s="191" t="s">
        <v>1015</v>
      </c>
      <c r="S121" s="192"/>
      <c r="T121" s="192"/>
      <c r="U121" s="192"/>
      <c r="V121" s="192"/>
      <c r="W121" s="192"/>
      <c r="X121" s="192"/>
      <c r="Y121" s="192"/>
      <c r="Z121" s="192"/>
      <c r="AA121" s="191" t="s">
        <v>1016</v>
      </c>
      <c r="AB121" s="192"/>
      <c r="AC121" s="192"/>
      <c r="AD121" s="191" t="s">
        <v>1015</v>
      </c>
      <c r="AE121" s="192"/>
      <c r="AF121" s="192"/>
      <c r="AG121" s="192"/>
      <c r="AH121" s="1"/>
    </row>
    <row r="122" spans="2:34" ht="12" customHeight="1">
      <c r="B122" s="292">
        <v>1996</v>
      </c>
      <c r="C122" s="195"/>
      <c r="D122" s="195"/>
      <c r="E122" s="195"/>
      <c r="F122" s="195"/>
      <c r="G122" s="195"/>
      <c r="H122" s="195"/>
      <c r="I122" s="286">
        <v>1548.69</v>
      </c>
      <c r="J122" s="195"/>
      <c r="K122" s="195"/>
      <c r="L122" s="195"/>
      <c r="M122" s="195"/>
      <c r="N122" s="195"/>
      <c r="O122" s="195"/>
      <c r="P122" s="195"/>
      <c r="Q122" s="195"/>
      <c r="R122" s="264">
        <v>2.0657514267741855E-06</v>
      </c>
      <c r="S122" s="195"/>
      <c r="T122" s="195"/>
      <c r="U122" s="195"/>
      <c r="V122" s="195"/>
      <c r="W122" s="195"/>
      <c r="X122" s="195"/>
      <c r="Y122" s="195"/>
      <c r="Z122" s="195"/>
      <c r="AA122" s="194">
        <v>1</v>
      </c>
      <c r="AB122" s="195"/>
      <c r="AC122" s="195"/>
      <c r="AD122" s="264">
        <v>0.00011870845204178538</v>
      </c>
      <c r="AE122" s="195"/>
      <c r="AF122" s="195"/>
      <c r="AG122" s="195"/>
      <c r="AH122" s="1"/>
    </row>
    <row r="123" spans="2:34" ht="12" customHeight="1">
      <c r="B123" s="292">
        <v>1997</v>
      </c>
      <c r="C123" s="195"/>
      <c r="D123" s="195"/>
      <c r="E123" s="195"/>
      <c r="F123" s="195"/>
      <c r="G123" s="195"/>
      <c r="H123" s="195"/>
      <c r="I123" s="286">
        <v>29040.79</v>
      </c>
      <c r="J123" s="195"/>
      <c r="K123" s="195"/>
      <c r="L123" s="195"/>
      <c r="M123" s="195"/>
      <c r="N123" s="195"/>
      <c r="O123" s="195"/>
      <c r="P123" s="195"/>
      <c r="Q123" s="195"/>
      <c r="R123" s="264">
        <v>3.873664411673705E-05</v>
      </c>
      <c r="S123" s="195"/>
      <c r="T123" s="195"/>
      <c r="U123" s="195"/>
      <c r="V123" s="195"/>
      <c r="W123" s="195"/>
      <c r="X123" s="195"/>
      <c r="Y123" s="195"/>
      <c r="Z123" s="195"/>
      <c r="AA123" s="194">
        <v>2</v>
      </c>
      <c r="AB123" s="195"/>
      <c r="AC123" s="195"/>
      <c r="AD123" s="264">
        <v>0.00023741690408357076</v>
      </c>
      <c r="AE123" s="195"/>
      <c r="AF123" s="195"/>
      <c r="AG123" s="195"/>
      <c r="AH123" s="1"/>
    </row>
    <row r="124" spans="2:34" ht="12" customHeight="1">
      <c r="B124" s="292">
        <v>1998</v>
      </c>
      <c r="C124" s="195"/>
      <c r="D124" s="195"/>
      <c r="E124" s="195"/>
      <c r="F124" s="195"/>
      <c r="G124" s="195"/>
      <c r="H124" s="195"/>
      <c r="I124" s="286">
        <v>21428.26</v>
      </c>
      <c r="J124" s="195"/>
      <c r="K124" s="195"/>
      <c r="L124" s="195"/>
      <c r="M124" s="195"/>
      <c r="N124" s="195"/>
      <c r="O124" s="195"/>
      <c r="P124" s="195"/>
      <c r="Q124" s="195"/>
      <c r="R124" s="264">
        <v>2.8582517268328856E-05</v>
      </c>
      <c r="S124" s="195"/>
      <c r="T124" s="195"/>
      <c r="U124" s="195"/>
      <c r="V124" s="195"/>
      <c r="W124" s="195"/>
      <c r="X124" s="195"/>
      <c r="Y124" s="195"/>
      <c r="Z124" s="195"/>
      <c r="AA124" s="194">
        <v>3</v>
      </c>
      <c r="AB124" s="195"/>
      <c r="AC124" s="195"/>
      <c r="AD124" s="264">
        <v>0.00035612535612535614</v>
      </c>
      <c r="AE124" s="195"/>
      <c r="AF124" s="195"/>
      <c r="AG124" s="195"/>
      <c r="AH124" s="1"/>
    </row>
    <row r="125" spans="2:34" ht="12" customHeight="1">
      <c r="B125" s="292">
        <v>1999</v>
      </c>
      <c r="C125" s="195"/>
      <c r="D125" s="195"/>
      <c r="E125" s="195"/>
      <c r="F125" s="195"/>
      <c r="G125" s="195"/>
      <c r="H125" s="195"/>
      <c r="I125" s="286">
        <v>78829.97999999998</v>
      </c>
      <c r="J125" s="195"/>
      <c r="K125" s="195"/>
      <c r="L125" s="195"/>
      <c r="M125" s="195"/>
      <c r="N125" s="195"/>
      <c r="O125" s="195"/>
      <c r="P125" s="195"/>
      <c r="Q125" s="195"/>
      <c r="R125" s="264">
        <v>0.00010514896051345361</v>
      </c>
      <c r="S125" s="195"/>
      <c r="T125" s="195"/>
      <c r="U125" s="195"/>
      <c r="V125" s="195"/>
      <c r="W125" s="195"/>
      <c r="X125" s="195"/>
      <c r="Y125" s="195"/>
      <c r="Z125" s="195"/>
      <c r="AA125" s="194">
        <v>9</v>
      </c>
      <c r="AB125" s="195"/>
      <c r="AC125" s="195"/>
      <c r="AD125" s="264">
        <v>0.0010683760683760685</v>
      </c>
      <c r="AE125" s="195"/>
      <c r="AF125" s="195"/>
      <c r="AG125" s="195"/>
      <c r="AH125" s="1"/>
    </row>
    <row r="126" spans="2:34" ht="12" customHeight="1">
      <c r="B126" s="292">
        <v>2000</v>
      </c>
      <c r="C126" s="195"/>
      <c r="D126" s="195"/>
      <c r="E126" s="195"/>
      <c r="F126" s="195"/>
      <c r="G126" s="195"/>
      <c r="H126" s="195"/>
      <c r="I126" s="286">
        <v>18907.69</v>
      </c>
      <c r="J126" s="195"/>
      <c r="K126" s="195"/>
      <c r="L126" s="195"/>
      <c r="M126" s="195"/>
      <c r="N126" s="195"/>
      <c r="O126" s="195"/>
      <c r="P126" s="195"/>
      <c r="Q126" s="195"/>
      <c r="R126" s="264">
        <v>2.5220404079902367E-05</v>
      </c>
      <c r="S126" s="195"/>
      <c r="T126" s="195"/>
      <c r="U126" s="195"/>
      <c r="V126" s="195"/>
      <c r="W126" s="195"/>
      <c r="X126" s="195"/>
      <c r="Y126" s="195"/>
      <c r="Z126" s="195"/>
      <c r="AA126" s="194">
        <v>1</v>
      </c>
      <c r="AB126" s="195"/>
      <c r="AC126" s="195"/>
      <c r="AD126" s="264">
        <v>0.00011870845204178538</v>
      </c>
      <c r="AE126" s="195"/>
      <c r="AF126" s="195"/>
      <c r="AG126" s="195"/>
      <c r="AH126" s="1"/>
    </row>
    <row r="127" spans="2:34" ht="12" customHeight="1">
      <c r="B127" s="292">
        <v>2001</v>
      </c>
      <c r="C127" s="195"/>
      <c r="D127" s="195"/>
      <c r="E127" s="195"/>
      <c r="F127" s="195"/>
      <c r="G127" s="195"/>
      <c r="H127" s="195"/>
      <c r="I127" s="286">
        <v>16961.01</v>
      </c>
      <c r="J127" s="195"/>
      <c r="K127" s="195"/>
      <c r="L127" s="195"/>
      <c r="M127" s="195"/>
      <c r="N127" s="195"/>
      <c r="O127" s="195"/>
      <c r="P127" s="195"/>
      <c r="Q127" s="195"/>
      <c r="R127" s="264">
        <v>2.2623785655638783E-05</v>
      </c>
      <c r="S127" s="195"/>
      <c r="T127" s="195"/>
      <c r="U127" s="195"/>
      <c r="V127" s="195"/>
      <c r="W127" s="195"/>
      <c r="X127" s="195"/>
      <c r="Y127" s="195"/>
      <c r="Z127" s="195"/>
      <c r="AA127" s="194">
        <v>2</v>
      </c>
      <c r="AB127" s="195"/>
      <c r="AC127" s="195"/>
      <c r="AD127" s="264">
        <v>0.00023741690408357076</v>
      </c>
      <c r="AE127" s="195"/>
      <c r="AF127" s="195"/>
      <c r="AG127" s="195"/>
      <c r="AH127" s="1"/>
    </row>
    <row r="128" spans="2:34" ht="12" customHeight="1">
      <c r="B128" s="292">
        <v>2002</v>
      </c>
      <c r="C128" s="195"/>
      <c r="D128" s="195"/>
      <c r="E128" s="195"/>
      <c r="F128" s="195"/>
      <c r="G128" s="195"/>
      <c r="H128" s="195"/>
      <c r="I128" s="286">
        <v>38107.479999999996</v>
      </c>
      <c r="J128" s="195"/>
      <c r="K128" s="195"/>
      <c r="L128" s="195"/>
      <c r="M128" s="195"/>
      <c r="N128" s="195"/>
      <c r="O128" s="195"/>
      <c r="P128" s="195"/>
      <c r="Q128" s="195"/>
      <c r="R128" s="264">
        <v>5.0830431642723036E-05</v>
      </c>
      <c r="S128" s="195"/>
      <c r="T128" s="195"/>
      <c r="U128" s="195"/>
      <c r="V128" s="195"/>
      <c r="W128" s="195"/>
      <c r="X128" s="195"/>
      <c r="Y128" s="195"/>
      <c r="Z128" s="195"/>
      <c r="AA128" s="194">
        <v>3</v>
      </c>
      <c r="AB128" s="195"/>
      <c r="AC128" s="195"/>
      <c r="AD128" s="264">
        <v>0.00035612535612535614</v>
      </c>
      <c r="AE128" s="195"/>
      <c r="AF128" s="195"/>
      <c r="AG128" s="195"/>
      <c r="AH128" s="1"/>
    </row>
    <row r="129" spans="2:34" ht="12" customHeight="1">
      <c r="B129" s="292">
        <v>2003</v>
      </c>
      <c r="C129" s="195"/>
      <c r="D129" s="195"/>
      <c r="E129" s="195"/>
      <c r="F129" s="195"/>
      <c r="G129" s="195"/>
      <c r="H129" s="195"/>
      <c r="I129" s="286">
        <v>613959.8700000002</v>
      </c>
      <c r="J129" s="195"/>
      <c r="K129" s="195"/>
      <c r="L129" s="195"/>
      <c r="M129" s="195"/>
      <c r="N129" s="195"/>
      <c r="O129" s="195"/>
      <c r="P129" s="195"/>
      <c r="Q129" s="195"/>
      <c r="R129" s="264">
        <v>0.0008189427693305917</v>
      </c>
      <c r="S129" s="195"/>
      <c r="T129" s="195"/>
      <c r="U129" s="195"/>
      <c r="V129" s="195"/>
      <c r="W129" s="195"/>
      <c r="X129" s="195"/>
      <c r="Y129" s="195"/>
      <c r="Z129" s="195"/>
      <c r="AA129" s="194">
        <v>21</v>
      </c>
      <c r="AB129" s="195"/>
      <c r="AC129" s="195"/>
      <c r="AD129" s="264">
        <v>0.002492877492877493</v>
      </c>
      <c r="AE129" s="195"/>
      <c r="AF129" s="195"/>
      <c r="AG129" s="195"/>
      <c r="AH129" s="1"/>
    </row>
    <row r="130" spans="2:34" ht="12" customHeight="1">
      <c r="B130" s="292">
        <v>2004</v>
      </c>
      <c r="C130" s="195"/>
      <c r="D130" s="195"/>
      <c r="E130" s="195"/>
      <c r="F130" s="195"/>
      <c r="G130" s="195"/>
      <c r="H130" s="195"/>
      <c r="I130" s="286">
        <v>1424474.1700000002</v>
      </c>
      <c r="J130" s="195"/>
      <c r="K130" s="195"/>
      <c r="L130" s="195"/>
      <c r="M130" s="195"/>
      <c r="N130" s="195"/>
      <c r="O130" s="195"/>
      <c r="P130" s="195"/>
      <c r="Q130" s="195"/>
      <c r="R130" s="264">
        <v>0.001900063633832771</v>
      </c>
      <c r="S130" s="195"/>
      <c r="T130" s="195"/>
      <c r="U130" s="195"/>
      <c r="V130" s="195"/>
      <c r="W130" s="195"/>
      <c r="X130" s="195"/>
      <c r="Y130" s="195"/>
      <c r="Z130" s="195"/>
      <c r="AA130" s="194">
        <v>33</v>
      </c>
      <c r="AB130" s="195"/>
      <c r="AC130" s="195"/>
      <c r="AD130" s="264">
        <v>0.003917378917378918</v>
      </c>
      <c r="AE130" s="195"/>
      <c r="AF130" s="195"/>
      <c r="AG130" s="195"/>
      <c r="AH130" s="1"/>
    </row>
    <row r="131" spans="2:34" ht="12" customHeight="1">
      <c r="B131" s="292">
        <v>2005</v>
      </c>
      <c r="C131" s="195"/>
      <c r="D131" s="195"/>
      <c r="E131" s="195"/>
      <c r="F131" s="195"/>
      <c r="G131" s="195"/>
      <c r="H131" s="195"/>
      <c r="I131" s="286">
        <v>2811298.3800000004</v>
      </c>
      <c r="J131" s="195"/>
      <c r="K131" s="195"/>
      <c r="L131" s="195"/>
      <c r="M131" s="195"/>
      <c r="N131" s="195"/>
      <c r="O131" s="195"/>
      <c r="P131" s="195"/>
      <c r="Q131" s="195"/>
      <c r="R131" s="264">
        <v>0.0037499071083128047</v>
      </c>
      <c r="S131" s="195"/>
      <c r="T131" s="195"/>
      <c r="U131" s="195"/>
      <c r="V131" s="195"/>
      <c r="W131" s="195"/>
      <c r="X131" s="195"/>
      <c r="Y131" s="195"/>
      <c r="Z131" s="195"/>
      <c r="AA131" s="194">
        <v>64</v>
      </c>
      <c r="AB131" s="195"/>
      <c r="AC131" s="195"/>
      <c r="AD131" s="264">
        <v>0.007597340930674264</v>
      </c>
      <c r="AE131" s="195"/>
      <c r="AF131" s="195"/>
      <c r="AG131" s="195"/>
      <c r="AH131" s="1"/>
    </row>
    <row r="132" spans="2:34" ht="12" customHeight="1">
      <c r="B132" s="292">
        <v>2006</v>
      </c>
      <c r="C132" s="195"/>
      <c r="D132" s="195"/>
      <c r="E132" s="195"/>
      <c r="F132" s="195"/>
      <c r="G132" s="195"/>
      <c r="H132" s="195"/>
      <c r="I132" s="286">
        <v>1040939.6000000002</v>
      </c>
      <c r="J132" s="195"/>
      <c r="K132" s="195"/>
      <c r="L132" s="195"/>
      <c r="M132" s="195"/>
      <c r="N132" s="195"/>
      <c r="O132" s="195"/>
      <c r="P132" s="195"/>
      <c r="Q132" s="195"/>
      <c r="R132" s="264">
        <v>0.0013884783035247536</v>
      </c>
      <c r="S132" s="195"/>
      <c r="T132" s="195"/>
      <c r="U132" s="195"/>
      <c r="V132" s="195"/>
      <c r="W132" s="195"/>
      <c r="X132" s="195"/>
      <c r="Y132" s="195"/>
      <c r="Z132" s="195"/>
      <c r="AA132" s="194">
        <v>27</v>
      </c>
      <c r="AB132" s="195"/>
      <c r="AC132" s="195"/>
      <c r="AD132" s="264">
        <v>0.003205128205128205</v>
      </c>
      <c r="AE132" s="195"/>
      <c r="AF132" s="195"/>
      <c r="AG132" s="195"/>
      <c r="AH132" s="1"/>
    </row>
    <row r="133" spans="2:34" ht="12" customHeight="1">
      <c r="B133" s="292">
        <v>2007</v>
      </c>
      <c r="C133" s="195"/>
      <c r="D133" s="195"/>
      <c r="E133" s="195"/>
      <c r="F133" s="195"/>
      <c r="G133" s="195"/>
      <c r="H133" s="195"/>
      <c r="I133" s="286">
        <v>1057724.9399999997</v>
      </c>
      <c r="J133" s="195"/>
      <c r="K133" s="195"/>
      <c r="L133" s="195"/>
      <c r="M133" s="195"/>
      <c r="N133" s="195"/>
      <c r="O133" s="195"/>
      <c r="P133" s="195"/>
      <c r="Q133" s="195"/>
      <c r="R133" s="264">
        <v>0.0014108677682038622</v>
      </c>
      <c r="S133" s="195"/>
      <c r="T133" s="195"/>
      <c r="U133" s="195"/>
      <c r="V133" s="195"/>
      <c r="W133" s="195"/>
      <c r="X133" s="195"/>
      <c r="Y133" s="195"/>
      <c r="Z133" s="195"/>
      <c r="AA133" s="194">
        <v>32</v>
      </c>
      <c r="AB133" s="195"/>
      <c r="AC133" s="195"/>
      <c r="AD133" s="264">
        <v>0.003798670465337132</v>
      </c>
      <c r="AE133" s="195"/>
      <c r="AF133" s="195"/>
      <c r="AG133" s="195"/>
      <c r="AH133" s="1"/>
    </row>
    <row r="134" spans="2:34" ht="12" customHeight="1">
      <c r="B134" s="292">
        <v>2008</v>
      </c>
      <c r="C134" s="195"/>
      <c r="D134" s="195"/>
      <c r="E134" s="195"/>
      <c r="F134" s="195"/>
      <c r="G134" s="195"/>
      <c r="H134" s="195"/>
      <c r="I134" s="286">
        <v>1100439.45</v>
      </c>
      <c r="J134" s="195"/>
      <c r="K134" s="195"/>
      <c r="L134" s="195"/>
      <c r="M134" s="195"/>
      <c r="N134" s="195"/>
      <c r="O134" s="195"/>
      <c r="P134" s="195"/>
      <c r="Q134" s="195"/>
      <c r="R134" s="264">
        <v>0.0014678433798346344</v>
      </c>
      <c r="S134" s="195"/>
      <c r="T134" s="195"/>
      <c r="U134" s="195"/>
      <c r="V134" s="195"/>
      <c r="W134" s="195"/>
      <c r="X134" s="195"/>
      <c r="Y134" s="195"/>
      <c r="Z134" s="195"/>
      <c r="AA134" s="194">
        <v>26</v>
      </c>
      <c r="AB134" s="195"/>
      <c r="AC134" s="195"/>
      <c r="AD134" s="264">
        <v>0.0030864197530864196</v>
      </c>
      <c r="AE134" s="195"/>
      <c r="AF134" s="195"/>
      <c r="AG134" s="195"/>
      <c r="AH134" s="1"/>
    </row>
    <row r="135" spans="2:34" ht="12" customHeight="1">
      <c r="B135" s="292">
        <v>2009</v>
      </c>
      <c r="C135" s="195"/>
      <c r="D135" s="195"/>
      <c r="E135" s="195"/>
      <c r="F135" s="195"/>
      <c r="G135" s="195"/>
      <c r="H135" s="195"/>
      <c r="I135" s="286">
        <v>3593661.3699999996</v>
      </c>
      <c r="J135" s="195"/>
      <c r="K135" s="195"/>
      <c r="L135" s="195"/>
      <c r="M135" s="195"/>
      <c r="N135" s="195"/>
      <c r="O135" s="195"/>
      <c r="P135" s="195"/>
      <c r="Q135" s="195"/>
      <c r="R135" s="264">
        <v>0.0047934777795561245</v>
      </c>
      <c r="S135" s="195"/>
      <c r="T135" s="195"/>
      <c r="U135" s="195"/>
      <c r="V135" s="195"/>
      <c r="W135" s="195"/>
      <c r="X135" s="195"/>
      <c r="Y135" s="195"/>
      <c r="Z135" s="195"/>
      <c r="AA135" s="194">
        <v>78</v>
      </c>
      <c r="AB135" s="195"/>
      <c r="AC135" s="195"/>
      <c r="AD135" s="264">
        <v>0.009259259259259259</v>
      </c>
      <c r="AE135" s="195"/>
      <c r="AF135" s="195"/>
      <c r="AG135" s="195"/>
      <c r="AH135" s="1"/>
    </row>
    <row r="136" spans="2:34" ht="12" customHeight="1">
      <c r="B136" s="292">
        <v>2010</v>
      </c>
      <c r="C136" s="195"/>
      <c r="D136" s="195"/>
      <c r="E136" s="195"/>
      <c r="F136" s="195"/>
      <c r="G136" s="195"/>
      <c r="H136" s="195"/>
      <c r="I136" s="286">
        <v>7471652.659999995</v>
      </c>
      <c r="J136" s="195"/>
      <c r="K136" s="195"/>
      <c r="L136" s="195"/>
      <c r="M136" s="195"/>
      <c r="N136" s="195"/>
      <c r="O136" s="195"/>
      <c r="P136" s="195"/>
      <c r="Q136" s="195"/>
      <c r="R136" s="264">
        <v>0.009966214763933471</v>
      </c>
      <c r="S136" s="195"/>
      <c r="T136" s="195"/>
      <c r="U136" s="195"/>
      <c r="V136" s="195"/>
      <c r="W136" s="195"/>
      <c r="X136" s="195"/>
      <c r="Y136" s="195"/>
      <c r="Z136" s="195"/>
      <c r="AA136" s="194">
        <v>160</v>
      </c>
      <c r="AB136" s="195"/>
      <c r="AC136" s="195"/>
      <c r="AD136" s="264">
        <v>0.01899335232668566</v>
      </c>
      <c r="AE136" s="195"/>
      <c r="AF136" s="195"/>
      <c r="AG136" s="195"/>
      <c r="AH136" s="1"/>
    </row>
    <row r="137" spans="2:34" ht="12" customHeight="1">
      <c r="B137" s="292">
        <v>2011</v>
      </c>
      <c r="C137" s="195"/>
      <c r="D137" s="195"/>
      <c r="E137" s="195"/>
      <c r="F137" s="195"/>
      <c r="G137" s="195"/>
      <c r="H137" s="195"/>
      <c r="I137" s="286">
        <v>4470324.7799999975</v>
      </c>
      <c r="J137" s="195"/>
      <c r="K137" s="195"/>
      <c r="L137" s="195"/>
      <c r="M137" s="195"/>
      <c r="N137" s="195"/>
      <c r="O137" s="195"/>
      <c r="P137" s="195"/>
      <c r="Q137" s="195"/>
      <c r="R137" s="264">
        <v>0.005962832970077286</v>
      </c>
      <c r="S137" s="195"/>
      <c r="T137" s="195"/>
      <c r="U137" s="195"/>
      <c r="V137" s="195"/>
      <c r="W137" s="195"/>
      <c r="X137" s="195"/>
      <c r="Y137" s="195"/>
      <c r="Z137" s="195"/>
      <c r="AA137" s="194">
        <v>109</v>
      </c>
      <c r="AB137" s="195"/>
      <c r="AC137" s="195"/>
      <c r="AD137" s="264">
        <v>0.012939221272554606</v>
      </c>
      <c r="AE137" s="195"/>
      <c r="AF137" s="195"/>
      <c r="AG137" s="195"/>
      <c r="AH137" s="1"/>
    </row>
    <row r="138" spans="2:34" ht="12" customHeight="1">
      <c r="B138" s="292">
        <v>2012</v>
      </c>
      <c r="C138" s="195"/>
      <c r="D138" s="195"/>
      <c r="E138" s="195"/>
      <c r="F138" s="195"/>
      <c r="G138" s="195"/>
      <c r="H138" s="195"/>
      <c r="I138" s="286">
        <v>2259175.1200000006</v>
      </c>
      <c r="J138" s="195"/>
      <c r="K138" s="195"/>
      <c r="L138" s="195"/>
      <c r="M138" s="195"/>
      <c r="N138" s="195"/>
      <c r="O138" s="195"/>
      <c r="P138" s="195"/>
      <c r="Q138" s="195"/>
      <c r="R138" s="264">
        <v>0.0030134463498006337</v>
      </c>
      <c r="S138" s="195"/>
      <c r="T138" s="195"/>
      <c r="U138" s="195"/>
      <c r="V138" s="195"/>
      <c r="W138" s="195"/>
      <c r="X138" s="195"/>
      <c r="Y138" s="195"/>
      <c r="Z138" s="195"/>
      <c r="AA138" s="194">
        <v>65</v>
      </c>
      <c r="AB138" s="195"/>
      <c r="AC138" s="195"/>
      <c r="AD138" s="264">
        <v>0.007716049382716049</v>
      </c>
      <c r="AE138" s="195"/>
      <c r="AF138" s="195"/>
      <c r="AG138" s="195"/>
      <c r="AH138" s="1"/>
    </row>
    <row r="139" spans="2:34" ht="12" customHeight="1">
      <c r="B139" s="292">
        <v>2013</v>
      </c>
      <c r="C139" s="195"/>
      <c r="D139" s="195"/>
      <c r="E139" s="195"/>
      <c r="F139" s="195"/>
      <c r="G139" s="195"/>
      <c r="H139" s="195"/>
      <c r="I139" s="286">
        <v>13225352.33999999</v>
      </c>
      <c r="J139" s="195"/>
      <c r="K139" s="195"/>
      <c r="L139" s="195"/>
      <c r="M139" s="195"/>
      <c r="N139" s="195"/>
      <c r="O139" s="195"/>
      <c r="P139" s="195"/>
      <c r="Q139" s="195"/>
      <c r="R139" s="264">
        <v>0.01764090325755722</v>
      </c>
      <c r="S139" s="195"/>
      <c r="T139" s="195"/>
      <c r="U139" s="195"/>
      <c r="V139" s="195"/>
      <c r="W139" s="195"/>
      <c r="X139" s="195"/>
      <c r="Y139" s="195"/>
      <c r="Z139" s="195"/>
      <c r="AA139" s="194">
        <v>210</v>
      </c>
      <c r="AB139" s="195"/>
      <c r="AC139" s="195"/>
      <c r="AD139" s="264">
        <v>0.02492877492877493</v>
      </c>
      <c r="AE139" s="195"/>
      <c r="AF139" s="195"/>
      <c r="AG139" s="195"/>
      <c r="AH139" s="1"/>
    </row>
    <row r="140" spans="2:34" ht="12" customHeight="1">
      <c r="B140" s="292">
        <v>2014</v>
      </c>
      <c r="C140" s="195"/>
      <c r="D140" s="195"/>
      <c r="E140" s="195"/>
      <c r="F140" s="195"/>
      <c r="G140" s="195"/>
      <c r="H140" s="195"/>
      <c r="I140" s="286">
        <v>108044191.34999989</v>
      </c>
      <c r="J140" s="195"/>
      <c r="K140" s="195"/>
      <c r="L140" s="195"/>
      <c r="M140" s="195"/>
      <c r="N140" s="195"/>
      <c r="O140" s="195"/>
      <c r="P140" s="195"/>
      <c r="Q140" s="195"/>
      <c r="R140" s="264">
        <v>0.14411692619951405</v>
      </c>
      <c r="S140" s="195"/>
      <c r="T140" s="195"/>
      <c r="U140" s="195"/>
      <c r="V140" s="195"/>
      <c r="W140" s="195"/>
      <c r="X140" s="195"/>
      <c r="Y140" s="195"/>
      <c r="Z140" s="195"/>
      <c r="AA140" s="194">
        <v>1305</v>
      </c>
      <c r="AB140" s="195"/>
      <c r="AC140" s="195"/>
      <c r="AD140" s="264">
        <v>0.15491452991452992</v>
      </c>
      <c r="AE140" s="195"/>
      <c r="AF140" s="195"/>
      <c r="AG140" s="195"/>
      <c r="AH140" s="1"/>
    </row>
    <row r="141" spans="2:34" ht="12" customHeight="1">
      <c r="B141" s="292">
        <v>2015</v>
      </c>
      <c r="C141" s="195"/>
      <c r="D141" s="195"/>
      <c r="E141" s="195"/>
      <c r="F141" s="195"/>
      <c r="G141" s="195"/>
      <c r="H141" s="195"/>
      <c r="I141" s="286">
        <v>523180245.8200018</v>
      </c>
      <c r="J141" s="195"/>
      <c r="K141" s="195"/>
      <c r="L141" s="195"/>
      <c r="M141" s="195"/>
      <c r="N141" s="195"/>
      <c r="O141" s="195"/>
      <c r="P141" s="195"/>
      <c r="Q141" s="195"/>
      <c r="R141" s="264">
        <v>0.6978545346471778</v>
      </c>
      <c r="S141" s="195"/>
      <c r="T141" s="195"/>
      <c r="U141" s="195"/>
      <c r="V141" s="195"/>
      <c r="W141" s="195"/>
      <c r="X141" s="195"/>
      <c r="Y141" s="195"/>
      <c r="Z141" s="195"/>
      <c r="AA141" s="194">
        <v>5329</v>
      </c>
      <c r="AB141" s="195"/>
      <c r="AC141" s="195"/>
      <c r="AD141" s="264">
        <v>0.6325973409306742</v>
      </c>
      <c r="AE141" s="195"/>
      <c r="AF141" s="195"/>
      <c r="AG141" s="195"/>
      <c r="AH141" s="1"/>
    </row>
    <row r="142" spans="2:34" ht="12" customHeight="1">
      <c r="B142" s="292">
        <v>2016</v>
      </c>
      <c r="C142" s="195"/>
      <c r="D142" s="195"/>
      <c r="E142" s="195"/>
      <c r="F142" s="195"/>
      <c r="G142" s="195"/>
      <c r="H142" s="195"/>
      <c r="I142" s="286">
        <v>79199875.11000001</v>
      </c>
      <c r="J142" s="195"/>
      <c r="K142" s="195"/>
      <c r="L142" s="195"/>
      <c r="M142" s="195"/>
      <c r="N142" s="195"/>
      <c r="O142" s="195"/>
      <c r="P142" s="195"/>
      <c r="Q142" s="195"/>
      <c r="R142" s="264">
        <v>0.1056423525746404</v>
      </c>
      <c r="S142" s="195"/>
      <c r="T142" s="195"/>
      <c r="U142" s="195"/>
      <c r="V142" s="195"/>
      <c r="W142" s="195"/>
      <c r="X142" s="195"/>
      <c r="Y142" s="195"/>
      <c r="Z142" s="195"/>
      <c r="AA142" s="194">
        <v>944</v>
      </c>
      <c r="AB142" s="195"/>
      <c r="AC142" s="195"/>
      <c r="AD142" s="264">
        <v>0.1120607787274454</v>
      </c>
      <c r="AE142" s="195"/>
      <c r="AF142" s="195"/>
      <c r="AG142" s="195"/>
      <c r="AH142" s="1"/>
    </row>
    <row r="143" spans="2:34" ht="12" customHeight="1">
      <c r="B143" s="287"/>
      <c r="C143" s="288"/>
      <c r="D143" s="288"/>
      <c r="E143" s="288"/>
      <c r="F143" s="288"/>
      <c r="G143" s="288"/>
      <c r="H143" s="288"/>
      <c r="I143" s="289">
        <v>749698138.8600017</v>
      </c>
      <c r="J143" s="288"/>
      <c r="K143" s="288"/>
      <c r="L143" s="288"/>
      <c r="M143" s="288"/>
      <c r="N143" s="288"/>
      <c r="O143" s="288"/>
      <c r="P143" s="288"/>
      <c r="Q143" s="288"/>
      <c r="R143" s="290">
        <v>0.9999999999999993</v>
      </c>
      <c r="S143" s="288"/>
      <c r="T143" s="288"/>
      <c r="U143" s="288"/>
      <c r="V143" s="288"/>
      <c r="W143" s="288"/>
      <c r="X143" s="288"/>
      <c r="Y143" s="288"/>
      <c r="Z143" s="288"/>
      <c r="AA143" s="291">
        <v>8424</v>
      </c>
      <c r="AB143" s="288"/>
      <c r="AC143" s="288"/>
      <c r="AD143" s="290">
        <v>1</v>
      </c>
      <c r="AE143" s="288"/>
      <c r="AF143" s="288"/>
      <c r="AG143" s="288"/>
      <c r="AH143" s="1"/>
    </row>
    <row r="144" spans="2:34" ht="9"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2:34" ht="18.75" customHeight="1">
      <c r="B145" s="212" t="s">
        <v>1004</v>
      </c>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4"/>
    </row>
    <row r="146" spans="2:34" ht="8.25" customHeight="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2:34" ht="11.25" customHeight="1">
      <c r="B147" s="191" t="s">
        <v>1050</v>
      </c>
      <c r="C147" s="192"/>
      <c r="D147" s="192"/>
      <c r="E147" s="192"/>
      <c r="F147" s="192"/>
      <c r="G147" s="192"/>
      <c r="H147" s="191" t="s">
        <v>1014</v>
      </c>
      <c r="I147" s="192"/>
      <c r="J147" s="192"/>
      <c r="K147" s="192"/>
      <c r="L147" s="192"/>
      <c r="M147" s="192"/>
      <c r="N147" s="192"/>
      <c r="O147" s="192"/>
      <c r="P147" s="192"/>
      <c r="Q147" s="192"/>
      <c r="R147" s="192"/>
      <c r="S147" s="191" t="s">
        <v>1015</v>
      </c>
      <c r="T147" s="192"/>
      <c r="U147" s="192"/>
      <c r="V147" s="192"/>
      <c r="W147" s="192"/>
      <c r="X147" s="192"/>
      <c r="Y147" s="192"/>
      <c r="Z147" s="192"/>
      <c r="AA147" s="191" t="s">
        <v>1051</v>
      </c>
      <c r="AB147" s="192"/>
      <c r="AC147" s="192"/>
      <c r="AD147" s="192"/>
      <c r="AE147" s="191" t="s">
        <v>1015</v>
      </c>
      <c r="AF147" s="192"/>
      <c r="AG147" s="192"/>
      <c r="AH147" s="1"/>
    </row>
    <row r="148" spans="2:34" ht="10.5" customHeight="1">
      <c r="B148" s="197" t="s">
        <v>1052</v>
      </c>
      <c r="C148" s="195"/>
      <c r="D148" s="195"/>
      <c r="E148" s="195"/>
      <c r="F148" s="195"/>
      <c r="G148" s="195"/>
      <c r="H148" s="286">
        <v>126287239.88000004</v>
      </c>
      <c r="I148" s="195"/>
      <c r="J148" s="195"/>
      <c r="K148" s="195"/>
      <c r="L148" s="195"/>
      <c r="M148" s="195"/>
      <c r="N148" s="195"/>
      <c r="O148" s="195"/>
      <c r="P148" s="195"/>
      <c r="Q148" s="195"/>
      <c r="R148" s="195"/>
      <c r="S148" s="264">
        <v>0.16845078483459205</v>
      </c>
      <c r="T148" s="195"/>
      <c r="U148" s="195"/>
      <c r="V148" s="195"/>
      <c r="W148" s="195"/>
      <c r="X148" s="195"/>
      <c r="Y148" s="195"/>
      <c r="Z148" s="195"/>
      <c r="AA148" s="194">
        <v>2180</v>
      </c>
      <c r="AB148" s="195"/>
      <c r="AC148" s="195"/>
      <c r="AD148" s="195"/>
      <c r="AE148" s="264">
        <v>0.40437766648117235</v>
      </c>
      <c r="AF148" s="195"/>
      <c r="AG148" s="195"/>
      <c r="AH148" s="1"/>
    </row>
    <row r="149" spans="2:34" ht="10.5" customHeight="1">
      <c r="B149" s="197" t="s">
        <v>1053</v>
      </c>
      <c r="C149" s="195"/>
      <c r="D149" s="195"/>
      <c r="E149" s="195"/>
      <c r="F149" s="195"/>
      <c r="G149" s="195"/>
      <c r="H149" s="286">
        <v>304884026.27</v>
      </c>
      <c r="I149" s="195"/>
      <c r="J149" s="195"/>
      <c r="K149" s="195"/>
      <c r="L149" s="195"/>
      <c r="M149" s="195"/>
      <c r="N149" s="195"/>
      <c r="O149" s="195"/>
      <c r="P149" s="195"/>
      <c r="Q149" s="195"/>
      <c r="R149" s="195"/>
      <c r="S149" s="264">
        <v>0.40667571448638</v>
      </c>
      <c r="T149" s="195"/>
      <c r="U149" s="195"/>
      <c r="V149" s="195"/>
      <c r="W149" s="195"/>
      <c r="X149" s="195"/>
      <c r="Y149" s="195"/>
      <c r="Z149" s="195"/>
      <c r="AA149" s="194">
        <v>2124</v>
      </c>
      <c r="AB149" s="195"/>
      <c r="AC149" s="195"/>
      <c r="AD149" s="195"/>
      <c r="AE149" s="264">
        <v>0.39398998330550916</v>
      </c>
      <c r="AF149" s="195"/>
      <c r="AG149" s="195"/>
      <c r="AH149" s="1"/>
    </row>
    <row r="150" spans="2:34" ht="10.5" customHeight="1">
      <c r="B150" s="197" t="s">
        <v>1054</v>
      </c>
      <c r="C150" s="195"/>
      <c r="D150" s="195"/>
      <c r="E150" s="195"/>
      <c r="F150" s="195"/>
      <c r="G150" s="195"/>
      <c r="H150" s="286">
        <v>199956184.96000037</v>
      </c>
      <c r="I150" s="195"/>
      <c r="J150" s="195"/>
      <c r="K150" s="195"/>
      <c r="L150" s="195"/>
      <c r="M150" s="195"/>
      <c r="N150" s="195"/>
      <c r="O150" s="195"/>
      <c r="P150" s="195"/>
      <c r="Q150" s="195"/>
      <c r="R150" s="195"/>
      <c r="S150" s="264">
        <v>0.2667155947113008</v>
      </c>
      <c r="T150" s="195"/>
      <c r="U150" s="195"/>
      <c r="V150" s="195"/>
      <c r="W150" s="195"/>
      <c r="X150" s="195"/>
      <c r="Y150" s="195"/>
      <c r="Z150" s="195"/>
      <c r="AA150" s="194">
        <v>833</v>
      </c>
      <c r="AB150" s="195"/>
      <c r="AC150" s="195"/>
      <c r="AD150" s="195"/>
      <c r="AE150" s="264">
        <v>0.15451678723798923</v>
      </c>
      <c r="AF150" s="195"/>
      <c r="AG150" s="195"/>
      <c r="AH150" s="1"/>
    </row>
    <row r="151" spans="2:34" ht="10.5" customHeight="1">
      <c r="B151" s="197" t="s">
        <v>1055</v>
      </c>
      <c r="C151" s="195"/>
      <c r="D151" s="195"/>
      <c r="E151" s="195"/>
      <c r="F151" s="195"/>
      <c r="G151" s="195"/>
      <c r="H151" s="286">
        <v>53114060.21000002</v>
      </c>
      <c r="I151" s="195"/>
      <c r="J151" s="195"/>
      <c r="K151" s="195"/>
      <c r="L151" s="195"/>
      <c r="M151" s="195"/>
      <c r="N151" s="195"/>
      <c r="O151" s="195"/>
      <c r="P151" s="195"/>
      <c r="Q151" s="195"/>
      <c r="R151" s="195"/>
      <c r="S151" s="264">
        <v>0.0708472616602275</v>
      </c>
      <c r="T151" s="195"/>
      <c r="U151" s="195"/>
      <c r="V151" s="195"/>
      <c r="W151" s="195"/>
      <c r="X151" s="195"/>
      <c r="Y151" s="195"/>
      <c r="Z151" s="195"/>
      <c r="AA151" s="194">
        <v>154</v>
      </c>
      <c r="AB151" s="195"/>
      <c r="AC151" s="195"/>
      <c r="AD151" s="195"/>
      <c r="AE151" s="264">
        <v>0.02856612873307364</v>
      </c>
      <c r="AF151" s="195"/>
      <c r="AG151" s="195"/>
      <c r="AH151" s="1"/>
    </row>
    <row r="152" spans="2:34" ht="10.5" customHeight="1">
      <c r="B152" s="197" t="s">
        <v>1056</v>
      </c>
      <c r="C152" s="195"/>
      <c r="D152" s="195"/>
      <c r="E152" s="195"/>
      <c r="F152" s="195"/>
      <c r="G152" s="195"/>
      <c r="H152" s="286">
        <v>65456627.539999984</v>
      </c>
      <c r="I152" s="195"/>
      <c r="J152" s="195"/>
      <c r="K152" s="195"/>
      <c r="L152" s="195"/>
      <c r="M152" s="195"/>
      <c r="N152" s="195"/>
      <c r="O152" s="195"/>
      <c r="P152" s="195"/>
      <c r="Q152" s="195"/>
      <c r="R152" s="195"/>
      <c r="S152" s="264">
        <v>0.08731064430749966</v>
      </c>
      <c r="T152" s="195"/>
      <c r="U152" s="195"/>
      <c r="V152" s="195"/>
      <c r="W152" s="195"/>
      <c r="X152" s="195"/>
      <c r="Y152" s="195"/>
      <c r="Z152" s="195"/>
      <c r="AA152" s="194">
        <v>100</v>
      </c>
      <c r="AB152" s="195"/>
      <c r="AC152" s="195"/>
      <c r="AD152" s="195"/>
      <c r="AE152" s="264">
        <v>0.01854943424225561</v>
      </c>
      <c r="AF152" s="195"/>
      <c r="AG152" s="195"/>
      <c r="AH152" s="1"/>
    </row>
    <row r="153" spans="2:34" ht="12" customHeight="1">
      <c r="B153" s="287"/>
      <c r="C153" s="288"/>
      <c r="D153" s="288"/>
      <c r="E153" s="288"/>
      <c r="F153" s="288"/>
      <c r="G153" s="288"/>
      <c r="H153" s="289">
        <v>749698138.8600004</v>
      </c>
      <c r="I153" s="288"/>
      <c r="J153" s="288"/>
      <c r="K153" s="288"/>
      <c r="L153" s="288"/>
      <c r="M153" s="288"/>
      <c r="N153" s="288"/>
      <c r="O153" s="288"/>
      <c r="P153" s="288"/>
      <c r="Q153" s="288"/>
      <c r="R153" s="288"/>
      <c r="S153" s="290">
        <v>1.000000000000001</v>
      </c>
      <c r="T153" s="288"/>
      <c r="U153" s="288"/>
      <c r="V153" s="288"/>
      <c r="W153" s="288"/>
      <c r="X153" s="288"/>
      <c r="Y153" s="288"/>
      <c r="Z153" s="288"/>
      <c r="AA153" s="291">
        <v>5391</v>
      </c>
      <c r="AB153" s="288"/>
      <c r="AC153" s="288"/>
      <c r="AD153" s="288"/>
      <c r="AE153" s="290">
        <v>1</v>
      </c>
      <c r="AF153" s="288"/>
      <c r="AG153" s="288"/>
      <c r="AH153" s="1"/>
    </row>
    <row r="154" spans="2:34" ht="9" customHeight="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2:34" ht="18.75" customHeight="1">
      <c r="B155" s="212" t="s">
        <v>1005</v>
      </c>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4"/>
    </row>
    <row r="156" spans="2:34" ht="8.25" customHeight="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2:34" ht="11.25" customHeight="1">
      <c r="B157" s="191"/>
      <c r="C157" s="192"/>
      <c r="D157" s="192"/>
      <c r="E157" s="192"/>
      <c r="F157" s="192"/>
      <c r="G157" s="191" t="s">
        <v>1014</v>
      </c>
      <c r="H157" s="192"/>
      <c r="I157" s="192"/>
      <c r="J157" s="192"/>
      <c r="K157" s="192"/>
      <c r="L157" s="192"/>
      <c r="M157" s="192"/>
      <c r="N157" s="192"/>
      <c r="O157" s="192"/>
      <c r="P157" s="192"/>
      <c r="Q157" s="192"/>
      <c r="R157" s="191" t="s">
        <v>1015</v>
      </c>
      <c r="S157" s="192"/>
      <c r="T157" s="192"/>
      <c r="U157" s="192"/>
      <c r="V157" s="192"/>
      <c r="W157" s="192"/>
      <c r="X157" s="192"/>
      <c r="Y157" s="192"/>
      <c r="Z157" s="191" t="s">
        <v>1016</v>
      </c>
      <c r="AA157" s="192"/>
      <c r="AB157" s="192"/>
      <c r="AC157" s="192"/>
      <c r="AD157" s="192"/>
      <c r="AE157" s="192"/>
      <c r="AF157" s="191" t="s">
        <v>1015</v>
      </c>
      <c r="AG157" s="192"/>
      <c r="AH157" s="1"/>
    </row>
    <row r="158" spans="2:34" ht="11.25" customHeight="1">
      <c r="B158" s="197" t="s">
        <v>1057</v>
      </c>
      <c r="C158" s="195"/>
      <c r="D158" s="195"/>
      <c r="E158" s="195"/>
      <c r="F158" s="195"/>
      <c r="G158" s="286">
        <v>1218597.49</v>
      </c>
      <c r="H158" s="195"/>
      <c r="I158" s="195"/>
      <c r="J158" s="195"/>
      <c r="K158" s="195"/>
      <c r="L158" s="195"/>
      <c r="M158" s="195"/>
      <c r="N158" s="195"/>
      <c r="O158" s="195"/>
      <c r="P158" s="195"/>
      <c r="Q158" s="195"/>
      <c r="R158" s="264">
        <v>0.0016254508672690767</v>
      </c>
      <c r="S158" s="195"/>
      <c r="T158" s="195"/>
      <c r="U158" s="195"/>
      <c r="V158" s="195"/>
      <c r="W158" s="195"/>
      <c r="X158" s="195"/>
      <c r="Y158" s="195"/>
      <c r="Z158" s="194">
        <v>18</v>
      </c>
      <c r="AA158" s="195"/>
      <c r="AB158" s="195"/>
      <c r="AC158" s="195"/>
      <c r="AD158" s="195"/>
      <c r="AE158" s="195"/>
      <c r="AF158" s="264">
        <v>0.002136752136752137</v>
      </c>
      <c r="AG158" s="195"/>
      <c r="AH158" s="1"/>
    </row>
    <row r="159" spans="2:34" ht="11.25" customHeight="1">
      <c r="B159" s="197" t="s">
        <v>1058</v>
      </c>
      <c r="C159" s="195"/>
      <c r="D159" s="195"/>
      <c r="E159" s="195"/>
      <c r="F159" s="195"/>
      <c r="G159" s="286">
        <v>4710490.9399999995</v>
      </c>
      <c r="H159" s="195"/>
      <c r="I159" s="195"/>
      <c r="J159" s="195"/>
      <c r="K159" s="195"/>
      <c r="L159" s="195"/>
      <c r="M159" s="195"/>
      <c r="N159" s="195"/>
      <c r="O159" s="195"/>
      <c r="P159" s="195"/>
      <c r="Q159" s="195"/>
      <c r="R159" s="264">
        <v>0.006283183451892821</v>
      </c>
      <c r="S159" s="195"/>
      <c r="T159" s="195"/>
      <c r="U159" s="195"/>
      <c r="V159" s="195"/>
      <c r="W159" s="195"/>
      <c r="X159" s="195"/>
      <c r="Y159" s="195"/>
      <c r="Z159" s="194">
        <v>92</v>
      </c>
      <c r="AA159" s="195"/>
      <c r="AB159" s="195"/>
      <c r="AC159" s="195"/>
      <c r="AD159" s="195"/>
      <c r="AE159" s="195"/>
      <c r="AF159" s="264">
        <v>0.010921177587844255</v>
      </c>
      <c r="AG159" s="195"/>
      <c r="AH159" s="1"/>
    </row>
    <row r="160" spans="2:34" ht="11.25" customHeight="1">
      <c r="B160" s="197" t="s">
        <v>1059</v>
      </c>
      <c r="C160" s="195"/>
      <c r="D160" s="195"/>
      <c r="E160" s="195"/>
      <c r="F160" s="195"/>
      <c r="G160" s="286">
        <v>20943541.35999999</v>
      </c>
      <c r="H160" s="195"/>
      <c r="I160" s="195"/>
      <c r="J160" s="195"/>
      <c r="K160" s="195"/>
      <c r="L160" s="195"/>
      <c r="M160" s="195"/>
      <c r="N160" s="195"/>
      <c r="O160" s="195"/>
      <c r="P160" s="195"/>
      <c r="Q160" s="195"/>
      <c r="R160" s="264">
        <v>0.027935965523199758</v>
      </c>
      <c r="S160" s="195"/>
      <c r="T160" s="195"/>
      <c r="U160" s="195"/>
      <c r="V160" s="195"/>
      <c r="W160" s="195"/>
      <c r="X160" s="195"/>
      <c r="Y160" s="195"/>
      <c r="Z160" s="194">
        <v>286</v>
      </c>
      <c r="AA160" s="195"/>
      <c r="AB160" s="195"/>
      <c r="AC160" s="195"/>
      <c r="AD160" s="195"/>
      <c r="AE160" s="195"/>
      <c r="AF160" s="264">
        <v>0.033950617283950615</v>
      </c>
      <c r="AG160" s="195"/>
      <c r="AH160" s="1"/>
    </row>
    <row r="161" spans="2:34" ht="11.25" customHeight="1">
      <c r="B161" s="197" t="s">
        <v>1060</v>
      </c>
      <c r="C161" s="195"/>
      <c r="D161" s="195"/>
      <c r="E161" s="195"/>
      <c r="F161" s="195"/>
      <c r="G161" s="286">
        <v>216128660.45</v>
      </c>
      <c r="H161" s="195"/>
      <c r="I161" s="195"/>
      <c r="J161" s="195"/>
      <c r="K161" s="195"/>
      <c r="L161" s="195"/>
      <c r="M161" s="195"/>
      <c r="N161" s="195"/>
      <c r="O161" s="195"/>
      <c r="P161" s="195"/>
      <c r="Q161" s="195"/>
      <c r="R161" s="264">
        <v>0.28828757768913205</v>
      </c>
      <c r="S161" s="195"/>
      <c r="T161" s="195"/>
      <c r="U161" s="195"/>
      <c r="V161" s="195"/>
      <c r="W161" s="195"/>
      <c r="X161" s="195"/>
      <c r="Y161" s="195"/>
      <c r="Z161" s="194">
        <v>2683</v>
      </c>
      <c r="AA161" s="195"/>
      <c r="AB161" s="195"/>
      <c r="AC161" s="195"/>
      <c r="AD161" s="195"/>
      <c r="AE161" s="195"/>
      <c r="AF161" s="264">
        <v>0.31849477682811017</v>
      </c>
      <c r="AG161" s="195"/>
      <c r="AH161" s="1"/>
    </row>
    <row r="162" spans="2:34" ht="11.25" customHeight="1">
      <c r="B162" s="197" t="s">
        <v>1061</v>
      </c>
      <c r="C162" s="195"/>
      <c r="D162" s="195"/>
      <c r="E162" s="195"/>
      <c r="F162" s="195"/>
      <c r="G162" s="286">
        <v>273490754.7900001</v>
      </c>
      <c r="H162" s="195"/>
      <c r="I162" s="195"/>
      <c r="J162" s="195"/>
      <c r="K162" s="195"/>
      <c r="L162" s="195"/>
      <c r="M162" s="195"/>
      <c r="N162" s="195"/>
      <c r="O162" s="195"/>
      <c r="P162" s="195"/>
      <c r="Q162" s="195"/>
      <c r="R162" s="264">
        <v>0.36480116544756713</v>
      </c>
      <c r="S162" s="195"/>
      <c r="T162" s="195"/>
      <c r="U162" s="195"/>
      <c r="V162" s="195"/>
      <c r="W162" s="195"/>
      <c r="X162" s="195"/>
      <c r="Y162" s="195"/>
      <c r="Z162" s="194">
        <v>2663</v>
      </c>
      <c r="AA162" s="195"/>
      <c r="AB162" s="195"/>
      <c r="AC162" s="195"/>
      <c r="AD162" s="195"/>
      <c r="AE162" s="195"/>
      <c r="AF162" s="264">
        <v>0.31612060778727447</v>
      </c>
      <c r="AG162" s="195"/>
      <c r="AH162" s="1"/>
    </row>
    <row r="163" spans="2:34" ht="11.25" customHeight="1">
      <c r="B163" s="197" t="s">
        <v>1062</v>
      </c>
      <c r="C163" s="195"/>
      <c r="D163" s="195"/>
      <c r="E163" s="195"/>
      <c r="F163" s="195"/>
      <c r="G163" s="286">
        <v>175596861.73999983</v>
      </c>
      <c r="H163" s="195"/>
      <c r="I163" s="195"/>
      <c r="J163" s="195"/>
      <c r="K163" s="195"/>
      <c r="L163" s="195"/>
      <c r="M163" s="195"/>
      <c r="N163" s="195"/>
      <c r="O163" s="195"/>
      <c r="P163" s="195"/>
      <c r="Q163" s="195"/>
      <c r="R163" s="264">
        <v>0.2342234195846004</v>
      </c>
      <c r="S163" s="195"/>
      <c r="T163" s="195"/>
      <c r="U163" s="195"/>
      <c r="V163" s="195"/>
      <c r="W163" s="195"/>
      <c r="X163" s="195"/>
      <c r="Y163" s="195"/>
      <c r="Z163" s="194">
        <v>1805</v>
      </c>
      <c r="AA163" s="195"/>
      <c r="AB163" s="195"/>
      <c r="AC163" s="195"/>
      <c r="AD163" s="195"/>
      <c r="AE163" s="195"/>
      <c r="AF163" s="264">
        <v>0.2142687559354226</v>
      </c>
      <c r="AG163" s="195"/>
      <c r="AH163" s="1"/>
    </row>
    <row r="164" spans="2:34" ht="11.25" customHeight="1">
      <c r="B164" s="197" t="s">
        <v>1063</v>
      </c>
      <c r="C164" s="195"/>
      <c r="D164" s="195"/>
      <c r="E164" s="195"/>
      <c r="F164" s="195"/>
      <c r="G164" s="286">
        <v>41145748.08000001</v>
      </c>
      <c r="H164" s="195"/>
      <c r="I164" s="195"/>
      <c r="J164" s="195"/>
      <c r="K164" s="195"/>
      <c r="L164" s="195"/>
      <c r="M164" s="195"/>
      <c r="N164" s="195"/>
      <c r="O164" s="195"/>
      <c r="P164" s="195"/>
      <c r="Q164" s="195"/>
      <c r="R164" s="264">
        <v>0.054883086868225024</v>
      </c>
      <c r="S164" s="195"/>
      <c r="T164" s="195"/>
      <c r="U164" s="195"/>
      <c r="V164" s="195"/>
      <c r="W164" s="195"/>
      <c r="X164" s="195"/>
      <c r="Y164" s="195"/>
      <c r="Z164" s="194">
        <v>500</v>
      </c>
      <c r="AA164" s="195"/>
      <c r="AB164" s="195"/>
      <c r="AC164" s="195"/>
      <c r="AD164" s="195"/>
      <c r="AE164" s="195"/>
      <c r="AF164" s="264">
        <v>0.059354226020892686</v>
      </c>
      <c r="AG164" s="195"/>
      <c r="AH164" s="1"/>
    </row>
    <row r="165" spans="2:34" ht="11.25" customHeight="1">
      <c r="B165" s="197" t="s">
        <v>1064</v>
      </c>
      <c r="C165" s="195"/>
      <c r="D165" s="195"/>
      <c r="E165" s="195"/>
      <c r="F165" s="195"/>
      <c r="G165" s="286">
        <v>11997205.69</v>
      </c>
      <c r="H165" s="195"/>
      <c r="I165" s="195"/>
      <c r="J165" s="195"/>
      <c r="K165" s="195"/>
      <c r="L165" s="195"/>
      <c r="M165" s="195"/>
      <c r="N165" s="195"/>
      <c r="O165" s="195"/>
      <c r="P165" s="195"/>
      <c r="Q165" s="195"/>
      <c r="R165" s="264">
        <v>0.016002715050410947</v>
      </c>
      <c r="S165" s="195"/>
      <c r="T165" s="195"/>
      <c r="U165" s="195"/>
      <c r="V165" s="195"/>
      <c r="W165" s="195"/>
      <c r="X165" s="195"/>
      <c r="Y165" s="195"/>
      <c r="Z165" s="194">
        <v>219</v>
      </c>
      <c r="AA165" s="195"/>
      <c r="AB165" s="195"/>
      <c r="AC165" s="195"/>
      <c r="AD165" s="195"/>
      <c r="AE165" s="195"/>
      <c r="AF165" s="264">
        <v>0.025997150997150997</v>
      </c>
      <c r="AG165" s="195"/>
      <c r="AH165" s="1"/>
    </row>
    <row r="166" spans="2:34" ht="11.25" customHeight="1">
      <c r="B166" s="197" t="s">
        <v>1065</v>
      </c>
      <c r="C166" s="195"/>
      <c r="D166" s="195"/>
      <c r="E166" s="195"/>
      <c r="F166" s="195"/>
      <c r="G166" s="286">
        <v>3238870.53</v>
      </c>
      <c r="H166" s="195"/>
      <c r="I166" s="195"/>
      <c r="J166" s="195"/>
      <c r="K166" s="195"/>
      <c r="L166" s="195"/>
      <c r="M166" s="195"/>
      <c r="N166" s="195"/>
      <c r="O166" s="195"/>
      <c r="P166" s="195"/>
      <c r="Q166" s="195"/>
      <c r="R166" s="264">
        <v>0.004320232853885785</v>
      </c>
      <c r="S166" s="195"/>
      <c r="T166" s="195"/>
      <c r="U166" s="195"/>
      <c r="V166" s="195"/>
      <c r="W166" s="195"/>
      <c r="X166" s="195"/>
      <c r="Y166" s="195"/>
      <c r="Z166" s="194">
        <v>102</v>
      </c>
      <c r="AA166" s="195"/>
      <c r="AB166" s="195"/>
      <c r="AC166" s="195"/>
      <c r="AD166" s="195"/>
      <c r="AE166" s="195"/>
      <c r="AF166" s="264">
        <v>0.012108262108262107</v>
      </c>
      <c r="AG166" s="195"/>
      <c r="AH166" s="1"/>
    </row>
    <row r="167" spans="2:34" ht="11.25" customHeight="1">
      <c r="B167" s="197" t="s">
        <v>1066</v>
      </c>
      <c r="C167" s="195"/>
      <c r="D167" s="195"/>
      <c r="E167" s="195"/>
      <c r="F167" s="195"/>
      <c r="G167" s="286">
        <v>955613.95</v>
      </c>
      <c r="H167" s="195"/>
      <c r="I167" s="195"/>
      <c r="J167" s="195"/>
      <c r="K167" s="195"/>
      <c r="L167" s="195"/>
      <c r="M167" s="195"/>
      <c r="N167" s="195"/>
      <c r="O167" s="195"/>
      <c r="P167" s="195"/>
      <c r="Q167" s="195"/>
      <c r="R167" s="264">
        <v>0.0012746649624249006</v>
      </c>
      <c r="S167" s="195"/>
      <c r="T167" s="195"/>
      <c r="U167" s="195"/>
      <c r="V167" s="195"/>
      <c r="W167" s="195"/>
      <c r="X167" s="195"/>
      <c r="Y167" s="195"/>
      <c r="Z167" s="194">
        <v>34</v>
      </c>
      <c r="AA167" s="195"/>
      <c r="AB167" s="195"/>
      <c r="AC167" s="195"/>
      <c r="AD167" s="195"/>
      <c r="AE167" s="195"/>
      <c r="AF167" s="264">
        <v>0.004036087369420703</v>
      </c>
      <c r="AG167" s="195"/>
      <c r="AH167" s="1"/>
    </row>
    <row r="168" spans="2:34" ht="11.25" customHeight="1">
      <c r="B168" s="197" t="s">
        <v>1067</v>
      </c>
      <c r="C168" s="195"/>
      <c r="D168" s="195"/>
      <c r="E168" s="195"/>
      <c r="F168" s="195"/>
      <c r="G168" s="286">
        <v>193018.12000000002</v>
      </c>
      <c r="H168" s="195"/>
      <c r="I168" s="195"/>
      <c r="J168" s="195"/>
      <c r="K168" s="195"/>
      <c r="L168" s="195"/>
      <c r="M168" s="195"/>
      <c r="N168" s="195"/>
      <c r="O168" s="195"/>
      <c r="P168" s="195"/>
      <c r="Q168" s="195"/>
      <c r="R168" s="264">
        <v>0.00025746111667491355</v>
      </c>
      <c r="S168" s="195"/>
      <c r="T168" s="195"/>
      <c r="U168" s="195"/>
      <c r="V168" s="195"/>
      <c r="W168" s="195"/>
      <c r="X168" s="195"/>
      <c r="Y168" s="195"/>
      <c r="Z168" s="194">
        <v>17</v>
      </c>
      <c r="AA168" s="195"/>
      <c r="AB168" s="195"/>
      <c r="AC168" s="195"/>
      <c r="AD168" s="195"/>
      <c r="AE168" s="195"/>
      <c r="AF168" s="264">
        <v>0.0020180436847103515</v>
      </c>
      <c r="AG168" s="195"/>
      <c r="AH168" s="1"/>
    </row>
    <row r="169" spans="2:34" ht="11.25" customHeight="1">
      <c r="B169" s="197" t="s">
        <v>1068</v>
      </c>
      <c r="C169" s="195"/>
      <c r="D169" s="195"/>
      <c r="E169" s="195"/>
      <c r="F169" s="195"/>
      <c r="G169" s="286">
        <v>67547.03</v>
      </c>
      <c r="H169" s="195"/>
      <c r="I169" s="195"/>
      <c r="J169" s="195"/>
      <c r="K169" s="195"/>
      <c r="L169" s="195"/>
      <c r="M169" s="195"/>
      <c r="N169" s="195"/>
      <c r="O169" s="195"/>
      <c r="P169" s="195"/>
      <c r="Q169" s="195"/>
      <c r="R169" s="264">
        <v>9.009896983699708E-05</v>
      </c>
      <c r="S169" s="195"/>
      <c r="T169" s="195"/>
      <c r="U169" s="195"/>
      <c r="V169" s="195"/>
      <c r="W169" s="195"/>
      <c r="X169" s="195"/>
      <c r="Y169" s="195"/>
      <c r="Z169" s="194">
        <v>2</v>
      </c>
      <c r="AA169" s="195"/>
      <c r="AB169" s="195"/>
      <c r="AC169" s="195"/>
      <c r="AD169" s="195"/>
      <c r="AE169" s="195"/>
      <c r="AF169" s="264">
        <v>0.00023741690408357076</v>
      </c>
      <c r="AG169" s="195"/>
      <c r="AH169" s="1"/>
    </row>
    <row r="170" spans="2:34" ht="11.25" customHeight="1">
      <c r="B170" s="197" t="s">
        <v>1069</v>
      </c>
      <c r="C170" s="195"/>
      <c r="D170" s="195"/>
      <c r="E170" s="195"/>
      <c r="F170" s="195"/>
      <c r="G170" s="286">
        <v>9626.85</v>
      </c>
      <c r="H170" s="195"/>
      <c r="I170" s="195"/>
      <c r="J170" s="195"/>
      <c r="K170" s="195"/>
      <c r="L170" s="195"/>
      <c r="M170" s="195"/>
      <c r="N170" s="195"/>
      <c r="O170" s="195"/>
      <c r="P170" s="195"/>
      <c r="Q170" s="195"/>
      <c r="R170" s="264">
        <v>1.2840968252420504E-05</v>
      </c>
      <c r="S170" s="195"/>
      <c r="T170" s="195"/>
      <c r="U170" s="195"/>
      <c r="V170" s="195"/>
      <c r="W170" s="195"/>
      <c r="X170" s="195"/>
      <c r="Y170" s="195"/>
      <c r="Z170" s="194">
        <v>2</v>
      </c>
      <c r="AA170" s="195"/>
      <c r="AB170" s="195"/>
      <c r="AC170" s="195"/>
      <c r="AD170" s="195"/>
      <c r="AE170" s="195"/>
      <c r="AF170" s="264">
        <v>0.00023741690408357076</v>
      </c>
      <c r="AG170" s="195"/>
      <c r="AH170" s="1"/>
    </row>
    <row r="171" spans="2:34" ht="11.25" customHeight="1">
      <c r="B171" s="197" t="s">
        <v>1070</v>
      </c>
      <c r="C171" s="195"/>
      <c r="D171" s="195"/>
      <c r="E171" s="195"/>
      <c r="F171" s="195"/>
      <c r="G171" s="286">
        <v>1601.84</v>
      </c>
      <c r="H171" s="195"/>
      <c r="I171" s="195"/>
      <c r="J171" s="195"/>
      <c r="K171" s="195"/>
      <c r="L171" s="195"/>
      <c r="M171" s="195"/>
      <c r="N171" s="195"/>
      <c r="O171" s="195"/>
      <c r="P171" s="195"/>
      <c r="Q171" s="195"/>
      <c r="R171" s="264">
        <v>2.136646627448985E-06</v>
      </c>
      <c r="S171" s="195"/>
      <c r="T171" s="195"/>
      <c r="U171" s="195"/>
      <c r="V171" s="195"/>
      <c r="W171" s="195"/>
      <c r="X171" s="195"/>
      <c r="Y171" s="195"/>
      <c r="Z171" s="194">
        <v>1</v>
      </c>
      <c r="AA171" s="195"/>
      <c r="AB171" s="195"/>
      <c r="AC171" s="195"/>
      <c r="AD171" s="195"/>
      <c r="AE171" s="195"/>
      <c r="AF171" s="264">
        <v>0.00011870845204178538</v>
      </c>
      <c r="AG171" s="195"/>
      <c r="AH171" s="1"/>
    </row>
    <row r="172" spans="2:34" ht="11.25" customHeight="1">
      <c r="B172" s="287"/>
      <c r="C172" s="288"/>
      <c r="D172" s="288"/>
      <c r="E172" s="288"/>
      <c r="F172" s="288"/>
      <c r="G172" s="289">
        <v>749698138.8600001</v>
      </c>
      <c r="H172" s="288"/>
      <c r="I172" s="288"/>
      <c r="J172" s="288"/>
      <c r="K172" s="288"/>
      <c r="L172" s="288"/>
      <c r="M172" s="288"/>
      <c r="N172" s="288"/>
      <c r="O172" s="288"/>
      <c r="P172" s="288"/>
      <c r="Q172" s="288"/>
      <c r="R172" s="290">
        <v>1.0000000000000013</v>
      </c>
      <c r="S172" s="288"/>
      <c r="T172" s="288"/>
      <c r="U172" s="288"/>
      <c r="V172" s="288"/>
      <c r="W172" s="288"/>
      <c r="X172" s="288"/>
      <c r="Y172" s="288"/>
      <c r="Z172" s="291">
        <v>8424</v>
      </c>
      <c r="AA172" s="288"/>
      <c r="AB172" s="288"/>
      <c r="AC172" s="288"/>
      <c r="AD172" s="288"/>
      <c r="AE172" s="288"/>
      <c r="AF172" s="290">
        <v>1</v>
      </c>
      <c r="AG172" s="288"/>
      <c r="AH172" s="1"/>
    </row>
    <row r="173" spans="2:34" ht="9" customHeight="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2:34" ht="18.75" customHeight="1">
      <c r="B174" s="212" t="s">
        <v>1006</v>
      </c>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4"/>
    </row>
    <row r="175" spans="2:34" ht="8.25"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2:34" ht="12.75" customHeight="1">
      <c r="B176" s="191"/>
      <c r="C176" s="192"/>
      <c r="D176" s="192"/>
      <c r="E176" s="192"/>
      <c r="F176" s="191" t="s">
        <v>1014</v>
      </c>
      <c r="G176" s="192"/>
      <c r="H176" s="192"/>
      <c r="I176" s="192"/>
      <c r="J176" s="192"/>
      <c r="K176" s="192"/>
      <c r="L176" s="192"/>
      <c r="M176" s="192"/>
      <c r="N176" s="192"/>
      <c r="O176" s="192"/>
      <c r="P176" s="192"/>
      <c r="Q176" s="191" t="s">
        <v>1015</v>
      </c>
      <c r="R176" s="192"/>
      <c r="S176" s="192"/>
      <c r="T176" s="192"/>
      <c r="U176" s="192"/>
      <c r="V176" s="192"/>
      <c r="W176" s="192"/>
      <c r="X176" s="192"/>
      <c r="Y176" s="191" t="s">
        <v>1016</v>
      </c>
      <c r="Z176" s="192"/>
      <c r="AA176" s="192"/>
      <c r="AB176" s="192"/>
      <c r="AC176" s="192"/>
      <c r="AD176" s="192"/>
      <c r="AE176" s="191" t="s">
        <v>1015</v>
      </c>
      <c r="AF176" s="192"/>
      <c r="AG176" s="192"/>
      <c r="AH176" s="1"/>
    </row>
    <row r="177" spans="2:34" ht="11.25" customHeight="1">
      <c r="B177" s="197" t="s">
        <v>876</v>
      </c>
      <c r="C177" s="195"/>
      <c r="D177" s="195"/>
      <c r="E177" s="195"/>
      <c r="F177" s="286">
        <v>678737838.2000027</v>
      </c>
      <c r="G177" s="195"/>
      <c r="H177" s="195"/>
      <c r="I177" s="195"/>
      <c r="J177" s="195"/>
      <c r="K177" s="195"/>
      <c r="L177" s="195"/>
      <c r="M177" s="195"/>
      <c r="N177" s="195"/>
      <c r="O177" s="195"/>
      <c r="P177" s="195"/>
      <c r="Q177" s="264">
        <v>0.905348170174328</v>
      </c>
      <c r="R177" s="195"/>
      <c r="S177" s="195"/>
      <c r="T177" s="195"/>
      <c r="U177" s="195"/>
      <c r="V177" s="195"/>
      <c r="W177" s="195"/>
      <c r="X177" s="195"/>
      <c r="Y177" s="194">
        <v>7584</v>
      </c>
      <c r="Z177" s="195"/>
      <c r="AA177" s="195"/>
      <c r="AB177" s="195"/>
      <c r="AC177" s="195"/>
      <c r="AD177" s="195"/>
      <c r="AE177" s="264">
        <v>0.9002849002849003</v>
      </c>
      <c r="AF177" s="195"/>
      <c r="AG177" s="195"/>
      <c r="AH177" s="1"/>
    </row>
    <row r="178" spans="2:34" ht="11.25" customHeight="1">
      <c r="B178" s="197" t="s">
        <v>1071</v>
      </c>
      <c r="C178" s="195"/>
      <c r="D178" s="195"/>
      <c r="E178" s="195"/>
      <c r="F178" s="286">
        <v>338333.62</v>
      </c>
      <c r="G178" s="195"/>
      <c r="H178" s="195"/>
      <c r="I178" s="195"/>
      <c r="J178" s="195"/>
      <c r="K178" s="195"/>
      <c r="L178" s="195"/>
      <c r="M178" s="195"/>
      <c r="N178" s="195"/>
      <c r="O178" s="195"/>
      <c r="P178" s="195"/>
      <c r="Q178" s="264">
        <v>0.0004512931304784523</v>
      </c>
      <c r="R178" s="195"/>
      <c r="S178" s="195"/>
      <c r="T178" s="195"/>
      <c r="U178" s="195"/>
      <c r="V178" s="195"/>
      <c r="W178" s="195"/>
      <c r="X178" s="195"/>
      <c r="Y178" s="194">
        <v>9</v>
      </c>
      <c r="Z178" s="195"/>
      <c r="AA178" s="195"/>
      <c r="AB178" s="195"/>
      <c r="AC178" s="195"/>
      <c r="AD178" s="195"/>
      <c r="AE178" s="264">
        <v>0.0010683760683760685</v>
      </c>
      <c r="AF178" s="195"/>
      <c r="AG178" s="195"/>
      <c r="AH178" s="1"/>
    </row>
    <row r="179" spans="2:34" ht="11.25" customHeight="1">
      <c r="B179" s="197" t="s">
        <v>1072</v>
      </c>
      <c r="C179" s="195"/>
      <c r="D179" s="195"/>
      <c r="E179" s="195"/>
      <c r="F179" s="286">
        <v>70621967.03999993</v>
      </c>
      <c r="G179" s="195"/>
      <c r="H179" s="195"/>
      <c r="I179" s="195"/>
      <c r="J179" s="195"/>
      <c r="K179" s="195"/>
      <c r="L179" s="195"/>
      <c r="M179" s="195"/>
      <c r="N179" s="195"/>
      <c r="O179" s="195"/>
      <c r="P179" s="195"/>
      <c r="Q179" s="264">
        <v>0.09420053669519347</v>
      </c>
      <c r="R179" s="195"/>
      <c r="S179" s="195"/>
      <c r="T179" s="195"/>
      <c r="U179" s="195"/>
      <c r="V179" s="195"/>
      <c r="W179" s="195"/>
      <c r="X179" s="195"/>
      <c r="Y179" s="194">
        <v>831</v>
      </c>
      <c r="Z179" s="195"/>
      <c r="AA179" s="195"/>
      <c r="AB179" s="195"/>
      <c r="AC179" s="195"/>
      <c r="AD179" s="195"/>
      <c r="AE179" s="264">
        <v>0.09864672364672365</v>
      </c>
      <c r="AF179" s="195"/>
      <c r="AG179" s="195"/>
      <c r="AH179" s="1"/>
    </row>
    <row r="180" spans="2:34" ht="12.75" customHeight="1">
      <c r="B180" s="287"/>
      <c r="C180" s="288"/>
      <c r="D180" s="288"/>
      <c r="E180" s="288"/>
      <c r="F180" s="289">
        <v>749698138.8600026</v>
      </c>
      <c r="G180" s="288"/>
      <c r="H180" s="288"/>
      <c r="I180" s="288"/>
      <c r="J180" s="288"/>
      <c r="K180" s="288"/>
      <c r="L180" s="288"/>
      <c r="M180" s="288"/>
      <c r="N180" s="288"/>
      <c r="O180" s="288"/>
      <c r="P180" s="288"/>
      <c r="Q180" s="290">
        <v>0.9999999999999981</v>
      </c>
      <c r="R180" s="288"/>
      <c r="S180" s="288"/>
      <c r="T180" s="288"/>
      <c r="U180" s="288"/>
      <c r="V180" s="288"/>
      <c r="W180" s="288"/>
      <c r="X180" s="288"/>
      <c r="Y180" s="291">
        <v>8424</v>
      </c>
      <c r="Z180" s="288"/>
      <c r="AA180" s="288"/>
      <c r="AB180" s="288"/>
      <c r="AC180" s="288"/>
      <c r="AD180" s="288"/>
      <c r="AE180" s="290">
        <v>1</v>
      </c>
      <c r="AF180" s="288"/>
      <c r="AG180" s="288"/>
      <c r="AH180" s="1"/>
    </row>
    <row r="181" spans="2:34" ht="9"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spans="2:34" ht="18.75" customHeight="1">
      <c r="B182" s="212" t="s">
        <v>1007</v>
      </c>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4"/>
    </row>
    <row r="183" spans="2:34" ht="8.25" customHeight="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2:34" ht="12.75" customHeight="1">
      <c r="B184" s="191"/>
      <c r="C184" s="192"/>
      <c r="D184" s="192"/>
      <c r="E184" s="192"/>
      <c r="F184" s="191" t="s">
        <v>1014</v>
      </c>
      <c r="G184" s="192"/>
      <c r="H184" s="192"/>
      <c r="I184" s="192"/>
      <c r="J184" s="192"/>
      <c r="K184" s="192"/>
      <c r="L184" s="192"/>
      <c r="M184" s="192"/>
      <c r="N184" s="192"/>
      <c r="O184" s="192"/>
      <c r="P184" s="192"/>
      <c r="Q184" s="191" t="s">
        <v>1015</v>
      </c>
      <c r="R184" s="192"/>
      <c r="S184" s="192"/>
      <c r="T184" s="192"/>
      <c r="U184" s="192"/>
      <c r="V184" s="192"/>
      <c r="W184" s="192"/>
      <c r="X184" s="192"/>
      <c r="Y184" s="191" t="s">
        <v>1016</v>
      </c>
      <c r="Z184" s="192"/>
      <c r="AA184" s="192"/>
      <c r="AB184" s="192"/>
      <c r="AC184" s="192"/>
      <c r="AD184" s="192"/>
      <c r="AE184" s="191" t="s">
        <v>1015</v>
      </c>
      <c r="AF184" s="192"/>
      <c r="AG184" s="192"/>
      <c r="AH184" s="1"/>
    </row>
    <row r="185" spans="2:34" ht="12" customHeight="1">
      <c r="B185" s="197" t="s">
        <v>1073</v>
      </c>
      <c r="C185" s="195"/>
      <c r="D185" s="195"/>
      <c r="E185" s="195"/>
      <c r="F185" s="286">
        <v>21902026.540000025</v>
      </c>
      <c r="G185" s="195"/>
      <c r="H185" s="195"/>
      <c r="I185" s="195"/>
      <c r="J185" s="195"/>
      <c r="K185" s="195"/>
      <c r="L185" s="195"/>
      <c r="M185" s="195"/>
      <c r="N185" s="195"/>
      <c r="O185" s="195"/>
      <c r="P185" s="195"/>
      <c r="Q185" s="264">
        <v>0.029214460333734364</v>
      </c>
      <c r="R185" s="195"/>
      <c r="S185" s="195"/>
      <c r="T185" s="195"/>
      <c r="U185" s="195"/>
      <c r="V185" s="195"/>
      <c r="W185" s="195"/>
      <c r="X185" s="195"/>
      <c r="Y185" s="194">
        <v>368</v>
      </c>
      <c r="Z185" s="195"/>
      <c r="AA185" s="195"/>
      <c r="AB185" s="195"/>
      <c r="AC185" s="195"/>
      <c r="AD185" s="195"/>
      <c r="AE185" s="264">
        <v>0.04368471035137702</v>
      </c>
      <c r="AF185" s="195"/>
      <c r="AG185" s="195"/>
      <c r="AH185" s="1"/>
    </row>
    <row r="186" spans="2:34" ht="12" customHeight="1">
      <c r="B186" s="197" t="s">
        <v>1074</v>
      </c>
      <c r="C186" s="195"/>
      <c r="D186" s="195"/>
      <c r="E186" s="195"/>
      <c r="F186" s="286">
        <v>1260607.02</v>
      </c>
      <c r="G186" s="195"/>
      <c r="H186" s="195"/>
      <c r="I186" s="195"/>
      <c r="J186" s="195"/>
      <c r="K186" s="195"/>
      <c r="L186" s="195"/>
      <c r="M186" s="195"/>
      <c r="N186" s="195"/>
      <c r="O186" s="195"/>
      <c r="P186" s="195"/>
      <c r="Q186" s="264">
        <v>0.001681486127092285</v>
      </c>
      <c r="R186" s="195"/>
      <c r="S186" s="195"/>
      <c r="T186" s="195"/>
      <c r="U186" s="195"/>
      <c r="V186" s="195"/>
      <c r="W186" s="195"/>
      <c r="X186" s="195"/>
      <c r="Y186" s="194">
        <v>14</v>
      </c>
      <c r="Z186" s="195"/>
      <c r="AA186" s="195"/>
      <c r="AB186" s="195"/>
      <c r="AC186" s="195"/>
      <c r="AD186" s="195"/>
      <c r="AE186" s="264">
        <v>0.0016619183285849952</v>
      </c>
      <c r="AF186" s="195"/>
      <c r="AG186" s="195"/>
      <c r="AH186" s="1"/>
    </row>
    <row r="187" spans="2:34" ht="12" customHeight="1">
      <c r="B187" s="197" t="s">
        <v>1075</v>
      </c>
      <c r="C187" s="195"/>
      <c r="D187" s="195"/>
      <c r="E187" s="195"/>
      <c r="F187" s="286">
        <v>16671624.290000005</v>
      </c>
      <c r="G187" s="195"/>
      <c r="H187" s="195"/>
      <c r="I187" s="195"/>
      <c r="J187" s="195"/>
      <c r="K187" s="195"/>
      <c r="L187" s="195"/>
      <c r="M187" s="195"/>
      <c r="N187" s="195"/>
      <c r="O187" s="195"/>
      <c r="P187" s="195"/>
      <c r="Q187" s="264">
        <v>0.022237782683242377</v>
      </c>
      <c r="R187" s="195"/>
      <c r="S187" s="195"/>
      <c r="T187" s="195"/>
      <c r="U187" s="195"/>
      <c r="V187" s="195"/>
      <c r="W187" s="195"/>
      <c r="X187" s="195"/>
      <c r="Y187" s="194">
        <v>163</v>
      </c>
      <c r="Z187" s="195"/>
      <c r="AA187" s="195"/>
      <c r="AB187" s="195"/>
      <c r="AC187" s="195"/>
      <c r="AD187" s="195"/>
      <c r="AE187" s="264">
        <v>0.019349477682811016</v>
      </c>
      <c r="AF187" s="195"/>
      <c r="AG187" s="195"/>
      <c r="AH187" s="1"/>
    </row>
    <row r="188" spans="2:34" ht="12" customHeight="1">
      <c r="B188" s="197" t="s">
        <v>1076</v>
      </c>
      <c r="C188" s="195"/>
      <c r="D188" s="195"/>
      <c r="E188" s="195"/>
      <c r="F188" s="286">
        <v>16747854.080000002</v>
      </c>
      <c r="G188" s="195"/>
      <c r="H188" s="195"/>
      <c r="I188" s="195"/>
      <c r="J188" s="195"/>
      <c r="K188" s="195"/>
      <c r="L188" s="195"/>
      <c r="M188" s="195"/>
      <c r="N188" s="195"/>
      <c r="O188" s="195"/>
      <c r="P188" s="195"/>
      <c r="Q188" s="264">
        <v>0.022339463327822755</v>
      </c>
      <c r="R188" s="195"/>
      <c r="S188" s="195"/>
      <c r="T188" s="195"/>
      <c r="U188" s="195"/>
      <c r="V188" s="195"/>
      <c r="W188" s="195"/>
      <c r="X188" s="195"/>
      <c r="Y188" s="194">
        <v>141</v>
      </c>
      <c r="Z188" s="195"/>
      <c r="AA188" s="195"/>
      <c r="AB188" s="195"/>
      <c r="AC188" s="195"/>
      <c r="AD188" s="195"/>
      <c r="AE188" s="264">
        <v>0.01673789173789174</v>
      </c>
      <c r="AF188" s="195"/>
      <c r="AG188" s="195"/>
      <c r="AH188" s="1"/>
    </row>
    <row r="189" spans="2:34" ht="12" customHeight="1">
      <c r="B189" s="197" t="s">
        <v>1077</v>
      </c>
      <c r="C189" s="195"/>
      <c r="D189" s="195"/>
      <c r="E189" s="195"/>
      <c r="F189" s="286">
        <v>937892.6599999999</v>
      </c>
      <c r="G189" s="195"/>
      <c r="H189" s="195"/>
      <c r="I189" s="195"/>
      <c r="J189" s="195"/>
      <c r="K189" s="195"/>
      <c r="L189" s="195"/>
      <c r="M189" s="195"/>
      <c r="N189" s="195"/>
      <c r="O189" s="195"/>
      <c r="P189" s="195"/>
      <c r="Q189" s="264">
        <v>0.001251027061940113</v>
      </c>
      <c r="R189" s="195"/>
      <c r="S189" s="195"/>
      <c r="T189" s="195"/>
      <c r="U189" s="195"/>
      <c r="V189" s="195"/>
      <c r="W189" s="195"/>
      <c r="X189" s="195"/>
      <c r="Y189" s="194">
        <v>11</v>
      </c>
      <c r="Z189" s="195"/>
      <c r="AA189" s="195"/>
      <c r="AB189" s="195"/>
      <c r="AC189" s="195"/>
      <c r="AD189" s="195"/>
      <c r="AE189" s="264">
        <v>0.0013057929724596391</v>
      </c>
      <c r="AF189" s="195"/>
      <c r="AG189" s="195"/>
      <c r="AH189" s="1"/>
    </row>
    <row r="190" spans="2:34" ht="12" customHeight="1">
      <c r="B190" s="197" t="s">
        <v>1078</v>
      </c>
      <c r="C190" s="195"/>
      <c r="D190" s="195"/>
      <c r="E190" s="195"/>
      <c r="F190" s="286">
        <v>422739.95</v>
      </c>
      <c r="G190" s="195"/>
      <c r="H190" s="195"/>
      <c r="I190" s="195"/>
      <c r="J190" s="195"/>
      <c r="K190" s="195"/>
      <c r="L190" s="195"/>
      <c r="M190" s="195"/>
      <c r="N190" s="195"/>
      <c r="O190" s="195"/>
      <c r="P190" s="195"/>
      <c r="Q190" s="264">
        <v>0.0005638802180339169</v>
      </c>
      <c r="R190" s="195"/>
      <c r="S190" s="195"/>
      <c r="T190" s="195"/>
      <c r="U190" s="195"/>
      <c r="V190" s="195"/>
      <c r="W190" s="195"/>
      <c r="X190" s="195"/>
      <c r="Y190" s="194">
        <v>6</v>
      </c>
      <c r="Z190" s="195"/>
      <c r="AA190" s="195"/>
      <c r="AB190" s="195"/>
      <c r="AC190" s="195"/>
      <c r="AD190" s="195"/>
      <c r="AE190" s="264">
        <v>0.0007122507122507123</v>
      </c>
      <c r="AF190" s="195"/>
      <c r="AG190" s="195"/>
      <c r="AH190" s="1"/>
    </row>
    <row r="191" spans="2:34" ht="12" customHeight="1">
      <c r="B191" s="197" t="s">
        <v>1079</v>
      </c>
      <c r="C191" s="195"/>
      <c r="D191" s="195"/>
      <c r="E191" s="195"/>
      <c r="F191" s="286">
        <v>2743712.7099999995</v>
      </c>
      <c r="G191" s="195"/>
      <c r="H191" s="195"/>
      <c r="I191" s="195"/>
      <c r="J191" s="195"/>
      <c r="K191" s="195"/>
      <c r="L191" s="195"/>
      <c r="M191" s="195"/>
      <c r="N191" s="195"/>
      <c r="O191" s="195"/>
      <c r="P191" s="195"/>
      <c r="Q191" s="264">
        <v>0.003659756597731605</v>
      </c>
      <c r="R191" s="195"/>
      <c r="S191" s="195"/>
      <c r="T191" s="195"/>
      <c r="U191" s="195"/>
      <c r="V191" s="195"/>
      <c r="W191" s="195"/>
      <c r="X191" s="195"/>
      <c r="Y191" s="194">
        <v>38</v>
      </c>
      <c r="Z191" s="195"/>
      <c r="AA191" s="195"/>
      <c r="AB191" s="195"/>
      <c r="AC191" s="195"/>
      <c r="AD191" s="195"/>
      <c r="AE191" s="264">
        <v>0.004510921177587844</v>
      </c>
      <c r="AF191" s="195"/>
      <c r="AG191" s="195"/>
      <c r="AH191" s="1"/>
    </row>
    <row r="192" spans="2:34" ht="12" customHeight="1">
      <c r="B192" s="197" t="s">
        <v>1080</v>
      </c>
      <c r="C192" s="195"/>
      <c r="D192" s="195"/>
      <c r="E192" s="195"/>
      <c r="F192" s="286">
        <v>3061059.0400000005</v>
      </c>
      <c r="G192" s="195"/>
      <c r="H192" s="195"/>
      <c r="I192" s="195"/>
      <c r="J192" s="195"/>
      <c r="K192" s="195"/>
      <c r="L192" s="195"/>
      <c r="M192" s="195"/>
      <c r="N192" s="195"/>
      <c r="O192" s="195"/>
      <c r="P192" s="195"/>
      <c r="Q192" s="264">
        <v>0.004083055407680047</v>
      </c>
      <c r="R192" s="195"/>
      <c r="S192" s="195"/>
      <c r="T192" s="195"/>
      <c r="U192" s="195"/>
      <c r="V192" s="195"/>
      <c r="W192" s="195"/>
      <c r="X192" s="195"/>
      <c r="Y192" s="194">
        <v>32</v>
      </c>
      <c r="Z192" s="195"/>
      <c r="AA192" s="195"/>
      <c r="AB192" s="195"/>
      <c r="AC192" s="195"/>
      <c r="AD192" s="195"/>
      <c r="AE192" s="264">
        <v>0.003798670465337132</v>
      </c>
      <c r="AF192" s="195"/>
      <c r="AG192" s="195"/>
      <c r="AH192" s="1"/>
    </row>
    <row r="193" spans="2:34" ht="12" customHeight="1">
      <c r="B193" s="197" t="s">
        <v>1081</v>
      </c>
      <c r="C193" s="195"/>
      <c r="D193" s="195"/>
      <c r="E193" s="195"/>
      <c r="F193" s="286">
        <v>4198346.109999999</v>
      </c>
      <c r="G193" s="195"/>
      <c r="H193" s="195"/>
      <c r="I193" s="195"/>
      <c r="J193" s="195"/>
      <c r="K193" s="195"/>
      <c r="L193" s="195"/>
      <c r="M193" s="195"/>
      <c r="N193" s="195"/>
      <c r="O193" s="195"/>
      <c r="P193" s="195"/>
      <c r="Q193" s="264">
        <v>0.005600048729458019</v>
      </c>
      <c r="R193" s="195"/>
      <c r="S193" s="195"/>
      <c r="T193" s="195"/>
      <c r="U193" s="195"/>
      <c r="V193" s="195"/>
      <c r="W193" s="195"/>
      <c r="X193" s="195"/>
      <c r="Y193" s="194">
        <v>39</v>
      </c>
      <c r="Z193" s="195"/>
      <c r="AA193" s="195"/>
      <c r="AB193" s="195"/>
      <c r="AC193" s="195"/>
      <c r="AD193" s="195"/>
      <c r="AE193" s="264">
        <v>0.004629629629629629</v>
      </c>
      <c r="AF193" s="195"/>
      <c r="AG193" s="195"/>
      <c r="AH193" s="1"/>
    </row>
    <row r="194" spans="2:34" ht="12" customHeight="1">
      <c r="B194" s="197" t="s">
        <v>1082</v>
      </c>
      <c r="C194" s="195"/>
      <c r="D194" s="195"/>
      <c r="E194" s="195"/>
      <c r="F194" s="286">
        <v>2676104.639999999</v>
      </c>
      <c r="G194" s="195"/>
      <c r="H194" s="195"/>
      <c r="I194" s="195"/>
      <c r="J194" s="195"/>
      <c r="K194" s="195"/>
      <c r="L194" s="195"/>
      <c r="M194" s="195"/>
      <c r="N194" s="195"/>
      <c r="O194" s="195"/>
      <c r="P194" s="195"/>
      <c r="Q194" s="264">
        <v>0.0035695762084581224</v>
      </c>
      <c r="R194" s="195"/>
      <c r="S194" s="195"/>
      <c r="T194" s="195"/>
      <c r="U194" s="195"/>
      <c r="V194" s="195"/>
      <c r="W194" s="195"/>
      <c r="X194" s="195"/>
      <c r="Y194" s="194">
        <v>19</v>
      </c>
      <c r="Z194" s="195"/>
      <c r="AA194" s="195"/>
      <c r="AB194" s="195"/>
      <c r="AC194" s="195"/>
      <c r="AD194" s="195"/>
      <c r="AE194" s="264">
        <v>0.002255460588793922</v>
      </c>
      <c r="AF194" s="195"/>
      <c r="AG194" s="195"/>
      <c r="AH194" s="1"/>
    </row>
    <row r="195" spans="2:34" ht="12" customHeight="1">
      <c r="B195" s="197" t="s">
        <v>1083</v>
      </c>
      <c r="C195" s="195"/>
      <c r="D195" s="195"/>
      <c r="E195" s="195"/>
      <c r="F195" s="286">
        <v>679076171.8200026</v>
      </c>
      <c r="G195" s="195"/>
      <c r="H195" s="195"/>
      <c r="I195" s="195"/>
      <c r="J195" s="195"/>
      <c r="K195" s="195"/>
      <c r="L195" s="195"/>
      <c r="M195" s="195"/>
      <c r="N195" s="195"/>
      <c r="O195" s="195"/>
      <c r="P195" s="195"/>
      <c r="Q195" s="264">
        <v>0.9057994633048063</v>
      </c>
      <c r="R195" s="195"/>
      <c r="S195" s="195"/>
      <c r="T195" s="195"/>
      <c r="U195" s="195"/>
      <c r="V195" s="195"/>
      <c r="W195" s="195"/>
      <c r="X195" s="195"/>
      <c r="Y195" s="194">
        <v>7593</v>
      </c>
      <c r="Z195" s="195"/>
      <c r="AA195" s="195"/>
      <c r="AB195" s="195"/>
      <c r="AC195" s="195"/>
      <c r="AD195" s="195"/>
      <c r="AE195" s="264">
        <v>0.9013532763532763</v>
      </c>
      <c r="AF195" s="195"/>
      <c r="AG195" s="195"/>
      <c r="AH195" s="1"/>
    </row>
    <row r="196" spans="2:34" ht="12.75" customHeight="1">
      <c r="B196" s="287"/>
      <c r="C196" s="288"/>
      <c r="D196" s="288"/>
      <c r="E196" s="288"/>
      <c r="F196" s="289">
        <v>749698138.8600026</v>
      </c>
      <c r="G196" s="288"/>
      <c r="H196" s="288"/>
      <c r="I196" s="288"/>
      <c r="J196" s="288"/>
      <c r="K196" s="288"/>
      <c r="L196" s="288"/>
      <c r="M196" s="288"/>
      <c r="N196" s="288"/>
      <c r="O196" s="288"/>
      <c r="P196" s="288"/>
      <c r="Q196" s="290">
        <v>0.9999999999999981</v>
      </c>
      <c r="R196" s="288"/>
      <c r="S196" s="288"/>
      <c r="T196" s="288"/>
      <c r="U196" s="288"/>
      <c r="V196" s="288"/>
      <c r="W196" s="288"/>
      <c r="X196" s="288"/>
      <c r="Y196" s="291">
        <v>8424</v>
      </c>
      <c r="Z196" s="288"/>
      <c r="AA196" s="288"/>
      <c r="AB196" s="288"/>
      <c r="AC196" s="288"/>
      <c r="AD196" s="288"/>
      <c r="AE196" s="290">
        <v>1</v>
      </c>
      <c r="AF196" s="288"/>
      <c r="AG196" s="288"/>
      <c r="AH196" s="1"/>
    </row>
    <row r="197" spans="2:34" ht="9" customHeight="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2:34" ht="18.75" customHeight="1">
      <c r="B198" s="212" t="s">
        <v>1008</v>
      </c>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4"/>
    </row>
    <row r="199" spans="2:34" ht="8.25" customHeight="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2:34" ht="12" customHeight="1">
      <c r="B200" s="191"/>
      <c r="C200" s="192"/>
      <c r="D200" s="192"/>
      <c r="E200" s="191" t="s">
        <v>1014</v>
      </c>
      <c r="F200" s="192"/>
      <c r="G200" s="192"/>
      <c r="H200" s="192"/>
      <c r="I200" s="192"/>
      <c r="J200" s="192"/>
      <c r="K200" s="192"/>
      <c r="L200" s="192"/>
      <c r="M200" s="192"/>
      <c r="N200" s="192"/>
      <c r="O200" s="192"/>
      <c r="P200" s="191" t="s">
        <v>1015</v>
      </c>
      <c r="Q200" s="192"/>
      <c r="R200" s="192"/>
      <c r="S200" s="192"/>
      <c r="T200" s="192"/>
      <c r="U200" s="192"/>
      <c r="V200" s="192"/>
      <c r="W200" s="192"/>
      <c r="X200" s="191" t="s">
        <v>1016</v>
      </c>
      <c r="Y200" s="192"/>
      <c r="Z200" s="192"/>
      <c r="AA200" s="192"/>
      <c r="AB200" s="192"/>
      <c r="AC200" s="192"/>
      <c r="AD200" s="192"/>
      <c r="AE200" s="191" t="s">
        <v>1015</v>
      </c>
      <c r="AF200" s="192"/>
      <c r="AG200" s="192"/>
      <c r="AH200" s="1"/>
    </row>
    <row r="201" spans="2:34" ht="12" customHeight="1">
      <c r="B201" s="197" t="s">
        <v>1084</v>
      </c>
      <c r="C201" s="195"/>
      <c r="D201" s="195"/>
      <c r="E201" s="286">
        <v>749698138.8600014</v>
      </c>
      <c r="F201" s="195"/>
      <c r="G201" s="195"/>
      <c r="H201" s="195"/>
      <c r="I201" s="195"/>
      <c r="J201" s="195"/>
      <c r="K201" s="195"/>
      <c r="L201" s="195"/>
      <c r="M201" s="195"/>
      <c r="N201" s="195"/>
      <c r="O201" s="195"/>
      <c r="P201" s="264">
        <v>1</v>
      </c>
      <c r="Q201" s="195"/>
      <c r="R201" s="195"/>
      <c r="S201" s="195"/>
      <c r="T201" s="195"/>
      <c r="U201" s="195"/>
      <c r="V201" s="195"/>
      <c r="W201" s="195"/>
      <c r="X201" s="194">
        <v>8424</v>
      </c>
      <c r="Y201" s="195"/>
      <c r="Z201" s="195"/>
      <c r="AA201" s="195"/>
      <c r="AB201" s="195"/>
      <c r="AC201" s="195"/>
      <c r="AD201" s="195"/>
      <c r="AE201" s="264">
        <v>1</v>
      </c>
      <c r="AF201" s="195"/>
      <c r="AG201" s="195"/>
      <c r="AH201" s="1"/>
    </row>
    <row r="202" spans="2:34" ht="12" customHeight="1">
      <c r="B202" s="287"/>
      <c r="C202" s="288"/>
      <c r="D202" s="288"/>
      <c r="E202" s="289">
        <v>749698138.8600014</v>
      </c>
      <c r="F202" s="288"/>
      <c r="G202" s="288"/>
      <c r="H202" s="288"/>
      <c r="I202" s="288"/>
      <c r="J202" s="288"/>
      <c r="K202" s="288"/>
      <c r="L202" s="288"/>
      <c r="M202" s="288"/>
      <c r="N202" s="288"/>
      <c r="O202" s="288"/>
      <c r="P202" s="290">
        <v>0.9999999999999997</v>
      </c>
      <c r="Q202" s="288"/>
      <c r="R202" s="288"/>
      <c r="S202" s="288"/>
      <c r="T202" s="288"/>
      <c r="U202" s="288"/>
      <c r="V202" s="288"/>
      <c r="W202" s="288"/>
      <c r="X202" s="291">
        <v>8424</v>
      </c>
      <c r="Y202" s="288"/>
      <c r="Z202" s="288"/>
      <c r="AA202" s="288"/>
      <c r="AB202" s="288"/>
      <c r="AC202" s="288"/>
      <c r="AD202" s="288"/>
      <c r="AE202" s="290">
        <v>1</v>
      </c>
      <c r="AF202" s="288"/>
      <c r="AG202" s="288"/>
      <c r="AH202" s="1"/>
    </row>
    <row r="203" spans="2:34" ht="16.5" customHeight="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2:34" ht="18.75" customHeight="1">
      <c r="B204" s="212" t="s">
        <v>1009</v>
      </c>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4"/>
    </row>
    <row r="205" spans="2:34" ht="6.75"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2:34" ht="13.5" customHeight="1">
      <c r="B206" s="191"/>
      <c r="C206" s="192"/>
      <c r="D206" s="191" t="s">
        <v>1014</v>
      </c>
      <c r="E206" s="192"/>
      <c r="F206" s="192"/>
      <c r="G206" s="192"/>
      <c r="H206" s="192"/>
      <c r="I206" s="192"/>
      <c r="J206" s="192"/>
      <c r="K206" s="192"/>
      <c r="L206" s="192"/>
      <c r="M206" s="192"/>
      <c r="N206" s="192"/>
      <c r="O206" s="191" t="s">
        <v>1015</v>
      </c>
      <c r="P206" s="192"/>
      <c r="Q206" s="192"/>
      <c r="R206" s="192"/>
      <c r="S206" s="192"/>
      <c r="T206" s="192"/>
      <c r="U206" s="192"/>
      <c r="V206" s="192"/>
      <c r="W206" s="191" t="s">
        <v>1016</v>
      </c>
      <c r="X206" s="192"/>
      <c r="Y206" s="192"/>
      <c r="Z206" s="192"/>
      <c r="AA206" s="192"/>
      <c r="AB206" s="192"/>
      <c r="AC206" s="192"/>
      <c r="AD206" s="191" t="s">
        <v>1015</v>
      </c>
      <c r="AE206" s="192"/>
      <c r="AF206" s="192"/>
      <c r="AG206" s="192"/>
      <c r="AH206" s="1"/>
    </row>
    <row r="207" spans="2:34" ht="12" customHeight="1">
      <c r="B207" s="197" t="s">
        <v>1085</v>
      </c>
      <c r="C207" s="195"/>
      <c r="D207" s="286">
        <v>722779295.1200017</v>
      </c>
      <c r="E207" s="195"/>
      <c r="F207" s="195"/>
      <c r="G207" s="195"/>
      <c r="H207" s="195"/>
      <c r="I207" s="195"/>
      <c r="J207" s="195"/>
      <c r="K207" s="195"/>
      <c r="L207" s="195"/>
      <c r="M207" s="195"/>
      <c r="N207" s="195"/>
      <c r="O207" s="264">
        <v>0.9640937567473049</v>
      </c>
      <c r="P207" s="195"/>
      <c r="Q207" s="195"/>
      <c r="R207" s="195"/>
      <c r="S207" s="195"/>
      <c r="T207" s="195"/>
      <c r="U207" s="195"/>
      <c r="V207" s="195"/>
      <c r="W207" s="194">
        <v>8148</v>
      </c>
      <c r="X207" s="195"/>
      <c r="Y207" s="195"/>
      <c r="Z207" s="195"/>
      <c r="AA207" s="195"/>
      <c r="AB207" s="195"/>
      <c r="AC207" s="195"/>
      <c r="AD207" s="264">
        <v>0.9672364672364673</v>
      </c>
      <c r="AE207" s="195"/>
      <c r="AF207" s="195"/>
      <c r="AG207" s="195"/>
      <c r="AH207" s="1"/>
    </row>
    <row r="208" spans="2:34" ht="12" customHeight="1">
      <c r="B208" s="197" t="s">
        <v>1086</v>
      </c>
      <c r="C208" s="195"/>
      <c r="D208" s="286">
        <v>15840130.060000002</v>
      </c>
      <c r="E208" s="195"/>
      <c r="F208" s="195"/>
      <c r="G208" s="195"/>
      <c r="H208" s="195"/>
      <c r="I208" s="195"/>
      <c r="J208" s="195"/>
      <c r="K208" s="195"/>
      <c r="L208" s="195"/>
      <c r="M208" s="195"/>
      <c r="N208" s="195"/>
      <c r="O208" s="264">
        <v>0.02112867731549482</v>
      </c>
      <c r="P208" s="195"/>
      <c r="Q208" s="195"/>
      <c r="R208" s="195"/>
      <c r="S208" s="195"/>
      <c r="T208" s="195"/>
      <c r="U208" s="195"/>
      <c r="V208" s="195"/>
      <c r="W208" s="194">
        <v>111</v>
      </c>
      <c r="X208" s="195"/>
      <c r="Y208" s="195"/>
      <c r="Z208" s="195"/>
      <c r="AA208" s="195"/>
      <c r="AB208" s="195"/>
      <c r="AC208" s="195"/>
      <c r="AD208" s="264">
        <v>0.013176638176638177</v>
      </c>
      <c r="AE208" s="195"/>
      <c r="AF208" s="195"/>
      <c r="AG208" s="195"/>
      <c r="AH208" s="1"/>
    </row>
    <row r="209" spans="2:34" ht="12" customHeight="1">
      <c r="B209" s="197" t="s">
        <v>1087</v>
      </c>
      <c r="C209" s="195"/>
      <c r="D209" s="286">
        <v>11078713.680000002</v>
      </c>
      <c r="E209" s="195"/>
      <c r="F209" s="195"/>
      <c r="G209" s="195"/>
      <c r="H209" s="195"/>
      <c r="I209" s="195"/>
      <c r="J209" s="195"/>
      <c r="K209" s="195"/>
      <c r="L209" s="195"/>
      <c r="M209" s="195"/>
      <c r="N209" s="195"/>
      <c r="O209" s="264">
        <v>0.014777565937200273</v>
      </c>
      <c r="P209" s="195"/>
      <c r="Q209" s="195"/>
      <c r="R209" s="195"/>
      <c r="S209" s="195"/>
      <c r="T209" s="195"/>
      <c r="U209" s="195"/>
      <c r="V209" s="195"/>
      <c r="W209" s="194">
        <v>165</v>
      </c>
      <c r="X209" s="195"/>
      <c r="Y209" s="195"/>
      <c r="Z209" s="195"/>
      <c r="AA209" s="195"/>
      <c r="AB209" s="195"/>
      <c r="AC209" s="195"/>
      <c r="AD209" s="264">
        <v>0.019586894586894586</v>
      </c>
      <c r="AE209" s="195"/>
      <c r="AF209" s="195"/>
      <c r="AG209" s="195"/>
      <c r="AH209" s="1"/>
    </row>
    <row r="210" spans="2:34" ht="12" customHeight="1">
      <c r="B210" s="287"/>
      <c r="C210" s="288"/>
      <c r="D210" s="289">
        <v>749698138.8600017</v>
      </c>
      <c r="E210" s="288"/>
      <c r="F210" s="288"/>
      <c r="G210" s="288"/>
      <c r="H210" s="288"/>
      <c r="I210" s="288"/>
      <c r="J210" s="288"/>
      <c r="K210" s="288"/>
      <c r="L210" s="288"/>
      <c r="M210" s="288"/>
      <c r="N210" s="288"/>
      <c r="O210" s="290">
        <v>0.9999999999999993</v>
      </c>
      <c r="P210" s="288"/>
      <c r="Q210" s="288"/>
      <c r="R210" s="288"/>
      <c r="S210" s="288"/>
      <c r="T210" s="288"/>
      <c r="U210" s="288"/>
      <c r="V210" s="288"/>
      <c r="W210" s="291">
        <v>8424</v>
      </c>
      <c r="X210" s="288"/>
      <c r="Y210" s="288"/>
      <c r="Z210" s="288"/>
      <c r="AA210" s="288"/>
      <c r="AB210" s="288"/>
      <c r="AC210" s="288"/>
      <c r="AD210" s="290">
        <v>1</v>
      </c>
      <c r="AE210" s="288"/>
      <c r="AF210" s="288"/>
      <c r="AG210" s="288"/>
      <c r="AH210" s="1"/>
    </row>
    <row r="211" spans="2:34" ht="9"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2:34" ht="18.75" customHeight="1">
      <c r="B212" s="212" t="s">
        <v>1010</v>
      </c>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4"/>
    </row>
    <row r="213" spans="2:34" ht="8.2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2:34" ht="12.75" customHeight="1">
      <c r="B214" s="3"/>
      <c r="C214" s="191" t="s">
        <v>1014</v>
      </c>
      <c r="D214" s="192"/>
      <c r="E214" s="192"/>
      <c r="F214" s="192"/>
      <c r="G214" s="192"/>
      <c r="H214" s="192"/>
      <c r="I214" s="192"/>
      <c r="J214" s="192"/>
      <c r="K214" s="192"/>
      <c r="L214" s="192"/>
      <c r="M214" s="192"/>
      <c r="N214" s="191" t="s">
        <v>1015</v>
      </c>
      <c r="O214" s="192"/>
      <c r="P214" s="192"/>
      <c r="Q214" s="192"/>
      <c r="R214" s="192"/>
      <c r="S214" s="192"/>
      <c r="T214" s="192"/>
      <c r="U214" s="192"/>
      <c r="V214" s="191" t="s">
        <v>1016</v>
      </c>
      <c r="W214" s="192"/>
      <c r="X214" s="192"/>
      <c r="Y214" s="192"/>
      <c r="Z214" s="192"/>
      <c r="AA214" s="192"/>
      <c r="AB214" s="192"/>
      <c r="AC214" s="191" t="s">
        <v>1015</v>
      </c>
      <c r="AD214" s="192"/>
      <c r="AE214" s="192"/>
      <c r="AF214" s="192"/>
      <c r="AG214" s="192"/>
      <c r="AH214" s="1"/>
    </row>
    <row r="215" spans="2:34" ht="12" customHeight="1">
      <c r="B215" s="6" t="s">
        <v>86</v>
      </c>
      <c r="C215" s="286">
        <v>178869.22</v>
      </c>
      <c r="D215" s="195"/>
      <c r="E215" s="195"/>
      <c r="F215" s="195"/>
      <c r="G215" s="195"/>
      <c r="H215" s="195"/>
      <c r="I215" s="195"/>
      <c r="J215" s="195"/>
      <c r="K215" s="195"/>
      <c r="L215" s="195"/>
      <c r="M215" s="195"/>
      <c r="N215" s="264">
        <v>0.0002385883207233123</v>
      </c>
      <c r="O215" s="195"/>
      <c r="P215" s="195"/>
      <c r="Q215" s="195"/>
      <c r="R215" s="195"/>
      <c r="S215" s="195"/>
      <c r="T215" s="195"/>
      <c r="U215" s="195"/>
      <c r="V215" s="194">
        <v>44</v>
      </c>
      <c r="W215" s="195"/>
      <c r="X215" s="195"/>
      <c r="Y215" s="195"/>
      <c r="Z215" s="195"/>
      <c r="AA215" s="195"/>
      <c r="AB215" s="195"/>
      <c r="AC215" s="264">
        <v>0.0052231718898385565</v>
      </c>
      <c r="AD215" s="195"/>
      <c r="AE215" s="195"/>
      <c r="AF215" s="195"/>
      <c r="AG215" s="195"/>
      <c r="AH215" s="1"/>
    </row>
    <row r="216" spans="2:34" ht="12" customHeight="1">
      <c r="B216" s="6" t="s">
        <v>1088</v>
      </c>
      <c r="C216" s="286">
        <v>1700909.9799999997</v>
      </c>
      <c r="D216" s="195"/>
      <c r="E216" s="195"/>
      <c r="F216" s="195"/>
      <c r="G216" s="195"/>
      <c r="H216" s="195"/>
      <c r="I216" s="195"/>
      <c r="J216" s="195"/>
      <c r="K216" s="195"/>
      <c r="L216" s="195"/>
      <c r="M216" s="195"/>
      <c r="N216" s="264">
        <v>0.0022687931206370926</v>
      </c>
      <c r="O216" s="195"/>
      <c r="P216" s="195"/>
      <c r="Q216" s="195"/>
      <c r="R216" s="195"/>
      <c r="S216" s="195"/>
      <c r="T216" s="195"/>
      <c r="U216" s="195"/>
      <c r="V216" s="194">
        <v>76</v>
      </c>
      <c r="W216" s="195"/>
      <c r="X216" s="195"/>
      <c r="Y216" s="195"/>
      <c r="Z216" s="195"/>
      <c r="AA216" s="195"/>
      <c r="AB216" s="195"/>
      <c r="AC216" s="264">
        <v>0.009021842355175688</v>
      </c>
      <c r="AD216" s="195"/>
      <c r="AE216" s="195"/>
      <c r="AF216" s="195"/>
      <c r="AG216" s="195"/>
      <c r="AH216" s="1"/>
    </row>
    <row r="217" spans="2:34" ht="12" customHeight="1">
      <c r="B217" s="6" t="s">
        <v>1089</v>
      </c>
      <c r="C217" s="286">
        <v>8408800.060000002</v>
      </c>
      <c r="D217" s="195"/>
      <c r="E217" s="195"/>
      <c r="F217" s="195"/>
      <c r="G217" s="195"/>
      <c r="H217" s="195"/>
      <c r="I217" s="195"/>
      <c r="J217" s="195"/>
      <c r="K217" s="195"/>
      <c r="L217" s="195"/>
      <c r="M217" s="195"/>
      <c r="N217" s="264">
        <v>0.011216247745774753</v>
      </c>
      <c r="O217" s="195"/>
      <c r="P217" s="195"/>
      <c r="Q217" s="195"/>
      <c r="R217" s="195"/>
      <c r="S217" s="195"/>
      <c r="T217" s="195"/>
      <c r="U217" s="195"/>
      <c r="V217" s="194">
        <v>214</v>
      </c>
      <c r="W217" s="195"/>
      <c r="X217" s="195"/>
      <c r="Y217" s="195"/>
      <c r="Z217" s="195"/>
      <c r="AA217" s="195"/>
      <c r="AB217" s="195"/>
      <c r="AC217" s="264">
        <v>0.02540360873694207</v>
      </c>
      <c r="AD217" s="195"/>
      <c r="AE217" s="195"/>
      <c r="AF217" s="195"/>
      <c r="AG217" s="195"/>
      <c r="AH217" s="1"/>
    </row>
    <row r="218" spans="2:34" ht="12" customHeight="1">
      <c r="B218" s="6" t="s">
        <v>1090</v>
      </c>
      <c r="C218" s="286">
        <v>23352268.50000001</v>
      </c>
      <c r="D218" s="195"/>
      <c r="E218" s="195"/>
      <c r="F218" s="195"/>
      <c r="G218" s="195"/>
      <c r="H218" s="195"/>
      <c r="I218" s="195"/>
      <c r="J218" s="195"/>
      <c r="K218" s="195"/>
      <c r="L218" s="195"/>
      <c r="M218" s="195"/>
      <c r="N218" s="264">
        <v>0.03114889485454739</v>
      </c>
      <c r="O218" s="195"/>
      <c r="P218" s="195"/>
      <c r="Q218" s="195"/>
      <c r="R218" s="195"/>
      <c r="S218" s="195"/>
      <c r="T218" s="195"/>
      <c r="U218" s="195"/>
      <c r="V218" s="194">
        <v>434</v>
      </c>
      <c r="W218" s="195"/>
      <c r="X218" s="195"/>
      <c r="Y218" s="195"/>
      <c r="Z218" s="195"/>
      <c r="AA218" s="195"/>
      <c r="AB218" s="195"/>
      <c r="AC218" s="264">
        <v>0.05151946818613485</v>
      </c>
      <c r="AD218" s="195"/>
      <c r="AE218" s="195"/>
      <c r="AF218" s="195"/>
      <c r="AG218" s="195"/>
      <c r="AH218" s="1"/>
    </row>
    <row r="219" spans="2:34" ht="12" customHeight="1">
      <c r="B219" s="6" t="s">
        <v>1091</v>
      </c>
      <c r="C219" s="286">
        <v>37984608.60000003</v>
      </c>
      <c r="D219" s="195"/>
      <c r="E219" s="195"/>
      <c r="F219" s="195"/>
      <c r="G219" s="195"/>
      <c r="H219" s="195"/>
      <c r="I219" s="195"/>
      <c r="J219" s="195"/>
      <c r="K219" s="195"/>
      <c r="L219" s="195"/>
      <c r="M219" s="195"/>
      <c r="N219" s="264">
        <v>0.05066653714488325</v>
      </c>
      <c r="O219" s="195"/>
      <c r="P219" s="195"/>
      <c r="Q219" s="195"/>
      <c r="R219" s="195"/>
      <c r="S219" s="195"/>
      <c r="T219" s="195"/>
      <c r="U219" s="195"/>
      <c r="V219" s="194">
        <v>628</v>
      </c>
      <c r="W219" s="195"/>
      <c r="X219" s="195"/>
      <c r="Y219" s="195"/>
      <c r="Z219" s="195"/>
      <c r="AA219" s="195"/>
      <c r="AB219" s="195"/>
      <c r="AC219" s="264">
        <v>0.07454890788224122</v>
      </c>
      <c r="AD219" s="195"/>
      <c r="AE219" s="195"/>
      <c r="AF219" s="195"/>
      <c r="AG219" s="195"/>
      <c r="AH219" s="1"/>
    </row>
    <row r="220" spans="2:34" ht="12" customHeight="1">
      <c r="B220" s="6" t="s">
        <v>1092</v>
      </c>
      <c r="C220" s="286">
        <v>53917852.13000001</v>
      </c>
      <c r="D220" s="195"/>
      <c r="E220" s="195"/>
      <c r="F220" s="195"/>
      <c r="G220" s="195"/>
      <c r="H220" s="195"/>
      <c r="I220" s="195"/>
      <c r="J220" s="195"/>
      <c r="K220" s="195"/>
      <c r="L220" s="195"/>
      <c r="M220" s="195"/>
      <c r="N220" s="264">
        <v>0.0719194157424322</v>
      </c>
      <c r="O220" s="195"/>
      <c r="P220" s="195"/>
      <c r="Q220" s="195"/>
      <c r="R220" s="195"/>
      <c r="S220" s="195"/>
      <c r="T220" s="195"/>
      <c r="U220" s="195"/>
      <c r="V220" s="194">
        <v>769</v>
      </c>
      <c r="W220" s="195"/>
      <c r="X220" s="195"/>
      <c r="Y220" s="195"/>
      <c r="Z220" s="195"/>
      <c r="AA220" s="195"/>
      <c r="AB220" s="195"/>
      <c r="AC220" s="264">
        <v>0.09128679962013295</v>
      </c>
      <c r="AD220" s="195"/>
      <c r="AE220" s="195"/>
      <c r="AF220" s="195"/>
      <c r="AG220" s="195"/>
      <c r="AH220" s="1"/>
    </row>
    <row r="221" spans="2:34" ht="12" customHeight="1">
      <c r="B221" s="6" t="s">
        <v>1093</v>
      </c>
      <c r="C221" s="286">
        <v>80589021.0000001</v>
      </c>
      <c r="D221" s="195"/>
      <c r="E221" s="195"/>
      <c r="F221" s="195"/>
      <c r="G221" s="195"/>
      <c r="H221" s="195"/>
      <c r="I221" s="195"/>
      <c r="J221" s="195"/>
      <c r="K221" s="195"/>
      <c r="L221" s="195"/>
      <c r="M221" s="195"/>
      <c r="N221" s="264">
        <v>0.10749529286886685</v>
      </c>
      <c r="O221" s="195"/>
      <c r="P221" s="195"/>
      <c r="Q221" s="195"/>
      <c r="R221" s="195"/>
      <c r="S221" s="195"/>
      <c r="T221" s="195"/>
      <c r="U221" s="195"/>
      <c r="V221" s="194">
        <v>997</v>
      </c>
      <c r="W221" s="195"/>
      <c r="X221" s="195"/>
      <c r="Y221" s="195"/>
      <c r="Z221" s="195"/>
      <c r="AA221" s="195"/>
      <c r="AB221" s="195"/>
      <c r="AC221" s="264">
        <v>0.11835232668566002</v>
      </c>
      <c r="AD221" s="195"/>
      <c r="AE221" s="195"/>
      <c r="AF221" s="195"/>
      <c r="AG221" s="195"/>
      <c r="AH221" s="1"/>
    </row>
    <row r="222" spans="2:34" ht="12" customHeight="1">
      <c r="B222" s="6" t="s">
        <v>1094</v>
      </c>
      <c r="C222" s="286">
        <v>93772180.36</v>
      </c>
      <c r="D222" s="195"/>
      <c r="E222" s="195"/>
      <c r="F222" s="195"/>
      <c r="G222" s="195"/>
      <c r="H222" s="195"/>
      <c r="I222" s="195"/>
      <c r="J222" s="195"/>
      <c r="K222" s="195"/>
      <c r="L222" s="195"/>
      <c r="M222" s="195"/>
      <c r="N222" s="264">
        <v>0.12507991616811415</v>
      </c>
      <c r="O222" s="195"/>
      <c r="P222" s="195"/>
      <c r="Q222" s="195"/>
      <c r="R222" s="195"/>
      <c r="S222" s="195"/>
      <c r="T222" s="195"/>
      <c r="U222" s="195"/>
      <c r="V222" s="194">
        <v>1038</v>
      </c>
      <c r="W222" s="195"/>
      <c r="X222" s="195"/>
      <c r="Y222" s="195"/>
      <c r="Z222" s="195"/>
      <c r="AA222" s="195"/>
      <c r="AB222" s="195"/>
      <c r="AC222" s="264">
        <v>0.12321937321937322</v>
      </c>
      <c r="AD222" s="195"/>
      <c r="AE222" s="195"/>
      <c r="AF222" s="195"/>
      <c r="AG222" s="195"/>
      <c r="AH222" s="1"/>
    </row>
    <row r="223" spans="2:34" ht="12" customHeight="1">
      <c r="B223" s="6" t="s">
        <v>1095</v>
      </c>
      <c r="C223" s="286">
        <v>120609414.82000004</v>
      </c>
      <c r="D223" s="195"/>
      <c r="E223" s="195"/>
      <c r="F223" s="195"/>
      <c r="G223" s="195"/>
      <c r="H223" s="195"/>
      <c r="I223" s="195"/>
      <c r="J223" s="195"/>
      <c r="K223" s="195"/>
      <c r="L223" s="195"/>
      <c r="M223" s="195"/>
      <c r="N223" s="264">
        <v>0.16087730323487284</v>
      </c>
      <c r="O223" s="195"/>
      <c r="P223" s="195"/>
      <c r="Q223" s="195"/>
      <c r="R223" s="195"/>
      <c r="S223" s="195"/>
      <c r="T223" s="195"/>
      <c r="U223" s="195"/>
      <c r="V223" s="194">
        <v>1255</v>
      </c>
      <c r="W223" s="195"/>
      <c r="X223" s="195"/>
      <c r="Y223" s="195"/>
      <c r="Z223" s="195"/>
      <c r="AA223" s="195"/>
      <c r="AB223" s="195"/>
      <c r="AC223" s="264">
        <v>0.14897910731244066</v>
      </c>
      <c r="AD223" s="195"/>
      <c r="AE223" s="195"/>
      <c r="AF223" s="195"/>
      <c r="AG223" s="195"/>
      <c r="AH223" s="1"/>
    </row>
    <row r="224" spans="2:34" ht="12" customHeight="1">
      <c r="B224" s="6" t="s">
        <v>1096</v>
      </c>
      <c r="C224" s="286">
        <v>116682466.60000008</v>
      </c>
      <c r="D224" s="195"/>
      <c r="E224" s="195"/>
      <c r="F224" s="195"/>
      <c r="G224" s="195"/>
      <c r="H224" s="195"/>
      <c r="I224" s="195"/>
      <c r="J224" s="195"/>
      <c r="K224" s="195"/>
      <c r="L224" s="195"/>
      <c r="M224" s="195"/>
      <c r="N224" s="264">
        <v>0.15563926406090436</v>
      </c>
      <c r="O224" s="195"/>
      <c r="P224" s="195"/>
      <c r="Q224" s="195"/>
      <c r="R224" s="195"/>
      <c r="S224" s="195"/>
      <c r="T224" s="195"/>
      <c r="U224" s="195"/>
      <c r="V224" s="194">
        <v>1147</v>
      </c>
      <c r="W224" s="195"/>
      <c r="X224" s="195"/>
      <c r="Y224" s="195"/>
      <c r="Z224" s="195"/>
      <c r="AA224" s="195"/>
      <c r="AB224" s="195"/>
      <c r="AC224" s="264">
        <v>0.13615859449192783</v>
      </c>
      <c r="AD224" s="195"/>
      <c r="AE224" s="195"/>
      <c r="AF224" s="195"/>
      <c r="AG224" s="195"/>
      <c r="AH224" s="1"/>
    </row>
    <row r="225" spans="2:34" ht="12" customHeight="1">
      <c r="B225" s="6" t="s">
        <v>1097</v>
      </c>
      <c r="C225" s="286">
        <v>190888732.8799998</v>
      </c>
      <c r="D225" s="195"/>
      <c r="E225" s="195"/>
      <c r="F225" s="195"/>
      <c r="G225" s="195"/>
      <c r="H225" s="195"/>
      <c r="I225" s="195"/>
      <c r="J225" s="195"/>
      <c r="K225" s="195"/>
      <c r="L225" s="195"/>
      <c r="M225" s="195"/>
      <c r="N225" s="264">
        <v>0.25462079066951865</v>
      </c>
      <c r="O225" s="195"/>
      <c r="P225" s="195"/>
      <c r="Q225" s="195"/>
      <c r="R225" s="195"/>
      <c r="S225" s="195"/>
      <c r="T225" s="195"/>
      <c r="U225" s="195"/>
      <c r="V225" s="194">
        <v>1627</v>
      </c>
      <c r="W225" s="195"/>
      <c r="X225" s="195"/>
      <c r="Y225" s="195"/>
      <c r="Z225" s="195"/>
      <c r="AA225" s="195"/>
      <c r="AB225" s="195"/>
      <c r="AC225" s="264">
        <v>0.1931386514719848</v>
      </c>
      <c r="AD225" s="195"/>
      <c r="AE225" s="195"/>
      <c r="AF225" s="195"/>
      <c r="AG225" s="195"/>
      <c r="AH225" s="1"/>
    </row>
    <row r="226" spans="2:34" ht="12" customHeight="1">
      <c r="B226" s="6" t="s">
        <v>1098</v>
      </c>
      <c r="C226" s="286">
        <v>15161039.920000006</v>
      </c>
      <c r="D226" s="195"/>
      <c r="E226" s="195"/>
      <c r="F226" s="195"/>
      <c r="G226" s="195"/>
      <c r="H226" s="195"/>
      <c r="I226" s="195"/>
      <c r="J226" s="195"/>
      <c r="K226" s="195"/>
      <c r="L226" s="195"/>
      <c r="M226" s="195"/>
      <c r="N226" s="264">
        <v>0.020222859220451132</v>
      </c>
      <c r="O226" s="195"/>
      <c r="P226" s="195"/>
      <c r="Q226" s="195"/>
      <c r="R226" s="195"/>
      <c r="S226" s="195"/>
      <c r="T226" s="195"/>
      <c r="U226" s="195"/>
      <c r="V226" s="194">
        <v>114</v>
      </c>
      <c r="W226" s="195"/>
      <c r="X226" s="195"/>
      <c r="Y226" s="195"/>
      <c r="Z226" s="195"/>
      <c r="AA226" s="195"/>
      <c r="AB226" s="195"/>
      <c r="AC226" s="264">
        <v>0.013532763532763533</v>
      </c>
      <c r="AD226" s="195"/>
      <c r="AE226" s="195"/>
      <c r="AF226" s="195"/>
      <c r="AG226" s="195"/>
      <c r="AH226" s="1"/>
    </row>
    <row r="227" spans="2:34" ht="12" customHeight="1">
      <c r="B227" s="6" t="s">
        <v>1099</v>
      </c>
      <c r="C227" s="286">
        <v>4227449.199999999</v>
      </c>
      <c r="D227" s="195"/>
      <c r="E227" s="195"/>
      <c r="F227" s="195"/>
      <c r="G227" s="195"/>
      <c r="H227" s="195"/>
      <c r="I227" s="195"/>
      <c r="J227" s="195"/>
      <c r="K227" s="195"/>
      <c r="L227" s="195"/>
      <c r="M227" s="195"/>
      <c r="N227" s="264">
        <v>0.005638868473687702</v>
      </c>
      <c r="O227" s="195"/>
      <c r="P227" s="195"/>
      <c r="Q227" s="195"/>
      <c r="R227" s="195"/>
      <c r="S227" s="195"/>
      <c r="T227" s="195"/>
      <c r="U227" s="195"/>
      <c r="V227" s="194">
        <v>48</v>
      </c>
      <c r="W227" s="195"/>
      <c r="X227" s="195"/>
      <c r="Y227" s="195"/>
      <c r="Z227" s="195"/>
      <c r="AA227" s="195"/>
      <c r="AB227" s="195"/>
      <c r="AC227" s="264">
        <v>0.005698005698005698</v>
      </c>
      <c r="AD227" s="195"/>
      <c r="AE227" s="195"/>
      <c r="AF227" s="195"/>
      <c r="AG227" s="195"/>
      <c r="AH227" s="1"/>
    </row>
    <row r="228" spans="2:34" ht="12" customHeight="1">
      <c r="B228" s="6" t="s">
        <v>1100</v>
      </c>
      <c r="C228" s="286">
        <v>2224525.59</v>
      </c>
      <c r="D228" s="195"/>
      <c r="E228" s="195"/>
      <c r="F228" s="195"/>
      <c r="G228" s="195"/>
      <c r="H228" s="195"/>
      <c r="I228" s="195"/>
      <c r="J228" s="195"/>
      <c r="K228" s="195"/>
      <c r="L228" s="195"/>
      <c r="M228" s="195"/>
      <c r="N228" s="264">
        <v>0.0029672283745863903</v>
      </c>
      <c r="O228" s="195"/>
      <c r="P228" s="195"/>
      <c r="Q228" s="195"/>
      <c r="R228" s="195"/>
      <c r="S228" s="195"/>
      <c r="T228" s="195"/>
      <c r="U228" s="195"/>
      <c r="V228" s="194">
        <v>33</v>
      </c>
      <c r="W228" s="195"/>
      <c r="X228" s="195"/>
      <c r="Y228" s="195"/>
      <c r="Z228" s="195"/>
      <c r="AA228" s="195"/>
      <c r="AB228" s="195"/>
      <c r="AC228" s="264">
        <v>0.003917378917378918</v>
      </c>
      <c r="AD228" s="195"/>
      <c r="AE228" s="195"/>
      <c r="AF228" s="195"/>
      <c r="AG228" s="195"/>
      <c r="AH228" s="1"/>
    </row>
    <row r="229" spans="2:34" ht="12.75" customHeight="1">
      <c r="B229" s="23"/>
      <c r="C229" s="289">
        <v>749698138.86</v>
      </c>
      <c r="D229" s="288"/>
      <c r="E229" s="288"/>
      <c r="F229" s="288"/>
      <c r="G229" s="288"/>
      <c r="H229" s="288"/>
      <c r="I229" s="288"/>
      <c r="J229" s="288"/>
      <c r="K229" s="288"/>
      <c r="L229" s="288"/>
      <c r="M229" s="288"/>
      <c r="N229" s="290">
        <v>1.0000000000000016</v>
      </c>
      <c r="O229" s="288"/>
      <c r="P229" s="288"/>
      <c r="Q229" s="288"/>
      <c r="R229" s="288"/>
      <c r="S229" s="288"/>
      <c r="T229" s="288"/>
      <c r="U229" s="288"/>
      <c r="V229" s="291">
        <v>8424</v>
      </c>
      <c r="W229" s="288"/>
      <c r="X229" s="288"/>
      <c r="Y229" s="288"/>
      <c r="Z229" s="288"/>
      <c r="AA229" s="288"/>
      <c r="AB229" s="288"/>
      <c r="AC229" s="290">
        <v>1</v>
      </c>
      <c r="AD229" s="288"/>
      <c r="AE229" s="288"/>
      <c r="AF229" s="288"/>
      <c r="AG229" s="288"/>
      <c r="AH229" s="1"/>
    </row>
    <row r="230" spans="2:34" ht="9" customHeight="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2:34" ht="18.75" customHeight="1">
      <c r="B231" s="212" t="s">
        <v>1011</v>
      </c>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4"/>
    </row>
    <row r="232" spans="2:34" ht="8.25" customHeight="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2:34" ht="13.5" customHeight="1">
      <c r="B233" s="191"/>
      <c r="C233" s="192"/>
      <c r="D233" s="191" t="s">
        <v>1014</v>
      </c>
      <c r="E233" s="192"/>
      <c r="F233" s="192"/>
      <c r="G233" s="192"/>
      <c r="H233" s="192"/>
      <c r="I233" s="192"/>
      <c r="J233" s="192"/>
      <c r="K233" s="192"/>
      <c r="L233" s="192"/>
      <c r="M233" s="192"/>
      <c r="N233" s="192"/>
      <c r="O233" s="191" t="s">
        <v>1015</v>
      </c>
      <c r="P233" s="192"/>
      <c r="Q233" s="192"/>
      <c r="R233" s="192"/>
      <c r="S233" s="192"/>
      <c r="T233" s="192"/>
      <c r="U233" s="192"/>
      <c r="V233" s="192"/>
      <c r="W233" s="191" t="s">
        <v>1016</v>
      </c>
      <c r="X233" s="192"/>
      <c r="Y233" s="192"/>
      <c r="Z233" s="192"/>
      <c r="AA233" s="192"/>
      <c r="AB233" s="192"/>
      <c r="AC233" s="191" t="s">
        <v>1015</v>
      </c>
      <c r="AD233" s="192"/>
      <c r="AE233" s="192"/>
      <c r="AF233" s="192"/>
      <c r="AG233" s="192"/>
      <c r="AH233" s="1"/>
    </row>
    <row r="234" spans="2:34" ht="11.25" customHeight="1">
      <c r="B234" s="197" t="s">
        <v>1101</v>
      </c>
      <c r="C234" s="195"/>
      <c r="D234" s="286">
        <v>5422550.529999998</v>
      </c>
      <c r="E234" s="195"/>
      <c r="F234" s="195"/>
      <c r="G234" s="195"/>
      <c r="H234" s="195"/>
      <c r="I234" s="195"/>
      <c r="J234" s="195"/>
      <c r="K234" s="195"/>
      <c r="L234" s="195"/>
      <c r="M234" s="195"/>
      <c r="N234" s="195"/>
      <c r="O234" s="264">
        <v>0.007232978513519576</v>
      </c>
      <c r="P234" s="195"/>
      <c r="Q234" s="195"/>
      <c r="R234" s="195"/>
      <c r="S234" s="195"/>
      <c r="T234" s="195"/>
      <c r="U234" s="195"/>
      <c r="V234" s="195"/>
      <c r="W234" s="194">
        <v>349</v>
      </c>
      <c r="X234" s="195"/>
      <c r="Y234" s="195"/>
      <c r="Z234" s="195"/>
      <c r="AA234" s="195"/>
      <c r="AB234" s="195"/>
      <c r="AC234" s="264">
        <v>0.041429249762583095</v>
      </c>
      <c r="AD234" s="195"/>
      <c r="AE234" s="195"/>
      <c r="AF234" s="195"/>
      <c r="AG234" s="195"/>
      <c r="AH234" s="1"/>
    </row>
    <row r="235" spans="2:34" ht="11.25" customHeight="1">
      <c r="B235" s="197" t="s">
        <v>1102</v>
      </c>
      <c r="C235" s="195"/>
      <c r="D235" s="286">
        <v>7417476.379999999</v>
      </c>
      <c r="E235" s="195"/>
      <c r="F235" s="195"/>
      <c r="G235" s="195"/>
      <c r="H235" s="195"/>
      <c r="I235" s="195"/>
      <c r="J235" s="195"/>
      <c r="K235" s="195"/>
      <c r="L235" s="195"/>
      <c r="M235" s="195"/>
      <c r="N235" s="195"/>
      <c r="O235" s="264">
        <v>0.009893950638958633</v>
      </c>
      <c r="P235" s="195"/>
      <c r="Q235" s="195"/>
      <c r="R235" s="195"/>
      <c r="S235" s="195"/>
      <c r="T235" s="195"/>
      <c r="U235" s="195"/>
      <c r="V235" s="195"/>
      <c r="W235" s="194">
        <v>228</v>
      </c>
      <c r="X235" s="195"/>
      <c r="Y235" s="195"/>
      <c r="Z235" s="195"/>
      <c r="AA235" s="195"/>
      <c r="AB235" s="195"/>
      <c r="AC235" s="264">
        <v>0.027065527065527065</v>
      </c>
      <c r="AD235" s="195"/>
      <c r="AE235" s="195"/>
      <c r="AF235" s="195"/>
      <c r="AG235" s="195"/>
      <c r="AH235" s="1"/>
    </row>
    <row r="236" spans="2:34" ht="11.25" customHeight="1">
      <c r="B236" s="197" t="s">
        <v>1103</v>
      </c>
      <c r="C236" s="195"/>
      <c r="D236" s="286">
        <v>20183637.06999999</v>
      </c>
      <c r="E236" s="195"/>
      <c r="F236" s="195"/>
      <c r="G236" s="195"/>
      <c r="H236" s="195"/>
      <c r="I236" s="195"/>
      <c r="J236" s="195"/>
      <c r="K236" s="195"/>
      <c r="L236" s="195"/>
      <c r="M236" s="195"/>
      <c r="N236" s="195"/>
      <c r="O236" s="264">
        <v>0.026922351842424818</v>
      </c>
      <c r="P236" s="195"/>
      <c r="Q236" s="195"/>
      <c r="R236" s="195"/>
      <c r="S236" s="195"/>
      <c r="T236" s="195"/>
      <c r="U236" s="195"/>
      <c r="V236" s="195"/>
      <c r="W236" s="194">
        <v>385</v>
      </c>
      <c r="X236" s="195"/>
      <c r="Y236" s="195"/>
      <c r="Z236" s="195"/>
      <c r="AA236" s="195"/>
      <c r="AB236" s="195"/>
      <c r="AC236" s="264">
        <v>0.04570275403608737</v>
      </c>
      <c r="AD236" s="195"/>
      <c r="AE236" s="195"/>
      <c r="AF236" s="195"/>
      <c r="AG236" s="195"/>
      <c r="AH236" s="1"/>
    </row>
    <row r="237" spans="2:34" ht="11.25" customHeight="1">
      <c r="B237" s="197" t="s">
        <v>1104</v>
      </c>
      <c r="C237" s="195"/>
      <c r="D237" s="286">
        <v>30360148.989999987</v>
      </c>
      <c r="E237" s="195"/>
      <c r="F237" s="195"/>
      <c r="G237" s="195"/>
      <c r="H237" s="195"/>
      <c r="I237" s="195"/>
      <c r="J237" s="195"/>
      <c r="K237" s="195"/>
      <c r="L237" s="195"/>
      <c r="M237" s="195"/>
      <c r="N237" s="195"/>
      <c r="O237" s="264">
        <v>0.0404964977453005</v>
      </c>
      <c r="P237" s="195"/>
      <c r="Q237" s="195"/>
      <c r="R237" s="195"/>
      <c r="S237" s="195"/>
      <c r="T237" s="195"/>
      <c r="U237" s="195"/>
      <c r="V237" s="195"/>
      <c r="W237" s="194">
        <v>459</v>
      </c>
      <c r="X237" s="195"/>
      <c r="Y237" s="195"/>
      <c r="Z237" s="195"/>
      <c r="AA237" s="195"/>
      <c r="AB237" s="195"/>
      <c r="AC237" s="264">
        <v>0.05448717948717949</v>
      </c>
      <c r="AD237" s="195"/>
      <c r="AE237" s="195"/>
      <c r="AF237" s="195"/>
      <c r="AG237" s="195"/>
      <c r="AH237" s="1"/>
    </row>
    <row r="238" spans="2:34" ht="11.25" customHeight="1">
      <c r="B238" s="197" t="s">
        <v>1105</v>
      </c>
      <c r="C238" s="195"/>
      <c r="D238" s="286">
        <v>275477313.5000004</v>
      </c>
      <c r="E238" s="195"/>
      <c r="F238" s="195"/>
      <c r="G238" s="195"/>
      <c r="H238" s="195"/>
      <c r="I238" s="195"/>
      <c r="J238" s="195"/>
      <c r="K238" s="195"/>
      <c r="L238" s="195"/>
      <c r="M238" s="195"/>
      <c r="N238" s="195"/>
      <c r="O238" s="264">
        <v>0.36745097689437295</v>
      </c>
      <c r="P238" s="195"/>
      <c r="Q238" s="195"/>
      <c r="R238" s="195"/>
      <c r="S238" s="195"/>
      <c r="T238" s="195"/>
      <c r="U238" s="195"/>
      <c r="V238" s="195"/>
      <c r="W238" s="194">
        <v>2726</v>
      </c>
      <c r="X238" s="195"/>
      <c r="Y238" s="195"/>
      <c r="Z238" s="195"/>
      <c r="AA238" s="195"/>
      <c r="AB238" s="195"/>
      <c r="AC238" s="264">
        <v>0.3235992402659069</v>
      </c>
      <c r="AD238" s="195"/>
      <c r="AE238" s="195"/>
      <c r="AF238" s="195"/>
      <c r="AG238" s="195"/>
      <c r="AH238" s="1"/>
    </row>
    <row r="239" spans="2:34" ht="11.25" customHeight="1">
      <c r="B239" s="197" t="s">
        <v>1106</v>
      </c>
      <c r="C239" s="195"/>
      <c r="D239" s="286">
        <v>18864273.53</v>
      </c>
      <c r="E239" s="195"/>
      <c r="F239" s="195"/>
      <c r="G239" s="195"/>
      <c r="H239" s="195"/>
      <c r="I239" s="195"/>
      <c r="J239" s="195"/>
      <c r="K239" s="195"/>
      <c r="L239" s="195"/>
      <c r="M239" s="195"/>
      <c r="N239" s="195"/>
      <c r="O239" s="264">
        <v>0.025162492144752063</v>
      </c>
      <c r="P239" s="195"/>
      <c r="Q239" s="195"/>
      <c r="R239" s="195"/>
      <c r="S239" s="195"/>
      <c r="T239" s="195"/>
      <c r="U239" s="195"/>
      <c r="V239" s="195"/>
      <c r="W239" s="194">
        <v>260</v>
      </c>
      <c r="X239" s="195"/>
      <c r="Y239" s="195"/>
      <c r="Z239" s="195"/>
      <c r="AA239" s="195"/>
      <c r="AB239" s="195"/>
      <c r="AC239" s="264">
        <v>0.030864197530864196</v>
      </c>
      <c r="AD239" s="195"/>
      <c r="AE239" s="195"/>
      <c r="AF239" s="195"/>
      <c r="AG239" s="195"/>
      <c r="AH239" s="1"/>
    </row>
    <row r="240" spans="2:34" ht="11.25" customHeight="1">
      <c r="B240" s="197" t="s">
        <v>1107</v>
      </c>
      <c r="C240" s="195"/>
      <c r="D240" s="286">
        <v>21724191.839999996</v>
      </c>
      <c r="E240" s="195"/>
      <c r="F240" s="195"/>
      <c r="G240" s="195"/>
      <c r="H240" s="195"/>
      <c r="I240" s="195"/>
      <c r="J240" s="195"/>
      <c r="K240" s="195"/>
      <c r="L240" s="195"/>
      <c r="M240" s="195"/>
      <c r="N240" s="195"/>
      <c r="O240" s="264">
        <v>0.028977251928401546</v>
      </c>
      <c r="P240" s="195"/>
      <c r="Q240" s="195"/>
      <c r="R240" s="195"/>
      <c r="S240" s="195"/>
      <c r="T240" s="195"/>
      <c r="U240" s="195"/>
      <c r="V240" s="195"/>
      <c r="W240" s="194">
        <v>306</v>
      </c>
      <c r="X240" s="195"/>
      <c r="Y240" s="195"/>
      <c r="Z240" s="195"/>
      <c r="AA240" s="195"/>
      <c r="AB240" s="195"/>
      <c r="AC240" s="264">
        <v>0.03632478632478633</v>
      </c>
      <c r="AD240" s="195"/>
      <c r="AE240" s="195"/>
      <c r="AF240" s="195"/>
      <c r="AG240" s="195"/>
      <c r="AH240" s="1"/>
    </row>
    <row r="241" spans="2:34" ht="11.25" customHeight="1">
      <c r="B241" s="197" t="s">
        <v>1108</v>
      </c>
      <c r="C241" s="195"/>
      <c r="D241" s="286">
        <v>34778544.10000001</v>
      </c>
      <c r="E241" s="195"/>
      <c r="F241" s="195"/>
      <c r="G241" s="195"/>
      <c r="H241" s="195"/>
      <c r="I241" s="195"/>
      <c r="J241" s="195"/>
      <c r="K241" s="195"/>
      <c r="L241" s="195"/>
      <c r="M241" s="195"/>
      <c r="N241" s="195"/>
      <c r="O241" s="264">
        <v>0.04639006327651375</v>
      </c>
      <c r="P241" s="195"/>
      <c r="Q241" s="195"/>
      <c r="R241" s="195"/>
      <c r="S241" s="195"/>
      <c r="T241" s="195"/>
      <c r="U241" s="195"/>
      <c r="V241" s="195"/>
      <c r="W241" s="194">
        <v>426</v>
      </c>
      <c r="X241" s="195"/>
      <c r="Y241" s="195"/>
      <c r="Z241" s="195"/>
      <c r="AA241" s="195"/>
      <c r="AB241" s="195"/>
      <c r="AC241" s="264">
        <v>0.05056980056980057</v>
      </c>
      <c r="AD241" s="195"/>
      <c r="AE241" s="195"/>
      <c r="AF241" s="195"/>
      <c r="AG241" s="195"/>
      <c r="AH241" s="1"/>
    </row>
    <row r="242" spans="2:34" ht="11.25" customHeight="1">
      <c r="B242" s="197" t="s">
        <v>1109</v>
      </c>
      <c r="C242" s="195"/>
      <c r="D242" s="286">
        <v>63558884.269999996</v>
      </c>
      <c r="E242" s="195"/>
      <c r="F242" s="195"/>
      <c r="G242" s="195"/>
      <c r="H242" s="195"/>
      <c r="I242" s="195"/>
      <c r="J242" s="195"/>
      <c r="K242" s="195"/>
      <c r="L242" s="195"/>
      <c r="M242" s="195"/>
      <c r="N242" s="195"/>
      <c r="O242" s="264">
        <v>0.08477930112864941</v>
      </c>
      <c r="P242" s="195"/>
      <c r="Q242" s="195"/>
      <c r="R242" s="195"/>
      <c r="S242" s="195"/>
      <c r="T242" s="195"/>
      <c r="U242" s="195"/>
      <c r="V242" s="195"/>
      <c r="W242" s="194">
        <v>752</v>
      </c>
      <c r="X242" s="195"/>
      <c r="Y242" s="195"/>
      <c r="Z242" s="195"/>
      <c r="AA242" s="195"/>
      <c r="AB242" s="195"/>
      <c r="AC242" s="264">
        <v>0.0892687559354226</v>
      </c>
      <c r="AD242" s="195"/>
      <c r="AE242" s="195"/>
      <c r="AF242" s="195"/>
      <c r="AG242" s="195"/>
      <c r="AH242" s="1"/>
    </row>
    <row r="243" spans="2:34" ht="11.25" customHeight="1">
      <c r="B243" s="197" t="s">
        <v>1110</v>
      </c>
      <c r="C243" s="195"/>
      <c r="D243" s="286">
        <v>66382196.17999997</v>
      </c>
      <c r="E243" s="195"/>
      <c r="F243" s="195"/>
      <c r="G243" s="195"/>
      <c r="H243" s="195"/>
      <c r="I243" s="195"/>
      <c r="J243" s="195"/>
      <c r="K243" s="195"/>
      <c r="L243" s="195"/>
      <c r="M243" s="195"/>
      <c r="N243" s="195"/>
      <c r="O243" s="264">
        <v>0.08854523272652311</v>
      </c>
      <c r="P243" s="195"/>
      <c r="Q243" s="195"/>
      <c r="R243" s="195"/>
      <c r="S243" s="195"/>
      <c r="T243" s="195"/>
      <c r="U243" s="195"/>
      <c r="V243" s="195"/>
      <c r="W243" s="194">
        <v>698</v>
      </c>
      <c r="X243" s="195"/>
      <c r="Y243" s="195"/>
      <c r="Z243" s="195"/>
      <c r="AA243" s="195"/>
      <c r="AB243" s="195"/>
      <c r="AC243" s="264">
        <v>0.08285849952516619</v>
      </c>
      <c r="AD243" s="195"/>
      <c r="AE243" s="195"/>
      <c r="AF243" s="195"/>
      <c r="AG243" s="195"/>
      <c r="AH243" s="1"/>
    </row>
    <row r="244" spans="2:34" ht="11.25" customHeight="1">
      <c r="B244" s="197" t="s">
        <v>1111</v>
      </c>
      <c r="C244" s="195"/>
      <c r="D244" s="286">
        <v>111867340.47000003</v>
      </c>
      <c r="E244" s="195"/>
      <c r="F244" s="195"/>
      <c r="G244" s="195"/>
      <c r="H244" s="195"/>
      <c r="I244" s="195"/>
      <c r="J244" s="195"/>
      <c r="K244" s="195"/>
      <c r="L244" s="195"/>
      <c r="M244" s="195"/>
      <c r="N244" s="195"/>
      <c r="O244" s="264">
        <v>0.1492165108480952</v>
      </c>
      <c r="P244" s="195"/>
      <c r="Q244" s="195"/>
      <c r="R244" s="195"/>
      <c r="S244" s="195"/>
      <c r="T244" s="195"/>
      <c r="U244" s="195"/>
      <c r="V244" s="195"/>
      <c r="W244" s="194">
        <v>1121</v>
      </c>
      <c r="X244" s="195"/>
      <c r="Y244" s="195"/>
      <c r="Z244" s="195"/>
      <c r="AA244" s="195"/>
      <c r="AB244" s="195"/>
      <c r="AC244" s="264">
        <v>0.1330721747388414</v>
      </c>
      <c r="AD244" s="195"/>
      <c r="AE244" s="195"/>
      <c r="AF244" s="195"/>
      <c r="AG244" s="195"/>
      <c r="AH244" s="1"/>
    </row>
    <row r="245" spans="2:34" ht="11.25" customHeight="1">
      <c r="B245" s="197" t="s">
        <v>1112</v>
      </c>
      <c r="C245" s="195"/>
      <c r="D245" s="286">
        <v>41931567.5</v>
      </c>
      <c r="E245" s="195"/>
      <c r="F245" s="195"/>
      <c r="G245" s="195"/>
      <c r="H245" s="195"/>
      <c r="I245" s="195"/>
      <c r="J245" s="195"/>
      <c r="K245" s="195"/>
      <c r="L245" s="195"/>
      <c r="M245" s="195"/>
      <c r="N245" s="195"/>
      <c r="O245" s="264">
        <v>0.05593126796841409</v>
      </c>
      <c r="P245" s="195"/>
      <c r="Q245" s="195"/>
      <c r="R245" s="195"/>
      <c r="S245" s="195"/>
      <c r="T245" s="195"/>
      <c r="U245" s="195"/>
      <c r="V245" s="195"/>
      <c r="W245" s="194">
        <v>367</v>
      </c>
      <c r="X245" s="195"/>
      <c r="Y245" s="195"/>
      <c r="Z245" s="195"/>
      <c r="AA245" s="195"/>
      <c r="AB245" s="195"/>
      <c r="AC245" s="264">
        <v>0.04356600189933523</v>
      </c>
      <c r="AD245" s="195"/>
      <c r="AE245" s="195"/>
      <c r="AF245" s="195"/>
      <c r="AG245" s="195"/>
      <c r="AH245" s="1"/>
    </row>
    <row r="246" spans="2:34" ht="11.25" customHeight="1">
      <c r="B246" s="197" t="s">
        <v>1113</v>
      </c>
      <c r="C246" s="195"/>
      <c r="D246" s="286">
        <v>13551117.319999997</v>
      </c>
      <c r="E246" s="195"/>
      <c r="F246" s="195"/>
      <c r="G246" s="195"/>
      <c r="H246" s="195"/>
      <c r="I246" s="195"/>
      <c r="J246" s="195"/>
      <c r="K246" s="195"/>
      <c r="L246" s="195"/>
      <c r="M246" s="195"/>
      <c r="N246" s="195"/>
      <c r="O246" s="264">
        <v>0.018075431453792833</v>
      </c>
      <c r="P246" s="195"/>
      <c r="Q246" s="195"/>
      <c r="R246" s="195"/>
      <c r="S246" s="195"/>
      <c r="T246" s="195"/>
      <c r="U246" s="195"/>
      <c r="V246" s="195"/>
      <c r="W246" s="194">
        <v>128</v>
      </c>
      <c r="X246" s="195"/>
      <c r="Y246" s="195"/>
      <c r="Z246" s="195"/>
      <c r="AA246" s="195"/>
      <c r="AB246" s="195"/>
      <c r="AC246" s="264">
        <v>0.015194681861348529</v>
      </c>
      <c r="AD246" s="195"/>
      <c r="AE246" s="195"/>
      <c r="AF246" s="195"/>
      <c r="AG246" s="195"/>
      <c r="AH246" s="1"/>
    </row>
    <row r="247" spans="2:34" ht="11.25" customHeight="1">
      <c r="B247" s="197" t="s">
        <v>1114</v>
      </c>
      <c r="C247" s="195"/>
      <c r="D247" s="286">
        <v>38178897.179999985</v>
      </c>
      <c r="E247" s="195"/>
      <c r="F247" s="195"/>
      <c r="G247" s="195"/>
      <c r="H247" s="195"/>
      <c r="I247" s="195"/>
      <c r="J247" s="195"/>
      <c r="K247" s="195"/>
      <c r="L247" s="195"/>
      <c r="M247" s="195"/>
      <c r="N247" s="195"/>
      <c r="O247" s="264">
        <v>0.05092569289028149</v>
      </c>
      <c r="P247" s="195"/>
      <c r="Q247" s="195"/>
      <c r="R247" s="195"/>
      <c r="S247" s="195"/>
      <c r="T247" s="195"/>
      <c r="U247" s="195"/>
      <c r="V247" s="195"/>
      <c r="W247" s="194">
        <v>219</v>
      </c>
      <c r="X247" s="195"/>
      <c r="Y247" s="195"/>
      <c r="Z247" s="195"/>
      <c r="AA247" s="195"/>
      <c r="AB247" s="195"/>
      <c r="AC247" s="264">
        <v>0.025997150997150997</v>
      </c>
      <c r="AD247" s="195"/>
      <c r="AE247" s="195"/>
      <c r="AF247" s="195"/>
      <c r="AG247" s="195"/>
      <c r="AH247" s="1"/>
    </row>
    <row r="248" spans="2:34" ht="11.25" customHeight="1">
      <c r="B248" s="287"/>
      <c r="C248" s="288"/>
      <c r="D248" s="289">
        <v>749698138.8600004</v>
      </c>
      <c r="E248" s="288"/>
      <c r="F248" s="288"/>
      <c r="G248" s="288"/>
      <c r="H248" s="288"/>
      <c r="I248" s="288"/>
      <c r="J248" s="288"/>
      <c r="K248" s="288"/>
      <c r="L248" s="288"/>
      <c r="M248" s="288"/>
      <c r="N248" s="288"/>
      <c r="O248" s="290">
        <v>1.000000000000001</v>
      </c>
      <c r="P248" s="288"/>
      <c r="Q248" s="288"/>
      <c r="R248" s="288"/>
      <c r="S248" s="288"/>
      <c r="T248" s="288"/>
      <c r="U248" s="288"/>
      <c r="V248" s="288"/>
      <c r="W248" s="291">
        <v>8424</v>
      </c>
      <c r="X248" s="288"/>
      <c r="Y248" s="288"/>
      <c r="Z248" s="288"/>
      <c r="AA248" s="288"/>
      <c r="AB248" s="288"/>
      <c r="AC248" s="290">
        <v>1</v>
      </c>
      <c r="AD248" s="288"/>
      <c r="AE248" s="288"/>
      <c r="AF248" s="288"/>
      <c r="AG248" s="288"/>
      <c r="AH248" s="1"/>
    </row>
    <row r="249" spans="2:34" ht="9" customHeigh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2:34" ht="18.75" customHeight="1">
      <c r="B250" s="212" t="s">
        <v>1012</v>
      </c>
      <c r="C250" s="213"/>
      <c r="D250" s="213"/>
      <c r="E250" s="213"/>
      <c r="F250" s="213"/>
      <c r="G250" s="213"/>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4"/>
    </row>
    <row r="251" spans="2:34" ht="8.25"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2:34" ht="10.5" customHeight="1">
      <c r="B252" s="191" t="s">
        <v>1017</v>
      </c>
      <c r="C252" s="192"/>
      <c r="D252" s="191" t="s">
        <v>1014</v>
      </c>
      <c r="E252" s="192"/>
      <c r="F252" s="192"/>
      <c r="G252" s="192"/>
      <c r="H252" s="192"/>
      <c r="I252" s="192"/>
      <c r="J252" s="192"/>
      <c r="K252" s="192"/>
      <c r="L252" s="192"/>
      <c r="M252" s="192"/>
      <c r="N252" s="192"/>
      <c r="O252" s="191" t="s">
        <v>1015</v>
      </c>
      <c r="P252" s="192"/>
      <c r="Q252" s="192"/>
      <c r="R252" s="192"/>
      <c r="S252" s="192"/>
      <c r="T252" s="192"/>
      <c r="U252" s="192"/>
      <c r="V252" s="192"/>
      <c r="W252" s="191" t="s">
        <v>1016</v>
      </c>
      <c r="X252" s="192"/>
      <c r="Y252" s="192"/>
      <c r="Z252" s="192"/>
      <c r="AA252" s="192"/>
      <c r="AB252" s="192"/>
      <c r="AC252" s="191" t="s">
        <v>1015</v>
      </c>
      <c r="AD252" s="192"/>
      <c r="AE252" s="192"/>
      <c r="AF252" s="192"/>
      <c r="AG252" s="192"/>
      <c r="AH252" s="1"/>
    </row>
    <row r="253" spans="2:34" ht="10.5" customHeight="1">
      <c r="B253" s="197" t="s">
        <v>1115</v>
      </c>
      <c r="C253" s="195"/>
      <c r="D253" s="286">
        <v>3498332.49</v>
      </c>
      <c r="E253" s="195"/>
      <c r="F253" s="195"/>
      <c r="G253" s="195"/>
      <c r="H253" s="195"/>
      <c r="I253" s="195"/>
      <c r="J253" s="195"/>
      <c r="K253" s="195"/>
      <c r="L253" s="195"/>
      <c r="M253" s="195"/>
      <c r="N253" s="195"/>
      <c r="O253" s="264">
        <v>0.004666321428141204</v>
      </c>
      <c r="P253" s="195"/>
      <c r="Q253" s="195"/>
      <c r="R253" s="195"/>
      <c r="S253" s="195"/>
      <c r="T253" s="195"/>
      <c r="U253" s="195"/>
      <c r="V253" s="195"/>
      <c r="W253" s="194">
        <v>200</v>
      </c>
      <c r="X253" s="195"/>
      <c r="Y253" s="195"/>
      <c r="Z253" s="195"/>
      <c r="AA253" s="195"/>
      <c r="AB253" s="195"/>
      <c r="AC253" s="264">
        <v>0.023741690408357077</v>
      </c>
      <c r="AD253" s="195"/>
      <c r="AE253" s="195"/>
      <c r="AF253" s="195"/>
      <c r="AG253" s="195"/>
      <c r="AH253" s="1"/>
    </row>
    <row r="254" spans="2:34" ht="10.5" customHeight="1">
      <c r="B254" s="197" t="s">
        <v>1019</v>
      </c>
      <c r="C254" s="195"/>
      <c r="D254" s="286">
        <v>6149865.740000002</v>
      </c>
      <c r="E254" s="195"/>
      <c r="F254" s="195"/>
      <c r="G254" s="195"/>
      <c r="H254" s="195"/>
      <c r="I254" s="195"/>
      <c r="J254" s="195"/>
      <c r="K254" s="195"/>
      <c r="L254" s="195"/>
      <c r="M254" s="195"/>
      <c r="N254" s="195"/>
      <c r="O254" s="264">
        <v>0.008203122591916205</v>
      </c>
      <c r="P254" s="195"/>
      <c r="Q254" s="195"/>
      <c r="R254" s="195"/>
      <c r="S254" s="195"/>
      <c r="T254" s="195"/>
      <c r="U254" s="195"/>
      <c r="V254" s="195"/>
      <c r="W254" s="194">
        <v>142</v>
      </c>
      <c r="X254" s="195"/>
      <c r="Y254" s="195"/>
      <c r="Z254" s="195"/>
      <c r="AA254" s="195"/>
      <c r="AB254" s="195"/>
      <c r="AC254" s="264">
        <v>0.016856600189933523</v>
      </c>
      <c r="AD254" s="195"/>
      <c r="AE254" s="195"/>
      <c r="AF254" s="195"/>
      <c r="AG254" s="195"/>
      <c r="AH254" s="1"/>
    </row>
    <row r="255" spans="2:34" ht="10.5" customHeight="1">
      <c r="B255" s="197" t="s">
        <v>1020</v>
      </c>
      <c r="C255" s="195"/>
      <c r="D255" s="286">
        <v>6396792.660000002</v>
      </c>
      <c r="E255" s="195"/>
      <c r="F255" s="195"/>
      <c r="G255" s="195"/>
      <c r="H255" s="195"/>
      <c r="I255" s="195"/>
      <c r="J255" s="195"/>
      <c r="K255" s="195"/>
      <c r="L255" s="195"/>
      <c r="M255" s="195"/>
      <c r="N255" s="195"/>
      <c r="O255" s="264">
        <v>0.008532491049967176</v>
      </c>
      <c r="P255" s="195"/>
      <c r="Q255" s="195"/>
      <c r="R255" s="195"/>
      <c r="S255" s="195"/>
      <c r="T255" s="195"/>
      <c r="U255" s="195"/>
      <c r="V255" s="195"/>
      <c r="W255" s="194">
        <v>190</v>
      </c>
      <c r="X255" s="195"/>
      <c r="Y255" s="195"/>
      <c r="Z255" s="195"/>
      <c r="AA255" s="195"/>
      <c r="AB255" s="195"/>
      <c r="AC255" s="264">
        <v>0.02255460588793922</v>
      </c>
      <c r="AD255" s="195"/>
      <c r="AE255" s="195"/>
      <c r="AF255" s="195"/>
      <c r="AG255" s="195"/>
      <c r="AH255" s="1"/>
    </row>
    <row r="256" spans="2:34" ht="10.5" customHeight="1">
      <c r="B256" s="197" t="s">
        <v>1021</v>
      </c>
      <c r="C256" s="195"/>
      <c r="D256" s="286">
        <v>19929541.46</v>
      </c>
      <c r="E256" s="195"/>
      <c r="F256" s="195"/>
      <c r="G256" s="195"/>
      <c r="H256" s="195"/>
      <c r="I256" s="195"/>
      <c r="J256" s="195"/>
      <c r="K256" s="195"/>
      <c r="L256" s="195"/>
      <c r="M256" s="195"/>
      <c r="N256" s="195"/>
      <c r="O256" s="264">
        <v>0.026583421282471223</v>
      </c>
      <c r="P256" s="195"/>
      <c r="Q256" s="195"/>
      <c r="R256" s="195"/>
      <c r="S256" s="195"/>
      <c r="T256" s="195"/>
      <c r="U256" s="195"/>
      <c r="V256" s="195"/>
      <c r="W256" s="194">
        <v>365</v>
      </c>
      <c r="X256" s="195"/>
      <c r="Y256" s="195"/>
      <c r="Z256" s="195"/>
      <c r="AA256" s="195"/>
      <c r="AB256" s="195"/>
      <c r="AC256" s="264">
        <v>0.04332858499525166</v>
      </c>
      <c r="AD256" s="195"/>
      <c r="AE256" s="195"/>
      <c r="AF256" s="195"/>
      <c r="AG256" s="195"/>
      <c r="AH256" s="1"/>
    </row>
    <row r="257" spans="2:34" ht="10.5" customHeight="1">
      <c r="B257" s="197" t="s">
        <v>1022</v>
      </c>
      <c r="C257" s="195"/>
      <c r="D257" s="286">
        <v>65260455.41999999</v>
      </c>
      <c r="E257" s="195"/>
      <c r="F257" s="195"/>
      <c r="G257" s="195"/>
      <c r="H257" s="195"/>
      <c r="I257" s="195"/>
      <c r="J257" s="195"/>
      <c r="K257" s="195"/>
      <c r="L257" s="195"/>
      <c r="M257" s="195"/>
      <c r="N257" s="195"/>
      <c r="O257" s="264">
        <v>0.08704897616424097</v>
      </c>
      <c r="P257" s="195"/>
      <c r="Q257" s="195"/>
      <c r="R257" s="195"/>
      <c r="S257" s="195"/>
      <c r="T257" s="195"/>
      <c r="U257" s="195"/>
      <c r="V257" s="195"/>
      <c r="W257" s="194">
        <v>1131</v>
      </c>
      <c r="X257" s="195"/>
      <c r="Y257" s="195"/>
      <c r="Z257" s="195"/>
      <c r="AA257" s="195"/>
      <c r="AB257" s="195"/>
      <c r="AC257" s="264">
        <v>0.13425925925925927</v>
      </c>
      <c r="AD257" s="195"/>
      <c r="AE257" s="195"/>
      <c r="AF257" s="195"/>
      <c r="AG257" s="195"/>
      <c r="AH257" s="1"/>
    </row>
    <row r="258" spans="2:34" ht="10.5" customHeight="1">
      <c r="B258" s="197" t="s">
        <v>1023</v>
      </c>
      <c r="C258" s="195"/>
      <c r="D258" s="286">
        <v>39506534.620000005</v>
      </c>
      <c r="E258" s="195"/>
      <c r="F258" s="195"/>
      <c r="G258" s="195"/>
      <c r="H258" s="195"/>
      <c r="I258" s="195"/>
      <c r="J258" s="195"/>
      <c r="K258" s="195"/>
      <c r="L258" s="195"/>
      <c r="M258" s="195"/>
      <c r="N258" s="195"/>
      <c r="O258" s="264">
        <v>0.052696588896531206</v>
      </c>
      <c r="P258" s="195"/>
      <c r="Q258" s="195"/>
      <c r="R258" s="195"/>
      <c r="S258" s="195"/>
      <c r="T258" s="195"/>
      <c r="U258" s="195"/>
      <c r="V258" s="195"/>
      <c r="W258" s="194">
        <v>572</v>
      </c>
      <c r="X258" s="195"/>
      <c r="Y258" s="195"/>
      <c r="Z258" s="195"/>
      <c r="AA258" s="195"/>
      <c r="AB258" s="195"/>
      <c r="AC258" s="264">
        <v>0.06790123456790123</v>
      </c>
      <c r="AD258" s="195"/>
      <c r="AE258" s="195"/>
      <c r="AF258" s="195"/>
      <c r="AG258" s="195"/>
      <c r="AH258" s="1"/>
    </row>
    <row r="259" spans="2:34" ht="10.5" customHeight="1">
      <c r="B259" s="197" t="s">
        <v>1024</v>
      </c>
      <c r="C259" s="195"/>
      <c r="D259" s="286">
        <v>53179332.739999965</v>
      </c>
      <c r="E259" s="195"/>
      <c r="F259" s="195"/>
      <c r="G259" s="195"/>
      <c r="H259" s="195"/>
      <c r="I259" s="195"/>
      <c r="J259" s="195"/>
      <c r="K259" s="195"/>
      <c r="L259" s="195"/>
      <c r="M259" s="195"/>
      <c r="N259" s="195"/>
      <c r="O259" s="264">
        <v>0.07093432674231401</v>
      </c>
      <c r="P259" s="195"/>
      <c r="Q259" s="195"/>
      <c r="R259" s="195"/>
      <c r="S259" s="195"/>
      <c r="T259" s="195"/>
      <c r="U259" s="195"/>
      <c r="V259" s="195"/>
      <c r="W259" s="194">
        <v>624</v>
      </c>
      <c r="X259" s="195"/>
      <c r="Y259" s="195"/>
      <c r="Z259" s="195"/>
      <c r="AA259" s="195"/>
      <c r="AB259" s="195"/>
      <c r="AC259" s="264">
        <v>0.07407407407407407</v>
      </c>
      <c r="AD259" s="195"/>
      <c r="AE259" s="195"/>
      <c r="AF259" s="195"/>
      <c r="AG259" s="195"/>
      <c r="AH259" s="1"/>
    </row>
    <row r="260" spans="2:34" ht="10.5" customHeight="1">
      <c r="B260" s="197" t="s">
        <v>1025</v>
      </c>
      <c r="C260" s="195"/>
      <c r="D260" s="286">
        <v>46058906.82999995</v>
      </c>
      <c r="E260" s="195"/>
      <c r="F260" s="195"/>
      <c r="G260" s="195"/>
      <c r="H260" s="195"/>
      <c r="I260" s="195"/>
      <c r="J260" s="195"/>
      <c r="K260" s="195"/>
      <c r="L260" s="195"/>
      <c r="M260" s="195"/>
      <c r="N260" s="195"/>
      <c r="O260" s="264">
        <v>0.061436602870640254</v>
      </c>
      <c r="P260" s="195"/>
      <c r="Q260" s="195"/>
      <c r="R260" s="195"/>
      <c r="S260" s="195"/>
      <c r="T260" s="195"/>
      <c r="U260" s="195"/>
      <c r="V260" s="195"/>
      <c r="W260" s="194">
        <v>567</v>
      </c>
      <c r="X260" s="195"/>
      <c r="Y260" s="195"/>
      <c r="Z260" s="195"/>
      <c r="AA260" s="195"/>
      <c r="AB260" s="195"/>
      <c r="AC260" s="264">
        <v>0.0673076923076923</v>
      </c>
      <c r="AD260" s="195"/>
      <c r="AE260" s="195"/>
      <c r="AF260" s="195"/>
      <c r="AG260" s="195"/>
      <c r="AH260" s="1"/>
    </row>
    <row r="261" spans="2:34" ht="10.5" customHeight="1">
      <c r="B261" s="197" t="s">
        <v>1026</v>
      </c>
      <c r="C261" s="195"/>
      <c r="D261" s="286">
        <v>56928833.14000001</v>
      </c>
      <c r="E261" s="195"/>
      <c r="F261" s="195"/>
      <c r="G261" s="195"/>
      <c r="H261" s="195"/>
      <c r="I261" s="195"/>
      <c r="J261" s="195"/>
      <c r="K261" s="195"/>
      <c r="L261" s="195"/>
      <c r="M261" s="195"/>
      <c r="N261" s="195"/>
      <c r="O261" s="264">
        <v>0.07593567355864941</v>
      </c>
      <c r="P261" s="195"/>
      <c r="Q261" s="195"/>
      <c r="R261" s="195"/>
      <c r="S261" s="195"/>
      <c r="T261" s="195"/>
      <c r="U261" s="195"/>
      <c r="V261" s="195"/>
      <c r="W261" s="194">
        <v>597</v>
      </c>
      <c r="X261" s="195"/>
      <c r="Y261" s="195"/>
      <c r="Z261" s="195"/>
      <c r="AA261" s="195"/>
      <c r="AB261" s="195"/>
      <c r="AC261" s="264">
        <v>0.07086894586894586</v>
      </c>
      <c r="AD261" s="195"/>
      <c r="AE261" s="195"/>
      <c r="AF261" s="195"/>
      <c r="AG261" s="195"/>
      <c r="AH261" s="1"/>
    </row>
    <row r="262" spans="2:34" ht="10.5" customHeight="1">
      <c r="B262" s="197" t="s">
        <v>1027</v>
      </c>
      <c r="C262" s="195"/>
      <c r="D262" s="286">
        <v>134669206.9900002</v>
      </c>
      <c r="E262" s="195"/>
      <c r="F262" s="195"/>
      <c r="G262" s="195"/>
      <c r="H262" s="195"/>
      <c r="I262" s="195"/>
      <c r="J262" s="195"/>
      <c r="K262" s="195"/>
      <c r="L262" s="195"/>
      <c r="M262" s="195"/>
      <c r="N262" s="195"/>
      <c r="O262" s="264">
        <v>0.17963124090821372</v>
      </c>
      <c r="P262" s="195"/>
      <c r="Q262" s="195"/>
      <c r="R262" s="195"/>
      <c r="S262" s="195"/>
      <c r="T262" s="195"/>
      <c r="U262" s="195"/>
      <c r="V262" s="195"/>
      <c r="W262" s="194">
        <v>1262</v>
      </c>
      <c r="X262" s="195"/>
      <c r="Y262" s="195"/>
      <c r="Z262" s="195"/>
      <c r="AA262" s="195"/>
      <c r="AB262" s="195"/>
      <c r="AC262" s="264">
        <v>0.14981006647673314</v>
      </c>
      <c r="AD262" s="195"/>
      <c r="AE262" s="195"/>
      <c r="AF262" s="195"/>
      <c r="AG262" s="195"/>
      <c r="AH262" s="1"/>
    </row>
    <row r="263" spans="2:34" ht="10.5" customHeight="1">
      <c r="B263" s="197" t="s">
        <v>1028</v>
      </c>
      <c r="C263" s="195"/>
      <c r="D263" s="286">
        <v>33500088.709999997</v>
      </c>
      <c r="E263" s="195"/>
      <c r="F263" s="195"/>
      <c r="G263" s="195"/>
      <c r="H263" s="195"/>
      <c r="I263" s="195"/>
      <c r="J263" s="195"/>
      <c r="K263" s="195"/>
      <c r="L263" s="195"/>
      <c r="M263" s="195"/>
      <c r="N263" s="195"/>
      <c r="O263" s="264">
        <v>0.04468476974071273</v>
      </c>
      <c r="P263" s="195"/>
      <c r="Q263" s="195"/>
      <c r="R263" s="195"/>
      <c r="S263" s="195"/>
      <c r="T263" s="195"/>
      <c r="U263" s="195"/>
      <c r="V263" s="195"/>
      <c r="W263" s="194">
        <v>335</v>
      </c>
      <c r="X263" s="195"/>
      <c r="Y263" s="195"/>
      <c r="Z263" s="195"/>
      <c r="AA263" s="195"/>
      <c r="AB263" s="195"/>
      <c r="AC263" s="264">
        <v>0.0397673314339981</v>
      </c>
      <c r="AD263" s="195"/>
      <c r="AE263" s="195"/>
      <c r="AF263" s="195"/>
      <c r="AG263" s="195"/>
      <c r="AH263" s="1"/>
    </row>
    <row r="264" spans="2:34" ht="10.5" customHeight="1">
      <c r="B264" s="197" t="s">
        <v>1029</v>
      </c>
      <c r="C264" s="195"/>
      <c r="D264" s="286">
        <v>32627314.58</v>
      </c>
      <c r="E264" s="195"/>
      <c r="F264" s="195"/>
      <c r="G264" s="195"/>
      <c r="H264" s="195"/>
      <c r="I264" s="195"/>
      <c r="J264" s="195"/>
      <c r="K264" s="195"/>
      <c r="L264" s="195"/>
      <c r="M264" s="195"/>
      <c r="N264" s="195"/>
      <c r="O264" s="264">
        <v>0.04352060234484972</v>
      </c>
      <c r="P264" s="195"/>
      <c r="Q264" s="195"/>
      <c r="R264" s="195"/>
      <c r="S264" s="195"/>
      <c r="T264" s="195"/>
      <c r="U264" s="195"/>
      <c r="V264" s="195"/>
      <c r="W264" s="194">
        <v>290</v>
      </c>
      <c r="X264" s="195"/>
      <c r="Y264" s="195"/>
      <c r="Z264" s="195"/>
      <c r="AA264" s="195"/>
      <c r="AB264" s="195"/>
      <c r="AC264" s="264">
        <v>0.03442545109211776</v>
      </c>
      <c r="AD264" s="195"/>
      <c r="AE264" s="195"/>
      <c r="AF264" s="195"/>
      <c r="AG264" s="195"/>
      <c r="AH264" s="1"/>
    </row>
    <row r="265" spans="2:34" ht="10.5" customHeight="1">
      <c r="B265" s="197" t="s">
        <v>1030</v>
      </c>
      <c r="C265" s="195"/>
      <c r="D265" s="286">
        <v>217118691.00000033</v>
      </c>
      <c r="E265" s="195"/>
      <c r="F265" s="195"/>
      <c r="G265" s="195"/>
      <c r="H265" s="195"/>
      <c r="I265" s="195"/>
      <c r="J265" s="195"/>
      <c r="K265" s="195"/>
      <c r="L265" s="195"/>
      <c r="M265" s="195"/>
      <c r="N265" s="195"/>
      <c r="O265" s="264">
        <v>0.28960814992838785</v>
      </c>
      <c r="P265" s="195"/>
      <c r="Q265" s="195"/>
      <c r="R265" s="195"/>
      <c r="S265" s="195"/>
      <c r="T265" s="195"/>
      <c r="U265" s="195"/>
      <c r="V265" s="195"/>
      <c r="W265" s="194">
        <v>1857</v>
      </c>
      <c r="X265" s="195"/>
      <c r="Y265" s="195"/>
      <c r="Z265" s="195"/>
      <c r="AA265" s="195"/>
      <c r="AB265" s="195"/>
      <c r="AC265" s="264">
        <v>0.22044159544159544</v>
      </c>
      <c r="AD265" s="195"/>
      <c r="AE265" s="195"/>
      <c r="AF265" s="195"/>
      <c r="AG265" s="195"/>
      <c r="AH265" s="1"/>
    </row>
    <row r="266" spans="2:34" ht="10.5" customHeight="1">
      <c r="B266" s="197" t="s">
        <v>1031</v>
      </c>
      <c r="C266" s="195"/>
      <c r="D266" s="286">
        <v>27323583.470000003</v>
      </c>
      <c r="E266" s="195"/>
      <c r="F266" s="195"/>
      <c r="G266" s="195"/>
      <c r="H266" s="195"/>
      <c r="I266" s="195"/>
      <c r="J266" s="195"/>
      <c r="K266" s="195"/>
      <c r="L266" s="195"/>
      <c r="M266" s="195"/>
      <c r="N266" s="195"/>
      <c r="O266" s="264">
        <v>0.03644611351383179</v>
      </c>
      <c r="P266" s="195"/>
      <c r="Q266" s="195"/>
      <c r="R266" s="195"/>
      <c r="S266" s="195"/>
      <c r="T266" s="195"/>
      <c r="U266" s="195"/>
      <c r="V266" s="195"/>
      <c r="W266" s="194">
        <v>228</v>
      </c>
      <c r="X266" s="195"/>
      <c r="Y266" s="195"/>
      <c r="Z266" s="195"/>
      <c r="AA266" s="195"/>
      <c r="AB266" s="195"/>
      <c r="AC266" s="264">
        <v>0.027065527065527065</v>
      </c>
      <c r="AD266" s="195"/>
      <c r="AE266" s="195"/>
      <c r="AF266" s="195"/>
      <c r="AG266" s="195"/>
      <c r="AH266" s="1"/>
    </row>
    <row r="267" spans="2:34" ht="10.5" customHeight="1">
      <c r="B267" s="197" t="s">
        <v>1032</v>
      </c>
      <c r="C267" s="195"/>
      <c r="D267" s="286">
        <v>1350658.01</v>
      </c>
      <c r="E267" s="195"/>
      <c r="F267" s="195"/>
      <c r="G267" s="195"/>
      <c r="H267" s="195"/>
      <c r="I267" s="195"/>
      <c r="J267" s="195"/>
      <c r="K267" s="195"/>
      <c r="L267" s="195"/>
      <c r="M267" s="195"/>
      <c r="N267" s="195"/>
      <c r="O267" s="264">
        <v>0.0018016024583625433</v>
      </c>
      <c r="P267" s="195"/>
      <c r="Q267" s="195"/>
      <c r="R267" s="195"/>
      <c r="S267" s="195"/>
      <c r="T267" s="195"/>
      <c r="U267" s="195"/>
      <c r="V267" s="195"/>
      <c r="W267" s="194">
        <v>16</v>
      </c>
      <c r="X267" s="195"/>
      <c r="Y267" s="195"/>
      <c r="Z267" s="195"/>
      <c r="AA267" s="195"/>
      <c r="AB267" s="195"/>
      <c r="AC267" s="264">
        <v>0.001899335232668566</v>
      </c>
      <c r="AD267" s="195"/>
      <c r="AE267" s="195"/>
      <c r="AF267" s="195"/>
      <c r="AG267" s="195"/>
      <c r="AH267" s="1"/>
    </row>
    <row r="268" spans="2:34" ht="10.5" customHeight="1">
      <c r="B268" s="197" t="s">
        <v>1033</v>
      </c>
      <c r="C268" s="195"/>
      <c r="D268" s="286">
        <v>5450360.37</v>
      </c>
      <c r="E268" s="195"/>
      <c r="F268" s="195"/>
      <c r="G268" s="195"/>
      <c r="H268" s="195"/>
      <c r="I268" s="195"/>
      <c r="J268" s="195"/>
      <c r="K268" s="195"/>
      <c r="L268" s="195"/>
      <c r="M268" s="195"/>
      <c r="N268" s="195"/>
      <c r="O268" s="264">
        <v>0.007270073230124168</v>
      </c>
      <c r="P268" s="195"/>
      <c r="Q268" s="195"/>
      <c r="R268" s="195"/>
      <c r="S268" s="195"/>
      <c r="T268" s="195"/>
      <c r="U268" s="195"/>
      <c r="V268" s="195"/>
      <c r="W268" s="194">
        <v>44</v>
      </c>
      <c r="X268" s="195"/>
      <c r="Y268" s="195"/>
      <c r="Z268" s="195"/>
      <c r="AA268" s="195"/>
      <c r="AB268" s="195"/>
      <c r="AC268" s="264">
        <v>0.0052231718898385565</v>
      </c>
      <c r="AD268" s="195"/>
      <c r="AE268" s="195"/>
      <c r="AF268" s="195"/>
      <c r="AG268" s="195"/>
      <c r="AH268" s="1"/>
    </row>
    <row r="269" spans="2:34" ht="10.5" customHeight="1">
      <c r="B269" s="197" t="s">
        <v>1034</v>
      </c>
      <c r="C269" s="195"/>
      <c r="D269" s="286">
        <v>749640.63</v>
      </c>
      <c r="E269" s="195"/>
      <c r="F269" s="195"/>
      <c r="G269" s="195"/>
      <c r="H269" s="195"/>
      <c r="I269" s="195"/>
      <c r="J269" s="195"/>
      <c r="K269" s="195"/>
      <c r="L269" s="195"/>
      <c r="M269" s="195"/>
      <c r="N269" s="195"/>
      <c r="O269" s="264">
        <v>0.000999923290645902</v>
      </c>
      <c r="P269" s="195"/>
      <c r="Q269" s="195"/>
      <c r="R269" s="195"/>
      <c r="S269" s="195"/>
      <c r="T269" s="195"/>
      <c r="U269" s="195"/>
      <c r="V269" s="195"/>
      <c r="W269" s="194">
        <v>4</v>
      </c>
      <c r="X269" s="195"/>
      <c r="Y269" s="195"/>
      <c r="Z269" s="195"/>
      <c r="AA269" s="195"/>
      <c r="AB269" s="195"/>
      <c r="AC269" s="264">
        <v>0.0004748338081671415</v>
      </c>
      <c r="AD269" s="195"/>
      <c r="AE269" s="195"/>
      <c r="AF269" s="195"/>
      <c r="AG269" s="195"/>
      <c r="AH269" s="1"/>
    </row>
    <row r="270" spans="2:34" ht="9.75" customHeight="1">
      <c r="B270" s="287"/>
      <c r="C270" s="288"/>
      <c r="D270" s="289">
        <v>749698138.8600004</v>
      </c>
      <c r="E270" s="288"/>
      <c r="F270" s="288"/>
      <c r="G270" s="288"/>
      <c r="H270" s="288"/>
      <c r="I270" s="288"/>
      <c r="J270" s="288"/>
      <c r="K270" s="288"/>
      <c r="L270" s="288"/>
      <c r="M270" s="288"/>
      <c r="N270" s="288"/>
      <c r="O270" s="290">
        <v>1.000000000000001</v>
      </c>
      <c r="P270" s="288"/>
      <c r="Q270" s="288"/>
      <c r="R270" s="288"/>
      <c r="S270" s="288"/>
      <c r="T270" s="288"/>
      <c r="U270" s="288"/>
      <c r="V270" s="288"/>
      <c r="W270" s="291">
        <v>8424</v>
      </c>
      <c r="X270" s="288"/>
      <c r="Y270" s="288"/>
      <c r="Z270" s="288"/>
      <c r="AA270" s="288"/>
      <c r="AB270" s="288"/>
      <c r="AC270" s="290">
        <v>1</v>
      </c>
      <c r="AD270" s="288"/>
      <c r="AE270" s="288"/>
      <c r="AF270" s="288"/>
      <c r="AG270" s="288"/>
      <c r="AH270" s="1"/>
    </row>
    <row r="271" spans="2:34" ht="9" customHeight="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2:34" ht="18.75" customHeight="1">
      <c r="B272" s="212" t="s">
        <v>1013</v>
      </c>
      <c r="C272" s="213"/>
      <c r="D272" s="213"/>
      <c r="E272" s="213"/>
      <c r="F272" s="213"/>
      <c r="G272" s="213"/>
      <c r="H272" s="213"/>
      <c r="I272" s="213"/>
      <c r="J272" s="213"/>
      <c r="K272" s="213"/>
      <c r="L272" s="213"/>
      <c r="M272" s="213"/>
      <c r="N272" s="213"/>
      <c r="O272" s="213"/>
      <c r="P272" s="213"/>
      <c r="Q272" s="213"/>
      <c r="R272" s="213"/>
      <c r="S272" s="213"/>
      <c r="T272" s="213"/>
      <c r="U272" s="213"/>
      <c r="V272" s="213"/>
      <c r="W272" s="213"/>
      <c r="X272" s="213"/>
      <c r="Y272" s="213"/>
      <c r="Z272" s="213"/>
      <c r="AA272" s="213"/>
      <c r="AB272" s="213"/>
      <c r="AC272" s="213"/>
      <c r="AD272" s="213"/>
      <c r="AE272" s="213"/>
      <c r="AF272" s="213"/>
      <c r="AG272" s="213"/>
      <c r="AH272" s="214"/>
    </row>
    <row r="273" spans="2:34" ht="8.25" customHeight="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2:34" ht="12" customHeight="1">
      <c r="B274" s="191" t="s">
        <v>1017</v>
      </c>
      <c r="C274" s="192"/>
      <c r="D274" s="191" t="s">
        <v>1014</v>
      </c>
      <c r="E274" s="192"/>
      <c r="F274" s="192"/>
      <c r="G274" s="192"/>
      <c r="H274" s="192"/>
      <c r="I274" s="192"/>
      <c r="J274" s="192"/>
      <c r="K274" s="192"/>
      <c r="L274" s="192"/>
      <c r="M274" s="192"/>
      <c r="N274" s="192"/>
      <c r="O274" s="191" t="s">
        <v>1015</v>
      </c>
      <c r="P274" s="192"/>
      <c r="Q274" s="192"/>
      <c r="R274" s="192"/>
      <c r="S274" s="192"/>
      <c r="T274" s="192"/>
      <c r="U274" s="192"/>
      <c r="V274" s="192"/>
      <c r="W274" s="191" t="s">
        <v>1016</v>
      </c>
      <c r="X274" s="192"/>
      <c r="Y274" s="192"/>
      <c r="Z274" s="192"/>
      <c r="AA274" s="192"/>
      <c r="AB274" s="192"/>
      <c r="AC274" s="192"/>
      <c r="AD274" s="191" t="s">
        <v>1015</v>
      </c>
      <c r="AE274" s="192"/>
      <c r="AF274" s="192"/>
      <c r="AG274" s="192"/>
      <c r="AH274" s="1"/>
    </row>
    <row r="275" spans="2:34" ht="12" customHeight="1">
      <c r="B275" s="197" t="s">
        <v>1083</v>
      </c>
      <c r="C275" s="195"/>
      <c r="D275" s="286">
        <v>679076171.8200026</v>
      </c>
      <c r="E275" s="195"/>
      <c r="F275" s="195"/>
      <c r="G275" s="195"/>
      <c r="H275" s="195"/>
      <c r="I275" s="195"/>
      <c r="J275" s="195"/>
      <c r="K275" s="195"/>
      <c r="L275" s="195"/>
      <c r="M275" s="195"/>
      <c r="N275" s="195"/>
      <c r="O275" s="264">
        <v>0.9057994633048067</v>
      </c>
      <c r="P275" s="195"/>
      <c r="Q275" s="195"/>
      <c r="R275" s="195"/>
      <c r="S275" s="195"/>
      <c r="T275" s="195"/>
      <c r="U275" s="195"/>
      <c r="V275" s="195"/>
      <c r="W275" s="194">
        <v>7593</v>
      </c>
      <c r="X275" s="195"/>
      <c r="Y275" s="195"/>
      <c r="Z275" s="195"/>
      <c r="AA275" s="195"/>
      <c r="AB275" s="195"/>
      <c r="AC275" s="195"/>
      <c r="AD275" s="264">
        <v>0.9013532763532763</v>
      </c>
      <c r="AE275" s="195"/>
      <c r="AF275" s="195"/>
      <c r="AG275" s="195"/>
      <c r="AH275" s="1"/>
    </row>
    <row r="276" spans="2:34" ht="12" customHeight="1">
      <c r="B276" s="197" t="s">
        <v>1115</v>
      </c>
      <c r="C276" s="195"/>
      <c r="D276" s="286">
        <v>24015429.51000003</v>
      </c>
      <c r="E276" s="195"/>
      <c r="F276" s="195"/>
      <c r="G276" s="195"/>
      <c r="H276" s="195"/>
      <c r="I276" s="195"/>
      <c r="J276" s="195"/>
      <c r="K276" s="195"/>
      <c r="L276" s="195"/>
      <c r="M276" s="195"/>
      <c r="N276" s="195"/>
      <c r="O276" s="264">
        <v>0.03203346555790856</v>
      </c>
      <c r="P276" s="195"/>
      <c r="Q276" s="195"/>
      <c r="R276" s="195"/>
      <c r="S276" s="195"/>
      <c r="T276" s="195"/>
      <c r="U276" s="195"/>
      <c r="V276" s="195"/>
      <c r="W276" s="194">
        <v>404</v>
      </c>
      <c r="X276" s="195"/>
      <c r="Y276" s="195"/>
      <c r="Z276" s="195"/>
      <c r="AA276" s="195"/>
      <c r="AB276" s="195"/>
      <c r="AC276" s="195"/>
      <c r="AD276" s="264">
        <v>0.04795821462488129</v>
      </c>
      <c r="AE276" s="195"/>
      <c r="AF276" s="195"/>
      <c r="AG276" s="195"/>
      <c r="AH276" s="1"/>
    </row>
    <row r="277" spans="2:34" ht="12" customHeight="1">
      <c r="B277" s="197" t="s">
        <v>1019</v>
      </c>
      <c r="C277" s="195"/>
      <c r="D277" s="286">
        <v>32758358.05999999</v>
      </c>
      <c r="E277" s="195"/>
      <c r="F277" s="195"/>
      <c r="G277" s="195"/>
      <c r="H277" s="195"/>
      <c r="I277" s="195"/>
      <c r="J277" s="195"/>
      <c r="K277" s="195"/>
      <c r="L277" s="195"/>
      <c r="M277" s="195"/>
      <c r="N277" s="195"/>
      <c r="O277" s="264">
        <v>0.043695397336603554</v>
      </c>
      <c r="P277" s="195"/>
      <c r="Q277" s="195"/>
      <c r="R277" s="195"/>
      <c r="S277" s="195"/>
      <c r="T277" s="195"/>
      <c r="U277" s="195"/>
      <c r="V277" s="195"/>
      <c r="W277" s="194">
        <v>291</v>
      </c>
      <c r="X277" s="195"/>
      <c r="Y277" s="195"/>
      <c r="Z277" s="195"/>
      <c r="AA277" s="195"/>
      <c r="AB277" s="195"/>
      <c r="AC277" s="195"/>
      <c r="AD277" s="264">
        <v>0.03454415954415954</v>
      </c>
      <c r="AE277" s="195"/>
      <c r="AF277" s="195"/>
      <c r="AG277" s="195"/>
      <c r="AH277" s="1"/>
    </row>
    <row r="278" spans="2:34" ht="12" customHeight="1">
      <c r="B278" s="197" t="s">
        <v>1020</v>
      </c>
      <c r="C278" s="195"/>
      <c r="D278" s="286">
        <v>1154070.7000000002</v>
      </c>
      <c r="E278" s="195"/>
      <c r="F278" s="195"/>
      <c r="G278" s="195"/>
      <c r="H278" s="195"/>
      <c r="I278" s="195"/>
      <c r="J278" s="195"/>
      <c r="K278" s="195"/>
      <c r="L278" s="195"/>
      <c r="M278" s="195"/>
      <c r="N278" s="195"/>
      <c r="O278" s="264">
        <v>0.0015393805055390563</v>
      </c>
      <c r="P278" s="195"/>
      <c r="Q278" s="195"/>
      <c r="R278" s="195"/>
      <c r="S278" s="195"/>
      <c r="T278" s="195"/>
      <c r="U278" s="195"/>
      <c r="V278" s="195"/>
      <c r="W278" s="194">
        <v>12</v>
      </c>
      <c r="X278" s="195"/>
      <c r="Y278" s="195"/>
      <c r="Z278" s="195"/>
      <c r="AA278" s="195"/>
      <c r="AB278" s="195"/>
      <c r="AC278" s="195"/>
      <c r="AD278" s="264">
        <v>0.0014245014245014246</v>
      </c>
      <c r="AE278" s="195"/>
      <c r="AF278" s="195"/>
      <c r="AG278" s="195"/>
      <c r="AH278" s="1"/>
    </row>
    <row r="279" spans="2:34" ht="12" customHeight="1">
      <c r="B279" s="197" t="s">
        <v>1021</v>
      </c>
      <c r="C279" s="195"/>
      <c r="D279" s="286">
        <v>4792576.050000001</v>
      </c>
      <c r="E279" s="195"/>
      <c r="F279" s="195"/>
      <c r="G279" s="195"/>
      <c r="H279" s="195"/>
      <c r="I279" s="195"/>
      <c r="J279" s="195"/>
      <c r="K279" s="195"/>
      <c r="L279" s="195"/>
      <c r="M279" s="195"/>
      <c r="N279" s="195"/>
      <c r="O279" s="264">
        <v>0.006392674333282505</v>
      </c>
      <c r="P279" s="195"/>
      <c r="Q279" s="195"/>
      <c r="R279" s="195"/>
      <c r="S279" s="195"/>
      <c r="T279" s="195"/>
      <c r="U279" s="195"/>
      <c r="V279" s="195"/>
      <c r="W279" s="194">
        <v>56</v>
      </c>
      <c r="X279" s="195"/>
      <c r="Y279" s="195"/>
      <c r="Z279" s="195"/>
      <c r="AA279" s="195"/>
      <c r="AB279" s="195"/>
      <c r="AC279" s="195"/>
      <c r="AD279" s="264">
        <v>0.006647673314339981</v>
      </c>
      <c r="AE279" s="195"/>
      <c r="AF279" s="195"/>
      <c r="AG279" s="195"/>
      <c r="AH279" s="1"/>
    </row>
    <row r="280" spans="2:34" ht="12" customHeight="1">
      <c r="B280" s="197" t="s">
        <v>1022</v>
      </c>
      <c r="C280" s="195"/>
      <c r="D280" s="286">
        <v>7664522.54</v>
      </c>
      <c r="E280" s="195"/>
      <c r="F280" s="195"/>
      <c r="G280" s="195"/>
      <c r="H280" s="195"/>
      <c r="I280" s="195"/>
      <c r="J280" s="195"/>
      <c r="K280" s="195"/>
      <c r="L280" s="195"/>
      <c r="M280" s="195"/>
      <c r="N280" s="195"/>
      <c r="O280" s="264">
        <v>0.010223478147691204</v>
      </c>
      <c r="P280" s="195"/>
      <c r="Q280" s="195"/>
      <c r="R280" s="195"/>
      <c r="S280" s="195"/>
      <c r="T280" s="195"/>
      <c r="U280" s="195"/>
      <c r="V280" s="195"/>
      <c r="W280" s="194">
        <v>66</v>
      </c>
      <c r="X280" s="195"/>
      <c r="Y280" s="195"/>
      <c r="Z280" s="195"/>
      <c r="AA280" s="195"/>
      <c r="AB280" s="195"/>
      <c r="AC280" s="195"/>
      <c r="AD280" s="264">
        <v>0.007834757834757835</v>
      </c>
      <c r="AE280" s="195"/>
      <c r="AF280" s="195"/>
      <c r="AG280" s="195"/>
      <c r="AH280" s="1"/>
    </row>
    <row r="281" spans="2:34" ht="12" customHeight="1">
      <c r="B281" s="197" t="s">
        <v>1023</v>
      </c>
      <c r="C281" s="195"/>
      <c r="D281" s="286">
        <v>237010.18</v>
      </c>
      <c r="E281" s="195"/>
      <c r="F281" s="195"/>
      <c r="G281" s="195"/>
      <c r="H281" s="195"/>
      <c r="I281" s="195"/>
      <c r="J281" s="195"/>
      <c r="K281" s="195"/>
      <c r="L281" s="195"/>
      <c r="M281" s="195"/>
      <c r="N281" s="195"/>
      <c r="O281" s="264">
        <v>0.000316140814168753</v>
      </c>
      <c r="P281" s="195"/>
      <c r="Q281" s="195"/>
      <c r="R281" s="195"/>
      <c r="S281" s="195"/>
      <c r="T281" s="195"/>
      <c r="U281" s="195"/>
      <c r="V281" s="195"/>
      <c r="W281" s="194">
        <v>2</v>
      </c>
      <c r="X281" s="195"/>
      <c r="Y281" s="195"/>
      <c r="Z281" s="195"/>
      <c r="AA281" s="195"/>
      <c r="AB281" s="195"/>
      <c r="AC281" s="195"/>
      <c r="AD281" s="264">
        <v>0.00023741690408357076</v>
      </c>
      <c r="AE281" s="195"/>
      <c r="AF281" s="195"/>
      <c r="AG281" s="195"/>
      <c r="AH281" s="1"/>
    </row>
    <row r="282" spans="2:33" ht="9.75" customHeight="1">
      <c r="B282" s="287"/>
      <c r="C282" s="288"/>
      <c r="D282" s="289">
        <v>749698138.8600024</v>
      </c>
      <c r="E282" s="288"/>
      <c r="F282" s="288"/>
      <c r="G282" s="288"/>
      <c r="H282" s="288"/>
      <c r="I282" s="288"/>
      <c r="J282" s="288"/>
      <c r="K282" s="288"/>
      <c r="L282" s="288"/>
      <c r="M282" s="288"/>
      <c r="N282" s="288"/>
      <c r="O282" s="290">
        <v>0.9999999999999984</v>
      </c>
      <c r="P282" s="288"/>
      <c r="Q282" s="288"/>
      <c r="R282" s="288"/>
      <c r="S282" s="288"/>
      <c r="T282" s="288"/>
      <c r="U282" s="288"/>
      <c r="V282" s="288"/>
      <c r="W282" s="291">
        <v>8424</v>
      </c>
      <c r="X282" s="288"/>
      <c r="Y282" s="288"/>
      <c r="Z282" s="288"/>
      <c r="AA282" s="288"/>
      <c r="AB282" s="288"/>
      <c r="AC282" s="288"/>
      <c r="AD282" s="290">
        <v>1</v>
      </c>
      <c r="AE282" s="288"/>
      <c r="AF282" s="288"/>
      <c r="AG282" s="288"/>
    </row>
  </sheetData>
  <sheetProtection/>
  <mergeCells count="1149">
    <mergeCell ref="B3:AH3"/>
    <mergeCell ref="B5:J6"/>
    <mergeCell ref="B7:AH7"/>
    <mergeCell ref="B23:AH23"/>
    <mergeCell ref="B49:AH49"/>
    <mergeCell ref="B84:AH84"/>
    <mergeCell ref="B10:H10"/>
    <mergeCell ref="I10:T10"/>
    <mergeCell ref="U10:AA10"/>
    <mergeCell ref="AB10:AF10"/>
    <mergeCell ref="B119:AH119"/>
    <mergeCell ref="B145:AH145"/>
    <mergeCell ref="B155:AH155"/>
    <mergeCell ref="B174:AH174"/>
    <mergeCell ref="B182:AH182"/>
    <mergeCell ref="B198:AH198"/>
    <mergeCell ref="B121:H121"/>
    <mergeCell ref="I121:Q121"/>
    <mergeCell ref="R121:Z121"/>
    <mergeCell ref="AA121:AC121"/>
    <mergeCell ref="B204:AH204"/>
    <mergeCell ref="B212:AH212"/>
    <mergeCell ref="B231:AH231"/>
    <mergeCell ref="B250:AH250"/>
    <mergeCell ref="B272:AH272"/>
    <mergeCell ref="L5:T5"/>
    <mergeCell ref="B9:H9"/>
    <mergeCell ref="I9:T9"/>
    <mergeCell ref="U9:AA9"/>
    <mergeCell ref="AB9:AF9"/>
    <mergeCell ref="B11:H11"/>
    <mergeCell ref="I11:T11"/>
    <mergeCell ref="U11:AA11"/>
    <mergeCell ref="AB11:AF11"/>
    <mergeCell ref="B12:H12"/>
    <mergeCell ref="I12:T12"/>
    <mergeCell ref="U12:AA12"/>
    <mergeCell ref="AB12:AF12"/>
    <mergeCell ref="B13:H13"/>
    <mergeCell ref="I13:T13"/>
    <mergeCell ref="U13:AA13"/>
    <mergeCell ref="AB13:AF13"/>
    <mergeCell ref="B14:H14"/>
    <mergeCell ref="I14:T14"/>
    <mergeCell ref="U14:AA14"/>
    <mergeCell ref="AB14:AF14"/>
    <mergeCell ref="B15:H15"/>
    <mergeCell ref="I15:T15"/>
    <mergeCell ref="U15:AA15"/>
    <mergeCell ref="AB15:AF15"/>
    <mergeCell ref="B16:H16"/>
    <mergeCell ref="I16:T16"/>
    <mergeCell ref="U16:AA16"/>
    <mergeCell ref="AB16:AF16"/>
    <mergeCell ref="B17:H17"/>
    <mergeCell ref="I17:T17"/>
    <mergeCell ref="U17:AA17"/>
    <mergeCell ref="AB17:AF17"/>
    <mergeCell ref="B18:H18"/>
    <mergeCell ref="I18:T18"/>
    <mergeCell ref="U18:AA18"/>
    <mergeCell ref="AB18:AF18"/>
    <mergeCell ref="B19:H19"/>
    <mergeCell ref="I19:T19"/>
    <mergeCell ref="U19:AA19"/>
    <mergeCell ref="AB19:AF19"/>
    <mergeCell ref="B20:H20"/>
    <mergeCell ref="I20:T20"/>
    <mergeCell ref="U20:AA20"/>
    <mergeCell ref="AB20:AF20"/>
    <mergeCell ref="B21:H21"/>
    <mergeCell ref="I21:T21"/>
    <mergeCell ref="U21:AA21"/>
    <mergeCell ref="AB21:AF21"/>
    <mergeCell ref="B25:I25"/>
    <mergeCell ref="J25:T25"/>
    <mergeCell ref="U25:AA25"/>
    <mergeCell ref="AB25:AE25"/>
    <mergeCell ref="AF25:AG25"/>
    <mergeCell ref="B26:I26"/>
    <mergeCell ref="J26:T26"/>
    <mergeCell ref="U26:AA26"/>
    <mergeCell ref="AB26:AE26"/>
    <mergeCell ref="AF26:AG26"/>
    <mergeCell ref="B27:I27"/>
    <mergeCell ref="J27:T27"/>
    <mergeCell ref="U27:AA27"/>
    <mergeCell ref="AB27:AE27"/>
    <mergeCell ref="AF27:AG27"/>
    <mergeCell ref="B28:I28"/>
    <mergeCell ref="J28:T28"/>
    <mergeCell ref="U28:AA28"/>
    <mergeCell ref="AB28:AE28"/>
    <mergeCell ref="AF28:AG28"/>
    <mergeCell ref="B29:I29"/>
    <mergeCell ref="J29:T29"/>
    <mergeCell ref="U29:AA29"/>
    <mergeCell ref="AB29:AE29"/>
    <mergeCell ref="AF29:AG29"/>
    <mergeCell ref="B30:I30"/>
    <mergeCell ref="J30:T30"/>
    <mergeCell ref="U30:AA30"/>
    <mergeCell ref="AB30:AE30"/>
    <mergeCell ref="AF30:AG30"/>
    <mergeCell ref="B31:I31"/>
    <mergeCell ref="J31:T31"/>
    <mergeCell ref="U31:AA31"/>
    <mergeCell ref="AB31:AE31"/>
    <mergeCell ref="AF31:AG31"/>
    <mergeCell ref="B32:I32"/>
    <mergeCell ref="J32:T32"/>
    <mergeCell ref="U32:AA32"/>
    <mergeCell ref="AB32:AE32"/>
    <mergeCell ref="AF32:AG32"/>
    <mergeCell ref="B33:I33"/>
    <mergeCell ref="J33:T33"/>
    <mergeCell ref="U33:AA33"/>
    <mergeCell ref="AB33:AE33"/>
    <mergeCell ref="AF33:AG33"/>
    <mergeCell ref="B34:I34"/>
    <mergeCell ref="J34:T34"/>
    <mergeCell ref="U34:AA34"/>
    <mergeCell ref="AB34:AE34"/>
    <mergeCell ref="AF34:AG34"/>
    <mergeCell ref="B35:I35"/>
    <mergeCell ref="J35:T35"/>
    <mergeCell ref="U35:AA35"/>
    <mergeCell ref="AB35:AE35"/>
    <mergeCell ref="AF35:AG35"/>
    <mergeCell ref="B36:I36"/>
    <mergeCell ref="J36:T36"/>
    <mergeCell ref="U36:AA36"/>
    <mergeCell ref="AB36:AE36"/>
    <mergeCell ref="AF36:AG36"/>
    <mergeCell ref="B37:I37"/>
    <mergeCell ref="J37:T37"/>
    <mergeCell ref="U37:AA37"/>
    <mergeCell ref="AB37:AE37"/>
    <mergeCell ref="AF37:AG37"/>
    <mergeCell ref="B38:I38"/>
    <mergeCell ref="J38:T38"/>
    <mergeCell ref="U38:AA38"/>
    <mergeCell ref="AB38:AE38"/>
    <mergeCell ref="AF38:AG38"/>
    <mergeCell ref="B39:I39"/>
    <mergeCell ref="J39:T39"/>
    <mergeCell ref="U39:AA39"/>
    <mergeCell ref="AB39:AE39"/>
    <mergeCell ref="AF39:AG39"/>
    <mergeCell ref="B40:I40"/>
    <mergeCell ref="J40:T40"/>
    <mergeCell ref="U40:AA40"/>
    <mergeCell ref="AB40:AE40"/>
    <mergeCell ref="AF40:AG40"/>
    <mergeCell ref="B41:I41"/>
    <mergeCell ref="J41:T41"/>
    <mergeCell ref="U41:AA41"/>
    <mergeCell ref="AB41:AE41"/>
    <mergeCell ref="AF41:AG41"/>
    <mergeCell ref="B42:I42"/>
    <mergeCell ref="J42:T42"/>
    <mergeCell ref="U42:AA42"/>
    <mergeCell ref="AB42:AE42"/>
    <mergeCell ref="AF42:AG42"/>
    <mergeCell ref="B43:I43"/>
    <mergeCell ref="J43:T43"/>
    <mergeCell ref="U43:AA43"/>
    <mergeCell ref="AB43:AE43"/>
    <mergeCell ref="AF43:AG43"/>
    <mergeCell ref="B44:I44"/>
    <mergeCell ref="J44:T44"/>
    <mergeCell ref="U44:AA44"/>
    <mergeCell ref="AB44:AE44"/>
    <mergeCell ref="AF44:AG44"/>
    <mergeCell ref="B45:I45"/>
    <mergeCell ref="J45:T45"/>
    <mergeCell ref="U45:AA45"/>
    <mergeCell ref="AB45:AE45"/>
    <mergeCell ref="AF45:AG45"/>
    <mergeCell ref="B46:I46"/>
    <mergeCell ref="J46:T46"/>
    <mergeCell ref="U46:AA46"/>
    <mergeCell ref="AB46:AE46"/>
    <mergeCell ref="AF46:AG46"/>
    <mergeCell ref="B47:I47"/>
    <mergeCell ref="J47:T47"/>
    <mergeCell ref="U47:AA47"/>
    <mergeCell ref="AB47:AE47"/>
    <mergeCell ref="AF47:AG47"/>
    <mergeCell ref="B51:I51"/>
    <mergeCell ref="J51:T51"/>
    <mergeCell ref="U51:AA51"/>
    <mergeCell ref="AB51:AD51"/>
    <mergeCell ref="AE51:AH51"/>
    <mergeCell ref="B52:I52"/>
    <mergeCell ref="J52:T52"/>
    <mergeCell ref="U52:AA52"/>
    <mergeCell ref="AB52:AD52"/>
    <mergeCell ref="AE52:AH52"/>
    <mergeCell ref="B53:I53"/>
    <mergeCell ref="J53:T53"/>
    <mergeCell ref="U53:AA53"/>
    <mergeCell ref="AB53:AD53"/>
    <mergeCell ref="AE53:AH53"/>
    <mergeCell ref="B54:I54"/>
    <mergeCell ref="J54:T54"/>
    <mergeCell ref="U54:AA54"/>
    <mergeCell ref="AB54:AD54"/>
    <mergeCell ref="AE54:AH54"/>
    <mergeCell ref="B55:I55"/>
    <mergeCell ref="J55:T55"/>
    <mergeCell ref="U55:AA55"/>
    <mergeCell ref="AB55:AD55"/>
    <mergeCell ref="AE55:AH55"/>
    <mergeCell ref="B56:I56"/>
    <mergeCell ref="J56:T56"/>
    <mergeCell ref="U56:AA56"/>
    <mergeCell ref="AB56:AD56"/>
    <mergeCell ref="AE56:AH56"/>
    <mergeCell ref="B57:I57"/>
    <mergeCell ref="J57:T57"/>
    <mergeCell ref="U57:AA57"/>
    <mergeCell ref="AB57:AD57"/>
    <mergeCell ref="AE57:AH57"/>
    <mergeCell ref="B58:I58"/>
    <mergeCell ref="J58:T58"/>
    <mergeCell ref="U58:AA58"/>
    <mergeCell ref="AB58:AD58"/>
    <mergeCell ref="AE58:AH58"/>
    <mergeCell ref="B59:I59"/>
    <mergeCell ref="J59:T59"/>
    <mergeCell ref="U59:AA59"/>
    <mergeCell ref="AB59:AD59"/>
    <mergeCell ref="AE59:AH59"/>
    <mergeCell ref="B60:I60"/>
    <mergeCell ref="J60:T60"/>
    <mergeCell ref="U60:AA60"/>
    <mergeCell ref="AB60:AD60"/>
    <mergeCell ref="AE60:AH60"/>
    <mergeCell ref="B61:I61"/>
    <mergeCell ref="J61:T61"/>
    <mergeCell ref="U61:AA61"/>
    <mergeCell ref="AB61:AD61"/>
    <mergeCell ref="AE61:AH61"/>
    <mergeCell ref="B62:I62"/>
    <mergeCell ref="J62:T62"/>
    <mergeCell ref="U62:AA62"/>
    <mergeCell ref="AB62:AD62"/>
    <mergeCell ref="AE62:AH62"/>
    <mergeCell ref="B63:I63"/>
    <mergeCell ref="J63:T63"/>
    <mergeCell ref="U63:AA63"/>
    <mergeCell ref="AB63:AD63"/>
    <mergeCell ref="AE63:AH63"/>
    <mergeCell ref="B64:I64"/>
    <mergeCell ref="J64:T64"/>
    <mergeCell ref="U64:AA64"/>
    <mergeCell ref="AB64:AD64"/>
    <mergeCell ref="AE64:AH64"/>
    <mergeCell ref="B65:I65"/>
    <mergeCell ref="J65:T65"/>
    <mergeCell ref="U65:AA65"/>
    <mergeCell ref="AB65:AD65"/>
    <mergeCell ref="AE65:AH65"/>
    <mergeCell ref="B66:I66"/>
    <mergeCell ref="J66:T66"/>
    <mergeCell ref="U66:AA66"/>
    <mergeCell ref="AB66:AD66"/>
    <mergeCell ref="AE66:AH66"/>
    <mergeCell ref="B67:I67"/>
    <mergeCell ref="J67:T67"/>
    <mergeCell ref="U67:AA67"/>
    <mergeCell ref="AB67:AD67"/>
    <mergeCell ref="AE67:AH67"/>
    <mergeCell ref="B68:I68"/>
    <mergeCell ref="J68:T68"/>
    <mergeCell ref="U68:AA68"/>
    <mergeCell ref="AB68:AD68"/>
    <mergeCell ref="AE68:AH68"/>
    <mergeCell ref="B69:I69"/>
    <mergeCell ref="J69:T69"/>
    <mergeCell ref="U69:AA69"/>
    <mergeCell ref="AB69:AD69"/>
    <mergeCell ref="AE69:AH69"/>
    <mergeCell ref="B70:I70"/>
    <mergeCell ref="J70:T70"/>
    <mergeCell ref="U70:AA70"/>
    <mergeCell ref="AB70:AD70"/>
    <mergeCell ref="AE70:AH70"/>
    <mergeCell ref="B71:I71"/>
    <mergeCell ref="J71:T71"/>
    <mergeCell ref="U71:AA71"/>
    <mergeCell ref="AB71:AD71"/>
    <mergeCell ref="AE71:AH71"/>
    <mergeCell ref="B72:I72"/>
    <mergeCell ref="J72:T72"/>
    <mergeCell ref="U72:AA72"/>
    <mergeCell ref="AB72:AD72"/>
    <mergeCell ref="AE72:AH72"/>
    <mergeCell ref="B73:I73"/>
    <mergeCell ref="J73:T73"/>
    <mergeCell ref="U73:AA73"/>
    <mergeCell ref="AB73:AD73"/>
    <mergeCell ref="AE73:AH73"/>
    <mergeCell ref="B74:I74"/>
    <mergeCell ref="J74:T74"/>
    <mergeCell ref="U74:AA74"/>
    <mergeCell ref="AB74:AD74"/>
    <mergeCell ref="AE74:AH74"/>
    <mergeCell ref="B75:I75"/>
    <mergeCell ref="J75:T75"/>
    <mergeCell ref="U75:AA75"/>
    <mergeCell ref="AB75:AD75"/>
    <mergeCell ref="AE75:AH75"/>
    <mergeCell ref="B76:I76"/>
    <mergeCell ref="J76:T76"/>
    <mergeCell ref="U76:AA76"/>
    <mergeCell ref="AB76:AD76"/>
    <mergeCell ref="AE76:AH76"/>
    <mergeCell ref="B77:I77"/>
    <mergeCell ref="J77:T77"/>
    <mergeCell ref="U77:AA77"/>
    <mergeCell ref="AB77:AD77"/>
    <mergeCell ref="AE77:AH77"/>
    <mergeCell ref="B78:I78"/>
    <mergeCell ref="J78:T78"/>
    <mergeCell ref="U78:AA78"/>
    <mergeCell ref="AB78:AD78"/>
    <mergeCell ref="AE78:AH78"/>
    <mergeCell ref="B79:I79"/>
    <mergeCell ref="J79:T79"/>
    <mergeCell ref="U79:AA79"/>
    <mergeCell ref="AB79:AD79"/>
    <mergeCell ref="AE79:AH79"/>
    <mergeCell ref="B80:I80"/>
    <mergeCell ref="J80:T80"/>
    <mergeCell ref="U80:AA80"/>
    <mergeCell ref="AB80:AD80"/>
    <mergeCell ref="AE80:AH80"/>
    <mergeCell ref="B81:I81"/>
    <mergeCell ref="J81:T81"/>
    <mergeCell ref="U81:AA81"/>
    <mergeCell ref="AB81:AD81"/>
    <mergeCell ref="AE81:AH81"/>
    <mergeCell ref="B82:I82"/>
    <mergeCell ref="J82:T82"/>
    <mergeCell ref="U82:AA82"/>
    <mergeCell ref="AB82:AD82"/>
    <mergeCell ref="AE82:AH82"/>
    <mergeCell ref="B86:H86"/>
    <mergeCell ref="I86:S86"/>
    <mergeCell ref="T86:AA86"/>
    <mergeCell ref="AB86:AD86"/>
    <mergeCell ref="AE86:AG86"/>
    <mergeCell ref="B87:H87"/>
    <mergeCell ref="I87:S87"/>
    <mergeCell ref="T87:AA87"/>
    <mergeCell ref="AB87:AD87"/>
    <mergeCell ref="AE87:AG87"/>
    <mergeCell ref="B88:H88"/>
    <mergeCell ref="I88:S88"/>
    <mergeCell ref="T88:AA88"/>
    <mergeCell ref="AB88:AD88"/>
    <mergeCell ref="AE88:AG88"/>
    <mergeCell ref="B89:H89"/>
    <mergeCell ref="I89:S89"/>
    <mergeCell ref="T89:AA89"/>
    <mergeCell ref="AB89:AD89"/>
    <mergeCell ref="AE89:AG89"/>
    <mergeCell ref="B90:H90"/>
    <mergeCell ref="I90:S90"/>
    <mergeCell ref="T90:AA90"/>
    <mergeCell ref="AB90:AD90"/>
    <mergeCell ref="AE90:AG90"/>
    <mergeCell ref="B91:H91"/>
    <mergeCell ref="I91:S91"/>
    <mergeCell ref="T91:AA91"/>
    <mergeCell ref="AB91:AD91"/>
    <mergeCell ref="AE91:AG91"/>
    <mergeCell ref="B92:H92"/>
    <mergeCell ref="I92:S92"/>
    <mergeCell ref="T92:AA92"/>
    <mergeCell ref="AB92:AD92"/>
    <mergeCell ref="AE92:AG92"/>
    <mergeCell ref="B93:H93"/>
    <mergeCell ref="I93:S93"/>
    <mergeCell ref="T93:AA93"/>
    <mergeCell ref="AB93:AD93"/>
    <mergeCell ref="AE93:AG93"/>
    <mergeCell ref="B94:H94"/>
    <mergeCell ref="I94:S94"/>
    <mergeCell ref="T94:AA94"/>
    <mergeCell ref="AB94:AD94"/>
    <mergeCell ref="AE94:AG94"/>
    <mergeCell ref="B95:H95"/>
    <mergeCell ref="I95:S95"/>
    <mergeCell ref="T95:AA95"/>
    <mergeCell ref="AB95:AD95"/>
    <mergeCell ref="AE95:AG95"/>
    <mergeCell ref="B96:H96"/>
    <mergeCell ref="I96:S96"/>
    <mergeCell ref="T96:AA96"/>
    <mergeCell ref="AB96:AD96"/>
    <mergeCell ref="AE96:AG96"/>
    <mergeCell ref="B97:H97"/>
    <mergeCell ref="I97:S97"/>
    <mergeCell ref="T97:AA97"/>
    <mergeCell ref="AB97:AD97"/>
    <mergeCell ref="AE97:AG97"/>
    <mergeCell ref="B98:H98"/>
    <mergeCell ref="I98:S98"/>
    <mergeCell ref="T98:AA98"/>
    <mergeCell ref="AB98:AD98"/>
    <mergeCell ref="AE98:AG98"/>
    <mergeCell ref="B99:H99"/>
    <mergeCell ref="I99:S99"/>
    <mergeCell ref="T99:AA99"/>
    <mergeCell ref="AB99:AD99"/>
    <mergeCell ref="AE99:AG99"/>
    <mergeCell ref="B100:H100"/>
    <mergeCell ref="I100:S100"/>
    <mergeCell ref="T100:AA100"/>
    <mergeCell ref="AB100:AD100"/>
    <mergeCell ref="AE100:AG100"/>
    <mergeCell ref="B101:H101"/>
    <mergeCell ref="I101:S101"/>
    <mergeCell ref="T101:AA101"/>
    <mergeCell ref="AB101:AD101"/>
    <mergeCell ref="AE101:AG101"/>
    <mergeCell ref="B102:H102"/>
    <mergeCell ref="I102:S102"/>
    <mergeCell ref="T102:AA102"/>
    <mergeCell ref="AB102:AD102"/>
    <mergeCell ref="AE102:AG102"/>
    <mergeCell ref="B103:H103"/>
    <mergeCell ref="I103:S103"/>
    <mergeCell ref="T103:AA103"/>
    <mergeCell ref="AB103:AD103"/>
    <mergeCell ref="AE103:AG103"/>
    <mergeCell ref="B104:H104"/>
    <mergeCell ref="I104:S104"/>
    <mergeCell ref="T104:AA104"/>
    <mergeCell ref="AB104:AD104"/>
    <mergeCell ref="AE104:AG104"/>
    <mergeCell ref="B105:H105"/>
    <mergeCell ref="I105:S105"/>
    <mergeCell ref="T105:AA105"/>
    <mergeCell ref="AB105:AD105"/>
    <mergeCell ref="AE105:AG105"/>
    <mergeCell ref="B106:H106"/>
    <mergeCell ref="I106:S106"/>
    <mergeCell ref="T106:AA106"/>
    <mergeCell ref="AB106:AD106"/>
    <mergeCell ref="AE106:AG106"/>
    <mergeCell ref="B107:H107"/>
    <mergeCell ref="I107:S107"/>
    <mergeCell ref="T107:AA107"/>
    <mergeCell ref="AB107:AD107"/>
    <mergeCell ref="AE107:AG107"/>
    <mergeCell ref="B108:H108"/>
    <mergeCell ref="I108:S108"/>
    <mergeCell ref="T108:AA108"/>
    <mergeCell ref="AB108:AD108"/>
    <mergeCell ref="AE108:AG108"/>
    <mergeCell ref="B109:H109"/>
    <mergeCell ref="I109:S109"/>
    <mergeCell ref="T109:AA109"/>
    <mergeCell ref="AB109:AD109"/>
    <mergeCell ref="AE109:AG109"/>
    <mergeCell ref="B110:H110"/>
    <mergeCell ref="I110:S110"/>
    <mergeCell ref="T110:AA110"/>
    <mergeCell ref="AB110:AD110"/>
    <mergeCell ref="AE110:AG110"/>
    <mergeCell ref="B111:H111"/>
    <mergeCell ref="I111:S111"/>
    <mergeCell ref="T111:AA111"/>
    <mergeCell ref="AB111:AD111"/>
    <mergeCell ref="AE111:AG111"/>
    <mergeCell ref="B112:H112"/>
    <mergeCell ref="I112:S112"/>
    <mergeCell ref="T112:AA112"/>
    <mergeCell ref="AB112:AD112"/>
    <mergeCell ref="AE112:AG112"/>
    <mergeCell ref="B113:H113"/>
    <mergeCell ref="I113:S113"/>
    <mergeCell ref="T113:AA113"/>
    <mergeCell ref="AB113:AD113"/>
    <mergeCell ref="AE113:AG113"/>
    <mergeCell ref="B114:H114"/>
    <mergeCell ref="I114:S114"/>
    <mergeCell ref="T114:AA114"/>
    <mergeCell ref="AB114:AD114"/>
    <mergeCell ref="AE114:AG114"/>
    <mergeCell ref="B115:H115"/>
    <mergeCell ref="I115:S115"/>
    <mergeCell ref="T115:AA115"/>
    <mergeCell ref="AB115:AD115"/>
    <mergeCell ref="AE115:AG115"/>
    <mergeCell ref="B116:H116"/>
    <mergeCell ref="I116:S116"/>
    <mergeCell ref="T116:AA116"/>
    <mergeCell ref="AB116:AD116"/>
    <mergeCell ref="AE116:AG116"/>
    <mergeCell ref="B117:H117"/>
    <mergeCell ref="I117:S117"/>
    <mergeCell ref="T117:AA117"/>
    <mergeCell ref="AB117:AD117"/>
    <mergeCell ref="AE117:AG117"/>
    <mergeCell ref="AD121:AG121"/>
    <mergeCell ref="B122:H122"/>
    <mergeCell ref="I122:Q122"/>
    <mergeCell ref="R122:Z122"/>
    <mergeCell ref="AA122:AC122"/>
    <mergeCell ref="AD122:AG122"/>
    <mergeCell ref="B123:H123"/>
    <mergeCell ref="I123:Q123"/>
    <mergeCell ref="R123:Z123"/>
    <mergeCell ref="AA123:AC123"/>
    <mergeCell ref="AD123:AG123"/>
    <mergeCell ref="B124:H124"/>
    <mergeCell ref="I124:Q124"/>
    <mergeCell ref="R124:Z124"/>
    <mergeCell ref="AA124:AC124"/>
    <mergeCell ref="AD124:AG124"/>
    <mergeCell ref="B125:H125"/>
    <mergeCell ref="I125:Q125"/>
    <mergeCell ref="R125:Z125"/>
    <mergeCell ref="AA125:AC125"/>
    <mergeCell ref="AD125:AG125"/>
    <mergeCell ref="B126:H126"/>
    <mergeCell ref="I126:Q126"/>
    <mergeCell ref="R126:Z126"/>
    <mergeCell ref="AA126:AC126"/>
    <mergeCell ref="AD126:AG126"/>
    <mergeCell ref="B127:H127"/>
    <mergeCell ref="I127:Q127"/>
    <mergeCell ref="R127:Z127"/>
    <mergeCell ref="AA127:AC127"/>
    <mergeCell ref="AD127:AG127"/>
    <mergeCell ref="B128:H128"/>
    <mergeCell ref="I128:Q128"/>
    <mergeCell ref="R128:Z128"/>
    <mergeCell ref="AA128:AC128"/>
    <mergeCell ref="AD128:AG128"/>
    <mergeCell ref="B129:H129"/>
    <mergeCell ref="I129:Q129"/>
    <mergeCell ref="R129:Z129"/>
    <mergeCell ref="AA129:AC129"/>
    <mergeCell ref="AD129:AG129"/>
    <mergeCell ref="B130:H130"/>
    <mergeCell ref="I130:Q130"/>
    <mergeCell ref="R130:Z130"/>
    <mergeCell ref="AA130:AC130"/>
    <mergeCell ref="AD130:AG130"/>
    <mergeCell ref="B131:H131"/>
    <mergeCell ref="I131:Q131"/>
    <mergeCell ref="R131:Z131"/>
    <mergeCell ref="AA131:AC131"/>
    <mergeCell ref="AD131:AG131"/>
    <mergeCell ref="B132:H132"/>
    <mergeCell ref="I132:Q132"/>
    <mergeCell ref="R132:Z132"/>
    <mergeCell ref="AA132:AC132"/>
    <mergeCell ref="AD132:AG132"/>
    <mergeCell ref="B133:H133"/>
    <mergeCell ref="I133:Q133"/>
    <mergeCell ref="R133:Z133"/>
    <mergeCell ref="AA133:AC133"/>
    <mergeCell ref="AD133:AG133"/>
    <mergeCell ref="B134:H134"/>
    <mergeCell ref="I134:Q134"/>
    <mergeCell ref="R134:Z134"/>
    <mergeCell ref="AA134:AC134"/>
    <mergeCell ref="AD134:AG134"/>
    <mergeCell ref="B135:H135"/>
    <mergeCell ref="I135:Q135"/>
    <mergeCell ref="R135:Z135"/>
    <mergeCell ref="AA135:AC135"/>
    <mergeCell ref="AD135:AG135"/>
    <mergeCell ref="B136:H136"/>
    <mergeCell ref="I136:Q136"/>
    <mergeCell ref="R136:Z136"/>
    <mergeCell ref="AA136:AC136"/>
    <mergeCell ref="AD136:AG136"/>
    <mergeCell ref="B137:H137"/>
    <mergeCell ref="I137:Q137"/>
    <mergeCell ref="R137:Z137"/>
    <mergeCell ref="AA137:AC137"/>
    <mergeCell ref="AD137:AG137"/>
    <mergeCell ref="B138:H138"/>
    <mergeCell ref="I138:Q138"/>
    <mergeCell ref="R138:Z138"/>
    <mergeCell ref="AA138:AC138"/>
    <mergeCell ref="AD138:AG138"/>
    <mergeCell ref="B139:H139"/>
    <mergeCell ref="I139:Q139"/>
    <mergeCell ref="R139:Z139"/>
    <mergeCell ref="AA139:AC139"/>
    <mergeCell ref="AD139:AG139"/>
    <mergeCell ref="B140:H140"/>
    <mergeCell ref="I140:Q140"/>
    <mergeCell ref="R140:Z140"/>
    <mergeCell ref="AA140:AC140"/>
    <mergeCell ref="AD140:AG140"/>
    <mergeCell ref="B141:H141"/>
    <mergeCell ref="I141:Q141"/>
    <mergeCell ref="R141:Z141"/>
    <mergeCell ref="AA141:AC141"/>
    <mergeCell ref="AD141:AG141"/>
    <mergeCell ref="B142:H142"/>
    <mergeCell ref="I142:Q142"/>
    <mergeCell ref="R142:Z142"/>
    <mergeCell ref="AA142:AC142"/>
    <mergeCell ref="AD142:AG142"/>
    <mergeCell ref="B143:H143"/>
    <mergeCell ref="I143:Q143"/>
    <mergeCell ref="R143:Z143"/>
    <mergeCell ref="AA143:AC143"/>
    <mergeCell ref="AD143:AG143"/>
    <mergeCell ref="B147:G147"/>
    <mergeCell ref="H147:R147"/>
    <mergeCell ref="S147:Z147"/>
    <mergeCell ref="AA147:AD147"/>
    <mergeCell ref="AE147:AG147"/>
    <mergeCell ref="B148:G148"/>
    <mergeCell ref="H148:R148"/>
    <mergeCell ref="S148:Z148"/>
    <mergeCell ref="AA148:AD148"/>
    <mergeCell ref="AE148:AG148"/>
    <mergeCell ref="B149:G149"/>
    <mergeCell ref="H149:R149"/>
    <mergeCell ref="S149:Z149"/>
    <mergeCell ref="AA149:AD149"/>
    <mergeCell ref="AE149:AG149"/>
    <mergeCell ref="B150:G150"/>
    <mergeCell ref="H150:R150"/>
    <mergeCell ref="S150:Z150"/>
    <mergeCell ref="AA150:AD150"/>
    <mergeCell ref="AE150:AG150"/>
    <mergeCell ref="B151:G151"/>
    <mergeCell ref="H151:R151"/>
    <mergeCell ref="S151:Z151"/>
    <mergeCell ref="AA151:AD151"/>
    <mergeCell ref="AE151:AG151"/>
    <mergeCell ref="B152:G152"/>
    <mergeCell ref="H152:R152"/>
    <mergeCell ref="S152:Z152"/>
    <mergeCell ref="AA152:AD152"/>
    <mergeCell ref="AE152:AG152"/>
    <mergeCell ref="B153:G153"/>
    <mergeCell ref="H153:R153"/>
    <mergeCell ref="S153:Z153"/>
    <mergeCell ref="AA153:AD153"/>
    <mergeCell ref="AE153:AG153"/>
    <mergeCell ref="B157:F157"/>
    <mergeCell ref="G157:Q157"/>
    <mergeCell ref="R157:Y157"/>
    <mergeCell ref="Z157:AE157"/>
    <mergeCell ref="AF157:AG157"/>
    <mergeCell ref="B158:F158"/>
    <mergeCell ref="G158:Q158"/>
    <mergeCell ref="R158:Y158"/>
    <mergeCell ref="Z158:AE158"/>
    <mergeCell ref="AF158:AG158"/>
    <mergeCell ref="B159:F159"/>
    <mergeCell ref="G159:Q159"/>
    <mergeCell ref="R159:Y159"/>
    <mergeCell ref="Z159:AE159"/>
    <mergeCell ref="AF159:AG159"/>
    <mergeCell ref="B160:F160"/>
    <mergeCell ref="G160:Q160"/>
    <mergeCell ref="R160:Y160"/>
    <mergeCell ref="Z160:AE160"/>
    <mergeCell ref="AF160:AG160"/>
    <mergeCell ref="B161:F161"/>
    <mergeCell ref="G161:Q161"/>
    <mergeCell ref="R161:Y161"/>
    <mergeCell ref="Z161:AE161"/>
    <mergeCell ref="AF161:AG161"/>
    <mergeCell ref="B162:F162"/>
    <mergeCell ref="G162:Q162"/>
    <mergeCell ref="R162:Y162"/>
    <mergeCell ref="Z162:AE162"/>
    <mergeCell ref="AF162:AG162"/>
    <mergeCell ref="B163:F163"/>
    <mergeCell ref="G163:Q163"/>
    <mergeCell ref="R163:Y163"/>
    <mergeCell ref="Z163:AE163"/>
    <mergeCell ref="AF163:AG163"/>
    <mergeCell ref="B164:F164"/>
    <mergeCell ref="G164:Q164"/>
    <mergeCell ref="R164:Y164"/>
    <mergeCell ref="Z164:AE164"/>
    <mergeCell ref="AF164:AG164"/>
    <mergeCell ref="B165:F165"/>
    <mergeCell ref="G165:Q165"/>
    <mergeCell ref="R165:Y165"/>
    <mergeCell ref="Z165:AE165"/>
    <mergeCell ref="AF165:AG165"/>
    <mergeCell ref="B166:F166"/>
    <mergeCell ref="G166:Q166"/>
    <mergeCell ref="R166:Y166"/>
    <mergeCell ref="Z166:AE166"/>
    <mergeCell ref="AF166:AG166"/>
    <mergeCell ref="B167:F167"/>
    <mergeCell ref="G167:Q167"/>
    <mergeCell ref="R167:Y167"/>
    <mergeCell ref="Z167:AE167"/>
    <mergeCell ref="AF167:AG167"/>
    <mergeCell ref="B168:F168"/>
    <mergeCell ref="G168:Q168"/>
    <mergeCell ref="R168:Y168"/>
    <mergeCell ref="Z168:AE168"/>
    <mergeCell ref="AF168:AG168"/>
    <mergeCell ref="B169:F169"/>
    <mergeCell ref="G169:Q169"/>
    <mergeCell ref="R169:Y169"/>
    <mergeCell ref="Z169:AE169"/>
    <mergeCell ref="AF169:AG169"/>
    <mergeCell ref="B170:F170"/>
    <mergeCell ref="G170:Q170"/>
    <mergeCell ref="R170:Y170"/>
    <mergeCell ref="Z170:AE170"/>
    <mergeCell ref="AF170:AG170"/>
    <mergeCell ref="B171:F171"/>
    <mergeCell ref="G171:Q171"/>
    <mergeCell ref="R171:Y171"/>
    <mergeCell ref="Z171:AE171"/>
    <mergeCell ref="AF171:AG171"/>
    <mergeCell ref="B172:F172"/>
    <mergeCell ref="G172:Q172"/>
    <mergeCell ref="R172:Y172"/>
    <mergeCell ref="Z172:AE172"/>
    <mergeCell ref="AF172:AG172"/>
    <mergeCell ref="B176:E176"/>
    <mergeCell ref="F176:P176"/>
    <mergeCell ref="Q176:X176"/>
    <mergeCell ref="Y176:AD176"/>
    <mergeCell ref="AE176:AG176"/>
    <mergeCell ref="B177:E177"/>
    <mergeCell ref="F177:P177"/>
    <mergeCell ref="Q177:X177"/>
    <mergeCell ref="Y177:AD177"/>
    <mergeCell ref="AE177:AG177"/>
    <mergeCell ref="B178:E178"/>
    <mergeCell ref="F178:P178"/>
    <mergeCell ref="Q178:X178"/>
    <mergeCell ref="Y178:AD178"/>
    <mergeCell ref="AE178:AG178"/>
    <mergeCell ref="B179:E179"/>
    <mergeCell ref="F179:P179"/>
    <mergeCell ref="Q179:X179"/>
    <mergeCell ref="Y179:AD179"/>
    <mergeCell ref="AE179:AG179"/>
    <mergeCell ref="B180:E180"/>
    <mergeCell ref="F180:P180"/>
    <mergeCell ref="Q180:X180"/>
    <mergeCell ref="Y180:AD180"/>
    <mergeCell ref="AE180:AG180"/>
    <mergeCell ref="B184:E184"/>
    <mergeCell ref="F184:P184"/>
    <mergeCell ref="Q184:X184"/>
    <mergeCell ref="Y184:AD184"/>
    <mergeCell ref="AE184:AG184"/>
    <mergeCell ref="B185:E185"/>
    <mergeCell ref="F185:P185"/>
    <mergeCell ref="Q185:X185"/>
    <mergeCell ref="Y185:AD185"/>
    <mergeCell ref="AE185:AG185"/>
    <mergeCell ref="B186:E186"/>
    <mergeCell ref="F186:P186"/>
    <mergeCell ref="Q186:X186"/>
    <mergeCell ref="Y186:AD186"/>
    <mergeCell ref="AE186:AG186"/>
    <mergeCell ref="B187:E187"/>
    <mergeCell ref="F187:P187"/>
    <mergeCell ref="Q187:X187"/>
    <mergeCell ref="Y187:AD187"/>
    <mergeCell ref="AE187:AG187"/>
    <mergeCell ref="B188:E188"/>
    <mergeCell ref="F188:P188"/>
    <mergeCell ref="Q188:X188"/>
    <mergeCell ref="Y188:AD188"/>
    <mergeCell ref="AE188:AG188"/>
    <mergeCell ref="B189:E189"/>
    <mergeCell ref="F189:P189"/>
    <mergeCell ref="Q189:X189"/>
    <mergeCell ref="Y189:AD189"/>
    <mergeCell ref="AE189:AG189"/>
    <mergeCell ref="B190:E190"/>
    <mergeCell ref="F190:P190"/>
    <mergeCell ref="Q190:X190"/>
    <mergeCell ref="Y190:AD190"/>
    <mergeCell ref="AE190:AG190"/>
    <mergeCell ref="B191:E191"/>
    <mergeCell ref="F191:P191"/>
    <mergeCell ref="Q191:X191"/>
    <mergeCell ref="Y191:AD191"/>
    <mergeCell ref="AE191:AG191"/>
    <mergeCell ref="B192:E192"/>
    <mergeCell ref="F192:P192"/>
    <mergeCell ref="Q192:X192"/>
    <mergeCell ref="Y192:AD192"/>
    <mergeCell ref="AE192:AG192"/>
    <mergeCell ref="B193:E193"/>
    <mergeCell ref="F193:P193"/>
    <mergeCell ref="Q193:X193"/>
    <mergeCell ref="Y193:AD193"/>
    <mergeCell ref="AE193:AG193"/>
    <mergeCell ref="B194:E194"/>
    <mergeCell ref="F194:P194"/>
    <mergeCell ref="Q194:X194"/>
    <mergeCell ref="Y194:AD194"/>
    <mergeCell ref="AE194:AG194"/>
    <mergeCell ref="B195:E195"/>
    <mergeCell ref="F195:P195"/>
    <mergeCell ref="Q195:X195"/>
    <mergeCell ref="Y195:AD195"/>
    <mergeCell ref="AE195:AG195"/>
    <mergeCell ref="B196:E196"/>
    <mergeCell ref="F196:P196"/>
    <mergeCell ref="Q196:X196"/>
    <mergeCell ref="Y196:AD196"/>
    <mergeCell ref="AE196:AG196"/>
    <mergeCell ref="B200:D200"/>
    <mergeCell ref="E200:O200"/>
    <mergeCell ref="P200:W200"/>
    <mergeCell ref="X200:AD200"/>
    <mergeCell ref="AE200:AG200"/>
    <mergeCell ref="B201:D201"/>
    <mergeCell ref="E201:O201"/>
    <mergeCell ref="P201:W201"/>
    <mergeCell ref="X201:AD201"/>
    <mergeCell ref="AE201:AG201"/>
    <mergeCell ref="B202:D202"/>
    <mergeCell ref="E202:O202"/>
    <mergeCell ref="P202:W202"/>
    <mergeCell ref="X202:AD202"/>
    <mergeCell ref="AE202:AG202"/>
    <mergeCell ref="B206:C206"/>
    <mergeCell ref="D206:N206"/>
    <mergeCell ref="O206:V206"/>
    <mergeCell ref="W206:AC206"/>
    <mergeCell ref="AD206:AG206"/>
    <mergeCell ref="B207:C207"/>
    <mergeCell ref="D207:N207"/>
    <mergeCell ref="O207:V207"/>
    <mergeCell ref="W207:AC207"/>
    <mergeCell ref="AD207:AG207"/>
    <mergeCell ref="B208:C208"/>
    <mergeCell ref="D208:N208"/>
    <mergeCell ref="O208:V208"/>
    <mergeCell ref="W208:AC208"/>
    <mergeCell ref="AD208:AG208"/>
    <mergeCell ref="B209:C209"/>
    <mergeCell ref="D209:N209"/>
    <mergeCell ref="O209:V209"/>
    <mergeCell ref="W209:AC209"/>
    <mergeCell ref="AD209:AG209"/>
    <mergeCell ref="B210:C210"/>
    <mergeCell ref="D210:N210"/>
    <mergeCell ref="O210:V210"/>
    <mergeCell ref="W210:AC210"/>
    <mergeCell ref="AD210:AG210"/>
    <mergeCell ref="C214:M214"/>
    <mergeCell ref="N214:U214"/>
    <mergeCell ref="V214:AB214"/>
    <mergeCell ref="AC214:AG214"/>
    <mergeCell ref="C215:M215"/>
    <mergeCell ref="N215:U215"/>
    <mergeCell ref="V215:AB215"/>
    <mergeCell ref="AC215:AG215"/>
    <mergeCell ref="C216:M216"/>
    <mergeCell ref="N216:U216"/>
    <mergeCell ref="V216:AB216"/>
    <mergeCell ref="AC216:AG216"/>
    <mergeCell ref="C217:M217"/>
    <mergeCell ref="N217:U217"/>
    <mergeCell ref="V217:AB217"/>
    <mergeCell ref="AC217:AG217"/>
    <mergeCell ref="C218:M218"/>
    <mergeCell ref="N218:U218"/>
    <mergeCell ref="V218:AB218"/>
    <mergeCell ref="AC218:AG218"/>
    <mergeCell ref="C219:M219"/>
    <mergeCell ref="N219:U219"/>
    <mergeCell ref="V219:AB219"/>
    <mergeCell ref="AC219:AG219"/>
    <mergeCell ref="C220:M220"/>
    <mergeCell ref="N220:U220"/>
    <mergeCell ref="V220:AB220"/>
    <mergeCell ref="AC220:AG220"/>
    <mergeCell ref="C221:M221"/>
    <mergeCell ref="N221:U221"/>
    <mergeCell ref="V221:AB221"/>
    <mergeCell ref="AC221:AG221"/>
    <mergeCell ref="C222:M222"/>
    <mergeCell ref="N222:U222"/>
    <mergeCell ref="V222:AB222"/>
    <mergeCell ref="AC222:AG222"/>
    <mergeCell ref="C223:M223"/>
    <mergeCell ref="N223:U223"/>
    <mergeCell ref="V223:AB223"/>
    <mergeCell ref="AC223:AG223"/>
    <mergeCell ref="C224:M224"/>
    <mergeCell ref="N224:U224"/>
    <mergeCell ref="V224:AB224"/>
    <mergeCell ref="AC224:AG224"/>
    <mergeCell ref="C225:M225"/>
    <mergeCell ref="N225:U225"/>
    <mergeCell ref="V225:AB225"/>
    <mergeCell ref="AC225:AG225"/>
    <mergeCell ref="C226:M226"/>
    <mergeCell ref="N226:U226"/>
    <mergeCell ref="V226:AB226"/>
    <mergeCell ref="AC226:AG226"/>
    <mergeCell ref="C227:M227"/>
    <mergeCell ref="N227:U227"/>
    <mergeCell ref="V227:AB227"/>
    <mergeCell ref="AC227:AG227"/>
    <mergeCell ref="C228:M228"/>
    <mergeCell ref="N228:U228"/>
    <mergeCell ref="V228:AB228"/>
    <mergeCell ref="AC228:AG228"/>
    <mergeCell ref="C229:M229"/>
    <mergeCell ref="N229:U229"/>
    <mergeCell ref="V229:AB229"/>
    <mergeCell ref="AC229:AG229"/>
    <mergeCell ref="B233:C233"/>
    <mergeCell ref="D233:N233"/>
    <mergeCell ref="O233:V233"/>
    <mergeCell ref="W233:AB233"/>
    <mergeCell ref="AC233:AG233"/>
    <mergeCell ref="B234:C234"/>
    <mergeCell ref="D234:N234"/>
    <mergeCell ref="O234:V234"/>
    <mergeCell ref="W234:AB234"/>
    <mergeCell ref="AC234:AG234"/>
    <mergeCell ref="B235:C235"/>
    <mergeCell ref="D235:N235"/>
    <mergeCell ref="O235:V235"/>
    <mergeCell ref="W235:AB235"/>
    <mergeCell ref="AC235:AG235"/>
    <mergeCell ref="B236:C236"/>
    <mergeCell ref="D236:N236"/>
    <mergeCell ref="O236:V236"/>
    <mergeCell ref="W236:AB236"/>
    <mergeCell ref="AC236:AG236"/>
    <mergeCell ref="B237:C237"/>
    <mergeCell ref="D237:N237"/>
    <mergeCell ref="O237:V237"/>
    <mergeCell ref="W237:AB237"/>
    <mergeCell ref="AC237:AG237"/>
    <mergeCell ref="B238:C238"/>
    <mergeCell ref="D238:N238"/>
    <mergeCell ref="O238:V238"/>
    <mergeCell ref="W238:AB238"/>
    <mergeCell ref="AC238:AG238"/>
    <mergeCell ref="B239:C239"/>
    <mergeCell ref="D239:N239"/>
    <mergeCell ref="O239:V239"/>
    <mergeCell ref="W239:AB239"/>
    <mergeCell ref="AC239:AG239"/>
    <mergeCell ref="B240:C240"/>
    <mergeCell ref="D240:N240"/>
    <mergeCell ref="O240:V240"/>
    <mergeCell ref="W240:AB240"/>
    <mergeCell ref="AC240:AG240"/>
    <mergeCell ref="B241:C241"/>
    <mergeCell ref="D241:N241"/>
    <mergeCell ref="O241:V241"/>
    <mergeCell ref="W241:AB241"/>
    <mergeCell ref="AC241:AG241"/>
    <mergeCell ref="B242:C242"/>
    <mergeCell ref="D242:N242"/>
    <mergeCell ref="O242:V242"/>
    <mergeCell ref="W242:AB242"/>
    <mergeCell ref="AC242:AG242"/>
    <mergeCell ref="B243:C243"/>
    <mergeCell ref="D243:N243"/>
    <mergeCell ref="O243:V243"/>
    <mergeCell ref="W243:AB243"/>
    <mergeCell ref="AC243:AG243"/>
    <mergeCell ref="B244:C244"/>
    <mergeCell ref="D244:N244"/>
    <mergeCell ref="O244:V244"/>
    <mergeCell ref="W244:AB244"/>
    <mergeCell ref="AC244:AG244"/>
    <mergeCell ref="B245:C245"/>
    <mergeCell ref="D245:N245"/>
    <mergeCell ref="O245:V245"/>
    <mergeCell ref="W245:AB245"/>
    <mergeCell ref="AC245:AG245"/>
    <mergeCell ref="B246:C246"/>
    <mergeCell ref="D246:N246"/>
    <mergeCell ref="O246:V246"/>
    <mergeCell ref="W246:AB246"/>
    <mergeCell ref="AC246:AG246"/>
    <mergeCell ref="B247:C247"/>
    <mergeCell ref="D247:N247"/>
    <mergeCell ref="O247:V247"/>
    <mergeCell ref="W247:AB247"/>
    <mergeCell ref="AC247:AG247"/>
    <mergeCell ref="B248:C248"/>
    <mergeCell ref="D248:N248"/>
    <mergeCell ref="O248:V248"/>
    <mergeCell ref="W248:AB248"/>
    <mergeCell ref="AC248:AG248"/>
    <mergeCell ref="B252:C252"/>
    <mergeCell ref="D252:N252"/>
    <mergeCell ref="O252:V252"/>
    <mergeCell ref="W252:AB252"/>
    <mergeCell ref="AC252:AG252"/>
    <mergeCell ref="B253:C253"/>
    <mergeCell ref="D253:N253"/>
    <mergeCell ref="O253:V253"/>
    <mergeCell ref="W253:AB253"/>
    <mergeCell ref="AC253:AG253"/>
    <mergeCell ref="B254:C254"/>
    <mergeCell ref="D254:N254"/>
    <mergeCell ref="O254:V254"/>
    <mergeCell ref="W254:AB254"/>
    <mergeCell ref="AC254:AG254"/>
    <mergeCell ref="B255:C255"/>
    <mergeCell ref="D255:N255"/>
    <mergeCell ref="O255:V255"/>
    <mergeCell ref="W255:AB255"/>
    <mergeCell ref="AC255:AG255"/>
    <mergeCell ref="B256:C256"/>
    <mergeCell ref="D256:N256"/>
    <mergeCell ref="O256:V256"/>
    <mergeCell ref="W256:AB256"/>
    <mergeCell ref="AC256:AG256"/>
    <mergeCell ref="B257:C257"/>
    <mergeCell ref="D257:N257"/>
    <mergeCell ref="O257:V257"/>
    <mergeCell ref="W257:AB257"/>
    <mergeCell ref="AC257:AG257"/>
    <mergeCell ref="B258:C258"/>
    <mergeCell ref="D258:N258"/>
    <mergeCell ref="O258:V258"/>
    <mergeCell ref="W258:AB258"/>
    <mergeCell ref="AC258:AG258"/>
    <mergeCell ref="B259:C259"/>
    <mergeCell ref="D259:N259"/>
    <mergeCell ref="O259:V259"/>
    <mergeCell ref="W259:AB259"/>
    <mergeCell ref="AC259:AG259"/>
    <mergeCell ref="B260:C260"/>
    <mergeCell ref="D260:N260"/>
    <mergeCell ref="O260:V260"/>
    <mergeCell ref="W260:AB260"/>
    <mergeCell ref="AC260:AG260"/>
    <mergeCell ref="B261:C261"/>
    <mergeCell ref="D261:N261"/>
    <mergeCell ref="O261:V261"/>
    <mergeCell ref="W261:AB261"/>
    <mergeCell ref="AC261:AG261"/>
    <mergeCell ref="B262:C262"/>
    <mergeCell ref="D262:N262"/>
    <mergeCell ref="O262:V262"/>
    <mergeCell ref="W262:AB262"/>
    <mergeCell ref="AC262:AG262"/>
    <mergeCell ref="B263:C263"/>
    <mergeCell ref="D263:N263"/>
    <mergeCell ref="O263:V263"/>
    <mergeCell ref="W263:AB263"/>
    <mergeCell ref="AC263:AG263"/>
    <mergeCell ref="B264:C264"/>
    <mergeCell ref="D264:N264"/>
    <mergeCell ref="O264:V264"/>
    <mergeCell ref="W264:AB264"/>
    <mergeCell ref="AC264:AG264"/>
    <mergeCell ref="B265:C265"/>
    <mergeCell ref="D265:N265"/>
    <mergeCell ref="O265:V265"/>
    <mergeCell ref="W265:AB265"/>
    <mergeCell ref="AC265:AG265"/>
    <mergeCell ref="B266:C266"/>
    <mergeCell ref="D266:N266"/>
    <mergeCell ref="O266:V266"/>
    <mergeCell ref="W266:AB266"/>
    <mergeCell ref="AC266:AG266"/>
    <mergeCell ref="B267:C267"/>
    <mergeCell ref="D267:N267"/>
    <mergeCell ref="O267:V267"/>
    <mergeCell ref="W267:AB267"/>
    <mergeCell ref="AC267:AG267"/>
    <mergeCell ref="B268:C268"/>
    <mergeCell ref="D268:N268"/>
    <mergeCell ref="O268:V268"/>
    <mergeCell ref="W268:AB268"/>
    <mergeCell ref="AC268:AG268"/>
    <mergeCell ref="B269:C269"/>
    <mergeCell ref="D269:N269"/>
    <mergeCell ref="O269:V269"/>
    <mergeCell ref="W269:AB269"/>
    <mergeCell ref="AC269:AG269"/>
    <mergeCell ref="B270:C270"/>
    <mergeCell ref="D270:N270"/>
    <mergeCell ref="O270:V270"/>
    <mergeCell ref="W270:AB270"/>
    <mergeCell ref="AC270:AG270"/>
    <mergeCell ref="B274:C274"/>
    <mergeCell ref="D274:N274"/>
    <mergeCell ref="O274:V274"/>
    <mergeCell ref="W274:AC274"/>
    <mergeCell ref="AD274:AG274"/>
    <mergeCell ref="B275:C275"/>
    <mergeCell ref="D275:N275"/>
    <mergeCell ref="O275:V275"/>
    <mergeCell ref="W275:AC275"/>
    <mergeCell ref="AD275:AG275"/>
    <mergeCell ref="B276:C276"/>
    <mergeCell ref="D276:N276"/>
    <mergeCell ref="O276:V276"/>
    <mergeCell ref="W276:AC276"/>
    <mergeCell ref="AD276:AG276"/>
    <mergeCell ref="B277:C277"/>
    <mergeCell ref="D277:N277"/>
    <mergeCell ref="O277:V277"/>
    <mergeCell ref="W277:AC277"/>
    <mergeCell ref="AD277:AG277"/>
    <mergeCell ref="B278:C278"/>
    <mergeCell ref="D278:N278"/>
    <mergeCell ref="O278:V278"/>
    <mergeCell ref="W278:AC278"/>
    <mergeCell ref="AD278:AG278"/>
    <mergeCell ref="B279:C279"/>
    <mergeCell ref="D279:N279"/>
    <mergeCell ref="O279:V279"/>
    <mergeCell ref="W279:AC279"/>
    <mergeCell ref="AD279:AG279"/>
    <mergeCell ref="B280:C280"/>
    <mergeCell ref="D280:N280"/>
    <mergeCell ref="O280:V280"/>
    <mergeCell ref="W280:AC280"/>
    <mergeCell ref="AD280:AG280"/>
    <mergeCell ref="B281:C281"/>
    <mergeCell ref="D281:N281"/>
    <mergeCell ref="O281:V281"/>
    <mergeCell ref="W281:AC281"/>
    <mergeCell ref="AD281:AG281"/>
    <mergeCell ref="B282:C282"/>
    <mergeCell ref="D282:N282"/>
    <mergeCell ref="O282:V282"/>
    <mergeCell ref="W282:AC282"/>
    <mergeCell ref="AD282:AG282"/>
  </mergeCells>
  <printOptions/>
  <pageMargins left="0.44352941176470595" right="0.35529411764705887" top="0.44352941176470595" bottom="0.33764705882352947" header="0.5098039215686275" footer="0.5098039215686275"/>
  <pageSetup horizontalDpi="600" verticalDpi="600" orientation="portrait" paperSize="9" r:id="rId1"/>
  <rowBreaks count="3" manualBreakCount="3">
    <brk id="48" max="255" man="1"/>
    <brk id="118" max="255" man="1"/>
    <brk id="181" max="255" man="1"/>
  </rowBreaks>
</worksheet>
</file>

<file path=xl/worksheets/sheet12.xml><?xml version="1.0" encoding="utf-8"?>
<worksheet xmlns="http://schemas.openxmlformats.org/spreadsheetml/2006/main" xmlns:r="http://schemas.openxmlformats.org/officeDocument/2006/relationships">
  <dimension ref="A2:Q53"/>
  <sheetViews>
    <sheetView showGridLines="0" view="pageBreakPreview" zoomScale="60" zoomScalePageLayoutView="0" workbookViewId="0" topLeftCell="A28">
      <selection activeCell="V35" sqref="V35"/>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8.00390625" style="0" customWidth="1"/>
    <col min="11" max="11" width="37.00390625" style="0" customWidth="1"/>
    <col min="12" max="12" width="4.00390625" style="0" customWidth="1"/>
    <col min="13" max="13" width="0.9921875" style="0" customWidth="1"/>
    <col min="14" max="14" width="9.00390625" style="0" customWidth="1"/>
    <col min="15" max="16" width="2.00390625" style="0" customWidth="1"/>
    <col min="17" max="17" width="0.9921875" style="0" customWidth="1"/>
  </cols>
  <sheetData>
    <row r="1" ht="0.75" customHeight="1"/>
    <row r="2" spans="1:17" ht="37.5" customHeight="1">
      <c r="A2" s="1"/>
      <c r="B2" s="1"/>
      <c r="C2" s="1"/>
      <c r="D2" s="1"/>
      <c r="E2" s="1"/>
      <c r="F2" s="1"/>
      <c r="G2" s="1"/>
      <c r="H2" s="1"/>
      <c r="I2" s="1"/>
      <c r="J2" s="1"/>
      <c r="K2" s="1"/>
      <c r="L2" s="1"/>
      <c r="M2" s="1"/>
      <c r="N2" s="1"/>
      <c r="O2" s="1"/>
      <c r="P2" s="1"/>
      <c r="Q2" s="1"/>
    </row>
    <row r="3" spans="1:17" ht="9" customHeight="1">
      <c r="A3" s="1"/>
      <c r="B3" s="1"/>
      <c r="C3" s="1"/>
      <c r="D3" s="1"/>
      <c r="E3" s="1"/>
      <c r="F3" s="1"/>
      <c r="G3" s="1"/>
      <c r="H3" s="1"/>
      <c r="I3" s="1"/>
      <c r="J3" s="1"/>
      <c r="K3" s="1"/>
      <c r="L3" s="1"/>
      <c r="M3" s="1"/>
      <c r="N3" s="1"/>
      <c r="O3" s="1"/>
      <c r="P3" s="1"/>
      <c r="Q3" s="1"/>
    </row>
    <row r="4" spans="1:17" ht="32.25" customHeight="1">
      <c r="A4" s="1"/>
      <c r="B4" s="198" t="s">
        <v>998</v>
      </c>
      <c r="C4" s="199"/>
      <c r="D4" s="199"/>
      <c r="E4" s="199"/>
      <c r="F4" s="199"/>
      <c r="G4" s="199"/>
      <c r="H4" s="199"/>
      <c r="I4" s="199"/>
      <c r="J4" s="199"/>
      <c r="K4" s="199"/>
      <c r="L4" s="199"/>
      <c r="M4" s="199"/>
      <c r="N4" s="199"/>
      <c r="O4" s="199"/>
      <c r="P4" s="199"/>
      <c r="Q4" s="199"/>
    </row>
    <row r="5" spans="1:17" ht="6.75" customHeight="1">
      <c r="A5" s="1"/>
      <c r="B5" s="1"/>
      <c r="C5" s="1"/>
      <c r="D5" s="1"/>
      <c r="E5" s="1"/>
      <c r="F5" s="1"/>
      <c r="G5" s="1"/>
      <c r="H5" s="1"/>
      <c r="I5" s="1"/>
      <c r="J5" s="1"/>
      <c r="K5" s="1"/>
      <c r="L5" s="1"/>
      <c r="M5" s="1"/>
      <c r="N5" s="1"/>
      <c r="O5" s="1"/>
      <c r="P5" s="1"/>
      <c r="Q5" s="1"/>
    </row>
    <row r="6" spans="1:17" ht="5.25" customHeight="1">
      <c r="A6" s="1"/>
      <c r="B6" s="284" t="s">
        <v>961</v>
      </c>
      <c r="C6" s="285"/>
      <c r="D6" s="285"/>
      <c r="E6" s="285"/>
      <c r="F6" s="285"/>
      <c r="G6" s="285"/>
      <c r="H6" s="1"/>
      <c r="I6" s="1"/>
      <c r="J6" s="1"/>
      <c r="K6" s="1"/>
      <c r="L6" s="1"/>
      <c r="M6" s="1"/>
      <c r="N6" s="1"/>
      <c r="O6" s="1"/>
      <c r="P6" s="1"/>
      <c r="Q6" s="1"/>
    </row>
    <row r="7" spans="1:17" ht="24" customHeight="1">
      <c r="A7" s="1"/>
      <c r="B7" s="285"/>
      <c r="C7" s="285"/>
      <c r="D7" s="285"/>
      <c r="E7" s="285"/>
      <c r="F7" s="285"/>
      <c r="G7" s="285"/>
      <c r="H7" s="1"/>
      <c r="I7" s="279">
        <v>42735</v>
      </c>
      <c r="J7" s="211"/>
      <c r="K7" s="1"/>
      <c r="L7" s="1"/>
      <c r="M7" s="1"/>
      <c r="N7" s="1"/>
      <c r="O7" s="1"/>
      <c r="P7" s="1"/>
      <c r="Q7" s="1"/>
    </row>
    <row r="8" spans="1:17" ht="21" customHeight="1">
      <c r="A8" s="1"/>
      <c r="B8" s="212" t="s">
        <v>999</v>
      </c>
      <c r="C8" s="213"/>
      <c r="D8" s="213"/>
      <c r="E8" s="213"/>
      <c r="F8" s="213"/>
      <c r="G8" s="213"/>
      <c r="H8" s="213"/>
      <c r="I8" s="213"/>
      <c r="J8" s="213"/>
      <c r="K8" s="213"/>
      <c r="L8" s="213"/>
      <c r="M8" s="213"/>
      <c r="N8" s="213"/>
      <c r="O8" s="213"/>
      <c r="P8" s="213"/>
      <c r="Q8" s="214"/>
    </row>
    <row r="9" spans="1:17" ht="7.5" customHeight="1">
      <c r="A9" s="1"/>
      <c r="B9" s="1"/>
      <c r="C9" s="1"/>
      <c r="D9" s="1"/>
      <c r="E9" s="1"/>
      <c r="F9" s="1"/>
      <c r="G9" s="1"/>
      <c r="H9" s="1"/>
      <c r="I9" s="1"/>
      <c r="J9" s="1"/>
      <c r="K9" s="1"/>
      <c r="L9" s="1"/>
      <c r="M9" s="1"/>
      <c r="N9" s="1"/>
      <c r="O9" s="1"/>
      <c r="P9" s="1"/>
      <c r="Q9" s="1"/>
    </row>
    <row r="10" spans="1:17" ht="216" customHeight="1">
      <c r="A10" s="1"/>
      <c r="B10" s="1"/>
      <c r="C10" s="1"/>
      <c r="D10" s="1"/>
      <c r="E10" s="1"/>
      <c r="F10" s="1"/>
      <c r="G10" s="1"/>
      <c r="H10" s="1"/>
      <c r="I10" s="1"/>
      <c r="J10" s="1"/>
      <c r="K10" s="1"/>
      <c r="L10" s="1"/>
      <c r="M10" s="1"/>
      <c r="N10" s="1"/>
      <c r="O10" s="1"/>
      <c r="P10" s="1"/>
      <c r="Q10" s="1"/>
    </row>
    <row r="11" spans="1:17" ht="9" customHeight="1">
      <c r="A11" s="1"/>
      <c r="B11" s="1"/>
      <c r="C11" s="1"/>
      <c r="D11" s="1"/>
      <c r="E11" s="1"/>
      <c r="F11" s="1"/>
      <c r="G11" s="1"/>
      <c r="H11" s="1"/>
      <c r="I11" s="1"/>
      <c r="J11" s="1"/>
      <c r="K11" s="1"/>
      <c r="L11" s="1"/>
      <c r="M11" s="1"/>
      <c r="N11" s="1"/>
      <c r="O11" s="1"/>
      <c r="P11" s="1"/>
      <c r="Q11" s="1"/>
    </row>
    <row r="12" spans="1:17" ht="18.75" customHeight="1">
      <c r="A12" s="1"/>
      <c r="B12" s="212" t="s">
        <v>1000</v>
      </c>
      <c r="C12" s="213"/>
      <c r="D12" s="213"/>
      <c r="E12" s="213"/>
      <c r="F12" s="213"/>
      <c r="G12" s="213"/>
      <c r="H12" s="213"/>
      <c r="I12" s="213"/>
      <c r="J12" s="213"/>
      <c r="K12" s="213"/>
      <c r="L12" s="213"/>
      <c r="M12" s="213"/>
      <c r="N12" s="213"/>
      <c r="O12" s="213"/>
      <c r="P12" s="213"/>
      <c r="Q12" s="214"/>
    </row>
    <row r="13" spans="1:17" ht="342" customHeight="1">
      <c r="A13" s="1"/>
      <c r="B13" s="1"/>
      <c r="C13" s="1"/>
      <c r="D13" s="1"/>
      <c r="E13" s="1"/>
      <c r="F13" s="1"/>
      <c r="G13" s="1"/>
      <c r="H13" s="1"/>
      <c r="I13" s="1"/>
      <c r="J13" s="1"/>
      <c r="K13" s="1"/>
      <c r="L13" s="1"/>
      <c r="M13" s="1"/>
      <c r="N13" s="1"/>
      <c r="O13" s="1"/>
      <c r="P13" s="1"/>
      <c r="Q13" s="1"/>
    </row>
    <row r="14" spans="1:17" ht="12.75" customHeight="1">
      <c r="A14" s="1"/>
      <c r="B14" s="1"/>
      <c r="C14" s="1"/>
      <c r="D14" s="1"/>
      <c r="E14" s="1"/>
      <c r="F14" s="1"/>
      <c r="G14" s="1"/>
      <c r="H14" s="1"/>
      <c r="I14" s="1"/>
      <c r="J14" s="1"/>
      <c r="K14" s="1"/>
      <c r="L14" s="1"/>
      <c r="M14" s="1"/>
      <c r="N14" s="1"/>
      <c r="O14" s="1"/>
      <c r="P14" s="1"/>
      <c r="Q14" s="1"/>
    </row>
    <row r="15" spans="1:17" ht="18.75" customHeight="1">
      <c r="A15" s="1"/>
      <c r="B15" s="212" t="s">
        <v>1001</v>
      </c>
      <c r="C15" s="213"/>
      <c r="D15" s="213"/>
      <c r="E15" s="213"/>
      <c r="F15" s="213"/>
      <c r="G15" s="213"/>
      <c r="H15" s="213"/>
      <c r="I15" s="213"/>
      <c r="J15" s="213"/>
      <c r="K15" s="213"/>
      <c r="L15" s="213"/>
      <c r="M15" s="213"/>
      <c r="N15" s="213"/>
      <c r="O15" s="213"/>
      <c r="P15" s="213"/>
      <c r="Q15" s="214"/>
    </row>
    <row r="16" spans="1:17" ht="332.25" customHeight="1">
      <c r="A16" s="1"/>
      <c r="B16" s="1"/>
      <c r="C16" s="1"/>
      <c r="D16" s="1"/>
      <c r="E16" s="1"/>
      <c r="F16" s="1"/>
      <c r="G16" s="1"/>
      <c r="H16" s="1"/>
      <c r="I16" s="1"/>
      <c r="J16" s="1"/>
      <c r="K16" s="1"/>
      <c r="L16" s="1"/>
      <c r="M16" s="1"/>
      <c r="N16" s="1"/>
      <c r="O16" s="1"/>
      <c r="P16" s="1"/>
      <c r="Q16" s="1"/>
    </row>
    <row r="17" spans="1:17" ht="9" customHeight="1">
      <c r="A17" s="1"/>
      <c r="B17" s="1"/>
      <c r="C17" s="1"/>
      <c r="D17" s="1"/>
      <c r="E17" s="1"/>
      <c r="F17" s="1"/>
      <c r="G17" s="1"/>
      <c r="H17" s="1"/>
      <c r="I17" s="1"/>
      <c r="J17" s="1"/>
      <c r="K17" s="1"/>
      <c r="L17" s="1"/>
      <c r="M17" s="1"/>
      <c r="N17" s="1"/>
      <c r="O17" s="1"/>
      <c r="P17" s="1"/>
      <c r="Q17" s="1"/>
    </row>
    <row r="18" spans="1:17" ht="18.75" customHeight="1">
      <c r="A18" s="1"/>
      <c r="B18" s="212" t="s">
        <v>1002</v>
      </c>
      <c r="C18" s="213"/>
      <c r="D18" s="213"/>
      <c r="E18" s="213"/>
      <c r="F18" s="213"/>
      <c r="G18" s="213"/>
      <c r="H18" s="213"/>
      <c r="I18" s="213"/>
      <c r="J18" s="213"/>
      <c r="K18" s="213"/>
      <c r="L18" s="213"/>
      <c r="M18" s="213"/>
      <c r="N18" s="213"/>
      <c r="O18" s="213"/>
      <c r="P18" s="213"/>
      <c r="Q18" s="214"/>
    </row>
    <row r="19" spans="1:17" ht="334.5" customHeight="1">
      <c r="A19" s="1"/>
      <c r="B19" s="1"/>
      <c r="C19" s="1"/>
      <c r="D19" s="1"/>
      <c r="E19" s="1"/>
      <c r="F19" s="1"/>
      <c r="G19" s="1"/>
      <c r="H19" s="1"/>
      <c r="I19" s="1"/>
      <c r="J19" s="1"/>
      <c r="K19" s="1"/>
      <c r="L19" s="1"/>
      <c r="M19" s="1"/>
      <c r="N19" s="1"/>
      <c r="O19" s="1"/>
      <c r="P19" s="1"/>
      <c r="Q19" s="1"/>
    </row>
    <row r="20" spans="1:17" ht="18.75" customHeight="1">
      <c r="A20" s="1"/>
      <c r="B20" s="1"/>
      <c r="C20" s="1"/>
      <c r="D20" s="1"/>
      <c r="E20" s="1"/>
      <c r="F20" s="1"/>
      <c r="G20" s="1"/>
      <c r="H20" s="1"/>
      <c r="I20" s="1"/>
      <c r="J20" s="1"/>
      <c r="K20" s="1"/>
      <c r="L20" s="1"/>
      <c r="M20" s="1"/>
      <c r="N20" s="1"/>
      <c r="O20" s="1"/>
      <c r="P20" s="1"/>
      <c r="Q20" s="1"/>
    </row>
    <row r="21" spans="1:17" ht="18.75" customHeight="1">
      <c r="A21" s="1"/>
      <c r="B21" s="212" t="s">
        <v>1003</v>
      </c>
      <c r="C21" s="213"/>
      <c r="D21" s="213"/>
      <c r="E21" s="213"/>
      <c r="F21" s="213"/>
      <c r="G21" s="213"/>
      <c r="H21" s="213"/>
      <c r="I21" s="213"/>
      <c r="J21" s="213"/>
      <c r="K21" s="213"/>
      <c r="L21" s="213"/>
      <c r="M21" s="213"/>
      <c r="N21" s="213"/>
      <c r="O21" s="213"/>
      <c r="P21" s="213"/>
      <c r="Q21" s="214"/>
    </row>
    <row r="22" spans="1:17" ht="334.5" customHeight="1">
      <c r="A22" s="1"/>
      <c r="B22" s="1"/>
      <c r="C22" s="1"/>
      <c r="D22" s="1"/>
      <c r="E22" s="1"/>
      <c r="F22" s="1"/>
      <c r="G22" s="1"/>
      <c r="H22" s="1"/>
      <c r="I22" s="1"/>
      <c r="J22" s="1"/>
      <c r="K22" s="1"/>
      <c r="L22" s="1"/>
      <c r="M22" s="1"/>
      <c r="N22" s="1"/>
      <c r="O22" s="1"/>
      <c r="P22" s="1"/>
      <c r="Q22" s="1"/>
    </row>
    <row r="23" spans="1:17" ht="21.75" customHeight="1">
      <c r="A23" s="1"/>
      <c r="B23" s="212" t="s">
        <v>1004</v>
      </c>
      <c r="C23" s="213"/>
      <c r="D23" s="213"/>
      <c r="E23" s="213"/>
      <c r="F23" s="213"/>
      <c r="G23" s="213"/>
      <c r="H23" s="213"/>
      <c r="I23" s="213"/>
      <c r="J23" s="213"/>
      <c r="K23" s="213"/>
      <c r="L23" s="213"/>
      <c r="M23" s="213"/>
      <c r="N23" s="213"/>
      <c r="O23" s="213"/>
      <c r="P23" s="213"/>
      <c r="Q23" s="214"/>
    </row>
    <row r="24" spans="1:17" ht="329.25" customHeight="1">
      <c r="A24" s="1"/>
      <c r="B24" s="1"/>
      <c r="C24" s="1"/>
      <c r="D24" s="1"/>
      <c r="E24" s="1"/>
      <c r="F24" s="1"/>
      <c r="G24" s="1"/>
      <c r="H24" s="1"/>
      <c r="I24" s="1"/>
      <c r="J24" s="1"/>
      <c r="K24" s="1"/>
      <c r="L24" s="1"/>
      <c r="M24" s="1"/>
      <c r="N24" s="1"/>
      <c r="O24" s="1"/>
      <c r="P24" s="1"/>
      <c r="Q24" s="1"/>
    </row>
    <row r="25" spans="1:17" ht="25.5" customHeight="1">
      <c r="A25" s="1"/>
      <c r="B25" s="1"/>
      <c r="C25" s="1"/>
      <c r="D25" s="1"/>
      <c r="E25" s="1"/>
      <c r="F25" s="1"/>
      <c r="G25" s="1"/>
      <c r="H25" s="1"/>
      <c r="I25" s="1"/>
      <c r="J25" s="1"/>
      <c r="K25" s="1"/>
      <c r="L25" s="1"/>
      <c r="M25" s="1"/>
      <c r="N25" s="1"/>
      <c r="O25" s="1"/>
      <c r="P25" s="1"/>
      <c r="Q25" s="1"/>
    </row>
    <row r="26" spans="1:17" ht="19.5" customHeight="1">
      <c r="A26" s="1"/>
      <c r="B26" s="212" t="s">
        <v>1005</v>
      </c>
      <c r="C26" s="213"/>
      <c r="D26" s="213"/>
      <c r="E26" s="213"/>
      <c r="F26" s="213"/>
      <c r="G26" s="213"/>
      <c r="H26" s="213"/>
      <c r="I26" s="213"/>
      <c r="J26" s="213"/>
      <c r="K26" s="213"/>
      <c r="L26" s="213"/>
      <c r="M26" s="213"/>
      <c r="N26" s="213"/>
      <c r="O26" s="213"/>
      <c r="P26" s="213"/>
      <c r="Q26" s="214"/>
    </row>
    <row r="27" spans="1:17" ht="254.25" customHeight="1">
      <c r="A27" s="1"/>
      <c r="B27" s="1"/>
      <c r="C27" s="1"/>
      <c r="D27" s="1"/>
      <c r="E27" s="1"/>
      <c r="F27" s="1"/>
      <c r="G27" s="1"/>
      <c r="H27" s="1"/>
      <c r="I27" s="1"/>
      <c r="J27" s="1"/>
      <c r="K27" s="1"/>
      <c r="L27" s="1"/>
      <c r="M27" s="1"/>
      <c r="N27" s="1"/>
      <c r="O27" s="1"/>
      <c r="P27" s="1"/>
      <c r="Q27" s="1"/>
    </row>
    <row r="28" spans="1:17" ht="18.75" customHeight="1">
      <c r="A28" s="1"/>
      <c r="B28" s="212" t="s">
        <v>1006</v>
      </c>
      <c r="C28" s="213"/>
      <c r="D28" s="213"/>
      <c r="E28" s="213"/>
      <c r="F28" s="213"/>
      <c r="G28" s="213"/>
      <c r="H28" s="213"/>
      <c r="I28" s="213"/>
      <c r="J28" s="213"/>
      <c r="K28" s="213"/>
      <c r="L28" s="213"/>
      <c r="M28" s="213"/>
      <c r="N28" s="213"/>
      <c r="O28" s="213"/>
      <c r="P28" s="213"/>
      <c r="Q28" s="214"/>
    </row>
    <row r="29" spans="1:17" ht="162.75" customHeight="1">
      <c r="A29" s="1"/>
      <c r="B29" s="1"/>
      <c r="C29" s="1"/>
      <c r="D29" s="1"/>
      <c r="E29" s="1"/>
      <c r="F29" s="1"/>
      <c r="G29" s="1"/>
      <c r="H29" s="1"/>
      <c r="I29" s="1"/>
      <c r="J29" s="1"/>
      <c r="K29" s="1"/>
      <c r="L29" s="1"/>
      <c r="M29" s="1"/>
      <c r="N29" s="1"/>
      <c r="O29" s="1"/>
      <c r="P29" s="1"/>
      <c r="Q29" s="1"/>
    </row>
    <row r="30" spans="1:17" ht="9" customHeight="1">
      <c r="A30" s="1"/>
      <c r="B30" s="1"/>
      <c r="C30" s="1"/>
      <c r="D30" s="1"/>
      <c r="E30" s="1"/>
      <c r="F30" s="1"/>
      <c r="G30" s="1"/>
      <c r="H30" s="1"/>
      <c r="I30" s="1"/>
      <c r="J30" s="1"/>
      <c r="K30" s="1"/>
      <c r="L30" s="1"/>
      <c r="M30" s="1"/>
      <c r="N30" s="1"/>
      <c r="O30" s="1"/>
      <c r="P30" s="1"/>
      <c r="Q30" s="1"/>
    </row>
    <row r="31" spans="1:17" ht="18.75" customHeight="1">
      <c r="A31" s="1"/>
      <c r="B31" s="212" t="s">
        <v>1007</v>
      </c>
      <c r="C31" s="213"/>
      <c r="D31" s="213"/>
      <c r="E31" s="213"/>
      <c r="F31" s="213"/>
      <c r="G31" s="213"/>
      <c r="H31" s="213"/>
      <c r="I31" s="213"/>
      <c r="J31" s="213"/>
      <c r="K31" s="213"/>
      <c r="L31" s="213"/>
      <c r="M31" s="213"/>
      <c r="N31" s="213"/>
      <c r="O31" s="213"/>
      <c r="P31" s="213"/>
      <c r="Q31" s="214"/>
    </row>
    <row r="32" spans="1:17" ht="8.25" customHeight="1">
      <c r="A32" s="1"/>
      <c r="B32" s="1"/>
      <c r="C32" s="1"/>
      <c r="D32" s="1"/>
      <c r="E32" s="1"/>
      <c r="F32" s="1"/>
      <c r="G32" s="1"/>
      <c r="H32" s="1"/>
      <c r="I32" s="1"/>
      <c r="J32" s="1"/>
      <c r="K32" s="1"/>
      <c r="L32" s="1"/>
      <c r="M32" s="1"/>
      <c r="N32" s="1"/>
      <c r="O32" s="1"/>
      <c r="P32" s="1"/>
      <c r="Q32" s="1"/>
    </row>
    <row r="33" spans="1:17" ht="219.75" customHeight="1">
      <c r="A33" s="1"/>
      <c r="B33" s="1"/>
      <c r="C33" s="1"/>
      <c r="D33" s="1"/>
      <c r="E33" s="1"/>
      <c r="F33" s="1"/>
      <c r="G33" s="1"/>
      <c r="H33" s="1"/>
      <c r="I33" s="1"/>
      <c r="J33" s="1"/>
      <c r="K33" s="1"/>
      <c r="L33" s="1"/>
      <c r="M33" s="1"/>
      <c r="N33" s="1"/>
      <c r="O33" s="1"/>
      <c r="P33" s="1"/>
      <c r="Q33" s="1"/>
    </row>
    <row r="34" spans="1:17" ht="22.5" customHeight="1">
      <c r="A34" s="1"/>
      <c r="B34" s="1"/>
      <c r="C34" s="1"/>
      <c r="D34" s="1"/>
      <c r="E34" s="1"/>
      <c r="F34" s="1"/>
      <c r="G34" s="1"/>
      <c r="H34" s="1"/>
      <c r="I34" s="1"/>
      <c r="J34" s="1"/>
      <c r="K34" s="1"/>
      <c r="L34" s="1"/>
      <c r="M34" s="1"/>
      <c r="N34" s="1"/>
      <c r="O34" s="1"/>
      <c r="P34" s="1"/>
      <c r="Q34" s="1"/>
    </row>
    <row r="35" spans="1:17" ht="18.75" customHeight="1">
      <c r="A35" s="1"/>
      <c r="B35" s="212" t="s">
        <v>1008</v>
      </c>
      <c r="C35" s="213"/>
      <c r="D35" s="213"/>
      <c r="E35" s="213"/>
      <c r="F35" s="213"/>
      <c r="G35" s="213"/>
      <c r="H35" s="213"/>
      <c r="I35" s="213"/>
      <c r="J35" s="213"/>
      <c r="K35" s="213"/>
      <c r="L35" s="213"/>
      <c r="M35" s="213"/>
      <c r="N35" s="213"/>
      <c r="O35" s="213"/>
      <c r="P35" s="213"/>
      <c r="Q35" s="214"/>
    </row>
    <row r="36" spans="1:17" ht="177.75" customHeight="1">
      <c r="A36" s="1"/>
      <c r="B36" s="1"/>
      <c r="C36" s="1"/>
      <c r="D36" s="1"/>
      <c r="E36" s="1"/>
      <c r="F36" s="1"/>
      <c r="G36" s="1"/>
      <c r="H36" s="1"/>
      <c r="I36" s="1"/>
      <c r="J36" s="1"/>
      <c r="K36" s="1"/>
      <c r="L36" s="1"/>
      <c r="M36" s="1"/>
      <c r="N36" s="1"/>
      <c r="O36" s="1"/>
      <c r="P36" s="1"/>
      <c r="Q36" s="1"/>
    </row>
    <row r="37" spans="1:17" ht="21.75" customHeight="1">
      <c r="A37" s="1"/>
      <c r="B37" s="212" t="s">
        <v>1009</v>
      </c>
      <c r="C37" s="213"/>
      <c r="D37" s="213"/>
      <c r="E37" s="213"/>
      <c r="F37" s="213"/>
      <c r="G37" s="213"/>
      <c r="H37" s="213"/>
      <c r="I37" s="213"/>
      <c r="J37" s="213"/>
      <c r="K37" s="213"/>
      <c r="L37" s="213"/>
      <c r="M37" s="213"/>
      <c r="N37" s="213"/>
      <c r="O37" s="213"/>
      <c r="P37" s="213"/>
      <c r="Q37" s="214"/>
    </row>
    <row r="38" spans="1:17" ht="8.25" customHeight="1">
      <c r="A38" s="1"/>
      <c r="B38" s="1"/>
      <c r="C38" s="1"/>
      <c r="D38" s="1"/>
      <c r="E38" s="1"/>
      <c r="F38" s="1"/>
      <c r="G38" s="1"/>
      <c r="H38" s="1"/>
      <c r="I38" s="1"/>
      <c r="J38" s="1"/>
      <c r="K38" s="1"/>
      <c r="L38" s="1"/>
      <c r="M38" s="1"/>
      <c r="N38" s="1"/>
      <c r="O38" s="1"/>
      <c r="P38" s="1"/>
      <c r="Q38" s="1"/>
    </row>
    <row r="39" spans="1:17" ht="170.25" customHeight="1">
      <c r="A39" s="1"/>
      <c r="B39" s="1"/>
      <c r="C39" s="1"/>
      <c r="D39" s="1"/>
      <c r="E39" s="1"/>
      <c r="F39" s="1"/>
      <c r="G39" s="1"/>
      <c r="H39" s="1"/>
      <c r="I39" s="1"/>
      <c r="J39" s="1"/>
      <c r="K39" s="1"/>
      <c r="L39" s="1"/>
      <c r="M39" s="1"/>
      <c r="N39" s="1"/>
      <c r="O39" s="1"/>
      <c r="P39" s="1"/>
      <c r="Q39" s="1"/>
    </row>
    <row r="40" spans="1:17" ht="9" customHeight="1">
      <c r="A40" s="1"/>
      <c r="B40" s="1"/>
      <c r="C40" s="1"/>
      <c r="D40" s="1"/>
      <c r="E40" s="1"/>
      <c r="F40" s="1"/>
      <c r="G40" s="1"/>
      <c r="H40" s="1"/>
      <c r="I40" s="1"/>
      <c r="J40" s="1"/>
      <c r="K40" s="1"/>
      <c r="L40" s="1"/>
      <c r="M40" s="1"/>
      <c r="N40" s="1"/>
      <c r="O40" s="1"/>
      <c r="P40" s="1"/>
      <c r="Q40" s="1"/>
    </row>
    <row r="41" spans="1:17" ht="18.75" customHeight="1">
      <c r="A41" s="1"/>
      <c r="B41" s="212" t="s">
        <v>1010</v>
      </c>
      <c r="C41" s="213"/>
      <c r="D41" s="213"/>
      <c r="E41" s="213"/>
      <c r="F41" s="213"/>
      <c r="G41" s="213"/>
      <c r="H41" s="213"/>
      <c r="I41" s="213"/>
      <c r="J41" s="213"/>
      <c r="K41" s="213"/>
      <c r="L41" s="213"/>
      <c r="M41" s="213"/>
      <c r="N41" s="213"/>
      <c r="O41" s="213"/>
      <c r="P41" s="213"/>
      <c r="Q41" s="214"/>
    </row>
    <row r="42" spans="1:17" ht="8.25" customHeight="1">
      <c r="A42" s="1"/>
      <c r="B42" s="1"/>
      <c r="C42" s="1"/>
      <c r="D42" s="1"/>
      <c r="E42" s="1"/>
      <c r="F42" s="1"/>
      <c r="G42" s="1"/>
      <c r="H42" s="1"/>
      <c r="I42" s="1"/>
      <c r="J42" s="1"/>
      <c r="K42" s="1"/>
      <c r="L42" s="1"/>
      <c r="M42" s="1"/>
      <c r="N42" s="1"/>
      <c r="O42" s="1"/>
      <c r="P42" s="1"/>
      <c r="Q42" s="1"/>
    </row>
    <row r="43" spans="1:17" ht="287.25" customHeight="1">
      <c r="A43" s="1"/>
      <c r="B43" s="1"/>
      <c r="C43" s="1"/>
      <c r="D43" s="1"/>
      <c r="E43" s="1"/>
      <c r="F43" s="1"/>
      <c r="G43" s="1"/>
      <c r="H43" s="1"/>
      <c r="I43" s="1"/>
      <c r="J43" s="1"/>
      <c r="K43" s="1"/>
      <c r="L43" s="1"/>
      <c r="M43" s="1"/>
      <c r="N43" s="1"/>
      <c r="O43" s="1"/>
      <c r="P43" s="1"/>
      <c r="Q43" s="1"/>
    </row>
    <row r="44" spans="1:17" ht="13.5" customHeight="1">
      <c r="A44" s="1"/>
      <c r="B44" s="1"/>
      <c r="C44" s="1"/>
      <c r="D44" s="1"/>
      <c r="E44" s="1"/>
      <c r="F44" s="1"/>
      <c r="G44" s="1"/>
      <c r="H44" s="1"/>
      <c r="I44" s="1"/>
      <c r="J44" s="1"/>
      <c r="K44" s="1"/>
      <c r="L44" s="1"/>
      <c r="M44" s="1"/>
      <c r="N44" s="1"/>
      <c r="O44" s="1"/>
      <c r="P44" s="1"/>
      <c r="Q44" s="1"/>
    </row>
    <row r="45" spans="1:17" ht="18.75" customHeight="1">
      <c r="A45" s="1"/>
      <c r="B45" s="212" t="s">
        <v>1011</v>
      </c>
      <c r="C45" s="213"/>
      <c r="D45" s="213"/>
      <c r="E45" s="213"/>
      <c r="F45" s="213"/>
      <c r="G45" s="213"/>
      <c r="H45" s="213"/>
      <c r="I45" s="213"/>
      <c r="J45" s="213"/>
      <c r="K45" s="213"/>
      <c r="L45" s="213"/>
      <c r="M45" s="213"/>
      <c r="N45" s="213"/>
      <c r="O45" s="213"/>
      <c r="P45" s="213"/>
      <c r="Q45" s="214"/>
    </row>
    <row r="46" spans="1:17" ht="260.25" customHeight="1">
      <c r="A46" s="1"/>
      <c r="B46" s="1"/>
      <c r="C46" s="1"/>
      <c r="D46" s="1"/>
      <c r="E46" s="1"/>
      <c r="F46" s="1"/>
      <c r="G46" s="1"/>
      <c r="H46" s="1"/>
      <c r="I46" s="1"/>
      <c r="J46" s="1"/>
      <c r="K46" s="1"/>
      <c r="L46" s="1"/>
      <c r="M46" s="1"/>
      <c r="N46" s="1"/>
      <c r="O46" s="1"/>
      <c r="P46" s="1"/>
      <c r="Q46" s="1"/>
    </row>
    <row r="47" spans="1:17" ht="9" customHeight="1">
      <c r="A47" s="1"/>
      <c r="B47" s="1"/>
      <c r="C47" s="1"/>
      <c r="D47" s="1"/>
      <c r="E47" s="1"/>
      <c r="F47" s="1"/>
      <c r="G47" s="1"/>
      <c r="H47" s="1"/>
      <c r="I47" s="1"/>
      <c r="J47" s="1"/>
      <c r="K47" s="1"/>
      <c r="L47" s="1"/>
      <c r="M47" s="1"/>
      <c r="N47" s="1"/>
      <c r="O47" s="1"/>
      <c r="P47" s="1"/>
      <c r="Q47" s="1"/>
    </row>
    <row r="48" spans="1:17" ht="18.75" customHeight="1">
      <c r="A48" s="1"/>
      <c r="B48" s="212" t="s">
        <v>1012</v>
      </c>
      <c r="C48" s="213"/>
      <c r="D48" s="213"/>
      <c r="E48" s="213"/>
      <c r="F48" s="213"/>
      <c r="G48" s="213"/>
      <c r="H48" s="213"/>
      <c r="I48" s="213"/>
      <c r="J48" s="213"/>
      <c r="K48" s="213"/>
      <c r="L48" s="213"/>
      <c r="M48" s="213"/>
      <c r="N48" s="213"/>
      <c r="O48" s="213"/>
      <c r="P48" s="213"/>
      <c r="Q48" s="214"/>
    </row>
    <row r="49" spans="1:17" ht="13.5" customHeight="1">
      <c r="A49" s="1"/>
      <c r="B49" s="1"/>
      <c r="C49" s="1"/>
      <c r="D49" s="1"/>
      <c r="E49" s="1"/>
      <c r="F49" s="1"/>
      <c r="G49" s="1"/>
      <c r="H49" s="1"/>
      <c r="I49" s="1"/>
      <c r="J49" s="1"/>
      <c r="K49" s="1"/>
      <c r="L49" s="1"/>
      <c r="M49" s="1"/>
      <c r="N49" s="1"/>
      <c r="O49" s="1"/>
      <c r="P49" s="1"/>
      <c r="Q49" s="1"/>
    </row>
    <row r="50" spans="1:17" ht="342.75" customHeight="1">
      <c r="A50" s="1"/>
      <c r="B50" s="1"/>
      <c r="C50" s="1"/>
      <c r="D50" s="1"/>
      <c r="E50" s="1"/>
      <c r="F50" s="1"/>
      <c r="G50" s="1"/>
      <c r="H50" s="1"/>
      <c r="I50" s="1"/>
      <c r="J50" s="1"/>
      <c r="K50" s="1"/>
      <c r="L50" s="1"/>
      <c r="M50" s="1"/>
      <c r="N50" s="1"/>
      <c r="O50" s="1"/>
      <c r="P50" s="1"/>
      <c r="Q50" s="1"/>
    </row>
    <row r="51" spans="1:17" ht="73.5" customHeight="1">
      <c r="A51" s="1"/>
      <c r="B51" s="1"/>
      <c r="C51" s="1"/>
      <c r="D51" s="1"/>
      <c r="E51" s="1"/>
      <c r="F51" s="1"/>
      <c r="G51" s="1"/>
      <c r="H51" s="1"/>
      <c r="I51" s="1"/>
      <c r="J51" s="1"/>
      <c r="K51" s="1"/>
      <c r="L51" s="1"/>
      <c r="M51" s="1"/>
      <c r="N51" s="1"/>
      <c r="O51" s="1"/>
      <c r="P51" s="1"/>
      <c r="Q51" s="1"/>
    </row>
    <row r="52" spans="1:17" ht="18.75" customHeight="1">
      <c r="A52" s="1"/>
      <c r="B52" s="212" t="s">
        <v>1013</v>
      </c>
      <c r="C52" s="213"/>
      <c r="D52" s="213"/>
      <c r="E52" s="213"/>
      <c r="F52" s="213"/>
      <c r="G52" s="213"/>
      <c r="H52" s="213"/>
      <c r="I52" s="213"/>
      <c r="J52" s="213"/>
      <c r="K52" s="213"/>
      <c r="L52" s="213"/>
      <c r="M52" s="213"/>
      <c r="N52" s="213"/>
      <c r="O52" s="213"/>
      <c r="P52" s="213"/>
      <c r="Q52" s="214"/>
    </row>
    <row r="53" spans="1:17" ht="6.75" customHeight="1">
      <c r="A53" s="1"/>
      <c r="B53" s="1"/>
      <c r="C53" s="1"/>
      <c r="D53" s="1"/>
      <c r="E53" s="1"/>
      <c r="F53" s="1"/>
      <c r="G53" s="1"/>
      <c r="H53" s="1"/>
      <c r="I53" s="1"/>
      <c r="J53" s="1"/>
      <c r="K53" s="1"/>
      <c r="L53" s="1"/>
      <c r="M53" s="1"/>
      <c r="N53" s="1"/>
      <c r="O53" s="1"/>
      <c r="P53" s="1"/>
      <c r="Q53" s="1"/>
    </row>
    <row r="54" ht="407.25" customHeight="1"/>
  </sheetData>
  <sheetProtection/>
  <mergeCells count="18">
    <mergeCell ref="B31:Q31"/>
    <mergeCell ref="B35:Q35"/>
    <mergeCell ref="B4:Q4"/>
    <mergeCell ref="B6:G7"/>
    <mergeCell ref="B8:Q8"/>
    <mergeCell ref="B12:Q12"/>
    <mergeCell ref="B15:Q15"/>
    <mergeCell ref="B18:Q18"/>
    <mergeCell ref="B37:Q37"/>
    <mergeCell ref="B41:Q41"/>
    <mergeCell ref="B45:Q45"/>
    <mergeCell ref="B48:Q48"/>
    <mergeCell ref="B52:Q52"/>
    <mergeCell ref="I7:J7"/>
    <mergeCell ref="B21:Q21"/>
    <mergeCell ref="B23:Q23"/>
    <mergeCell ref="B26:Q26"/>
    <mergeCell ref="B28:Q28"/>
  </mergeCells>
  <printOptions/>
  <pageMargins left="0.44196078431372554" right="0.44196078431372554" top="0.44196078431372554" bottom="0.39529411764705885" header="0.5098039215686275" footer="0.5098039215686275"/>
  <pageSetup horizontalDpi="600" verticalDpi="600" orientation="portrait" paperSize="9" scale="68" r:id="rId2"/>
  <rowBreaks count="4" manualBreakCount="4">
    <brk id="14" max="255" man="1"/>
    <brk id="20" max="255" man="1"/>
    <brk id="34" max="16" man="1"/>
    <brk id="44" max="16" man="1"/>
  </rowBreaks>
  <colBreaks count="1" manualBreakCount="1">
    <brk id="18" max="53" man="1"/>
  </colBreaks>
  <drawing r:id="rId1"/>
</worksheet>
</file>

<file path=xl/worksheets/sheet13.xml><?xml version="1.0" encoding="utf-8"?>
<worksheet xmlns="http://schemas.openxmlformats.org/spreadsheetml/2006/main" xmlns:r="http://schemas.openxmlformats.org/officeDocument/2006/relationships">
  <dimension ref="A1:D12"/>
  <sheetViews>
    <sheetView showGridLines="0" zoomScalePageLayoutView="0" workbookViewId="0" topLeftCell="A1">
      <selection activeCell="A1" sqref="A1"/>
    </sheetView>
  </sheetViews>
  <sheetFormatPr defaultColWidth="9.140625" defaultRowHeight="12.75"/>
  <sheetData>
    <row r="1" ht="12.75">
      <c r="B1" t="s">
        <v>1116</v>
      </c>
    </row>
    <row r="2" spans="1:4" ht="12.75">
      <c r="A2" t="s">
        <v>520</v>
      </c>
      <c r="B2">
        <v>13932926.159999993</v>
      </c>
      <c r="C2">
        <v>159</v>
      </c>
      <c r="D2">
        <v>0.018874643874643875</v>
      </c>
    </row>
    <row r="3" spans="1:4" ht="12.75">
      <c r="A3" t="s">
        <v>587</v>
      </c>
      <c r="B3">
        <v>24882522.900000017</v>
      </c>
      <c r="C3">
        <v>323</v>
      </c>
      <c r="D3">
        <v>0.038342830009496676</v>
      </c>
    </row>
    <row r="4" spans="1:4" ht="12.75">
      <c r="A4" t="s">
        <v>585</v>
      </c>
      <c r="B4">
        <v>39468623.59000002</v>
      </c>
      <c r="C4">
        <v>373</v>
      </c>
      <c r="D4">
        <v>0.044278252611585946</v>
      </c>
    </row>
    <row r="5" spans="1:4" ht="12.75">
      <c r="A5" t="s">
        <v>583</v>
      </c>
      <c r="B5">
        <v>46587793.19999998</v>
      </c>
      <c r="C5">
        <v>524</v>
      </c>
      <c r="D5">
        <v>0.06220322886989554</v>
      </c>
    </row>
    <row r="6" spans="1:4" ht="12.75">
      <c r="A6" t="s">
        <v>579</v>
      </c>
      <c r="B6">
        <v>50005072.25999995</v>
      </c>
      <c r="C6">
        <v>662</v>
      </c>
      <c r="D6">
        <v>0.07858499525166192</v>
      </c>
    </row>
    <row r="7" spans="1:4" ht="12.75">
      <c r="A7" t="s">
        <v>581</v>
      </c>
      <c r="B7">
        <v>52563663.87000002</v>
      </c>
      <c r="C7">
        <v>624</v>
      </c>
      <c r="D7">
        <v>0.07407407407407407</v>
      </c>
    </row>
    <row r="8" spans="1:4" ht="12.75">
      <c r="A8" t="s">
        <v>577</v>
      </c>
      <c r="B8">
        <v>74741410.85</v>
      </c>
      <c r="C8">
        <v>915</v>
      </c>
      <c r="D8">
        <v>0.10861823361823361</v>
      </c>
    </row>
    <row r="9" spans="1:4" ht="12.75">
      <c r="A9" t="s">
        <v>575</v>
      </c>
      <c r="B9">
        <v>86520970.70999995</v>
      </c>
      <c r="C9">
        <v>741</v>
      </c>
      <c r="D9">
        <v>0.08796296296296297</v>
      </c>
    </row>
    <row r="10" spans="1:4" ht="12.75">
      <c r="A10" t="s">
        <v>573</v>
      </c>
      <c r="B10">
        <v>108513247.87999989</v>
      </c>
      <c r="C10">
        <v>1313</v>
      </c>
      <c r="D10">
        <v>0.1558641975308642</v>
      </c>
    </row>
    <row r="11" spans="1:4" ht="12.75">
      <c r="A11" t="s">
        <v>571</v>
      </c>
      <c r="B11">
        <v>115110250.61999999</v>
      </c>
      <c r="C11">
        <v>1258</v>
      </c>
      <c r="D11">
        <v>0.149335232668566</v>
      </c>
    </row>
    <row r="12" spans="1:4" ht="12.75">
      <c r="A12" t="s">
        <v>569</v>
      </c>
      <c r="B12">
        <v>137371656.82000002</v>
      </c>
      <c r="C12">
        <v>1532</v>
      </c>
      <c r="D12">
        <v>0.1818613485280152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t="s">
        <v>1018</v>
      </c>
      <c r="B2">
        <v>0.10564235257464048</v>
      </c>
    </row>
    <row r="3" spans="1:2" ht="12.75">
      <c r="A3" t="s">
        <v>1019</v>
      </c>
      <c r="B3">
        <v>0.6978545346471775</v>
      </c>
    </row>
    <row r="4" spans="1:2" ht="12.75">
      <c r="A4" t="s">
        <v>1020</v>
      </c>
      <c r="B4">
        <v>0.144116926199514</v>
      </c>
    </row>
    <row r="5" spans="1:2" ht="12.75">
      <c r="A5" t="s">
        <v>1021</v>
      </c>
      <c r="B5">
        <v>0.017640903257557253</v>
      </c>
    </row>
    <row r="6" spans="1:2" ht="12.75">
      <c r="A6" t="s">
        <v>1022</v>
      </c>
      <c r="B6">
        <v>0.003013446349800635</v>
      </c>
    </row>
    <row r="7" spans="1:2" ht="12.75">
      <c r="A7" t="s">
        <v>1023</v>
      </c>
      <c r="B7">
        <v>0.005962832970077294</v>
      </c>
    </row>
    <row r="8" spans="1:2" ht="12.75">
      <c r="A8" t="s">
        <v>1024</v>
      </c>
      <c r="B8">
        <v>0.009966214763933482</v>
      </c>
    </row>
    <row r="9" spans="1:2" ht="12.75">
      <c r="A9" t="s">
        <v>1025</v>
      </c>
      <c r="B9">
        <v>0.004793477779556129</v>
      </c>
    </row>
    <row r="10" spans="1:2" ht="12.75">
      <c r="A10" t="s">
        <v>1026</v>
      </c>
      <c r="B10">
        <v>0.001467843379834636</v>
      </c>
    </row>
    <row r="11" spans="1:2" ht="12.75">
      <c r="A11" t="s">
        <v>1027</v>
      </c>
      <c r="B11">
        <v>0.0014108677682038637</v>
      </c>
    </row>
    <row r="12" spans="1:2" ht="12.75">
      <c r="A12" t="s">
        <v>1028</v>
      </c>
      <c r="B12">
        <v>0.0013884783035247547</v>
      </c>
    </row>
    <row r="13" spans="1:2" ht="12.75">
      <c r="A13" t="s">
        <v>1029</v>
      </c>
      <c r="B13">
        <v>0.0037499071083128086</v>
      </c>
    </row>
    <row r="14" spans="1:2" ht="12.75">
      <c r="A14" t="s">
        <v>1030</v>
      </c>
      <c r="B14">
        <v>0.0019000636338327727</v>
      </c>
    </row>
    <row r="15" spans="1:2" ht="12.75">
      <c r="A15" t="s">
        <v>1031</v>
      </c>
      <c r="B15">
        <v>0.0008189427693305924</v>
      </c>
    </row>
    <row r="16" spans="1:2" ht="12.75">
      <c r="A16" t="s">
        <v>1032</v>
      </c>
      <c r="B16">
        <v>5.083043164272308E-05</v>
      </c>
    </row>
    <row r="17" spans="1:2" ht="12.75">
      <c r="A17" t="s">
        <v>1033</v>
      </c>
      <c r="B17">
        <v>2.2623785655638803E-05</v>
      </c>
    </row>
    <row r="18" spans="1:2" ht="12.75">
      <c r="A18" t="s">
        <v>1034</v>
      </c>
      <c r="B18">
        <v>2.522040407990239E-05</v>
      </c>
    </row>
    <row r="19" spans="1:2" ht="12.75">
      <c r="A19" t="s">
        <v>1035</v>
      </c>
      <c r="B19">
        <v>0.00010514896051345376</v>
      </c>
    </row>
    <row r="20" spans="1:2" ht="12.75">
      <c r="A20" t="s">
        <v>1036</v>
      </c>
      <c r="B20">
        <v>2.8582517268328883E-05</v>
      </c>
    </row>
    <row r="21" spans="1:2" ht="12.75">
      <c r="A21" t="s">
        <v>1037</v>
      </c>
      <c r="B21">
        <v>3.873664411673709E-05</v>
      </c>
    </row>
    <row r="22" spans="1:2" ht="12.75">
      <c r="A22" t="s">
        <v>1038</v>
      </c>
      <c r="B22">
        <v>2.0657514267741877E-06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1039</v>
      </c>
      <c r="B2">
        <v>0</v>
      </c>
    </row>
    <row r="3" spans="1:2" ht="12.75">
      <c r="A3" t="s">
        <v>1018</v>
      </c>
      <c r="B3">
        <v>0.0003410546415238568</v>
      </c>
    </row>
    <row r="4" spans="1:2" ht="12.75">
      <c r="A4" t="s">
        <v>1019</v>
      </c>
      <c r="B4">
        <v>0.0026998159193482715</v>
      </c>
    </row>
    <row r="5" spans="1:2" ht="12.75">
      <c r="A5" t="s">
        <v>1020</v>
      </c>
      <c r="B5">
        <v>0.004177849453865188</v>
      </c>
    </row>
    <row r="6" spans="1:2" ht="12.75">
      <c r="A6" t="s">
        <v>1021</v>
      </c>
      <c r="B6">
        <v>0.004568426760679979</v>
      </c>
    </row>
    <row r="7" spans="1:2" ht="12.75">
      <c r="A7" t="s">
        <v>1022</v>
      </c>
      <c r="B7">
        <v>0.003234521235023143</v>
      </c>
    </row>
    <row r="8" spans="1:2" ht="12.75">
      <c r="A8" t="s">
        <v>1023</v>
      </c>
      <c r="B8">
        <v>0.0053378164391405716</v>
      </c>
    </row>
    <row r="9" spans="1:2" ht="12.75">
      <c r="A9" t="s">
        <v>1024</v>
      </c>
      <c r="B9">
        <v>0.011046383751989665</v>
      </c>
    </row>
    <row r="10" spans="1:2" ht="12.75">
      <c r="A10" t="s">
        <v>1025</v>
      </c>
      <c r="B10">
        <v>0.023967483615902948</v>
      </c>
    </row>
    <row r="11" spans="1:2" ht="12.75">
      <c r="A11" t="s">
        <v>1026</v>
      </c>
      <c r="B11">
        <v>0.059777600232736906</v>
      </c>
    </row>
    <row r="12" spans="1:2" ht="12.75">
      <c r="A12" t="s">
        <v>1027</v>
      </c>
      <c r="B12">
        <v>0.022218367508993597</v>
      </c>
    </row>
    <row r="13" spans="1:2" ht="12.75">
      <c r="A13" t="s">
        <v>1028</v>
      </c>
      <c r="B13">
        <v>0.022111749063706332</v>
      </c>
    </row>
    <row r="14" spans="1:2" ht="12.75">
      <c r="A14" t="s">
        <v>1029</v>
      </c>
      <c r="B14">
        <v>0.042615017983879615</v>
      </c>
    </row>
    <row r="15" spans="1:2" ht="12.75">
      <c r="A15" t="s">
        <v>1030</v>
      </c>
      <c r="B15">
        <v>0.02331338900824437</v>
      </c>
    </row>
    <row r="16" spans="1:2" ht="12.75">
      <c r="A16" t="s">
        <v>1031</v>
      </c>
      <c r="B16">
        <v>0.06943884960040089</v>
      </c>
    </row>
    <row r="17" spans="1:2" ht="12.75">
      <c r="A17" t="s">
        <v>1032</v>
      </c>
      <c r="B17">
        <v>0.022936082162544946</v>
      </c>
    </row>
    <row r="18" spans="1:2" ht="12.75">
      <c r="A18" t="s">
        <v>1033</v>
      </c>
      <c r="B18">
        <v>0.022219367204685956</v>
      </c>
    </row>
    <row r="19" spans="1:2" ht="12.75">
      <c r="A19" t="s">
        <v>1034</v>
      </c>
      <c r="B19">
        <v>0.05658805208521709</v>
      </c>
    </row>
    <row r="20" spans="1:2" ht="12.75">
      <c r="A20" t="s">
        <v>1035</v>
      </c>
      <c r="B20">
        <v>0.05311228555342022</v>
      </c>
    </row>
    <row r="21" spans="1:2" ht="12.75">
      <c r="A21" t="s">
        <v>1036</v>
      </c>
      <c r="B21">
        <v>0.1433477875154078</v>
      </c>
    </row>
    <row r="22" spans="1:2" ht="12.75">
      <c r="A22" t="s">
        <v>1037</v>
      </c>
      <c r="B22">
        <v>0.0207727883834432</v>
      </c>
    </row>
    <row r="23" spans="1:2" ht="12.75">
      <c r="A23" t="s">
        <v>1038</v>
      </c>
      <c r="B23">
        <v>0.016405541620661233</v>
      </c>
    </row>
    <row r="24" spans="1:2" ht="12.75">
      <c r="A24" t="s">
        <v>1040</v>
      </c>
      <c r="B24">
        <v>0.03032345337627319</v>
      </c>
    </row>
    <row r="25" spans="1:2" ht="12.75">
      <c r="A25" t="s">
        <v>1041</v>
      </c>
      <c r="B25">
        <v>0.07746647886616309</v>
      </c>
    </row>
    <row r="26" spans="1:2" ht="12.75">
      <c r="A26" t="s">
        <v>1042</v>
      </c>
      <c r="B26">
        <v>0.2336218657102831</v>
      </c>
    </row>
    <row r="27" spans="1:2" ht="12.75">
      <c r="A27" t="s">
        <v>1043</v>
      </c>
      <c r="B27">
        <v>0.01809906477910286</v>
      </c>
    </row>
    <row r="28" spans="1:2" ht="12.75">
      <c r="A28" t="s">
        <v>1044</v>
      </c>
      <c r="B28">
        <v>0.0011571943893567633</v>
      </c>
    </row>
    <row r="29" spans="1:2" ht="12.75">
      <c r="A29" t="s">
        <v>1045</v>
      </c>
      <c r="B29">
        <v>0.0005401954320119063</v>
      </c>
    </row>
    <row r="30" spans="1:2" ht="12.75">
      <c r="A30" t="s">
        <v>1046</v>
      </c>
      <c r="B30">
        <v>0.0020234441588807004</v>
      </c>
    </row>
    <row r="31" spans="1:2" ht="12.75">
      <c r="A31" t="s">
        <v>1047</v>
      </c>
      <c r="B31">
        <v>0.006538073547112445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1018</v>
      </c>
      <c r="B2">
        <v>0</v>
      </c>
    </row>
    <row r="3" spans="1:2" ht="12.75">
      <c r="A3" t="s">
        <v>1019</v>
      </c>
      <c r="B3">
        <v>0.00032263254697123973</v>
      </c>
    </row>
    <row r="4" spans="1:2" ht="12.75">
      <c r="A4" t="s">
        <v>1020</v>
      </c>
      <c r="B4">
        <v>0.0016266546984555492</v>
      </c>
    </row>
    <row r="5" spans="1:2" ht="12.75">
      <c r="A5" t="s">
        <v>1021</v>
      </c>
      <c r="B5">
        <v>0.0013995691540538016</v>
      </c>
    </row>
    <row r="6" spans="1:2" ht="12.75">
      <c r="A6" t="s">
        <v>1022</v>
      </c>
      <c r="B6">
        <v>0.004450673567195682</v>
      </c>
    </row>
    <row r="7" spans="1:2" ht="12.75">
      <c r="A7" t="s">
        <v>1023</v>
      </c>
      <c r="B7">
        <v>0.0017300279175992514</v>
      </c>
    </row>
    <row r="8" spans="1:2" ht="12.75">
      <c r="A8" t="s">
        <v>1024</v>
      </c>
      <c r="B8">
        <v>0.003175451247111288</v>
      </c>
    </row>
    <row r="9" spans="1:2" ht="12.75">
      <c r="A9" t="s">
        <v>1025</v>
      </c>
      <c r="B9">
        <v>0.007694197799092027</v>
      </c>
    </row>
    <row r="10" spans="1:2" ht="12.75">
      <c r="A10" t="s">
        <v>1026</v>
      </c>
      <c r="B10">
        <v>0.00952140177492557</v>
      </c>
    </row>
    <row r="11" spans="1:2" ht="12.75">
      <c r="A11" t="s">
        <v>1027</v>
      </c>
      <c r="B11">
        <v>0.07453926172869355</v>
      </c>
    </row>
    <row r="12" spans="1:2" ht="12.75">
      <c r="A12" t="s">
        <v>1028</v>
      </c>
      <c r="B12">
        <v>0.019820695436960273</v>
      </c>
    </row>
    <row r="13" spans="1:2" ht="12.75">
      <c r="A13" t="s">
        <v>1029</v>
      </c>
      <c r="B13">
        <v>0.01588482997718082</v>
      </c>
    </row>
    <row r="14" spans="1:2" ht="12.75">
      <c r="A14" t="s">
        <v>1030</v>
      </c>
      <c r="B14">
        <v>0.054498326742718206</v>
      </c>
    </row>
    <row r="15" spans="1:2" ht="12.75">
      <c r="A15" t="s">
        <v>1031</v>
      </c>
      <c r="B15">
        <v>0.005082397664470572</v>
      </c>
    </row>
    <row r="16" spans="1:2" ht="12.75">
      <c r="A16" t="s">
        <v>1032</v>
      </c>
      <c r="B16">
        <v>0.09559570118311768</v>
      </c>
    </row>
    <row r="17" spans="1:2" ht="12.75">
      <c r="A17" t="s">
        <v>1033</v>
      </c>
      <c r="B17">
        <v>0.005685853851100486</v>
      </c>
    </row>
    <row r="18" spans="1:2" ht="12.75">
      <c r="A18" t="s">
        <v>1034</v>
      </c>
      <c r="B18">
        <v>0.015095531472452238</v>
      </c>
    </row>
    <row r="19" spans="1:2" ht="12.75">
      <c r="A19" t="s">
        <v>1035</v>
      </c>
      <c r="B19">
        <v>0.06682253214097303</v>
      </c>
    </row>
    <row r="20" spans="1:2" ht="12.75">
      <c r="A20" t="s">
        <v>1036</v>
      </c>
      <c r="B20">
        <v>0.009644696785555525</v>
      </c>
    </row>
    <row r="21" spans="1:2" ht="12.75">
      <c r="A21" t="s">
        <v>1037</v>
      </c>
      <c r="B21">
        <v>0.20419455109329973</v>
      </c>
    </row>
    <row r="22" spans="1:2" ht="12.75">
      <c r="A22" t="s">
        <v>1038</v>
      </c>
      <c r="B22">
        <v>0.004660611810125469</v>
      </c>
    </row>
    <row r="23" spans="1:2" ht="12.75">
      <c r="A23" t="s">
        <v>1040</v>
      </c>
      <c r="B23">
        <v>0.01132775154399294</v>
      </c>
    </row>
    <row r="24" spans="1:2" ht="12.75">
      <c r="A24" t="s">
        <v>1041</v>
      </c>
      <c r="B24">
        <v>0.0234445356723531</v>
      </c>
    </row>
    <row r="25" spans="1:2" ht="12.75">
      <c r="A25" t="s">
        <v>1042</v>
      </c>
      <c r="B25">
        <v>0.031679712778952436</v>
      </c>
    </row>
    <row r="26" spans="1:2" ht="12.75">
      <c r="A26" t="s">
        <v>1043</v>
      </c>
      <c r="B26">
        <v>0.31197614453952477</v>
      </c>
    </row>
    <row r="27" spans="1:2" ht="12.75">
      <c r="A27" t="s">
        <v>1044</v>
      </c>
      <c r="B27">
        <v>0.004503380193972273</v>
      </c>
    </row>
    <row r="28" spans="1:2" ht="12.75">
      <c r="A28" t="s">
        <v>1045</v>
      </c>
      <c r="B28">
        <v>0.0007338215496126967</v>
      </c>
    </row>
    <row r="29" spans="1:2" ht="12.75">
      <c r="A29" t="s">
        <v>1046</v>
      </c>
      <c r="B29">
        <v>0.0010390832784839975</v>
      </c>
    </row>
    <row r="30" spans="1:2" ht="12.75">
      <c r="A30" t="s">
        <v>1047</v>
      </c>
      <c r="B30">
        <v>0.001224301065220334</v>
      </c>
    </row>
    <row r="31" spans="1:2" ht="12.75">
      <c r="A31" t="s">
        <v>1048</v>
      </c>
      <c r="B31">
        <v>0.01262567078583557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v>1996</v>
      </c>
      <c r="B2">
        <v>2.0657514267741855E-06</v>
      </c>
    </row>
    <row r="3" spans="1:2" ht="12.75">
      <c r="A3">
        <v>1997</v>
      </c>
      <c r="B3">
        <v>3.873664411673705E-05</v>
      </c>
    </row>
    <row r="4" spans="1:2" ht="12.75">
      <c r="A4">
        <v>1998</v>
      </c>
      <c r="B4">
        <v>2.8582517268328856E-05</v>
      </c>
    </row>
    <row r="5" spans="1:2" ht="12.75">
      <c r="A5">
        <v>1999</v>
      </c>
      <c r="B5">
        <v>0.00010514896051345361</v>
      </c>
    </row>
    <row r="6" spans="1:2" ht="12.75">
      <c r="A6">
        <v>2000</v>
      </c>
      <c r="B6">
        <v>2.5220404079902367E-05</v>
      </c>
    </row>
    <row r="7" spans="1:2" ht="12.75">
      <c r="A7">
        <v>2001</v>
      </c>
      <c r="B7">
        <v>2.2623785655638783E-05</v>
      </c>
    </row>
    <row r="8" spans="1:2" ht="12.75">
      <c r="A8">
        <v>2002</v>
      </c>
      <c r="B8">
        <v>5.0830431642723036E-05</v>
      </c>
    </row>
    <row r="9" spans="1:2" ht="12.75">
      <c r="A9">
        <v>2003</v>
      </c>
      <c r="B9">
        <v>0.0008189427693305917</v>
      </c>
    </row>
    <row r="10" spans="1:2" ht="12.75">
      <c r="A10">
        <v>2004</v>
      </c>
      <c r="B10">
        <v>0.001900063633832771</v>
      </c>
    </row>
    <row r="11" spans="1:2" ht="12.75">
      <c r="A11">
        <v>2005</v>
      </c>
      <c r="B11">
        <v>0.0037499071083128047</v>
      </c>
    </row>
    <row r="12" spans="1:2" ht="12.75">
      <c r="A12">
        <v>2006</v>
      </c>
      <c r="B12">
        <v>0.0013884783035247536</v>
      </c>
    </row>
    <row r="13" spans="1:2" ht="12.75">
      <c r="A13">
        <v>2007</v>
      </c>
      <c r="B13">
        <v>0.0014108677682038622</v>
      </c>
    </row>
    <row r="14" spans="1:2" ht="12.75">
      <c r="A14">
        <v>2008</v>
      </c>
      <c r="B14">
        <v>0.0014678433798346344</v>
      </c>
    </row>
    <row r="15" spans="1:2" ht="12.75">
      <c r="A15">
        <v>2009</v>
      </c>
      <c r="B15">
        <v>0.0047934777795561245</v>
      </c>
    </row>
    <row r="16" spans="1:2" ht="12.75">
      <c r="A16">
        <v>2010</v>
      </c>
      <c r="B16">
        <v>0.009966214763933471</v>
      </c>
    </row>
    <row r="17" spans="1:2" ht="12.75">
      <c r="A17">
        <v>2011</v>
      </c>
      <c r="B17">
        <v>0.005962832970077286</v>
      </c>
    </row>
    <row r="18" spans="1:2" ht="12.75">
      <c r="A18">
        <v>2012</v>
      </c>
      <c r="B18">
        <v>0.0030134463498006337</v>
      </c>
    </row>
    <row r="19" spans="1:2" ht="12.75">
      <c r="A19">
        <v>2013</v>
      </c>
      <c r="B19">
        <v>0.01764090325755722</v>
      </c>
    </row>
    <row r="20" spans="1:2" ht="12.75">
      <c r="A20">
        <v>2014</v>
      </c>
      <c r="B20">
        <v>0.14411692619951405</v>
      </c>
    </row>
    <row r="21" spans="1:2" ht="12.75">
      <c r="A21">
        <v>2015</v>
      </c>
      <c r="B21">
        <v>0.6978545346471778</v>
      </c>
    </row>
    <row r="22" spans="1:2" ht="12.75">
      <c r="A22">
        <v>2016</v>
      </c>
      <c r="B22">
        <v>0.1056423525746404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1117</v>
      </c>
      <c r="C1" t="s">
        <v>1118</v>
      </c>
    </row>
    <row r="2" spans="1:3" ht="12.75">
      <c r="A2" t="s">
        <v>1052</v>
      </c>
      <c r="B2">
        <v>0.16845078483459205</v>
      </c>
      <c r="C2">
        <v>0.40437766648117235</v>
      </c>
    </row>
    <row r="3" spans="1:3" ht="12.75">
      <c r="A3" t="s">
        <v>1053</v>
      </c>
      <c r="B3">
        <v>0.40667571448638</v>
      </c>
      <c r="C3">
        <v>0.39398998330550916</v>
      </c>
    </row>
    <row r="4" spans="1:3" ht="12.75">
      <c r="A4" t="s">
        <v>1054</v>
      </c>
      <c r="B4">
        <v>0.2667155947113008</v>
      </c>
      <c r="C4">
        <v>0.15451678723798923</v>
      </c>
    </row>
    <row r="5" spans="1:3" ht="12.75">
      <c r="A5" t="s">
        <v>1055</v>
      </c>
      <c r="B5">
        <v>0.0708472616602275</v>
      </c>
      <c r="C5">
        <v>0.02856612873307364</v>
      </c>
    </row>
    <row r="6" spans="1:3" ht="12.75">
      <c r="A6" t="s">
        <v>1056</v>
      </c>
      <c r="B6">
        <v>0.08731064430749966</v>
      </c>
      <c r="C6">
        <v>0.01854943424225561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1057</v>
      </c>
      <c r="B2">
        <v>0.0016254508672690759</v>
      </c>
    </row>
    <row r="3" spans="1:2" ht="12.75">
      <c r="A3" t="s">
        <v>1058</v>
      </c>
      <c r="B3">
        <v>0.006283183451892818</v>
      </c>
    </row>
    <row r="4" spans="1:2" ht="12.75">
      <c r="A4" t="s">
        <v>1059</v>
      </c>
      <c r="B4">
        <v>0.027935965523199754</v>
      </c>
    </row>
    <row r="5" spans="1:2" ht="12.75">
      <c r="A5" t="s">
        <v>1060</v>
      </c>
      <c r="B5">
        <v>0.2882875776891317</v>
      </c>
    </row>
    <row r="6" spans="1:2" ht="12.75">
      <c r="A6" t="s">
        <v>1061</v>
      </c>
      <c r="B6">
        <v>0.36480116544756763</v>
      </c>
    </row>
    <row r="7" spans="1:2" ht="12.75">
      <c r="A7" t="s">
        <v>1062</v>
      </c>
      <c r="B7">
        <v>0.23422341958460052</v>
      </c>
    </row>
    <row r="8" spans="1:2" ht="12.75">
      <c r="A8" t="s">
        <v>1063</v>
      </c>
      <c r="B8">
        <v>0.054883086868224996</v>
      </c>
    </row>
    <row r="9" spans="1:2" ht="12.75">
      <c r="A9" t="s">
        <v>1064</v>
      </c>
      <c r="B9">
        <v>0.016002715050410937</v>
      </c>
    </row>
    <row r="10" spans="1:2" ht="12.75">
      <c r="A10" t="s">
        <v>1065</v>
      </c>
      <c r="B10">
        <v>0.004320232853885782</v>
      </c>
    </row>
    <row r="11" spans="1:2" ht="12.75">
      <c r="A11" t="s">
        <v>1066</v>
      </c>
      <c r="B11">
        <v>0.0012746649624249</v>
      </c>
    </row>
    <row r="12" spans="1:2" ht="12.75">
      <c r="A12" t="s">
        <v>1067</v>
      </c>
      <c r="B12">
        <v>0.0002574611166749134</v>
      </c>
    </row>
    <row r="13" spans="1:2" ht="12.75">
      <c r="A13" t="s">
        <v>1068</v>
      </c>
      <c r="B13">
        <v>9.009896983699702E-05</v>
      </c>
    </row>
    <row r="14" spans="1:2" ht="12.75">
      <c r="A14" t="s">
        <v>1069</v>
      </c>
      <c r="B14">
        <v>1.2840968252420496E-05</v>
      </c>
    </row>
    <row r="15" spans="1:2" ht="12.75">
      <c r="A15" t="s">
        <v>1070</v>
      </c>
      <c r="B15">
        <v>2.1366466274489832E-06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C166">
      <selection activeCell="K33" sqref="K33"/>
    </sheetView>
  </sheetViews>
  <sheetFormatPr defaultColWidth="8.8515625" defaultRowHeight="12.75" outlineLevelRow="1"/>
  <cols>
    <col min="1" max="1" width="13.28125" style="61" customWidth="1"/>
    <col min="2" max="2" width="60.7109375" style="61" customWidth="1"/>
    <col min="3" max="3" width="49.28125" style="61" customWidth="1"/>
    <col min="4" max="4" width="40.7109375" style="61" customWidth="1"/>
    <col min="5" max="5" width="6.7109375" style="61" customWidth="1"/>
    <col min="6" max="6" width="41.7109375" style="61" customWidth="1"/>
    <col min="7" max="7" width="41.7109375" style="58" customWidth="1"/>
    <col min="8" max="8" width="7.28125" style="61" customWidth="1"/>
    <col min="9" max="9" width="71.8515625" style="61" customWidth="1"/>
    <col min="10" max="11" width="47.7109375" style="61" customWidth="1"/>
    <col min="12" max="12" width="7.28125" style="61" customWidth="1"/>
    <col min="13" max="13" width="25.7109375" style="61" customWidth="1"/>
    <col min="14" max="14" width="25.7109375" style="58" customWidth="1"/>
    <col min="15" max="16384" width="8.8515625" style="98" customWidth="1"/>
  </cols>
  <sheetData>
    <row r="1" spans="1:13" ht="31.5">
      <c r="A1" s="57" t="s">
        <v>0</v>
      </c>
      <c r="B1" s="57"/>
      <c r="C1" s="58"/>
      <c r="D1" s="58"/>
      <c r="E1" s="58"/>
      <c r="F1" s="59"/>
      <c r="H1" s="58"/>
      <c r="I1" s="57"/>
      <c r="J1" s="58"/>
      <c r="K1" s="58"/>
      <c r="L1" s="58"/>
      <c r="M1" s="58"/>
    </row>
    <row r="2" spans="1:13" ht="15.75" thickBot="1">
      <c r="A2" s="58"/>
      <c r="B2" s="60"/>
      <c r="C2" s="60"/>
      <c r="D2" s="58"/>
      <c r="E2" s="58"/>
      <c r="F2" s="58"/>
      <c r="H2" s="58"/>
      <c r="L2" s="58"/>
      <c r="M2" s="58"/>
    </row>
    <row r="3" spans="1:13" ht="19.5" thickBot="1">
      <c r="A3" s="62"/>
      <c r="B3" s="63" t="s">
        <v>1</v>
      </c>
      <c r="C3" s="64" t="s">
        <v>2</v>
      </c>
      <c r="D3" s="62"/>
      <c r="E3" s="62"/>
      <c r="F3" s="65">
        <f>IF(AND(SUM('B1. HTT Mortgage Assets'!C151:C155)=1,SUM(C194:C206)=0),"","Let op: volgorde van de rijen vermoedelijk fout. Zet dit juist")</f>
      </c>
      <c r="G3" s="62"/>
      <c r="H3" s="58"/>
      <c r="L3" s="58"/>
      <c r="M3" s="58"/>
    </row>
    <row r="4" spans="8:13" ht="15.75" thickBot="1">
      <c r="H4" s="58"/>
      <c r="L4" s="58"/>
      <c r="M4" s="58"/>
    </row>
    <row r="5" spans="1:13" ht="18.75">
      <c r="A5" s="66"/>
      <c r="B5" s="67" t="s">
        <v>3</v>
      </c>
      <c r="C5" s="66"/>
      <c r="E5" s="68"/>
      <c r="F5" s="68"/>
      <c r="H5" s="58"/>
      <c r="L5" s="58"/>
      <c r="M5" s="58"/>
    </row>
    <row r="6" spans="2:13" ht="15">
      <c r="B6" s="69" t="s">
        <v>4</v>
      </c>
      <c r="H6" s="58"/>
      <c r="L6" s="58"/>
      <c r="M6" s="58"/>
    </row>
    <row r="7" spans="2:13" ht="15">
      <c r="B7" s="70" t="s">
        <v>1534</v>
      </c>
      <c r="H7" s="58"/>
      <c r="L7" s="58"/>
      <c r="M7" s="58"/>
    </row>
    <row r="8" spans="2:13" ht="15">
      <c r="B8" s="70" t="s">
        <v>5</v>
      </c>
      <c r="H8" s="58"/>
      <c r="L8" s="58"/>
      <c r="M8" s="58"/>
    </row>
    <row r="9" spans="2:13" ht="15">
      <c r="B9" s="69" t="s">
        <v>1535</v>
      </c>
      <c r="H9" s="58"/>
      <c r="L9" s="58"/>
      <c r="M9" s="58"/>
    </row>
    <row r="10" spans="2:13" ht="15">
      <c r="B10" s="69" t="s">
        <v>370</v>
      </c>
      <c r="H10" s="58"/>
      <c r="L10" s="58"/>
      <c r="M10" s="58"/>
    </row>
    <row r="11" spans="2:13" ht="15.75" thickBot="1">
      <c r="B11" s="71" t="s">
        <v>379</v>
      </c>
      <c r="H11" s="58"/>
      <c r="L11" s="58"/>
      <c r="M11" s="58"/>
    </row>
    <row r="12" spans="2:13" ht="15">
      <c r="B12" s="72"/>
      <c r="H12" s="58"/>
      <c r="L12" s="58"/>
      <c r="M12" s="58"/>
    </row>
    <row r="13" spans="1:13" ht="37.5">
      <c r="A13" s="73" t="s">
        <v>6</v>
      </c>
      <c r="B13" s="73" t="s">
        <v>4</v>
      </c>
      <c r="C13" s="74"/>
      <c r="D13" s="74"/>
      <c r="E13" s="74"/>
      <c r="F13" s="74"/>
      <c r="G13" s="75"/>
      <c r="H13" s="58"/>
      <c r="L13" s="58"/>
      <c r="M13" s="58"/>
    </row>
    <row r="14" spans="1:13" ht="15">
      <c r="A14" s="61" t="s">
        <v>1536</v>
      </c>
      <c r="B14" s="76" t="s">
        <v>7</v>
      </c>
      <c r="C14" s="61" t="s">
        <v>8</v>
      </c>
      <c r="E14" s="68"/>
      <c r="F14" s="68"/>
      <c r="H14" s="58"/>
      <c r="L14" s="58"/>
      <c r="M14" s="58"/>
    </row>
    <row r="15" spans="1:13" ht="15">
      <c r="A15" s="61" t="s">
        <v>9</v>
      </c>
      <c r="B15" s="76" t="s">
        <v>10</v>
      </c>
      <c r="C15" s="61" t="s">
        <v>1537</v>
      </c>
      <c r="E15" s="68"/>
      <c r="F15" s="68"/>
      <c r="H15" s="58"/>
      <c r="L15" s="58"/>
      <c r="M15" s="58"/>
    </row>
    <row r="16" spans="1:13" ht="30">
      <c r="A16" s="61" t="s">
        <v>1538</v>
      </c>
      <c r="B16" s="76" t="s">
        <v>11</v>
      </c>
      <c r="C16" s="77" t="s">
        <v>12</v>
      </c>
      <c r="E16" s="68"/>
      <c r="F16" s="68"/>
      <c r="H16" s="58"/>
      <c r="L16" s="58"/>
      <c r="M16" s="58"/>
    </row>
    <row r="17" spans="1:13" ht="15">
      <c r="A17" s="61" t="s">
        <v>13</v>
      </c>
      <c r="B17" s="76" t="s">
        <v>14</v>
      </c>
      <c r="C17" s="78">
        <v>42735</v>
      </c>
      <c r="E17" s="68"/>
      <c r="F17" s="68"/>
      <c r="H17" s="58"/>
      <c r="L17" s="58"/>
      <c r="M17" s="58"/>
    </row>
    <row r="18" spans="1:13" ht="15" hidden="1" outlineLevel="1">
      <c r="A18" s="61" t="s">
        <v>15</v>
      </c>
      <c r="B18" s="79" t="s">
        <v>1539</v>
      </c>
      <c r="C18" s="77" t="s">
        <v>1540</v>
      </c>
      <c r="E18" s="68"/>
      <c r="F18" s="68"/>
      <c r="H18" s="58"/>
      <c r="L18" s="58"/>
      <c r="M18" s="58"/>
    </row>
    <row r="19" spans="1:13" ht="15" hidden="1" outlineLevel="1">
      <c r="A19" s="61" t="s">
        <v>16</v>
      </c>
      <c r="B19" s="79" t="s">
        <v>1541</v>
      </c>
      <c r="C19" s="61" t="s">
        <v>1542</v>
      </c>
      <c r="E19" s="68"/>
      <c r="F19" s="68"/>
      <c r="H19" s="58"/>
      <c r="L19" s="58"/>
      <c r="M19" s="58"/>
    </row>
    <row r="20" spans="1:13" ht="15" hidden="1" outlineLevel="1">
      <c r="A20" s="61" t="s">
        <v>1543</v>
      </c>
      <c r="B20" s="79"/>
      <c r="E20" s="68"/>
      <c r="F20" s="68"/>
      <c r="H20" s="58"/>
      <c r="L20" s="58"/>
      <c r="M20" s="58"/>
    </row>
    <row r="21" spans="1:13" ht="15" hidden="1" outlineLevel="1">
      <c r="A21" s="61" t="s">
        <v>17</v>
      </c>
      <c r="B21" s="79"/>
      <c r="E21" s="68"/>
      <c r="F21" s="68"/>
      <c r="H21" s="58"/>
      <c r="L21" s="58"/>
      <c r="M21" s="58"/>
    </row>
    <row r="22" spans="1:13" ht="15" hidden="1" outlineLevel="1">
      <c r="A22" s="61" t="s">
        <v>18</v>
      </c>
      <c r="B22" s="79"/>
      <c r="E22" s="68"/>
      <c r="F22" s="68"/>
      <c r="H22" s="58"/>
      <c r="L22" s="58"/>
      <c r="M22" s="58"/>
    </row>
    <row r="23" spans="1:13" ht="15" hidden="1" outlineLevel="1">
      <c r="A23" s="61" t="s">
        <v>1544</v>
      </c>
      <c r="B23" s="79"/>
      <c r="E23" s="68"/>
      <c r="F23" s="68"/>
      <c r="H23" s="58"/>
      <c r="L23" s="58"/>
      <c r="M23" s="58"/>
    </row>
    <row r="24" spans="1:13" ht="15" hidden="1" outlineLevel="1">
      <c r="A24" s="61" t="s">
        <v>1545</v>
      </c>
      <c r="B24" s="79"/>
      <c r="E24" s="68"/>
      <c r="F24" s="68"/>
      <c r="H24" s="58"/>
      <c r="L24" s="58"/>
      <c r="M24" s="58"/>
    </row>
    <row r="25" spans="1:13" ht="15" hidden="1" outlineLevel="1">
      <c r="A25" s="61" t="s">
        <v>1546</v>
      </c>
      <c r="B25" s="79"/>
      <c r="E25" s="68"/>
      <c r="F25" s="68"/>
      <c r="H25" s="58"/>
      <c r="L25" s="58"/>
      <c r="M25" s="58"/>
    </row>
    <row r="26" spans="1:13" ht="18.75" collapsed="1">
      <c r="A26" s="74"/>
      <c r="B26" s="73" t="s">
        <v>1534</v>
      </c>
      <c r="C26" s="74"/>
      <c r="D26" s="74"/>
      <c r="E26" s="74"/>
      <c r="F26" s="74"/>
      <c r="G26" s="75"/>
      <c r="H26" s="58"/>
      <c r="L26" s="58"/>
      <c r="M26" s="58"/>
    </row>
    <row r="27" spans="1:13" ht="15">
      <c r="A27" s="61" t="s">
        <v>19</v>
      </c>
      <c r="B27" s="80" t="s">
        <v>20</v>
      </c>
      <c r="C27" s="61" t="s">
        <v>21</v>
      </c>
      <c r="D27" s="81"/>
      <c r="E27" s="81"/>
      <c r="F27" s="81"/>
      <c r="H27" s="58"/>
      <c r="L27" s="58"/>
      <c r="M27" s="58"/>
    </row>
    <row r="28" spans="1:13" ht="15">
      <c r="A28" s="61" t="s">
        <v>22</v>
      </c>
      <c r="B28" s="80" t="s">
        <v>23</v>
      </c>
      <c r="C28" s="61" t="s">
        <v>21</v>
      </c>
      <c r="D28" s="81"/>
      <c r="E28" s="81"/>
      <c r="F28" s="81"/>
      <c r="H28" s="58"/>
      <c r="L28" s="58"/>
      <c r="M28" s="58"/>
    </row>
    <row r="29" spans="1:13" ht="15">
      <c r="A29" s="61" t="s">
        <v>1547</v>
      </c>
      <c r="B29" s="80" t="s">
        <v>24</v>
      </c>
      <c r="C29" s="77" t="s">
        <v>1548</v>
      </c>
      <c r="E29" s="81"/>
      <c r="F29" s="81"/>
      <c r="H29" s="58"/>
      <c r="L29" s="58"/>
      <c r="M29" s="58"/>
    </row>
    <row r="30" spans="1:13" ht="15" hidden="1" outlineLevel="1">
      <c r="A30" s="61" t="s">
        <v>25</v>
      </c>
      <c r="B30" s="80"/>
      <c r="E30" s="81"/>
      <c r="F30" s="81"/>
      <c r="H30" s="58"/>
      <c r="L30" s="58"/>
      <c r="M30" s="58"/>
    </row>
    <row r="31" spans="1:13" ht="15" hidden="1" outlineLevel="1">
      <c r="A31" s="61" t="s">
        <v>26</v>
      </c>
      <c r="B31" s="80"/>
      <c r="E31" s="81"/>
      <c r="F31" s="81"/>
      <c r="H31" s="58"/>
      <c r="L31" s="58"/>
      <c r="M31" s="58"/>
    </row>
    <row r="32" spans="1:13" ht="15" hidden="1" outlineLevel="1">
      <c r="A32" s="61" t="s">
        <v>27</v>
      </c>
      <c r="B32" s="80"/>
      <c r="E32" s="81"/>
      <c r="F32" s="81"/>
      <c r="H32" s="58"/>
      <c r="L32" s="58"/>
      <c r="M32" s="58"/>
    </row>
    <row r="33" spans="1:13" ht="15" hidden="1" outlineLevel="1">
      <c r="A33" s="61" t="s">
        <v>28</v>
      </c>
      <c r="B33" s="80"/>
      <c r="E33" s="81"/>
      <c r="F33" s="81"/>
      <c r="H33" s="58"/>
      <c r="L33" s="58"/>
      <c r="M33" s="58"/>
    </row>
    <row r="34" spans="1:13" ht="15" hidden="1" outlineLevel="1">
      <c r="A34" s="61" t="s">
        <v>29</v>
      </c>
      <c r="B34" s="80"/>
      <c r="E34" s="81"/>
      <c r="F34" s="81"/>
      <c r="H34" s="58"/>
      <c r="L34" s="58"/>
      <c r="M34" s="58"/>
    </row>
    <row r="35" spans="1:13" ht="15" hidden="1" outlineLevel="1">
      <c r="A35" s="61" t="s">
        <v>1549</v>
      </c>
      <c r="B35" s="82"/>
      <c r="E35" s="81"/>
      <c r="F35" s="81"/>
      <c r="H35" s="58"/>
      <c r="L35" s="58"/>
      <c r="M35" s="58"/>
    </row>
    <row r="36" spans="1:13" ht="18.75" collapsed="1">
      <c r="A36" s="73"/>
      <c r="B36" s="73" t="s">
        <v>5</v>
      </c>
      <c r="C36" s="73"/>
      <c r="D36" s="74"/>
      <c r="E36" s="74"/>
      <c r="F36" s="74"/>
      <c r="G36" s="75"/>
      <c r="H36" s="58"/>
      <c r="I36" s="83"/>
      <c r="L36" s="58"/>
      <c r="M36" s="58"/>
    </row>
    <row r="37" spans="1:13" ht="15" customHeight="1">
      <c r="A37" s="84"/>
      <c r="B37" s="85" t="s">
        <v>30</v>
      </c>
      <c r="C37" s="84" t="s">
        <v>49</v>
      </c>
      <c r="D37" s="84"/>
      <c r="E37" s="86"/>
      <c r="F37" s="87"/>
      <c r="G37" s="87"/>
      <c r="H37" s="58"/>
      <c r="L37" s="58"/>
      <c r="M37" s="58"/>
    </row>
    <row r="38" spans="1:13" ht="14.25" customHeight="1">
      <c r="A38" s="61" t="s">
        <v>31</v>
      </c>
      <c r="B38" s="81" t="s">
        <v>1550</v>
      </c>
      <c r="C38" s="88">
        <v>749.6981388600012</v>
      </c>
      <c r="F38" s="81"/>
      <c r="H38" s="58"/>
      <c r="L38" s="58"/>
      <c r="M38" s="58"/>
    </row>
    <row r="39" spans="1:13" ht="15" customHeight="1">
      <c r="A39" s="61" t="s">
        <v>32</v>
      </c>
      <c r="B39" s="81" t="s">
        <v>33</v>
      </c>
      <c r="C39" s="88">
        <v>500</v>
      </c>
      <c r="F39" s="81"/>
      <c r="H39" s="58"/>
      <c r="L39" s="58"/>
      <c r="M39" s="58"/>
    </row>
    <row r="40" spans="1:13" ht="14.25" customHeight="1" hidden="1" outlineLevel="1">
      <c r="A40" s="61" t="s">
        <v>34</v>
      </c>
      <c r="B40" s="89" t="s">
        <v>35</v>
      </c>
      <c r="C40" s="88">
        <v>880.0538721921266</v>
      </c>
      <c r="F40" s="81"/>
      <c r="H40" s="58"/>
      <c r="L40" s="58"/>
      <c r="M40" s="58"/>
    </row>
    <row r="41" spans="1:13" ht="14.25" customHeight="1" hidden="1" outlineLevel="1">
      <c r="A41" s="61" t="s">
        <v>36</v>
      </c>
      <c r="B41" s="89" t="s">
        <v>37</v>
      </c>
      <c r="C41" s="88">
        <v>498.0239851408986</v>
      </c>
      <c r="F41" s="81"/>
      <c r="H41" s="58"/>
      <c r="L41" s="58"/>
      <c r="M41" s="58"/>
    </row>
    <row r="42" spans="1:13" ht="13.5" customHeight="1" hidden="1" outlineLevel="1">
      <c r="A42" s="61" t="s">
        <v>38</v>
      </c>
      <c r="B42" s="81"/>
      <c r="F42" s="81"/>
      <c r="H42" s="58"/>
      <c r="L42" s="58"/>
      <c r="M42" s="58"/>
    </row>
    <row r="43" spans="1:13" ht="13.5" customHeight="1" hidden="1" outlineLevel="1">
      <c r="A43" s="61" t="s">
        <v>1551</v>
      </c>
      <c r="B43" s="81"/>
      <c r="F43" s="81"/>
      <c r="H43" s="58"/>
      <c r="L43" s="58"/>
      <c r="M43" s="58"/>
    </row>
    <row r="44" spans="1:13" ht="15" customHeight="1" collapsed="1">
      <c r="A44" s="84"/>
      <c r="B44" s="85" t="s">
        <v>1552</v>
      </c>
      <c r="C44" s="90" t="s">
        <v>1553</v>
      </c>
      <c r="D44" s="84" t="s">
        <v>39</v>
      </c>
      <c r="E44" s="86"/>
      <c r="F44" s="87" t="s">
        <v>40</v>
      </c>
      <c r="G44" s="87" t="s">
        <v>41</v>
      </c>
      <c r="H44" s="58"/>
      <c r="L44" s="58"/>
      <c r="M44" s="58"/>
    </row>
    <row r="45" spans="1:13" ht="15" customHeight="1">
      <c r="A45" s="61" t="s">
        <v>42</v>
      </c>
      <c r="B45" s="91" t="s">
        <v>43</v>
      </c>
      <c r="C45" s="92">
        <v>0.05</v>
      </c>
      <c r="D45" s="92">
        <v>0.4993962777200024</v>
      </c>
      <c r="F45" s="92">
        <v>0.05</v>
      </c>
      <c r="G45" s="92" t="s">
        <v>44</v>
      </c>
      <c r="H45" s="58"/>
      <c r="L45" s="58"/>
      <c r="M45" s="58"/>
    </row>
    <row r="46" spans="1:13" ht="15" customHeight="1" hidden="1" outlineLevel="1">
      <c r="A46" s="61" t="s">
        <v>45</v>
      </c>
      <c r="B46" s="79" t="s">
        <v>1554</v>
      </c>
      <c r="G46" s="61"/>
      <c r="H46" s="58"/>
      <c r="L46" s="58"/>
      <c r="M46" s="58"/>
    </row>
    <row r="47" spans="1:13" ht="15" customHeight="1" hidden="1" outlineLevel="1">
      <c r="A47" s="61" t="s">
        <v>46</v>
      </c>
      <c r="B47" s="79" t="s">
        <v>1555</v>
      </c>
      <c r="G47" s="61"/>
      <c r="H47" s="58"/>
      <c r="L47" s="58"/>
      <c r="M47" s="58"/>
    </row>
    <row r="48" spans="1:13" ht="15" customHeight="1" hidden="1" outlineLevel="1">
      <c r="A48" s="61" t="s">
        <v>47</v>
      </c>
      <c r="B48" s="79"/>
      <c r="G48" s="61"/>
      <c r="H48" s="58"/>
      <c r="L48" s="58"/>
      <c r="M48" s="58"/>
    </row>
    <row r="49" spans="1:13" ht="15" customHeight="1" hidden="1" outlineLevel="1">
      <c r="A49" s="61" t="s">
        <v>48</v>
      </c>
      <c r="B49" s="79"/>
      <c r="G49" s="61"/>
      <c r="H49" s="58"/>
      <c r="L49" s="58"/>
      <c r="M49" s="58"/>
    </row>
    <row r="50" spans="1:13" ht="15" customHeight="1" hidden="1" outlineLevel="1">
      <c r="A50" s="61" t="s">
        <v>1556</v>
      </c>
      <c r="B50" s="79"/>
      <c r="G50" s="61"/>
      <c r="H50" s="58"/>
      <c r="L50" s="58"/>
      <c r="M50" s="58"/>
    </row>
    <row r="51" spans="1:13" ht="15" customHeight="1" hidden="1" outlineLevel="1">
      <c r="A51" s="61" t="s">
        <v>1557</v>
      </c>
      <c r="B51" s="79"/>
      <c r="G51" s="61"/>
      <c r="H51" s="58"/>
      <c r="L51" s="58"/>
      <c r="M51" s="58"/>
    </row>
    <row r="52" spans="1:13" ht="15" customHeight="1" collapsed="1">
      <c r="A52" s="84"/>
      <c r="B52" s="85" t="s">
        <v>1558</v>
      </c>
      <c r="C52" s="84" t="s">
        <v>49</v>
      </c>
      <c r="D52" s="84"/>
      <c r="E52" s="86"/>
      <c r="F52" s="87" t="s">
        <v>266</v>
      </c>
      <c r="G52" s="87"/>
      <c r="H52" s="58"/>
      <c r="L52" s="58"/>
      <c r="M52" s="58"/>
    </row>
    <row r="53" spans="1:13" ht="15" customHeight="1">
      <c r="A53" s="61" t="s">
        <v>50</v>
      </c>
      <c r="B53" s="81" t="s">
        <v>51</v>
      </c>
      <c r="C53" s="88">
        <v>749.6981388600012</v>
      </c>
      <c r="E53" s="93"/>
      <c r="F53" s="94">
        <v>0.993374834596051</v>
      </c>
      <c r="G53" s="95"/>
      <c r="H53" s="58"/>
      <c r="L53" s="58"/>
      <c r="M53" s="58"/>
    </row>
    <row r="54" spans="1:13" ht="15">
      <c r="A54" s="61" t="s">
        <v>52</v>
      </c>
      <c r="B54" s="81" t="s">
        <v>53</v>
      </c>
      <c r="C54" s="88" t="s">
        <v>54</v>
      </c>
      <c r="E54" s="93"/>
      <c r="F54" s="94" t="s">
        <v>55</v>
      </c>
      <c r="G54" s="95"/>
      <c r="H54" s="58"/>
      <c r="L54" s="58"/>
      <c r="M54" s="58"/>
    </row>
    <row r="55" spans="1:13" ht="15">
      <c r="A55" s="61" t="s">
        <v>56</v>
      </c>
      <c r="B55" s="81" t="s">
        <v>57</v>
      </c>
      <c r="C55" s="88" t="s">
        <v>54</v>
      </c>
      <c r="E55" s="93"/>
      <c r="F55" s="94" t="s">
        <v>55</v>
      </c>
      <c r="G55" s="95"/>
      <c r="H55" s="58"/>
      <c r="L55" s="58"/>
      <c r="M55" s="58"/>
    </row>
    <row r="56" spans="1:13" ht="15">
      <c r="A56" s="61" t="s">
        <v>58</v>
      </c>
      <c r="B56" s="81" t="s">
        <v>59</v>
      </c>
      <c r="C56" s="88">
        <v>5</v>
      </c>
      <c r="E56" s="93"/>
      <c r="F56" s="94">
        <v>0.0066251654039490284</v>
      </c>
      <c r="G56" s="95"/>
      <c r="H56" s="58"/>
      <c r="L56" s="58"/>
      <c r="M56" s="58"/>
    </row>
    <row r="57" spans="1:13" ht="15">
      <c r="A57" s="61" t="s">
        <v>60</v>
      </c>
      <c r="B57" s="61" t="s">
        <v>61</v>
      </c>
      <c r="C57" s="88">
        <v>0</v>
      </c>
      <c r="E57" s="93"/>
      <c r="F57" s="94" t="s">
        <v>55</v>
      </c>
      <c r="G57" s="95"/>
      <c r="H57" s="58"/>
      <c r="L57" s="58"/>
      <c r="M57" s="58"/>
    </row>
    <row r="58" spans="1:13" ht="15">
      <c r="A58" s="61" t="s">
        <v>62</v>
      </c>
      <c r="B58" s="96" t="s">
        <v>63</v>
      </c>
      <c r="C58" s="88">
        <v>754.6981388600012</v>
      </c>
      <c r="D58" s="93"/>
      <c r="E58" s="93"/>
      <c r="F58" s="94" t="s">
        <v>64</v>
      </c>
      <c r="G58" s="95"/>
      <c r="H58" s="58"/>
      <c r="L58" s="58"/>
      <c r="M58" s="58"/>
    </row>
    <row r="59" spans="1:13" ht="15" hidden="1" outlineLevel="1">
      <c r="A59" s="61" t="s">
        <v>65</v>
      </c>
      <c r="B59" s="97" t="s">
        <v>151</v>
      </c>
      <c r="E59" s="93"/>
      <c r="F59" s="95"/>
      <c r="G59" s="95"/>
      <c r="H59" s="58"/>
      <c r="L59" s="58"/>
      <c r="M59" s="58"/>
    </row>
    <row r="60" spans="1:13" ht="15" hidden="1" outlineLevel="1">
      <c r="A60" s="61" t="s">
        <v>66</v>
      </c>
      <c r="B60" s="97" t="s">
        <v>151</v>
      </c>
      <c r="E60" s="93"/>
      <c r="F60" s="95"/>
      <c r="G60" s="95"/>
      <c r="H60" s="58"/>
      <c r="L60" s="58"/>
      <c r="M60" s="58"/>
    </row>
    <row r="61" spans="1:13" ht="15" hidden="1" outlineLevel="1">
      <c r="A61" s="61" t="s">
        <v>67</v>
      </c>
      <c r="B61" s="97" t="s">
        <v>151</v>
      </c>
      <c r="E61" s="93"/>
      <c r="F61" s="95"/>
      <c r="G61" s="95"/>
      <c r="H61" s="58"/>
      <c r="L61" s="58"/>
      <c r="M61" s="58"/>
    </row>
    <row r="62" spans="1:13" ht="15" hidden="1" outlineLevel="1">
      <c r="A62" s="61" t="s">
        <v>68</v>
      </c>
      <c r="B62" s="97" t="s">
        <v>151</v>
      </c>
      <c r="E62" s="93"/>
      <c r="F62" s="95"/>
      <c r="G62" s="95"/>
      <c r="H62" s="58"/>
      <c r="L62" s="58"/>
      <c r="M62" s="58"/>
    </row>
    <row r="63" spans="1:13" ht="15" hidden="1" outlineLevel="1">
      <c r="A63" s="61" t="s">
        <v>69</v>
      </c>
      <c r="B63" s="97" t="s">
        <v>151</v>
      </c>
      <c r="E63" s="93"/>
      <c r="F63" s="95"/>
      <c r="G63" s="95"/>
      <c r="H63" s="58"/>
      <c r="L63" s="58"/>
      <c r="M63" s="58"/>
    </row>
    <row r="64" spans="1:13" ht="15" hidden="1" outlineLevel="1">
      <c r="A64" s="61" t="s">
        <v>70</v>
      </c>
      <c r="B64" s="97" t="s">
        <v>151</v>
      </c>
      <c r="C64" s="98"/>
      <c r="D64" s="98"/>
      <c r="E64" s="98"/>
      <c r="F64" s="95"/>
      <c r="G64" s="99"/>
      <c r="H64" s="58"/>
      <c r="L64" s="58"/>
      <c r="M64" s="58"/>
    </row>
    <row r="65" spans="1:13" ht="15" customHeight="1" collapsed="1">
      <c r="A65" s="84"/>
      <c r="B65" s="85" t="s">
        <v>71</v>
      </c>
      <c r="C65" s="90" t="s">
        <v>1559</v>
      </c>
      <c r="D65" s="90" t="s">
        <v>1560</v>
      </c>
      <c r="E65" s="86"/>
      <c r="F65" s="87" t="s">
        <v>72</v>
      </c>
      <c r="G65" s="100" t="s">
        <v>73</v>
      </c>
      <c r="H65" s="58"/>
      <c r="L65" s="58"/>
      <c r="M65" s="58"/>
    </row>
    <row r="66" spans="1:13" ht="15">
      <c r="A66" s="61" t="s">
        <v>74</v>
      </c>
      <c r="B66" s="81" t="s">
        <v>75</v>
      </c>
      <c r="C66" s="101">
        <v>9.368772850230634</v>
      </c>
      <c r="D66" s="101" t="s">
        <v>44</v>
      </c>
      <c r="E66" s="76"/>
      <c r="F66" s="102"/>
      <c r="G66" s="59"/>
      <c r="H66" s="58"/>
      <c r="L66" s="58"/>
      <c r="M66" s="58"/>
    </row>
    <row r="67" spans="2:13" ht="13.5" customHeight="1">
      <c r="B67" s="81"/>
      <c r="E67" s="76"/>
      <c r="F67" s="102"/>
      <c r="G67" s="59"/>
      <c r="H67" s="58"/>
      <c r="L67" s="58"/>
      <c r="M67" s="58"/>
    </row>
    <row r="68" spans="2:13" ht="15">
      <c r="B68" s="81" t="s">
        <v>76</v>
      </c>
      <c r="C68" s="76"/>
      <c r="D68" s="76"/>
      <c r="E68" s="76"/>
      <c r="F68" s="59"/>
      <c r="G68" s="59"/>
      <c r="H68" s="58"/>
      <c r="L68" s="58"/>
      <c r="M68" s="58"/>
    </row>
    <row r="69" spans="2:13" ht="15">
      <c r="B69" s="81" t="s">
        <v>77</v>
      </c>
      <c r="E69" s="76"/>
      <c r="F69" s="59"/>
      <c r="G69" s="59"/>
      <c r="H69" s="58"/>
      <c r="L69" s="58"/>
      <c r="M69" s="58"/>
    </row>
    <row r="70" spans="1:13" ht="15">
      <c r="A70" s="61" t="s">
        <v>78</v>
      </c>
      <c r="B70" s="103" t="s">
        <v>106</v>
      </c>
      <c r="C70" s="88">
        <v>3.4983324899999997</v>
      </c>
      <c r="D70" s="88" t="s">
        <v>44</v>
      </c>
      <c r="E70" s="103"/>
      <c r="F70" s="95">
        <f aca="true" t="shared" si="0" ref="F70:F76">IF($C$77=0,"",IF(C70="[for completion]","",C70/$C$77))</f>
        <v>0.004666321428141205</v>
      </c>
      <c r="G70" s="95"/>
      <c r="H70" s="58"/>
      <c r="L70" s="58"/>
      <c r="M70" s="58"/>
    </row>
    <row r="71" spans="1:13" ht="15">
      <c r="A71" s="61" t="s">
        <v>79</v>
      </c>
      <c r="B71" s="103" t="s">
        <v>108</v>
      </c>
      <c r="C71" s="88">
        <v>6.149865740000002</v>
      </c>
      <c r="D71" s="88" t="s">
        <v>44</v>
      </c>
      <c r="E71" s="103"/>
      <c r="F71" s="95">
        <f t="shared" si="0"/>
        <v>0.008203122591916207</v>
      </c>
      <c r="G71" s="95"/>
      <c r="H71" s="58"/>
      <c r="L71" s="58"/>
      <c r="M71" s="58"/>
    </row>
    <row r="72" spans="1:13" ht="15">
      <c r="A72" s="61" t="s">
        <v>80</v>
      </c>
      <c r="B72" s="103" t="s">
        <v>110</v>
      </c>
      <c r="C72" s="88">
        <v>6.396792660000002</v>
      </c>
      <c r="D72" s="88" t="s">
        <v>44</v>
      </c>
      <c r="E72" s="103"/>
      <c r="F72" s="95">
        <f t="shared" si="0"/>
        <v>0.008532491049967178</v>
      </c>
      <c r="G72" s="95"/>
      <c r="H72" s="58"/>
      <c r="L72" s="58"/>
      <c r="M72" s="58"/>
    </row>
    <row r="73" spans="1:13" ht="15">
      <c r="A73" s="61" t="s">
        <v>81</v>
      </c>
      <c r="B73" s="103" t="s">
        <v>112</v>
      </c>
      <c r="C73" s="88">
        <v>19.92954146</v>
      </c>
      <c r="D73" s="88" t="s">
        <v>44</v>
      </c>
      <c r="E73" s="103"/>
      <c r="F73" s="95">
        <f t="shared" si="0"/>
        <v>0.02658342128247123</v>
      </c>
      <c r="G73" s="95"/>
      <c r="H73" s="58"/>
      <c r="L73" s="58"/>
      <c r="M73" s="58"/>
    </row>
    <row r="74" spans="1:13" ht="15">
      <c r="A74" s="61" t="s">
        <v>82</v>
      </c>
      <c r="B74" s="103" t="s">
        <v>114</v>
      </c>
      <c r="C74" s="88">
        <v>65.26045541999999</v>
      </c>
      <c r="D74" s="88" t="s">
        <v>44</v>
      </c>
      <c r="E74" s="103"/>
      <c r="F74" s="95">
        <f t="shared" si="0"/>
        <v>0.08704897616424098</v>
      </c>
      <c r="G74" s="95"/>
      <c r="H74" s="58"/>
      <c r="L74" s="58"/>
      <c r="M74" s="58"/>
    </row>
    <row r="75" spans="1:13" ht="15">
      <c r="A75" s="61" t="s">
        <v>83</v>
      </c>
      <c r="B75" s="103" t="s">
        <v>116</v>
      </c>
      <c r="C75" s="88">
        <v>330.34281432000034</v>
      </c>
      <c r="D75" s="88" t="s">
        <v>44</v>
      </c>
      <c r="E75" s="103"/>
      <c r="F75" s="95">
        <f t="shared" si="0"/>
        <v>0.440634432976349</v>
      </c>
      <c r="G75" s="95"/>
      <c r="H75" s="58"/>
      <c r="L75" s="58"/>
      <c r="M75" s="58"/>
    </row>
    <row r="76" spans="1:13" ht="14.25" customHeight="1">
      <c r="A76" s="61" t="s">
        <v>84</v>
      </c>
      <c r="B76" s="103" t="s">
        <v>117</v>
      </c>
      <c r="C76" s="88">
        <v>318.12033676999994</v>
      </c>
      <c r="D76" s="88" t="s">
        <v>44</v>
      </c>
      <c r="E76" s="103"/>
      <c r="F76" s="95">
        <f t="shared" si="0"/>
        <v>0.4243312345069143</v>
      </c>
      <c r="G76" s="95"/>
      <c r="H76" s="58"/>
      <c r="L76" s="58"/>
      <c r="M76" s="58"/>
    </row>
    <row r="77" spans="1:13" ht="14.25" customHeight="1">
      <c r="A77" s="61" t="s">
        <v>1561</v>
      </c>
      <c r="B77" s="104" t="s">
        <v>63</v>
      </c>
      <c r="C77" s="88">
        <v>749.6981388600002</v>
      </c>
      <c r="D77" s="88" t="s">
        <v>86</v>
      </c>
      <c r="E77" s="81"/>
      <c r="F77" s="99">
        <f>SUM(F70:F76)</f>
        <v>1.0000000000000002</v>
      </c>
      <c r="G77" s="99">
        <f>SUM(G70:G76)</f>
        <v>0</v>
      </c>
      <c r="H77" s="58"/>
      <c r="L77" s="58"/>
      <c r="M77" s="58"/>
    </row>
    <row r="78" spans="1:13" ht="14.25" customHeight="1" hidden="1" outlineLevel="1">
      <c r="A78" s="61" t="s">
        <v>1562</v>
      </c>
      <c r="B78" s="105" t="s">
        <v>88</v>
      </c>
      <c r="C78" s="93"/>
      <c r="D78" s="93"/>
      <c r="E78" s="81"/>
      <c r="F78" s="95"/>
      <c r="G78" s="95"/>
      <c r="H78" s="58"/>
      <c r="L78" s="58"/>
      <c r="M78" s="58"/>
    </row>
    <row r="79" spans="1:13" ht="14.25" customHeight="1" hidden="1" outlineLevel="1">
      <c r="A79" s="61" t="s">
        <v>1563</v>
      </c>
      <c r="B79" s="105" t="s">
        <v>90</v>
      </c>
      <c r="C79" s="93"/>
      <c r="D79" s="93"/>
      <c r="E79" s="81"/>
      <c r="F79" s="95"/>
      <c r="G79" s="95"/>
      <c r="H79" s="58"/>
      <c r="L79" s="58"/>
      <c r="M79" s="58"/>
    </row>
    <row r="80" spans="1:13" ht="14.25" customHeight="1" hidden="1" outlineLevel="1">
      <c r="A80" s="61" t="s">
        <v>1564</v>
      </c>
      <c r="B80" s="105" t="s">
        <v>1565</v>
      </c>
      <c r="C80" s="93"/>
      <c r="D80" s="93"/>
      <c r="E80" s="81"/>
      <c r="F80" s="95"/>
      <c r="G80" s="95"/>
      <c r="H80" s="58"/>
      <c r="L80" s="58"/>
      <c r="M80" s="58"/>
    </row>
    <row r="81" spans="1:13" ht="14.25" customHeight="1" hidden="1" outlineLevel="1">
      <c r="A81" s="61" t="s">
        <v>1566</v>
      </c>
      <c r="B81" s="105" t="s">
        <v>93</v>
      </c>
      <c r="C81" s="93"/>
      <c r="D81" s="93"/>
      <c r="E81" s="81"/>
      <c r="F81" s="95"/>
      <c r="G81" s="95"/>
      <c r="H81" s="58"/>
      <c r="L81" s="58"/>
      <c r="M81" s="58"/>
    </row>
    <row r="82" spans="1:13" ht="14.25" customHeight="1" hidden="1" outlineLevel="1">
      <c r="A82" s="61" t="s">
        <v>1567</v>
      </c>
      <c r="B82" s="105" t="s">
        <v>1568</v>
      </c>
      <c r="C82" s="93"/>
      <c r="D82" s="93"/>
      <c r="E82" s="81"/>
      <c r="F82" s="95"/>
      <c r="G82" s="95"/>
      <c r="H82" s="58"/>
      <c r="L82" s="58"/>
      <c r="M82" s="58"/>
    </row>
    <row r="83" spans="1:13" ht="14.25" customHeight="1" hidden="1" outlineLevel="1">
      <c r="A83" s="61" t="s">
        <v>1569</v>
      </c>
      <c r="B83" s="105"/>
      <c r="C83" s="93"/>
      <c r="D83" s="93"/>
      <c r="E83" s="81"/>
      <c r="F83" s="95"/>
      <c r="G83" s="95"/>
      <c r="H83" s="58"/>
      <c r="L83" s="58"/>
      <c r="M83" s="58"/>
    </row>
    <row r="84" spans="1:13" ht="14.25" customHeight="1" hidden="1" outlineLevel="1">
      <c r="A84" s="61" t="s">
        <v>1570</v>
      </c>
      <c r="B84" s="105"/>
      <c r="C84" s="93"/>
      <c r="D84" s="93"/>
      <c r="E84" s="81"/>
      <c r="F84" s="95"/>
      <c r="G84" s="95"/>
      <c r="H84" s="58"/>
      <c r="L84" s="58"/>
      <c r="M84" s="58"/>
    </row>
    <row r="85" spans="1:13" ht="14.25" customHeight="1" hidden="1" outlineLevel="1">
      <c r="A85" s="61" t="s">
        <v>1571</v>
      </c>
      <c r="B85" s="105"/>
      <c r="C85" s="93"/>
      <c r="D85" s="93"/>
      <c r="E85" s="81"/>
      <c r="F85" s="95"/>
      <c r="G85" s="95"/>
      <c r="H85" s="58"/>
      <c r="L85" s="58"/>
      <c r="M85" s="58"/>
    </row>
    <row r="86" spans="1:13" ht="14.25" customHeight="1" hidden="1" outlineLevel="1">
      <c r="A86" s="61" t="s">
        <v>1572</v>
      </c>
      <c r="B86" s="104"/>
      <c r="C86" s="93"/>
      <c r="D86" s="93"/>
      <c r="E86" s="81"/>
      <c r="F86" s="95"/>
      <c r="G86" s="95"/>
      <c r="H86" s="58"/>
      <c r="L86" s="58"/>
      <c r="M86" s="58"/>
    </row>
    <row r="87" spans="1:13" ht="15" hidden="1" outlineLevel="1">
      <c r="A87" s="61" t="s">
        <v>1573</v>
      </c>
      <c r="B87" s="105"/>
      <c r="C87" s="93"/>
      <c r="D87" s="93"/>
      <c r="E87" s="81"/>
      <c r="F87" s="95"/>
      <c r="G87" s="95"/>
      <c r="H87" s="58"/>
      <c r="L87" s="58"/>
      <c r="M87" s="58"/>
    </row>
    <row r="88" spans="1:13" ht="15" customHeight="1" collapsed="1">
      <c r="A88" s="84"/>
      <c r="B88" s="85" t="s">
        <v>99</v>
      </c>
      <c r="C88" s="90" t="s">
        <v>1574</v>
      </c>
      <c r="D88" s="90" t="s">
        <v>100</v>
      </c>
      <c r="E88" s="86"/>
      <c r="F88" s="87" t="s">
        <v>1575</v>
      </c>
      <c r="G88" s="84" t="s">
        <v>101</v>
      </c>
      <c r="H88" s="58"/>
      <c r="L88" s="58"/>
      <c r="M88" s="58"/>
    </row>
    <row r="89" spans="1:13" ht="15">
      <c r="A89" s="61" t="s">
        <v>102</v>
      </c>
      <c r="B89" s="81" t="s">
        <v>75</v>
      </c>
      <c r="C89" s="88">
        <v>6.816438356164384</v>
      </c>
      <c r="D89" s="88">
        <v>7.816438356164384</v>
      </c>
      <c r="E89" s="76"/>
      <c r="F89" s="102"/>
      <c r="G89" s="59"/>
      <c r="H89" s="58"/>
      <c r="L89" s="58"/>
      <c r="M89" s="58"/>
    </row>
    <row r="90" spans="2:13" ht="15">
      <c r="B90" s="81"/>
      <c r="E90" s="76"/>
      <c r="F90" s="102"/>
      <c r="G90" s="59"/>
      <c r="H90" s="58"/>
      <c r="L90" s="58"/>
      <c r="M90" s="58"/>
    </row>
    <row r="91" spans="2:13" ht="15">
      <c r="B91" s="81" t="s">
        <v>103</v>
      </c>
      <c r="C91" s="76"/>
      <c r="D91" s="76"/>
      <c r="E91" s="76"/>
      <c r="F91" s="59"/>
      <c r="G91" s="59"/>
      <c r="H91" s="58"/>
      <c r="L91" s="58"/>
      <c r="M91" s="58"/>
    </row>
    <row r="92" spans="1:13" ht="15">
      <c r="A92" s="61" t="s">
        <v>104</v>
      </c>
      <c r="B92" s="81" t="s">
        <v>77</v>
      </c>
      <c r="E92" s="76"/>
      <c r="F92" s="59"/>
      <c r="G92" s="59"/>
      <c r="H92" s="58"/>
      <c r="L92" s="58"/>
      <c r="M92" s="58"/>
    </row>
    <row r="93" spans="1:13" ht="15">
      <c r="A93" s="61" t="s">
        <v>105</v>
      </c>
      <c r="B93" s="103" t="s">
        <v>106</v>
      </c>
      <c r="C93" s="61">
        <v>0</v>
      </c>
      <c r="D93" s="61">
        <v>0</v>
      </c>
      <c r="E93" s="103"/>
      <c r="F93" s="95">
        <f>IF($C$100=0,"",IF(C93="[for completion]","",C93/$C$100))</f>
        <v>0</v>
      </c>
      <c r="G93" s="95">
        <f>IF($D$100=0,"",IF(D93="[Mark as ND1 if not relevant]","",D93/$D$100))</f>
        <v>0</v>
      </c>
      <c r="H93" s="58"/>
      <c r="L93" s="58"/>
      <c r="M93" s="58"/>
    </row>
    <row r="94" spans="1:13" ht="15">
      <c r="A94" s="61" t="s">
        <v>107</v>
      </c>
      <c r="B94" s="103" t="s">
        <v>108</v>
      </c>
      <c r="C94" s="61">
        <v>0</v>
      </c>
      <c r="D94" s="61">
        <v>0</v>
      </c>
      <c r="E94" s="103"/>
      <c r="F94" s="95">
        <f aca="true" t="shared" si="1" ref="F94:F110">IF($C$100=0,"",IF(C94="[for completion]","",C94/$C$100))</f>
        <v>0</v>
      </c>
      <c r="G94" s="95">
        <f aca="true" t="shared" si="2" ref="G94:G99">IF($D$100=0,"",IF(D94="[Mark as ND1 if not relevant]","",D94/$D$100))</f>
        <v>0</v>
      </c>
      <c r="H94" s="58"/>
      <c r="L94" s="58"/>
      <c r="M94" s="58"/>
    </row>
    <row r="95" spans="1:13" ht="15">
      <c r="A95" s="61" t="s">
        <v>109</v>
      </c>
      <c r="B95" s="103" t="s">
        <v>110</v>
      </c>
      <c r="C95" s="61">
        <v>0</v>
      </c>
      <c r="D95" s="61">
        <v>0</v>
      </c>
      <c r="E95" s="103"/>
      <c r="F95" s="95">
        <f t="shared" si="1"/>
        <v>0</v>
      </c>
      <c r="G95" s="95">
        <f t="shared" si="2"/>
        <v>0</v>
      </c>
      <c r="H95" s="58"/>
      <c r="L95" s="58"/>
      <c r="M95" s="58"/>
    </row>
    <row r="96" spans="1:13" ht="15">
      <c r="A96" s="61" t="s">
        <v>111</v>
      </c>
      <c r="B96" s="103" t="s">
        <v>112</v>
      </c>
      <c r="C96" s="61">
        <v>0</v>
      </c>
      <c r="D96" s="61">
        <v>0</v>
      </c>
      <c r="E96" s="103"/>
      <c r="F96" s="95">
        <f t="shared" si="1"/>
        <v>0</v>
      </c>
      <c r="G96" s="95">
        <f t="shared" si="2"/>
        <v>0</v>
      </c>
      <c r="H96" s="58"/>
      <c r="L96" s="58"/>
      <c r="M96" s="58"/>
    </row>
    <row r="97" spans="1:13" ht="15">
      <c r="A97" s="61" t="s">
        <v>113</v>
      </c>
      <c r="B97" s="103" t="s">
        <v>114</v>
      </c>
      <c r="C97" s="61">
        <v>0</v>
      </c>
      <c r="D97" s="61">
        <v>0</v>
      </c>
      <c r="E97" s="103"/>
      <c r="F97" s="95">
        <f t="shared" si="1"/>
        <v>0</v>
      </c>
      <c r="G97" s="95">
        <f t="shared" si="2"/>
        <v>0</v>
      </c>
      <c r="H97" s="58"/>
      <c r="L97" s="58"/>
      <c r="M97" s="58"/>
    </row>
    <row r="98" spans="1:13" ht="15">
      <c r="A98" s="61" t="s">
        <v>115</v>
      </c>
      <c r="B98" s="103" t="s">
        <v>116</v>
      </c>
      <c r="C98" s="88">
        <v>500</v>
      </c>
      <c r="D98" s="88">
        <v>500</v>
      </c>
      <c r="E98" s="103"/>
      <c r="F98" s="95">
        <f t="shared" si="1"/>
        <v>1</v>
      </c>
      <c r="G98" s="95">
        <f t="shared" si="2"/>
        <v>1</v>
      </c>
      <c r="H98" s="58"/>
      <c r="L98" s="58"/>
      <c r="M98" s="58"/>
    </row>
    <row r="99" spans="1:13" ht="15">
      <c r="A99" s="61" t="s">
        <v>85</v>
      </c>
      <c r="B99" s="103" t="s">
        <v>117</v>
      </c>
      <c r="C99" s="61">
        <v>0</v>
      </c>
      <c r="D99" s="61">
        <v>0</v>
      </c>
      <c r="E99" s="103"/>
      <c r="F99" s="95">
        <f t="shared" si="1"/>
        <v>0</v>
      </c>
      <c r="G99" s="95">
        <f t="shared" si="2"/>
        <v>0</v>
      </c>
      <c r="H99" s="58"/>
      <c r="L99" s="58"/>
      <c r="M99" s="58"/>
    </row>
    <row r="100" spans="1:13" ht="15">
      <c r="A100" s="61" t="s">
        <v>118</v>
      </c>
      <c r="B100" s="104" t="s">
        <v>63</v>
      </c>
      <c r="C100" s="88">
        <v>500</v>
      </c>
      <c r="D100" s="88">
        <v>500</v>
      </c>
      <c r="E100" s="81"/>
      <c r="F100" s="99">
        <f>SUM(F93:F99)</f>
        <v>1</v>
      </c>
      <c r="G100" s="99">
        <f>SUM(G93:G99)</f>
        <v>1</v>
      </c>
      <c r="H100" s="58"/>
      <c r="L100" s="58"/>
      <c r="M100" s="58"/>
    </row>
    <row r="101" spans="1:13" ht="15" hidden="1" outlineLevel="1">
      <c r="A101" s="61" t="s">
        <v>87</v>
      </c>
      <c r="B101" s="105" t="s">
        <v>88</v>
      </c>
      <c r="C101" s="93"/>
      <c r="D101" s="93"/>
      <c r="E101" s="81"/>
      <c r="F101" s="95">
        <f t="shared" si="1"/>
        <v>0</v>
      </c>
      <c r="G101" s="95">
        <f aca="true" t="shared" si="3" ref="G101:G110">IF($D$100=0,"",IF(D101="[for completion]","",D101/$D$100))</f>
        <v>0</v>
      </c>
      <c r="H101" s="58"/>
      <c r="L101" s="58"/>
      <c r="M101" s="58"/>
    </row>
    <row r="102" spans="1:13" ht="15" hidden="1" outlineLevel="1">
      <c r="A102" s="61" t="s">
        <v>89</v>
      </c>
      <c r="B102" s="105" t="s">
        <v>90</v>
      </c>
      <c r="C102" s="93"/>
      <c r="D102" s="93"/>
      <c r="E102" s="81"/>
      <c r="F102" s="95">
        <f t="shared" si="1"/>
        <v>0</v>
      </c>
      <c r="G102" s="95">
        <f t="shared" si="3"/>
        <v>0</v>
      </c>
      <c r="H102" s="58"/>
      <c r="L102" s="58"/>
      <c r="M102" s="58"/>
    </row>
    <row r="103" spans="1:13" ht="15" hidden="1" outlineLevel="1">
      <c r="A103" s="61" t="s">
        <v>91</v>
      </c>
      <c r="B103" s="105" t="s">
        <v>1565</v>
      </c>
      <c r="C103" s="93"/>
      <c r="D103" s="93"/>
      <c r="E103" s="81"/>
      <c r="F103" s="95">
        <f t="shared" si="1"/>
        <v>0</v>
      </c>
      <c r="G103" s="95">
        <f t="shared" si="3"/>
        <v>0</v>
      </c>
      <c r="H103" s="58"/>
      <c r="L103" s="58"/>
      <c r="M103" s="58"/>
    </row>
    <row r="104" spans="1:13" ht="15" hidden="1" outlineLevel="1">
      <c r="A104" s="61" t="s">
        <v>92</v>
      </c>
      <c r="B104" s="105" t="s">
        <v>93</v>
      </c>
      <c r="C104" s="93"/>
      <c r="D104" s="93"/>
      <c r="E104" s="81"/>
      <c r="F104" s="95">
        <f t="shared" si="1"/>
        <v>0</v>
      </c>
      <c r="G104" s="95">
        <f t="shared" si="3"/>
        <v>0</v>
      </c>
      <c r="H104" s="58"/>
      <c r="L104" s="58"/>
      <c r="M104" s="58"/>
    </row>
    <row r="105" spans="1:13" ht="15" hidden="1" outlineLevel="1">
      <c r="A105" s="61" t="s">
        <v>94</v>
      </c>
      <c r="B105" s="105" t="s">
        <v>1568</v>
      </c>
      <c r="C105" s="93"/>
      <c r="D105" s="93"/>
      <c r="E105" s="81"/>
      <c r="F105" s="95">
        <f t="shared" si="1"/>
        <v>0</v>
      </c>
      <c r="G105" s="95">
        <f t="shared" si="3"/>
        <v>0</v>
      </c>
      <c r="H105" s="58"/>
      <c r="L105" s="58"/>
      <c r="M105" s="58"/>
    </row>
    <row r="106" spans="1:13" ht="15" hidden="1" outlineLevel="1">
      <c r="A106" s="61" t="s">
        <v>95</v>
      </c>
      <c r="B106" s="105"/>
      <c r="C106" s="93"/>
      <c r="D106" s="93"/>
      <c r="E106" s="81"/>
      <c r="F106" s="95"/>
      <c r="G106" s="95"/>
      <c r="H106" s="58"/>
      <c r="L106" s="58"/>
      <c r="M106" s="58"/>
    </row>
    <row r="107" spans="1:13" ht="15" hidden="1" outlineLevel="1">
      <c r="A107" s="61" t="s">
        <v>96</v>
      </c>
      <c r="B107" s="105"/>
      <c r="C107" s="93"/>
      <c r="D107" s="93"/>
      <c r="E107" s="81"/>
      <c r="F107" s="95"/>
      <c r="G107" s="95"/>
      <c r="H107" s="58"/>
      <c r="L107" s="58"/>
      <c r="M107" s="58"/>
    </row>
    <row r="108" spans="1:13" ht="15" hidden="1" outlineLevel="1">
      <c r="A108" s="61" t="s">
        <v>97</v>
      </c>
      <c r="B108" s="104"/>
      <c r="C108" s="93"/>
      <c r="D108" s="93"/>
      <c r="E108" s="81"/>
      <c r="F108" s="95">
        <f t="shared" si="1"/>
        <v>0</v>
      </c>
      <c r="G108" s="95">
        <f t="shared" si="3"/>
        <v>0</v>
      </c>
      <c r="H108" s="58"/>
      <c r="L108" s="58"/>
      <c r="M108" s="58"/>
    </row>
    <row r="109" spans="1:13" ht="15" hidden="1" outlineLevel="1">
      <c r="A109" s="61" t="s">
        <v>98</v>
      </c>
      <c r="B109" s="105"/>
      <c r="C109" s="93"/>
      <c r="D109" s="93"/>
      <c r="E109" s="81"/>
      <c r="F109" s="95">
        <f t="shared" si="1"/>
        <v>0</v>
      </c>
      <c r="G109" s="95">
        <f t="shared" si="3"/>
        <v>0</v>
      </c>
      <c r="H109" s="58"/>
      <c r="L109" s="58"/>
      <c r="M109" s="58"/>
    </row>
    <row r="110" spans="1:13" ht="15" hidden="1" outlineLevel="1">
      <c r="A110" s="61" t="s">
        <v>119</v>
      </c>
      <c r="B110" s="105"/>
      <c r="C110" s="93"/>
      <c r="D110" s="93"/>
      <c r="E110" s="81"/>
      <c r="F110" s="95">
        <f t="shared" si="1"/>
        <v>0</v>
      </c>
      <c r="G110" s="95">
        <f t="shared" si="3"/>
        <v>0</v>
      </c>
      <c r="H110" s="58"/>
      <c r="L110" s="58"/>
      <c r="M110" s="58"/>
    </row>
    <row r="111" spans="1:13" ht="15" customHeight="1" collapsed="1">
      <c r="A111" s="84"/>
      <c r="B111" s="85" t="s">
        <v>120</v>
      </c>
      <c r="C111" s="87" t="s">
        <v>121</v>
      </c>
      <c r="D111" s="87" t="s">
        <v>122</v>
      </c>
      <c r="E111" s="86"/>
      <c r="F111" s="87" t="s">
        <v>123</v>
      </c>
      <c r="G111" s="87" t="s">
        <v>124</v>
      </c>
      <c r="H111" s="58"/>
      <c r="L111" s="58"/>
      <c r="M111" s="58"/>
    </row>
    <row r="112" spans="1:14" s="106" customFormat="1" ht="15">
      <c r="A112" s="61" t="s">
        <v>125</v>
      </c>
      <c r="B112" s="81" t="s">
        <v>2</v>
      </c>
      <c r="C112" s="88">
        <v>749.6981388600012</v>
      </c>
      <c r="D112" s="88"/>
      <c r="E112" s="95"/>
      <c r="F112" s="95">
        <f aca="true" t="shared" si="4" ref="F112:F125">IF($C$127=0,"",IF(C112="[for completion]","",C112/$C$127))</f>
        <v>1</v>
      </c>
      <c r="G112" s="95">
        <f aca="true" t="shared" si="5" ref="G112:G123">IF($D$127=0,"",IF(D112="[for completion]","",D112/$D$127))</f>
      </c>
      <c r="H112" s="58"/>
      <c r="I112" s="61"/>
      <c r="J112" s="61"/>
      <c r="K112" s="61"/>
      <c r="L112" s="58"/>
      <c r="M112" s="58"/>
      <c r="N112" s="58"/>
    </row>
    <row r="113" spans="1:14" s="106" customFormat="1" ht="15">
      <c r="A113" s="61" t="s">
        <v>127</v>
      </c>
      <c r="B113" s="81" t="s">
        <v>1576</v>
      </c>
      <c r="C113" s="88">
        <v>0</v>
      </c>
      <c r="D113" s="88"/>
      <c r="E113" s="95"/>
      <c r="F113" s="95">
        <f t="shared" si="4"/>
        <v>0</v>
      </c>
      <c r="G113" s="95">
        <f t="shared" si="5"/>
      </c>
      <c r="H113" s="58"/>
      <c r="I113" s="61"/>
      <c r="J113" s="61"/>
      <c r="K113" s="61"/>
      <c r="L113" s="58"/>
      <c r="M113" s="58"/>
      <c r="N113" s="58"/>
    </row>
    <row r="114" spans="1:14" s="106" customFormat="1" ht="15">
      <c r="A114" s="61" t="s">
        <v>128</v>
      </c>
      <c r="B114" s="81" t="s">
        <v>1577</v>
      </c>
      <c r="C114" s="88">
        <v>0</v>
      </c>
      <c r="D114" s="88"/>
      <c r="E114" s="95"/>
      <c r="F114" s="95">
        <f t="shared" si="4"/>
        <v>0</v>
      </c>
      <c r="G114" s="95">
        <f t="shared" si="5"/>
      </c>
      <c r="H114" s="58"/>
      <c r="I114" s="61"/>
      <c r="J114" s="61"/>
      <c r="K114" s="61"/>
      <c r="L114" s="58"/>
      <c r="M114" s="58"/>
      <c r="N114" s="58"/>
    </row>
    <row r="115" spans="1:14" s="106" customFormat="1" ht="15">
      <c r="A115" s="61" t="s">
        <v>129</v>
      </c>
      <c r="B115" s="81" t="s">
        <v>130</v>
      </c>
      <c r="C115" s="88">
        <v>0</v>
      </c>
      <c r="D115" s="88"/>
      <c r="E115" s="95"/>
      <c r="F115" s="95">
        <f t="shared" si="4"/>
        <v>0</v>
      </c>
      <c r="G115" s="95">
        <f t="shared" si="5"/>
      </c>
      <c r="H115" s="58"/>
      <c r="I115" s="61"/>
      <c r="J115" s="61"/>
      <c r="K115" s="61"/>
      <c r="L115" s="58"/>
      <c r="M115" s="58"/>
      <c r="N115" s="58"/>
    </row>
    <row r="116" spans="1:14" s="106" customFormat="1" ht="15">
      <c r="A116" s="61" t="s">
        <v>131</v>
      </c>
      <c r="B116" s="81" t="s">
        <v>1578</v>
      </c>
      <c r="C116" s="88">
        <v>0</v>
      </c>
      <c r="D116" s="88"/>
      <c r="E116" s="95"/>
      <c r="F116" s="95">
        <f t="shared" si="4"/>
        <v>0</v>
      </c>
      <c r="G116" s="95">
        <f t="shared" si="5"/>
      </c>
      <c r="H116" s="58"/>
      <c r="I116" s="61"/>
      <c r="J116" s="61"/>
      <c r="K116" s="61"/>
      <c r="L116" s="58"/>
      <c r="M116" s="58"/>
      <c r="N116" s="58"/>
    </row>
    <row r="117" spans="1:14" s="106" customFormat="1" ht="15">
      <c r="A117" s="61" t="s">
        <v>132</v>
      </c>
      <c r="B117" s="81" t="s">
        <v>1579</v>
      </c>
      <c r="C117" s="88">
        <v>0</v>
      </c>
      <c r="D117" s="88"/>
      <c r="E117" s="81"/>
      <c r="F117" s="95">
        <f t="shared" si="4"/>
        <v>0</v>
      </c>
      <c r="G117" s="95">
        <f t="shared" si="5"/>
      </c>
      <c r="H117" s="58"/>
      <c r="I117" s="61"/>
      <c r="J117" s="61"/>
      <c r="K117" s="61"/>
      <c r="L117" s="58"/>
      <c r="M117" s="58"/>
      <c r="N117" s="58"/>
    </row>
    <row r="118" spans="1:13" ht="15">
      <c r="A118" s="61" t="s">
        <v>133</v>
      </c>
      <c r="B118" s="81" t="s">
        <v>1580</v>
      </c>
      <c r="C118" s="88">
        <v>0</v>
      </c>
      <c r="D118" s="88"/>
      <c r="E118" s="81"/>
      <c r="F118" s="95">
        <f t="shared" si="4"/>
        <v>0</v>
      </c>
      <c r="G118" s="95">
        <f t="shared" si="5"/>
      </c>
      <c r="H118" s="58"/>
      <c r="L118" s="58"/>
      <c r="M118" s="58"/>
    </row>
    <row r="119" spans="1:13" ht="15">
      <c r="A119" s="61" t="s">
        <v>134</v>
      </c>
      <c r="B119" s="81" t="s">
        <v>135</v>
      </c>
      <c r="C119" s="88">
        <v>0</v>
      </c>
      <c r="D119" s="88"/>
      <c r="E119" s="81"/>
      <c r="F119" s="95">
        <f t="shared" si="4"/>
        <v>0</v>
      </c>
      <c r="G119" s="95">
        <f t="shared" si="5"/>
      </c>
      <c r="H119" s="58"/>
      <c r="L119" s="58"/>
      <c r="M119" s="58"/>
    </row>
    <row r="120" spans="1:13" ht="15">
      <c r="A120" s="61" t="s">
        <v>136</v>
      </c>
      <c r="B120" s="81" t="s">
        <v>137</v>
      </c>
      <c r="C120" s="88">
        <v>0</v>
      </c>
      <c r="D120" s="88"/>
      <c r="E120" s="81"/>
      <c r="F120" s="95">
        <f t="shared" si="4"/>
        <v>0</v>
      </c>
      <c r="G120" s="95">
        <f t="shared" si="5"/>
      </c>
      <c r="H120" s="58"/>
      <c r="L120" s="58"/>
      <c r="M120" s="58"/>
    </row>
    <row r="121" spans="1:13" ht="15">
      <c r="A121" s="61" t="s">
        <v>138</v>
      </c>
      <c r="B121" s="81" t="s">
        <v>139</v>
      </c>
      <c r="C121" s="88">
        <v>0</v>
      </c>
      <c r="D121" s="88"/>
      <c r="E121" s="81"/>
      <c r="F121" s="95">
        <f t="shared" si="4"/>
        <v>0</v>
      </c>
      <c r="G121" s="95">
        <f t="shared" si="5"/>
      </c>
      <c r="H121" s="58"/>
      <c r="L121" s="58"/>
      <c r="M121" s="58"/>
    </row>
    <row r="122" spans="1:13" ht="15">
      <c r="A122" s="61" t="s">
        <v>140</v>
      </c>
      <c r="B122" s="81" t="s">
        <v>141</v>
      </c>
      <c r="C122" s="88">
        <v>0</v>
      </c>
      <c r="D122" s="88"/>
      <c r="E122" s="81"/>
      <c r="F122" s="95">
        <f t="shared" si="4"/>
        <v>0</v>
      </c>
      <c r="G122" s="95">
        <f t="shared" si="5"/>
      </c>
      <c r="H122" s="58"/>
      <c r="L122" s="58"/>
      <c r="M122" s="58"/>
    </row>
    <row r="123" spans="1:13" ht="15">
      <c r="A123" s="61" t="s">
        <v>142</v>
      </c>
      <c r="B123" s="81" t="s">
        <v>143</v>
      </c>
      <c r="C123" s="88">
        <v>0</v>
      </c>
      <c r="D123" s="88"/>
      <c r="E123" s="81"/>
      <c r="F123" s="95">
        <f t="shared" si="4"/>
        <v>0</v>
      </c>
      <c r="G123" s="95">
        <f t="shared" si="5"/>
      </c>
      <c r="H123" s="58"/>
      <c r="L123" s="58"/>
      <c r="M123" s="58"/>
    </row>
    <row r="124" spans="1:13" ht="15">
      <c r="A124" s="61" t="s">
        <v>144</v>
      </c>
      <c r="B124" s="81" t="s">
        <v>145</v>
      </c>
      <c r="C124" s="88">
        <v>0</v>
      </c>
      <c r="D124" s="88"/>
      <c r="E124" s="81"/>
      <c r="F124" s="95">
        <f t="shared" si="4"/>
        <v>0</v>
      </c>
      <c r="G124" s="95"/>
      <c r="H124" s="58"/>
      <c r="L124" s="58"/>
      <c r="M124" s="58"/>
    </row>
    <row r="125" spans="1:13" ht="15">
      <c r="A125" s="61" t="s">
        <v>146</v>
      </c>
      <c r="B125" s="81" t="s">
        <v>147</v>
      </c>
      <c r="C125" s="88">
        <v>0</v>
      </c>
      <c r="D125" s="88"/>
      <c r="E125" s="81"/>
      <c r="F125" s="95">
        <f t="shared" si="4"/>
        <v>0</v>
      </c>
      <c r="G125" s="95"/>
      <c r="H125" s="58"/>
      <c r="L125" s="58"/>
      <c r="M125" s="58"/>
    </row>
    <row r="126" spans="1:13" ht="15">
      <c r="A126" s="61" t="s">
        <v>148</v>
      </c>
      <c r="B126" s="81" t="s">
        <v>61</v>
      </c>
      <c r="C126" s="88">
        <v>0</v>
      </c>
      <c r="D126" s="88"/>
      <c r="E126" s="81"/>
      <c r="F126" s="95">
        <f>IF($C$127=0,"",IF(C126="[for completion]","",C126/$C$127))</f>
        <v>0</v>
      </c>
      <c r="G126" s="95">
        <f>IF($D$127=0,"",IF(D126="[for completion]","",D126/$D$127))</f>
      </c>
      <c r="H126" s="58"/>
      <c r="L126" s="58"/>
      <c r="M126" s="58"/>
    </row>
    <row r="127" spans="1:13" ht="15">
      <c r="A127" s="61" t="s">
        <v>149</v>
      </c>
      <c r="B127" s="104" t="s">
        <v>63</v>
      </c>
      <c r="C127" s="101">
        <f>SUM(C112:C126)</f>
        <v>749.6981388600012</v>
      </c>
      <c r="E127" s="81"/>
      <c r="F127" s="92">
        <f>SUM(F112:F126)</f>
        <v>1</v>
      </c>
      <c r="G127" s="92">
        <f>SUM(G112:G126)</f>
        <v>0</v>
      </c>
      <c r="H127" s="58"/>
      <c r="L127" s="58"/>
      <c r="M127" s="58"/>
    </row>
    <row r="128" spans="1:13" ht="15" hidden="1" outlineLevel="1">
      <c r="A128" s="61" t="s">
        <v>150</v>
      </c>
      <c r="B128" s="97" t="s">
        <v>151</v>
      </c>
      <c r="E128" s="81"/>
      <c r="F128" s="95">
        <f aca="true" t="shared" si="6" ref="F128:F136">IF($C$127=0,"",IF(C128="[for completion]","",C128/$C$127))</f>
        <v>0</v>
      </c>
      <c r="G128" s="95">
        <f aca="true" t="shared" si="7" ref="G128:G136">IF($D$127=0,"",IF(D128="[for completion]","",D128/$D$127))</f>
      </c>
      <c r="H128" s="58"/>
      <c r="L128" s="58"/>
      <c r="M128" s="58"/>
    </row>
    <row r="129" spans="1:13" ht="15" hidden="1" outlineLevel="1">
      <c r="A129" s="61" t="s">
        <v>152</v>
      </c>
      <c r="B129" s="97" t="s">
        <v>151</v>
      </c>
      <c r="E129" s="81"/>
      <c r="F129" s="95">
        <f t="shared" si="6"/>
        <v>0</v>
      </c>
      <c r="G129" s="95">
        <f t="shared" si="7"/>
      </c>
      <c r="H129" s="58"/>
      <c r="L129" s="58"/>
      <c r="M129" s="58"/>
    </row>
    <row r="130" spans="1:13" ht="15" hidden="1" outlineLevel="1">
      <c r="A130" s="61" t="s">
        <v>153</v>
      </c>
      <c r="B130" s="97" t="s">
        <v>151</v>
      </c>
      <c r="E130" s="81"/>
      <c r="F130" s="95">
        <f t="shared" si="6"/>
        <v>0</v>
      </c>
      <c r="G130" s="95">
        <f t="shared" si="7"/>
      </c>
      <c r="H130" s="58"/>
      <c r="L130" s="58"/>
      <c r="M130" s="58"/>
    </row>
    <row r="131" spans="1:13" ht="15" hidden="1" outlineLevel="1">
      <c r="A131" s="61" t="s">
        <v>154</v>
      </c>
      <c r="B131" s="97" t="s">
        <v>151</v>
      </c>
      <c r="E131" s="81"/>
      <c r="F131" s="95">
        <f t="shared" si="6"/>
        <v>0</v>
      </c>
      <c r="G131" s="95">
        <f t="shared" si="7"/>
      </c>
      <c r="H131" s="58"/>
      <c r="L131" s="58"/>
      <c r="M131" s="58"/>
    </row>
    <row r="132" spans="1:13" ht="15" hidden="1" outlineLevel="1">
      <c r="A132" s="61" t="s">
        <v>155</v>
      </c>
      <c r="B132" s="97" t="s">
        <v>151</v>
      </c>
      <c r="E132" s="81"/>
      <c r="F132" s="95">
        <f t="shared" si="6"/>
        <v>0</v>
      </c>
      <c r="G132" s="95">
        <f t="shared" si="7"/>
      </c>
      <c r="H132" s="58"/>
      <c r="L132" s="58"/>
      <c r="M132" s="58"/>
    </row>
    <row r="133" spans="1:13" ht="15" hidden="1" outlineLevel="1">
      <c r="A133" s="61" t="s">
        <v>156</v>
      </c>
      <c r="B133" s="97" t="s">
        <v>151</v>
      </c>
      <c r="E133" s="81"/>
      <c r="F133" s="95">
        <f t="shared" si="6"/>
        <v>0</v>
      </c>
      <c r="G133" s="95">
        <f t="shared" si="7"/>
      </c>
      <c r="H133" s="58"/>
      <c r="L133" s="58"/>
      <c r="M133" s="58"/>
    </row>
    <row r="134" spans="1:13" ht="15" hidden="1" outlineLevel="1">
      <c r="A134" s="61" t="s">
        <v>157</v>
      </c>
      <c r="B134" s="97" t="s">
        <v>151</v>
      </c>
      <c r="E134" s="81"/>
      <c r="F134" s="95">
        <f t="shared" si="6"/>
        <v>0</v>
      </c>
      <c r="G134" s="95">
        <f t="shared" si="7"/>
      </c>
      <c r="H134" s="58"/>
      <c r="L134" s="58"/>
      <c r="M134" s="58"/>
    </row>
    <row r="135" spans="1:13" ht="15" hidden="1" outlineLevel="1">
      <c r="A135" s="61" t="s">
        <v>158</v>
      </c>
      <c r="B135" s="97" t="s">
        <v>151</v>
      </c>
      <c r="E135" s="81"/>
      <c r="F135" s="95">
        <f t="shared" si="6"/>
        <v>0</v>
      </c>
      <c r="G135" s="95">
        <f t="shared" si="7"/>
      </c>
      <c r="H135" s="58"/>
      <c r="L135" s="58"/>
      <c r="M135" s="58"/>
    </row>
    <row r="136" spans="1:13" ht="15" hidden="1" outlineLevel="1">
      <c r="A136" s="61" t="s">
        <v>159</v>
      </c>
      <c r="B136" s="97" t="s">
        <v>151</v>
      </c>
      <c r="C136" s="98"/>
      <c r="D136" s="98"/>
      <c r="E136" s="98"/>
      <c r="F136" s="95">
        <f t="shared" si="6"/>
        <v>0</v>
      </c>
      <c r="G136" s="95">
        <f t="shared" si="7"/>
      </c>
      <c r="H136" s="58"/>
      <c r="L136" s="58"/>
      <c r="M136" s="58"/>
    </row>
    <row r="137" spans="1:13" ht="15" customHeight="1" collapsed="1">
      <c r="A137" s="84"/>
      <c r="B137" s="85" t="s">
        <v>160</v>
      </c>
      <c r="C137" s="87" t="s">
        <v>121</v>
      </c>
      <c r="D137" s="87" t="s">
        <v>122</v>
      </c>
      <c r="E137" s="86"/>
      <c r="F137" s="87" t="s">
        <v>123</v>
      </c>
      <c r="G137" s="87" t="s">
        <v>124</v>
      </c>
      <c r="H137" s="58"/>
      <c r="L137" s="58"/>
      <c r="M137" s="58"/>
    </row>
    <row r="138" spans="1:14" s="106" customFormat="1" ht="15">
      <c r="A138" s="61" t="s">
        <v>161</v>
      </c>
      <c r="B138" s="81" t="s">
        <v>2</v>
      </c>
      <c r="C138" s="88">
        <v>500</v>
      </c>
      <c r="D138" s="61"/>
      <c r="E138" s="95"/>
      <c r="F138" s="95">
        <f>IF($C$153=0,"",IF(C138="[for completion]","",C138/$C$153))</f>
        <v>1</v>
      </c>
      <c r="G138" s="95">
        <f>IF($D$153=0,"",IF(D138="[for completion]","",D138/$D$153))</f>
      </c>
      <c r="H138" s="58"/>
      <c r="I138" s="61"/>
      <c r="J138" s="61"/>
      <c r="K138" s="61"/>
      <c r="L138" s="58"/>
      <c r="M138" s="58"/>
      <c r="N138" s="58"/>
    </row>
    <row r="139" spans="1:14" s="106" customFormat="1" ht="15">
      <c r="A139" s="61" t="s">
        <v>162</v>
      </c>
      <c r="B139" s="81" t="s">
        <v>1576</v>
      </c>
      <c r="C139" s="88">
        <v>0</v>
      </c>
      <c r="D139" s="61"/>
      <c r="E139" s="95"/>
      <c r="F139" s="95">
        <f aca="true" t="shared" si="8" ref="F139:F152">IF($C$153=0,"",IF(C139="[for completion]","",C139/$C$153))</f>
        <v>0</v>
      </c>
      <c r="G139" s="95">
        <f aca="true" t="shared" si="9" ref="G139:G152">IF($D$153=0,"",IF(D139="[for completion]","",D139/$D$153))</f>
      </c>
      <c r="H139" s="58"/>
      <c r="I139" s="61"/>
      <c r="J139" s="61"/>
      <c r="K139" s="61"/>
      <c r="L139" s="58"/>
      <c r="M139" s="58"/>
      <c r="N139" s="58"/>
    </row>
    <row r="140" spans="1:14" s="106" customFormat="1" ht="15">
      <c r="A140" s="61" t="s">
        <v>163</v>
      </c>
      <c r="B140" s="81" t="s">
        <v>1577</v>
      </c>
      <c r="C140" s="88">
        <v>0</v>
      </c>
      <c r="D140" s="61"/>
      <c r="E140" s="95"/>
      <c r="F140" s="95">
        <f t="shared" si="8"/>
        <v>0</v>
      </c>
      <c r="G140" s="95">
        <f t="shared" si="9"/>
      </c>
      <c r="H140" s="58"/>
      <c r="I140" s="61"/>
      <c r="J140" s="61"/>
      <c r="K140" s="61"/>
      <c r="L140" s="58"/>
      <c r="M140" s="58"/>
      <c r="N140" s="58"/>
    </row>
    <row r="141" spans="1:14" s="106" customFormat="1" ht="15">
      <c r="A141" s="61" t="s">
        <v>164</v>
      </c>
      <c r="B141" s="81" t="s">
        <v>130</v>
      </c>
      <c r="C141" s="88">
        <v>0</v>
      </c>
      <c r="D141" s="61"/>
      <c r="E141" s="95"/>
      <c r="F141" s="95">
        <f t="shared" si="8"/>
        <v>0</v>
      </c>
      <c r="G141" s="95">
        <f t="shared" si="9"/>
      </c>
      <c r="H141" s="58"/>
      <c r="I141" s="61"/>
      <c r="J141" s="61"/>
      <c r="K141" s="61"/>
      <c r="L141" s="58"/>
      <c r="M141" s="58"/>
      <c r="N141" s="58"/>
    </row>
    <row r="142" spans="1:14" s="106" customFormat="1" ht="15">
      <c r="A142" s="61" t="s">
        <v>165</v>
      </c>
      <c r="B142" s="81" t="s">
        <v>1578</v>
      </c>
      <c r="C142" s="88">
        <v>0</v>
      </c>
      <c r="D142" s="61"/>
      <c r="E142" s="95"/>
      <c r="F142" s="95">
        <f t="shared" si="8"/>
        <v>0</v>
      </c>
      <c r="G142" s="95">
        <f t="shared" si="9"/>
      </c>
      <c r="H142" s="58"/>
      <c r="I142" s="61"/>
      <c r="J142" s="61"/>
      <c r="K142" s="61"/>
      <c r="L142" s="58"/>
      <c r="M142" s="58"/>
      <c r="N142" s="58"/>
    </row>
    <row r="143" spans="1:14" s="106" customFormat="1" ht="15">
      <c r="A143" s="61" t="s">
        <v>166</v>
      </c>
      <c r="B143" s="81" t="s">
        <v>1579</v>
      </c>
      <c r="C143" s="88">
        <v>0</v>
      </c>
      <c r="D143" s="61"/>
      <c r="E143" s="81"/>
      <c r="F143" s="95">
        <f t="shared" si="8"/>
        <v>0</v>
      </c>
      <c r="G143" s="95">
        <f t="shared" si="9"/>
      </c>
      <c r="H143" s="58"/>
      <c r="I143" s="61"/>
      <c r="J143" s="61"/>
      <c r="K143" s="61"/>
      <c r="L143" s="58"/>
      <c r="M143" s="58"/>
      <c r="N143" s="58"/>
    </row>
    <row r="144" spans="1:13" ht="15">
      <c r="A144" s="61" t="s">
        <v>167</v>
      </c>
      <c r="B144" s="81" t="s">
        <v>1580</v>
      </c>
      <c r="C144" s="88">
        <v>0</v>
      </c>
      <c r="E144" s="81"/>
      <c r="F144" s="95">
        <f t="shared" si="8"/>
        <v>0</v>
      </c>
      <c r="G144" s="95">
        <f t="shared" si="9"/>
      </c>
      <c r="H144" s="58"/>
      <c r="L144" s="58"/>
      <c r="M144" s="58"/>
    </row>
    <row r="145" spans="1:13" ht="15">
      <c r="A145" s="61" t="s">
        <v>168</v>
      </c>
      <c r="B145" s="81" t="s">
        <v>135</v>
      </c>
      <c r="C145" s="88">
        <v>0</v>
      </c>
      <c r="E145" s="81"/>
      <c r="F145" s="95">
        <f t="shared" si="8"/>
        <v>0</v>
      </c>
      <c r="G145" s="95">
        <f t="shared" si="9"/>
      </c>
      <c r="H145" s="58"/>
      <c r="L145" s="58"/>
      <c r="M145" s="58"/>
    </row>
    <row r="146" spans="1:13" ht="15">
      <c r="A146" s="61" t="s">
        <v>169</v>
      </c>
      <c r="B146" s="81" t="s">
        <v>137</v>
      </c>
      <c r="C146" s="88">
        <v>0</v>
      </c>
      <c r="E146" s="81"/>
      <c r="F146" s="95">
        <f t="shared" si="8"/>
        <v>0</v>
      </c>
      <c r="G146" s="95">
        <f t="shared" si="9"/>
      </c>
      <c r="H146" s="58"/>
      <c r="L146" s="58"/>
      <c r="M146" s="58"/>
    </row>
    <row r="147" spans="1:13" ht="15">
      <c r="A147" s="61" t="s">
        <v>170</v>
      </c>
      <c r="B147" s="81" t="s">
        <v>139</v>
      </c>
      <c r="C147" s="88">
        <v>0</v>
      </c>
      <c r="E147" s="81"/>
      <c r="F147" s="95">
        <f t="shared" si="8"/>
        <v>0</v>
      </c>
      <c r="G147" s="95">
        <f t="shared" si="9"/>
      </c>
      <c r="H147" s="58"/>
      <c r="L147" s="58"/>
      <c r="M147" s="58"/>
    </row>
    <row r="148" spans="1:13" ht="15">
      <c r="A148" s="61" t="s">
        <v>171</v>
      </c>
      <c r="B148" s="81" t="s">
        <v>141</v>
      </c>
      <c r="C148" s="88">
        <v>0</v>
      </c>
      <c r="E148" s="81"/>
      <c r="F148" s="95">
        <f t="shared" si="8"/>
        <v>0</v>
      </c>
      <c r="G148" s="95">
        <f t="shared" si="9"/>
      </c>
      <c r="H148" s="58"/>
      <c r="L148" s="58"/>
      <c r="M148" s="58"/>
    </row>
    <row r="149" spans="1:13" ht="15">
      <c r="A149" s="61" t="s">
        <v>172</v>
      </c>
      <c r="B149" s="81" t="s">
        <v>143</v>
      </c>
      <c r="C149" s="88">
        <v>0</v>
      </c>
      <c r="E149" s="81"/>
      <c r="F149" s="95">
        <f t="shared" si="8"/>
        <v>0</v>
      </c>
      <c r="G149" s="95">
        <f t="shared" si="9"/>
      </c>
      <c r="H149" s="58"/>
      <c r="L149" s="58"/>
      <c r="M149" s="58"/>
    </row>
    <row r="150" spans="1:13" ht="15">
      <c r="A150" s="61" t="s">
        <v>173</v>
      </c>
      <c r="B150" s="81" t="s">
        <v>145</v>
      </c>
      <c r="C150" s="88">
        <v>0</v>
      </c>
      <c r="E150" s="81"/>
      <c r="F150" s="95">
        <f t="shared" si="8"/>
        <v>0</v>
      </c>
      <c r="G150" s="95">
        <f t="shared" si="9"/>
      </c>
      <c r="H150" s="58"/>
      <c r="L150" s="58"/>
      <c r="M150" s="58"/>
    </row>
    <row r="151" spans="1:13" ht="15">
      <c r="A151" s="61" t="s">
        <v>174</v>
      </c>
      <c r="B151" s="81" t="s">
        <v>147</v>
      </c>
      <c r="C151" s="88">
        <v>0</v>
      </c>
      <c r="E151" s="81"/>
      <c r="F151" s="95">
        <f t="shared" si="8"/>
        <v>0</v>
      </c>
      <c r="G151" s="95">
        <f t="shared" si="9"/>
      </c>
      <c r="H151" s="58"/>
      <c r="L151" s="58"/>
      <c r="M151" s="58"/>
    </row>
    <row r="152" spans="1:13" ht="15">
      <c r="A152" s="61" t="s">
        <v>175</v>
      </c>
      <c r="B152" s="81" t="s">
        <v>61</v>
      </c>
      <c r="C152" s="88">
        <v>0</v>
      </c>
      <c r="E152" s="81"/>
      <c r="F152" s="95">
        <f t="shared" si="8"/>
        <v>0</v>
      </c>
      <c r="G152" s="95">
        <f t="shared" si="9"/>
      </c>
      <c r="H152" s="58"/>
      <c r="L152" s="58"/>
      <c r="M152" s="58"/>
    </row>
    <row r="153" spans="1:13" ht="15">
      <c r="A153" s="61" t="s">
        <v>176</v>
      </c>
      <c r="B153" s="104" t="s">
        <v>63</v>
      </c>
      <c r="C153" s="61">
        <f>SUM(C138:C152)</f>
        <v>500</v>
      </c>
      <c r="D153" s="61">
        <f>SUM(D138:D152)</f>
        <v>0</v>
      </c>
      <c r="E153" s="81"/>
      <c r="F153" s="92">
        <f>SUM(F138:F152)</f>
        <v>1</v>
      </c>
      <c r="G153" s="92">
        <f>SUM(G138:G152)</f>
        <v>0</v>
      </c>
      <c r="H153" s="58"/>
      <c r="L153" s="58"/>
      <c r="M153" s="58"/>
    </row>
    <row r="154" spans="1:13" ht="15" hidden="1" outlineLevel="1">
      <c r="A154" s="61" t="s">
        <v>177</v>
      </c>
      <c r="B154" s="97" t="s">
        <v>151</v>
      </c>
      <c r="E154" s="81"/>
      <c r="F154" s="95">
        <f aca="true" t="shared" si="10" ref="F154:F162">IF($C$153=0,"",IF(C154="[for completion]","",C154/$C$153))</f>
        <v>0</v>
      </c>
      <c r="G154" s="95">
        <f aca="true" t="shared" si="11" ref="G154:G162">IF($D$153=0,"",IF(D154="[for completion]","",D154/$D$153))</f>
      </c>
      <c r="H154" s="58"/>
      <c r="L154" s="58"/>
      <c r="M154" s="58"/>
    </row>
    <row r="155" spans="1:13" ht="15" hidden="1" outlineLevel="1">
      <c r="A155" s="61" t="s">
        <v>178</v>
      </c>
      <c r="B155" s="97" t="s">
        <v>151</v>
      </c>
      <c r="E155" s="81"/>
      <c r="F155" s="95">
        <f t="shared" si="10"/>
        <v>0</v>
      </c>
      <c r="G155" s="95">
        <f t="shared" si="11"/>
      </c>
      <c r="H155" s="58"/>
      <c r="L155" s="58"/>
      <c r="M155" s="58"/>
    </row>
    <row r="156" spans="1:13" ht="15" hidden="1" outlineLevel="1">
      <c r="A156" s="61" t="s">
        <v>179</v>
      </c>
      <c r="B156" s="97" t="s">
        <v>151</v>
      </c>
      <c r="E156" s="81"/>
      <c r="F156" s="95">
        <f t="shared" si="10"/>
        <v>0</v>
      </c>
      <c r="G156" s="95">
        <f t="shared" si="11"/>
      </c>
      <c r="H156" s="58"/>
      <c r="L156" s="58"/>
      <c r="M156" s="58"/>
    </row>
    <row r="157" spans="1:13" ht="15" hidden="1" outlineLevel="1">
      <c r="A157" s="61" t="s">
        <v>180</v>
      </c>
      <c r="B157" s="97" t="s">
        <v>151</v>
      </c>
      <c r="E157" s="81"/>
      <c r="F157" s="95">
        <f t="shared" si="10"/>
        <v>0</v>
      </c>
      <c r="G157" s="95">
        <f t="shared" si="11"/>
      </c>
      <c r="H157" s="58"/>
      <c r="L157" s="58"/>
      <c r="M157" s="58"/>
    </row>
    <row r="158" spans="1:13" ht="15" hidden="1" outlineLevel="1">
      <c r="A158" s="61" t="s">
        <v>1581</v>
      </c>
      <c r="B158" s="97" t="s">
        <v>151</v>
      </c>
      <c r="E158" s="81"/>
      <c r="F158" s="95">
        <f t="shared" si="10"/>
        <v>0</v>
      </c>
      <c r="G158" s="95">
        <f t="shared" si="11"/>
      </c>
      <c r="H158" s="58"/>
      <c r="L158" s="58"/>
      <c r="M158" s="58"/>
    </row>
    <row r="159" spans="1:13" ht="15" hidden="1" outlineLevel="1">
      <c r="A159" s="61" t="s">
        <v>181</v>
      </c>
      <c r="B159" s="97" t="s">
        <v>151</v>
      </c>
      <c r="E159" s="81"/>
      <c r="F159" s="95">
        <f t="shared" si="10"/>
        <v>0</v>
      </c>
      <c r="G159" s="95">
        <f t="shared" si="11"/>
      </c>
      <c r="H159" s="58"/>
      <c r="L159" s="58"/>
      <c r="M159" s="58"/>
    </row>
    <row r="160" spans="1:13" ht="15" hidden="1" outlineLevel="1">
      <c r="A160" s="61" t="s">
        <v>182</v>
      </c>
      <c r="B160" s="97" t="s">
        <v>151</v>
      </c>
      <c r="E160" s="81"/>
      <c r="F160" s="95">
        <f t="shared" si="10"/>
        <v>0</v>
      </c>
      <c r="G160" s="95">
        <f t="shared" si="11"/>
      </c>
      <c r="H160" s="58"/>
      <c r="L160" s="58"/>
      <c r="M160" s="58"/>
    </row>
    <row r="161" spans="1:13" ht="15" hidden="1" outlineLevel="1">
      <c r="A161" s="61" t="s">
        <v>183</v>
      </c>
      <c r="B161" s="97" t="s">
        <v>151</v>
      </c>
      <c r="E161" s="81"/>
      <c r="F161" s="95">
        <f t="shared" si="10"/>
        <v>0</v>
      </c>
      <c r="G161" s="95">
        <f t="shared" si="11"/>
      </c>
      <c r="H161" s="58"/>
      <c r="L161" s="58"/>
      <c r="M161" s="58"/>
    </row>
    <row r="162" spans="1:13" ht="15" hidden="1" outlineLevel="1">
      <c r="A162" s="61" t="s">
        <v>184</v>
      </c>
      <c r="B162" s="97" t="s">
        <v>151</v>
      </c>
      <c r="C162" s="98"/>
      <c r="D162" s="98"/>
      <c r="E162" s="98"/>
      <c r="F162" s="95">
        <f t="shared" si="10"/>
        <v>0</v>
      </c>
      <c r="G162" s="95">
        <f t="shared" si="11"/>
      </c>
      <c r="H162" s="58"/>
      <c r="L162" s="58"/>
      <c r="M162" s="58"/>
    </row>
    <row r="163" spans="1:13" ht="15" customHeight="1" collapsed="1">
      <c r="A163" s="84"/>
      <c r="B163" s="85" t="s">
        <v>185</v>
      </c>
      <c r="C163" s="90" t="s">
        <v>121</v>
      </c>
      <c r="D163" s="90" t="s">
        <v>122</v>
      </c>
      <c r="E163" s="86"/>
      <c r="F163" s="90" t="s">
        <v>123</v>
      </c>
      <c r="G163" s="90" t="s">
        <v>124</v>
      </c>
      <c r="H163" s="58"/>
      <c r="L163" s="58"/>
      <c r="M163" s="58"/>
    </row>
    <row r="164" spans="1:13" ht="15">
      <c r="A164" s="61" t="s">
        <v>186</v>
      </c>
      <c r="B164" s="58" t="s">
        <v>187</v>
      </c>
      <c r="C164" s="88">
        <v>500</v>
      </c>
      <c r="D164" s="88"/>
      <c r="E164" s="107"/>
      <c r="F164" s="107">
        <f>IF($C$167=0,"",IF(C164="[for completion]","",C164/$C$167))</f>
        <v>1</v>
      </c>
      <c r="G164" s="107">
        <f>IF($D$167=0,"",IF(D164="[for completion]","",D164/$D$167))</f>
      </c>
      <c r="H164" s="58"/>
      <c r="L164" s="58"/>
      <c r="M164" s="58"/>
    </row>
    <row r="165" spans="1:13" ht="15">
      <c r="A165" s="61" t="s">
        <v>188</v>
      </c>
      <c r="B165" s="58" t="s">
        <v>189</v>
      </c>
      <c r="C165" s="88">
        <v>0</v>
      </c>
      <c r="D165" s="88"/>
      <c r="E165" s="107"/>
      <c r="F165" s="107">
        <f>IF($C$167=0,"",IF(C165="[for completion]","",C165/$C$167))</f>
        <v>0</v>
      </c>
      <c r="G165" s="107">
        <f>IF($D$167=0,"",IF(D165="[for completion]","",D165/$D$167))</f>
      </c>
      <c r="H165" s="58"/>
      <c r="L165" s="58"/>
      <c r="M165" s="58"/>
    </row>
    <row r="166" spans="1:13" ht="15">
      <c r="A166" s="61" t="s">
        <v>190</v>
      </c>
      <c r="B166" s="58" t="s">
        <v>61</v>
      </c>
      <c r="C166" s="88">
        <v>0</v>
      </c>
      <c r="D166" s="88"/>
      <c r="E166" s="107"/>
      <c r="F166" s="107">
        <f>IF($C$167=0,"",IF(C166="[for completion]","",C166/$C$167))</f>
        <v>0</v>
      </c>
      <c r="G166" s="107">
        <f>IF($D$167=0,"",IF(D166="[for completion]","",D166/$D$167))</f>
      </c>
      <c r="H166" s="58"/>
      <c r="L166" s="58"/>
      <c r="M166" s="58"/>
    </row>
    <row r="167" spans="1:13" ht="15">
      <c r="A167" s="61" t="s">
        <v>191</v>
      </c>
      <c r="B167" s="108" t="s">
        <v>63</v>
      </c>
      <c r="C167" s="58">
        <f>SUM(C164:C166)</f>
        <v>500</v>
      </c>
      <c r="D167" s="58">
        <f>SUM(D164:D166)</f>
        <v>0</v>
      </c>
      <c r="E167" s="107"/>
      <c r="F167" s="107">
        <f>SUM(F164:F166)</f>
        <v>1</v>
      </c>
      <c r="G167" s="107">
        <f>SUM(G164:G166)</f>
        <v>0</v>
      </c>
      <c r="H167" s="58"/>
      <c r="L167" s="58"/>
      <c r="M167" s="58"/>
    </row>
    <row r="168" spans="1:13" ht="15" hidden="1" outlineLevel="1">
      <c r="A168" s="61" t="s">
        <v>192</v>
      </c>
      <c r="B168" s="108"/>
      <c r="C168" s="58"/>
      <c r="D168" s="58"/>
      <c r="E168" s="107"/>
      <c r="F168" s="107"/>
      <c r="G168" s="103"/>
      <c r="H168" s="58"/>
      <c r="L168" s="58"/>
      <c r="M168" s="58"/>
    </row>
    <row r="169" spans="1:13" ht="15" hidden="1" outlineLevel="1">
      <c r="A169" s="61" t="s">
        <v>193</v>
      </c>
      <c r="B169" s="108"/>
      <c r="C169" s="58"/>
      <c r="D169" s="58"/>
      <c r="E169" s="107"/>
      <c r="F169" s="107"/>
      <c r="G169" s="103"/>
      <c r="H169" s="58"/>
      <c r="L169" s="58"/>
      <c r="M169" s="58"/>
    </row>
    <row r="170" spans="1:13" ht="15" hidden="1" outlineLevel="1">
      <c r="A170" s="61" t="s">
        <v>194</v>
      </c>
      <c r="B170" s="108"/>
      <c r="C170" s="58"/>
      <c r="D170" s="58"/>
      <c r="E170" s="107"/>
      <c r="F170" s="107"/>
      <c r="G170" s="103"/>
      <c r="H170" s="58"/>
      <c r="L170" s="58"/>
      <c r="M170" s="58"/>
    </row>
    <row r="171" spans="1:13" ht="15" hidden="1" outlineLevel="1">
      <c r="A171" s="61" t="s">
        <v>195</v>
      </c>
      <c r="B171" s="108"/>
      <c r="C171" s="58"/>
      <c r="D171" s="58"/>
      <c r="E171" s="107"/>
      <c r="F171" s="107"/>
      <c r="G171" s="103"/>
      <c r="H171" s="58"/>
      <c r="L171" s="58"/>
      <c r="M171" s="58"/>
    </row>
    <row r="172" spans="1:13" ht="15" hidden="1" outlineLevel="1">
      <c r="A172" s="61" t="s">
        <v>196</v>
      </c>
      <c r="B172" s="108"/>
      <c r="C172" s="58"/>
      <c r="D172" s="58"/>
      <c r="E172" s="107"/>
      <c r="F172" s="107"/>
      <c r="G172" s="103"/>
      <c r="H172" s="58"/>
      <c r="L172" s="58"/>
      <c r="M172" s="58"/>
    </row>
    <row r="173" spans="1:13" ht="15" customHeight="1" collapsed="1">
      <c r="A173" s="84"/>
      <c r="B173" s="85" t="s">
        <v>197</v>
      </c>
      <c r="C173" s="84" t="s">
        <v>49</v>
      </c>
      <c r="D173" s="84"/>
      <c r="E173" s="86"/>
      <c r="F173" s="87" t="s">
        <v>198</v>
      </c>
      <c r="G173" s="87"/>
      <c r="H173" s="58"/>
      <c r="L173" s="58"/>
      <c r="M173" s="58"/>
    </row>
    <row r="174" spans="1:13" ht="15" customHeight="1">
      <c r="A174" s="61" t="s">
        <v>199</v>
      </c>
      <c r="B174" s="81" t="s">
        <v>200</v>
      </c>
      <c r="C174" s="61">
        <v>0</v>
      </c>
      <c r="D174" s="76"/>
      <c r="E174" s="68"/>
      <c r="F174" s="95">
        <f>IF($C$179=0,"",IF(C174="[for completion]","",C174/$C$179))</f>
        <v>0</v>
      </c>
      <c r="G174" s="95"/>
      <c r="H174" s="58"/>
      <c r="L174" s="58"/>
      <c r="M174" s="58"/>
    </row>
    <row r="175" spans="1:13" ht="15" customHeight="1">
      <c r="A175" s="61" t="s">
        <v>201</v>
      </c>
      <c r="B175" s="81" t="s">
        <v>202</v>
      </c>
      <c r="C175" s="88">
        <v>5</v>
      </c>
      <c r="E175" s="99"/>
      <c r="F175" s="95">
        <f>IF($C$179=0,"",IF(C175="[for completion]","",C175/$C$179))</f>
        <v>1</v>
      </c>
      <c r="G175" s="95"/>
      <c r="H175" s="58"/>
      <c r="L175" s="58"/>
      <c r="M175" s="58"/>
    </row>
    <row r="176" spans="1:13" ht="15">
      <c r="A176" s="61" t="s">
        <v>203</v>
      </c>
      <c r="B176" s="81" t="s">
        <v>204</v>
      </c>
      <c r="C176" s="61">
        <v>0</v>
      </c>
      <c r="E176" s="99"/>
      <c r="F176" s="95">
        <f aca="true" t="shared" si="12" ref="F176:F187">IF($C$179=0,"",IF(C176="[for completion]","",C176/$C$179))</f>
        <v>0</v>
      </c>
      <c r="G176" s="95"/>
      <c r="H176" s="58"/>
      <c r="L176" s="58"/>
      <c r="M176" s="58"/>
    </row>
    <row r="177" spans="1:13" ht="15">
      <c r="A177" s="61" t="s">
        <v>205</v>
      </c>
      <c r="B177" s="81" t="s">
        <v>206</v>
      </c>
      <c r="C177" s="61">
        <v>0</v>
      </c>
      <c r="E177" s="99"/>
      <c r="F177" s="95">
        <f t="shared" si="12"/>
        <v>0</v>
      </c>
      <c r="G177" s="95"/>
      <c r="H177" s="58"/>
      <c r="L177" s="58"/>
      <c r="M177" s="58"/>
    </row>
    <row r="178" spans="1:13" ht="15">
      <c r="A178" s="61" t="s">
        <v>207</v>
      </c>
      <c r="B178" s="81" t="s">
        <v>61</v>
      </c>
      <c r="C178" s="61">
        <v>0</v>
      </c>
      <c r="E178" s="99"/>
      <c r="F178" s="95">
        <f t="shared" si="12"/>
        <v>0</v>
      </c>
      <c r="G178" s="95"/>
      <c r="H178" s="58"/>
      <c r="L178" s="58"/>
      <c r="M178" s="58"/>
    </row>
    <row r="179" spans="1:13" ht="15">
      <c r="A179" s="61" t="s">
        <v>208</v>
      </c>
      <c r="B179" s="104" t="s">
        <v>63</v>
      </c>
      <c r="C179" s="81">
        <f>SUM(C174:C178)</f>
        <v>5</v>
      </c>
      <c r="E179" s="99"/>
      <c r="F179" s="99">
        <f>SUM(F174:F178)</f>
        <v>1</v>
      </c>
      <c r="G179" s="95"/>
      <c r="H179" s="58"/>
      <c r="L179" s="58"/>
      <c r="M179" s="58"/>
    </row>
    <row r="180" spans="1:13" ht="15" hidden="1" outlineLevel="1">
      <c r="A180" s="61" t="s">
        <v>209</v>
      </c>
      <c r="B180" s="109" t="s">
        <v>210</v>
      </c>
      <c r="E180" s="99"/>
      <c r="F180" s="95">
        <f t="shared" si="12"/>
        <v>0</v>
      </c>
      <c r="G180" s="95"/>
      <c r="H180" s="58"/>
      <c r="L180" s="58"/>
      <c r="M180" s="58"/>
    </row>
    <row r="181" spans="1:6" s="109" customFormat="1" ht="15" customHeight="1" hidden="1" outlineLevel="1">
      <c r="A181" s="61" t="s">
        <v>211</v>
      </c>
      <c r="B181" s="109" t="s">
        <v>212</v>
      </c>
      <c r="F181" s="95">
        <f t="shared" si="12"/>
        <v>0</v>
      </c>
    </row>
    <row r="182" spans="1:13" ht="15" customHeight="1" hidden="1" outlineLevel="1">
      <c r="A182" s="61" t="s">
        <v>213</v>
      </c>
      <c r="B182" s="109" t="s">
        <v>214</v>
      </c>
      <c r="E182" s="99"/>
      <c r="F182" s="95">
        <f t="shared" si="12"/>
        <v>0</v>
      </c>
      <c r="G182" s="95"/>
      <c r="H182" s="58"/>
      <c r="L182" s="58"/>
      <c r="M182" s="58"/>
    </row>
    <row r="183" spans="1:13" ht="15" hidden="1" outlineLevel="1">
      <c r="A183" s="61" t="s">
        <v>215</v>
      </c>
      <c r="B183" s="109" t="s">
        <v>216</v>
      </c>
      <c r="E183" s="99"/>
      <c r="F183" s="95">
        <f t="shared" si="12"/>
        <v>0</v>
      </c>
      <c r="G183" s="95"/>
      <c r="H183" s="58"/>
      <c r="L183" s="58"/>
      <c r="M183" s="58"/>
    </row>
    <row r="184" spans="1:6" s="109" customFormat="1" ht="15" customHeight="1" hidden="1" outlineLevel="1">
      <c r="A184" s="61" t="s">
        <v>217</v>
      </c>
      <c r="B184" s="109" t="s">
        <v>218</v>
      </c>
      <c r="F184" s="95">
        <f t="shared" si="12"/>
        <v>0</v>
      </c>
    </row>
    <row r="185" spans="1:13" ht="15" customHeight="1" hidden="1" outlineLevel="1">
      <c r="A185" s="61" t="s">
        <v>219</v>
      </c>
      <c r="B185" s="109" t="s">
        <v>220</v>
      </c>
      <c r="E185" s="99"/>
      <c r="F185" s="95">
        <f t="shared" si="12"/>
        <v>0</v>
      </c>
      <c r="G185" s="95"/>
      <c r="H185" s="58"/>
      <c r="L185" s="58"/>
      <c r="M185" s="58"/>
    </row>
    <row r="186" spans="1:13" ht="15" hidden="1" outlineLevel="1">
      <c r="A186" s="61" t="s">
        <v>221</v>
      </c>
      <c r="B186" s="109" t="s">
        <v>222</v>
      </c>
      <c r="E186" s="99"/>
      <c r="F186" s="95">
        <f t="shared" si="12"/>
        <v>0</v>
      </c>
      <c r="G186" s="95"/>
      <c r="H186" s="58"/>
      <c r="L186" s="58"/>
      <c r="M186" s="58"/>
    </row>
    <row r="187" spans="1:13" ht="15" hidden="1" outlineLevel="1">
      <c r="A187" s="61" t="s">
        <v>223</v>
      </c>
      <c r="B187" s="109" t="s">
        <v>224</v>
      </c>
      <c r="E187" s="99"/>
      <c r="F187" s="95">
        <f t="shared" si="12"/>
        <v>0</v>
      </c>
      <c r="G187" s="95"/>
      <c r="H187" s="58"/>
      <c r="L187" s="58"/>
      <c r="M187" s="58"/>
    </row>
    <row r="188" spans="1:13" ht="15" hidden="1" outlineLevel="1">
      <c r="A188" s="61" t="s">
        <v>225</v>
      </c>
      <c r="B188" s="109"/>
      <c r="E188" s="99"/>
      <c r="F188" s="95"/>
      <c r="G188" s="95"/>
      <c r="H188" s="58"/>
      <c r="L188" s="58"/>
      <c r="M188" s="58"/>
    </row>
    <row r="189" spans="1:13" ht="15" hidden="1" outlineLevel="1">
      <c r="A189" s="61" t="s">
        <v>226</v>
      </c>
      <c r="B189" s="109"/>
      <c r="E189" s="99"/>
      <c r="F189" s="95"/>
      <c r="G189" s="95"/>
      <c r="H189" s="58"/>
      <c r="L189" s="58"/>
      <c r="M189" s="58"/>
    </row>
    <row r="190" spans="1:13" ht="15" hidden="1" outlineLevel="1">
      <c r="A190" s="61" t="s">
        <v>227</v>
      </c>
      <c r="B190" s="109"/>
      <c r="E190" s="99"/>
      <c r="F190" s="95"/>
      <c r="G190" s="95"/>
      <c r="H190" s="58"/>
      <c r="L190" s="58"/>
      <c r="M190" s="58"/>
    </row>
    <row r="191" spans="1:13" ht="15" hidden="1" outlineLevel="1">
      <c r="A191" s="61" t="s">
        <v>228</v>
      </c>
      <c r="B191" s="97"/>
      <c r="E191" s="99"/>
      <c r="F191" s="95">
        <f>IF($C$179=0,"",IF(C191="[for completion]","",C191/$C$179))</f>
        <v>0</v>
      </c>
      <c r="G191" s="95"/>
      <c r="H191" s="58"/>
      <c r="L191" s="58"/>
      <c r="M191" s="58"/>
    </row>
    <row r="192" spans="1:13" ht="15" customHeight="1" collapsed="1">
      <c r="A192" s="84"/>
      <c r="B192" s="85" t="s">
        <v>229</v>
      </c>
      <c r="C192" s="84" t="s">
        <v>49</v>
      </c>
      <c r="D192" s="84"/>
      <c r="E192" s="86"/>
      <c r="F192" s="87" t="s">
        <v>198</v>
      </c>
      <c r="G192" s="87"/>
      <c r="H192" s="58"/>
      <c r="L192" s="58"/>
      <c r="M192" s="58"/>
    </row>
    <row r="193" spans="1:13" ht="15">
      <c r="A193" s="61" t="s">
        <v>230</v>
      </c>
      <c r="B193" s="81" t="s">
        <v>231</v>
      </c>
      <c r="C193" s="88">
        <v>5</v>
      </c>
      <c r="E193" s="93"/>
      <c r="F193" s="95">
        <f aca="true" t="shared" si="13" ref="F193:F206">IF($C$208=0,"",IF(C193="[for completion]","",C193/$C$208))</f>
        <v>1</v>
      </c>
      <c r="G193" s="95"/>
      <c r="H193" s="58"/>
      <c r="L193" s="58"/>
      <c r="M193" s="58"/>
    </row>
    <row r="194" spans="1:13" ht="15">
      <c r="A194" s="61" t="s">
        <v>232</v>
      </c>
      <c r="B194" s="81" t="s">
        <v>233</v>
      </c>
      <c r="C194" s="88">
        <v>0</v>
      </c>
      <c r="E194" s="99"/>
      <c r="F194" s="95">
        <f t="shared" si="13"/>
        <v>0</v>
      </c>
      <c r="G194" s="99"/>
      <c r="H194" s="58"/>
      <c r="L194" s="58"/>
      <c r="M194" s="58"/>
    </row>
    <row r="195" spans="1:13" ht="15">
      <c r="A195" s="61" t="s">
        <v>234</v>
      </c>
      <c r="B195" s="81" t="s">
        <v>235</v>
      </c>
      <c r="C195" s="88">
        <v>0</v>
      </c>
      <c r="E195" s="99"/>
      <c r="F195" s="95">
        <f t="shared" si="13"/>
        <v>0</v>
      </c>
      <c r="G195" s="99"/>
      <c r="H195" s="58"/>
      <c r="L195" s="58"/>
      <c r="M195" s="58"/>
    </row>
    <row r="196" spans="1:13" ht="15">
      <c r="A196" s="61" t="s">
        <v>236</v>
      </c>
      <c r="B196" s="81" t="s">
        <v>237</v>
      </c>
      <c r="C196" s="88">
        <v>0</v>
      </c>
      <c r="E196" s="99"/>
      <c r="F196" s="95">
        <f t="shared" si="13"/>
        <v>0</v>
      </c>
      <c r="G196" s="99"/>
      <c r="H196" s="58"/>
      <c r="L196" s="58"/>
      <c r="M196" s="58"/>
    </row>
    <row r="197" spans="1:13" ht="15">
      <c r="A197" s="61" t="s">
        <v>238</v>
      </c>
      <c r="B197" s="81" t="s">
        <v>239</v>
      </c>
      <c r="C197" s="88">
        <v>0</v>
      </c>
      <c r="E197" s="99"/>
      <c r="F197" s="95">
        <f t="shared" si="13"/>
        <v>0</v>
      </c>
      <c r="G197" s="99"/>
      <c r="H197" s="58"/>
      <c r="L197" s="58"/>
      <c r="M197" s="58"/>
    </row>
    <row r="198" spans="1:13" ht="15">
      <c r="A198" s="61" t="s">
        <v>240</v>
      </c>
      <c r="B198" s="81" t="s">
        <v>241</v>
      </c>
      <c r="C198" s="88">
        <v>0</v>
      </c>
      <c r="E198" s="99"/>
      <c r="F198" s="95">
        <f t="shared" si="13"/>
        <v>0</v>
      </c>
      <c r="G198" s="99"/>
      <c r="H198" s="58"/>
      <c r="L198" s="58"/>
      <c r="M198" s="58"/>
    </row>
    <row r="199" spans="1:13" ht="15">
      <c r="A199" s="61" t="s">
        <v>242</v>
      </c>
      <c r="B199" s="81" t="s">
        <v>243</v>
      </c>
      <c r="C199" s="88">
        <v>0</v>
      </c>
      <c r="E199" s="99"/>
      <c r="F199" s="95">
        <f t="shared" si="13"/>
        <v>0</v>
      </c>
      <c r="G199" s="99"/>
      <c r="H199" s="58"/>
      <c r="L199" s="58"/>
      <c r="M199" s="58"/>
    </row>
    <row r="200" spans="1:13" ht="15">
      <c r="A200" s="61" t="s">
        <v>244</v>
      </c>
      <c r="B200" s="81" t="s">
        <v>245</v>
      </c>
      <c r="C200" s="88">
        <v>0</v>
      </c>
      <c r="E200" s="99"/>
      <c r="F200" s="95">
        <f t="shared" si="13"/>
        <v>0</v>
      </c>
      <c r="G200" s="99"/>
      <c r="H200" s="58"/>
      <c r="L200" s="58"/>
      <c r="M200" s="58"/>
    </row>
    <row r="201" spans="1:13" ht="15">
      <c r="A201" s="61" t="s">
        <v>246</v>
      </c>
      <c r="B201" s="81" t="s">
        <v>247</v>
      </c>
      <c r="C201" s="88">
        <v>0</v>
      </c>
      <c r="E201" s="99"/>
      <c r="F201" s="95">
        <f t="shared" si="13"/>
        <v>0</v>
      </c>
      <c r="G201" s="99"/>
      <c r="H201" s="58"/>
      <c r="L201" s="58"/>
      <c r="M201" s="58"/>
    </row>
    <row r="202" spans="1:13" ht="15">
      <c r="A202" s="61" t="s">
        <v>248</v>
      </c>
      <c r="B202" s="81" t="s">
        <v>249</v>
      </c>
      <c r="C202" s="88">
        <v>0</v>
      </c>
      <c r="E202" s="99"/>
      <c r="F202" s="95">
        <f t="shared" si="13"/>
        <v>0</v>
      </c>
      <c r="G202" s="99"/>
      <c r="H202" s="58"/>
      <c r="L202" s="58"/>
      <c r="M202" s="58"/>
    </row>
    <row r="203" spans="1:13" ht="15">
      <c r="A203" s="61" t="s">
        <v>250</v>
      </c>
      <c r="B203" s="81" t="s">
        <v>251</v>
      </c>
      <c r="C203" s="88">
        <v>0</v>
      </c>
      <c r="E203" s="99"/>
      <c r="F203" s="95">
        <f t="shared" si="13"/>
        <v>0</v>
      </c>
      <c r="G203" s="99"/>
      <c r="H203" s="58"/>
      <c r="L203" s="58"/>
      <c r="M203" s="58"/>
    </row>
    <row r="204" spans="1:13" ht="15">
      <c r="A204" s="61" t="s">
        <v>252</v>
      </c>
      <c r="B204" s="81" t="s">
        <v>253</v>
      </c>
      <c r="C204" s="88">
        <v>0</v>
      </c>
      <c r="E204" s="99"/>
      <c r="F204" s="95">
        <f t="shared" si="13"/>
        <v>0</v>
      </c>
      <c r="G204" s="99"/>
      <c r="H204" s="58"/>
      <c r="L204" s="58"/>
      <c r="M204" s="58"/>
    </row>
    <row r="205" spans="1:13" ht="15">
      <c r="A205" s="61" t="s">
        <v>254</v>
      </c>
      <c r="B205" s="81" t="s">
        <v>255</v>
      </c>
      <c r="C205" s="88">
        <v>0</v>
      </c>
      <c r="E205" s="99"/>
      <c r="F205" s="95">
        <f t="shared" si="13"/>
        <v>0</v>
      </c>
      <c r="G205" s="99"/>
      <c r="H205" s="58"/>
      <c r="L205" s="58"/>
      <c r="M205" s="58"/>
    </row>
    <row r="206" spans="1:13" ht="15">
      <c r="A206" s="61" t="s">
        <v>256</v>
      </c>
      <c r="B206" s="81" t="s">
        <v>61</v>
      </c>
      <c r="C206" s="88">
        <v>0</v>
      </c>
      <c r="E206" s="99"/>
      <c r="F206" s="95">
        <f t="shared" si="13"/>
        <v>0</v>
      </c>
      <c r="G206" s="99"/>
      <c r="H206" s="58"/>
      <c r="L206" s="58"/>
      <c r="M206" s="58"/>
    </row>
    <row r="207" spans="1:13" ht="15">
      <c r="A207" s="61" t="s">
        <v>257</v>
      </c>
      <c r="B207" s="96" t="s">
        <v>258</v>
      </c>
      <c r="C207" s="88">
        <v>5</v>
      </c>
      <c r="E207" s="99"/>
      <c r="F207" s="95"/>
      <c r="G207" s="99"/>
      <c r="H207" s="58"/>
      <c r="L207" s="58"/>
      <c r="M207" s="58"/>
    </row>
    <row r="208" spans="1:13" ht="15">
      <c r="A208" s="61" t="s">
        <v>259</v>
      </c>
      <c r="B208" s="104" t="s">
        <v>63</v>
      </c>
      <c r="C208" s="81">
        <f>SUM(C193:C206)</f>
        <v>5</v>
      </c>
      <c r="D208" s="81"/>
      <c r="E208" s="99"/>
      <c r="F208" s="99">
        <f>SUM(F193:F206)</f>
        <v>1</v>
      </c>
      <c r="G208" s="99"/>
      <c r="H208" s="58"/>
      <c r="L208" s="58"/>
      <c r="M208" s="58"/>
    </row>
    <row r="209" spans="1:13" ht="15" hidden="1" outlineLevel="1">
      <c r="A209" s="61" t="s">
        <v>260</v>
      </c>
      <c r="B209" s="97" t="s">
        <v>151</v>
      </c>
      <c r="E209" s="99"/>
      <c r="F209" s="95">
        <f>IF($C$208=0,"",IF(C209="[for completion]","",C209/$C$208))</f>
        <v>0</v>
      </c>
      <c r="G209" s="99"/>
      <c r="H209" s="58"/>
      <c r="L209" s="58"/>
      <c r="M209" s="58"/>
    </row>
    <row r="210" spans="1:13" ht="15" hidden="1" outlineLevel="1">
      <c r="A210" s="61" t="s">
        <v>1582</v>
      </c>
      <c r="B210" s="97" t="s">
        <v>151</v>
      </c>
      <c r="E210" s="99"/>
      <c r="F210" s="95">
        <f aca="true" t="shared" si="14" ref="F210:F215">IF($C$208=0,"",IF(C210="[for completion]","",C210/$C$208))</f>
        <v>0</v>
      </c>
      <c r="G210" s="99"/>
      <c r="H210" s="58"/>
      <c r="L210" s="58"/>
      <c r="M210" s="58"/>
    </row>
    <row r="211" spans="1:13" ht="15" hidden="1" outlineLevel="1">
      <c r="A211" s="61" t="s">
        <v>261</v>
      </c>
      <c r="B211" s="97" t="s">
        <v>151</v>
      </c>
      <c r="E211" s="99"/>
      <c r="F211" s="95">
        <f t="shared" si="14"/>
        <v>0</v>
      </c>
      <c r="G211" s="99"/>
      <c r="H211" s="58"/>
      <c r="L211" s="58"/>
      <c r="M211" s="58"/>
    </row>
    <row r="212" spans="1:13" ht="15" hidden="1" outlineLevel="1">
      <c r="A212" s="61" t="s">
        <v>262</v>
      </c>
      <c r="B212" s="97" t="s">
        <v>151</v>
      </c>
      <c r="E212" s="99"/>
      <c r="F212" s="95">
        <f t="shared" si="14"/>
        <v>0</v>
      </c>
      <c r="G212" s="99"/>
      <c r="H212" s="58"/>
      <c r="L212" s="58"/>
      <c r="M212" s="58"/>
    </row>
    <row r="213" spans="1:13" ht="15" hidden="1" outlineLevel="1">
      <c r="A213" s="61" t="s">
        <v>263</v>
      </c>
      <c r="B213" s="97" t="s">
        <v>151</v>
      </c>
      <c r="E213" s="99"/>
      <c r="F213" s="95">
        <f t="shared" si="14"/>
        <v>0</v>
      </c>
      <c r="G213" s="99"/>
      <c r="H213" s="58"/>
      <c r="L213" s="58"/>
      <c r="M213" s="58"/>
    </row>
    <row r="214" spans="1:13" ht="15" hidden="1" outlineLevel="1">
      <c r="A214" s="61" t="s">
        <v>264</v>
      </c>
      <c r="B214" s="97" t="s">
        <v>151</v>
      </c>
      <c r="E214" s="99"/>
      <c r="F214" s="95">
        <f t="shared" si="14"/>
        <v>0</v>
      </c>
      <c r="G214" s="99"/>
      <c r="H214" s="58"/>
      <c r="L214" s="58"/>
      <c r="M214" s="58"/>
    </row>
    <row r="215" spans="1:13" ht="15" hidden="1" outlineLevel="1">
      <c r="A215" s="61" t="s">
        <v>265</v>
      </c>
      <c r="B215" s="97" t="s">
        <v>151</v>
      </c>
      <c r="E215" s="99"/>
      <c r="F215" s="95">
        <f t="shared" si="14"/>
        <v>0</v>
      </c>
      <c r="G215" s="99"/>
      <c r="H215" s="58"/>
      <c r="L215" s="58"/>
      <c r="M215" s="58"/>
    </row>
    <row r="216" spans="1:13" ht="15" customHeight="1" collapsed="1">
      <c r="A216" s="84"/>
      <c r="B216" s="85" t="s">
        <v>1583</v>
      </c>
      <c r="C216" s="84" t="s">
        <v>49</v>
      </c>
      <c r="D216" s="84"/>
      <c r="E216" s="86"/>
      <c r="F216" s="87" t="s">
        <v>266</v>
      </c>
      <c r="G216" s="87" t="s">
        <v>267</v>
      </c>
      <c r="H216" s="58"/>
      <c r="L216" s="58"/>
      <c r="M216" s="58"/>
    </row>
    <row r="217" spans="1:13" ht="15">
      <c r="A217" s="61" t="s">
        <v>268</v>
      </c>
      <c r="B217" s="103" t="s">
        <v>269</v>
      </c>
      <c r="C217" s="88">
        <v>5</v>
      </c>
      <c r="E217" s="107"/>
      <c r="F217" s="95">
        <f>IF($C$220=0,"",IF(C217="[for completion]","",C217/$C$220))</f>
        <v>1</v>
      </c>
      <c r="G217" s="95">
        <f>IF($C$220=0,"",IF(C217="[for completion]","",C217/$C$220))</f>
        <v>1</v>
      </c>
      <c r="H217" s="58"/>
      <c r="L217" s="58"/>
      <c r="M217" s="58"/>
    </row>
    <row r="218" spans="1:13" ht="15">
      <c r="A218" s="61" t="s">
        <v>270</v>
      </c>
      <c r="B218" s="103" t="s">
        <v>271</v>
      </c>
      <c r="C218" s="88">
        <v>0</v>
      </c>
      <c r="E218" s="107"/>
      <c r="F218" s="95">
        <f aca="true" t="shared" si="15" ref="F218:F227">IF($C$220=0,"",IF(C218="[for completion]","",C218/$C$220))</f>
        <v>0</v>
      </c>
      <c r="G218" s="95">
        <f aca="true" t="shared" si="16" ref="G218:G227">IF($C$220=0,"",IF(C218="[for completion]","",C218/$C$220))</f>
        <v>0</v>
      </c>
      <c r="H218" s="58"/>
      <c r="L218" s="58"/>
      <c r="M218" s="58"/>
    </row>
    <row r="219" spans="1:13" ht="15">
      <c r="A219" s="61" t="s">
        <v>272</v>
      </c>
      <c r="B219" s="103" t="s">
        <v>61</v>
      </c>
      <c r="C219" s="88">
        <v>0</v>
      </c>
      <c r="E219" s="107"/>
      <c r="F219" s="95">
        <f t="shared" si="15"/>
        <v>0</v>
      </c>
      <c r="G219" s="95">
        <f t="shared" si="16"/>
        <v>0</v>
      </c>
      <c r="H219" s="58"/>
      <c r="L219" s="58"/>
      <c r="M219" s="58"/>
    </row>
    <row r="220" spans="1:13" ht="15">
      <c r="A220" s="61" t="s">
        <v>273</v>
      </c>
      <c r="B220" s="104" t="s">
        <v>63</v>
      </c>
      <c r="C220" s="61">
        <f>SUM(C217:C219)</f>
        <v>5</v>
      </c>
      <c r="E220" s="107"/>
      <c r="F220" s="92">
        <f>SUM(F217:F219)</f>
        <v>1</v>
      </c>
      <c r="G220" s="92">
        <f>SUM(G217:G219)</f>
        <v>1</v>
      </c>
      <c r="H220" s="58"/>
      <c r="L220" s="58"/>
      <c r="M220" s="58"/>
    </row>
    <row r="221" spans="1:13" ht="15" hidden="1" outlineLevel="1">
      <c r="A221" s="61" t="s">
        <v>274</v>
      </c>
      <c r="B221" s="97" t="s">
        <v>151</v>
      </c>
      <c r="E221" s="107"/>
      <c r="F221" s="95">
        <f t="shared" si="15"/>
        <v>0</v>
      </c>
      <c r="G221" s="95">
        <f t="shared" si="16"/>
        <v>0</v>
      </c>
      <c r="H221" s="58"/>
      <c r="L221" s="58"/>
      <c r="M221" s="58"/>
    </row>
    <row r="222" spans="1:13" ht="15" hidden="1" outlineLevel="1">
      <c r="A222" s="61" t="s">
        <v>275</v>
      </c>
      <c r="B222" s="97" t="s">
        <v>151</v>
      </c>
      <c r="E222" s="107"/>
      <c r="F222" s="95">
        <f t="shared" si="15"/>
        <v>0</v>
      </c>
      <c r="G222" s="95">
        <f t="shared" si="16"/>
        <v>0</v>
      </c>
      <c r="H222" s="58"/>
      <c r="L222" s="58"/>
      <c r="M222" s="58"/>
    </row>
    <row r="223" spans="1:13" ht="15" hidden="1" outlineLevel="1">
      <c r="A223" s="61" t="s">
        <v>276</v>
      </c>
      <c r="B223" s="97" t="s">
        <v>151</v>
      </c>
      <c r="E223" s="107"/>
      <c r="F223" s="95">
        <f t="shared" si="15"/>
        <v>0</v>
      </c>
      <c r="G223" s="95">
        <f t="shared" si="16"/>
        <v>0</v>
      </c>
      <c r="H223" s="58"/>
      <c r="L223" s="58"/>
      <c r="M223" s="58"/>
    </row>
    <row r="224" spans="1:13" ht="15" hidden="1" outlineLevel="1">
      <c r="A224" s="61" t="s">
        <v>277</v>
      </c>
      <c r="B224" s="97" t="s">
        <v>151</v>
      </c>
      <c r="E224" s="107"/>
      <c r="F224" s="95">
        <f t="shared" si="15"/>
        <v>0</v>
      </c>
      <c r="G224" s="95">
        <f t="shared" si="16"/>
        <v>0</v>
      </c>
      <c r="H224" s="58"/>
      <c r="L224" s="58"/>
      <c r="M224" s="58"/>
    </row>
    <row r="225" spans="1:13" ht="15" hidden="1" outlineLevel="1">
      <c r="A225" s="61" t="s">
        <v>278</v>
      </c>
      <c r="B225" s="97" t="s">
        <v>151</v>
      </c>
      <c r="E225" s="107"/>
      <c r="F225" s="95">
        <f t="shared" si="15"/>
        <v>0</v>
      </c>
      <c r="G225" s="95">
        <f t="shared" si="16"/>
        <v>0</v>
      </c>
      <c r="H225" s="58"/>
      <c r="L225" s="58"/>
      <c r="M225" s="58"/>
    </row>
    <row r="226" spans="1:13" ht="15" hidden="1" outlineLevel="1">
      <c r="A226" s="61" t="s">
        <v>279</v>
      </c>
      <c r="B226" s="97" t="s">
        <v>151</v>
      </c>
      <c r="E226" s="81"/>
      <c r="F226" s="95">
        <f t="shared" si="15"/>
        <v>0</v>
      </c>
      <c r="G226" s="95">
        <f t="shared" si="16"/>
        <v>0</v>
      </c>
      <c r="H226" s="58"/>
      <c r="L226" s="58"/>
      <c r="M226" s="58"/>
    </row>
    <row r="227" spans="1:13" ht="15" hidden="1" outlineLevel="1">
      <c r="A227" s="61" t="s">
        <v>280</v>
      </c>
      <c r="B227" s="97" t="s">
        <v>151</v>
      </c>
      <c r="E227" s="107"/>
      <c r="F227" s="95">
        <f t="shared" si="15"/>
        <v>0</v>
      </c>
      <c r="G227" s="95">
        <f t="shared" si="16"/>
        <v>0</v>
      </c>
      <c r="H227" s="58"/>
      <c r="L227" s="58"/>
      <c r="M227" s="58"/>
    </row>
    <row r="228" spans="1:13" ht="15" customHeight="1" collapsed="1">
      <c r="A228" s="84"/>
      <c r="B228" s="85" t="s">
        <v>1584</v>
      </c>
      <c r="C228" s="84"/>
      <c r="D228" s="84"/>
      <c r="E228" s="86"/>
      <c r="F228" s="87"/>
      <c r="G228" s="87"/>
      <c r="H228" s="58"/>
      <c r="L228" s="58"/>
      <c r="M228" s="58"/>
    </row>
    <row r="229" spans="1:13" ht="15">
      <c r="A229" s="61" t="s">
        <v>281</v>
      </c>
      <c r="B229" s="81" t="s">
        <v>1585</v>
      </c>
      <c r="C229" s="61" t="s">
        <v>1548</v>
      </c>
      <c r="H229" s="58"/>
      <c r="L229" s="58"/>
      <c r="M229" s="58"/>
    </row>
    <row r="230" spans="1:13" ht="15" customHeight="1">
      <c r="A230" s="84"/>
      <c r="B230" s="85" t="s">
        <v>282</v>
      </c>
      <c r="C230" s="84"/>
      <c r="D230" s="84"/>
      <c r="E230" s="86"/>
      <c r="F230" s="87"/>
      <c r="G230" s="87"/>
      <c r="H230" s="58"/>
      <c r="L230" s="58"/>
      <c r="M230" s="58"/>
    </row>
    <row r="231" spans="1:13" ht="15">
      <c r="A231" s="61" t="s">
        <v>283</v>
      </c>
      <c r="B231" s="61" t="s">
        <v>284</v>
      </c>
      <c r="C231" s="61">
        <v>0</v>
      </c>
      <c r="E231" s="81"/>
      <c r="H231" s="58"/>
      <c r="L231" s="58"/>
      <c r="M231" s="58"/>
    </row>
    <row r="232" spans="1:13" ht="15">
      <c r="A232" s="61" t="s">
        <v>285</v>
      </c>
      <c r="B232" s="110" t="s">
        <v>286</v>
      </c>
      <c r="C232" s="61">
        <v>0</v>
      </c>
      <c r="E232" s="81"/>
      <c r="H232" s="58"/>
      <c r="L232" s="58"/>
      <c r="M232" s="58"/>
    </row>
    <row r="233" spans="1:13" ht="15">
      <c r="A233" s="61" t="s">
        <v>287</v>
      </c>
      <c r="B233" s="110" t="s">
        <v>288</v>
      </c>
      <c r="C233" s="61">
        <v>0</v>
      </c>
      <c r="E233" s="81"/>
      <c r="H233" s="58"/>
      <c r="L233" s="58"/>
      <c r="M233" s="58"/>
    </row>
    <row r="234" spans="1:13" ht="15" hidden="1" outlineLevel="1">
      <c r="A234" s="61" t="s">
        <v>289</v>
      </c>
      <c r="B234" s="79" t="s">
        <v>290</v>
      </c>
      <c r="C234" s="81"/>
      <c r="D234" s="81"/>
      <c r="E234" s="81"/>
      <c r="H234" s="58"/>
      <c r="L234" s="58"/>
      <c r="M234" s="58"/>
    </row>
    <row r="235" spans="1:13" ht="15" hidden="1" outlineLevel="1">
      <c r="A235" s="61" t="s">
        <v>291</v>
      </c>
      <c r="B235" s="79" t="s">
        <v>292</v>
      </c>
      <c r="C235" s="81"/>
      <c r="D235" s="81"/>
      <c r="E235" s="81"/>
      <c r="H235" s="58"/>
      <c r="L235" s="58"/>
      <c r="M235" s="58"/>
    </row>
    <row r="236" spans="1:13" ht="15" hidden="1" outlineLevel="1">
      <c r="A236" s="61" t="s">
        <v>293</v>
      </c>
      <c r="B236" s="79" t="s">
        <v>294</v>
      </c>
      <c r="C236" s="81"/>
      <c r="D236" s="81"/>
      <c r="E236" s="81"/>
      <c r="H236" s="58"/>
      <c r="L236" s="58"/>
      <c r="M236" s="58"/>
    </row>
    <row r="237" spans="1:13" ht="15" hidden="1" outlineLevel="1">
      <c r="A237" s="61" t="s">
        <v>295</v>
      </c>
      <c r="C237" s="81"/>
      <c r="D237" s="81"/>
      <c r="E237" s="81"/>
      <c r="H237" s="58"/>
      <c r="L237" s="58"/>
      <c r="M237" s="58"/>
    </row>
    <row r="238" spans="1:13" ht="15" hidden="1" outlineLevel="1">
      <c r="A238" s="61" t="s">
        <v>296</v>
      </c>
      <c r="C238" s="81"/>
      <c r="D238" s="81"/>
      <c r="E238" s="81"/>
      <c r="H238" s="58"/>
      <c r="L238" s="58"/>
      <c r="M238" s="58"/>
    </row>
    <row r="239" spans="1:14" ht="15" hidden="1" outlineLevel="1">
      <c r="A239" s="61" t="s">
        <v>297</v>
      </c>
      <c r="D239" s="56"/>
      <c r="E239" s="56"/>
      <c r="F239" s="56"/>
      <c r="G239" s="56"/>
      <c r="H239" s="58"/>
      <c r="K239" s="111"/>
      <c r="L239" s="111"/>
      <c r="M239" s="111"/>
      <c r="N239" s="111"/>
    </row>
    <row r="240" spans="1:14" ht="15" hidden="1" outlineLevel="1">
      <c r="A240" s="61" t="s">
        <v>298</v>
      </c>
      <c r="D240" s="56"/>
      <c r="E240" s="56"/>
      <c r="F240" s="56"/>
      <c r="G240" s="56"/>
      <c r="H240" s="58"/>
      <c r="K240" s="111"/>
      <c r="L240" s="111"/>
      <c r="M240" s="111"/>
      <c r="N240" s="111"/>
    </row>
    <row r="241" spans="1:14" ht="15" hidden="1" outlineLevel="1">
      <c r="A241" s="61" t="s">
        <v>299</v>
      </c>
      <c r="D241" s="56"/>
      <c r="E241" s="56"/>
      <c r="F241" s="56"/>
      <c r="G241" s="56"/>
      <c r="H241" s="58"/>
      <c r="K241" s="111"/>
      <c r="L241" s="111"/>
      <c r="M241" s="111"/>
      <c r="N241" s="111"/>
    </row>
    <row r="242" spans="1:14" ht="15" hidden="1" outlineLevel="1">
      <c r="A242" s="61" t="s">
        <v>300</v>
      </c>
      <c r="D242" s="56"/>
      <c r="E242" s="56"/>
      <c r="F242" s="56"/>
      <c r="G242" s="56"/>
      <c r="H242" s="58"/>
      <c r="K242" s="111"/>
      <c r="L242" s="111"/>
      <c r="M242" s="111"/>
      <c r="N242" s="111"/>
    </row>
    <row r="243" spans="1:14" ht="15" hidden="1" outlineLevel="1">
      <c r="A243" s="61" t="s">
        <v>301</v>
      </c>
      <c r="D243" s="56"/>
      <c r="E243" s="56"/>
      <c r="F243" s="56"/>
      <c r="G243" s="56"/>
      <c r="H243" s="58"/>
      <c r="K243" s="111"/>
      <c r="L243" s="111"/>
      <c r="M243" s="111"/>
      <c r="N243" s="111"/>
    </row>
    <row r="244" spans="1:14" ht="15" hidden="1" outlineLevel="1">
      <c r="A244" s="61" t="s">
        <v>302</v>
      </c>
      <c r="D244" s="56"/>
      <c r="E244" s="56"/>
      <c r="F244" s="56"/>
      <c r="G244" s="56"/>
      <c r="H244" s="58"/>
      <c r="K244" s="111"/>
      <c r="L244" s="111"/>
      <c r="M244" s="111"/>
      <c r="N244" s="111"/>
    </row>
    <row r="245" spans="1:14" ht="15" hidden="1" outlineLevel="1">
      <c r="A245" s="61" t="s">
        <v>303</v>
      </c>
      <c r="D245" s="56"/>
      <c r="E245" s="56"/>
      <c r="F245" s="56"/>
      <c r="G245" s="56"/>
      <c r="H245" s="58"/>
      <c r="K245" s="111"/>
      <c r="L245" s="111"/>
      <c r="M245" s="111"/>
      <c r="N245" s="111"/>
    </row>
    <row r="246" spans="1:14" ht="15" hidden="1" outlineLevel="1">
      <c r="A246" s="61" t="s">
        <v>304</v>
      </c>
      <c r="D246" s="56"/>
      <c r="E246" s="56"/>
      <c r="F246" s="56"/>
      <c r="G246" s="56"/>
      <c r="H246" s="58"/>
      <c r="K246" s="111"/>
      <c r="L246" s="111"/>
      <c r="M246" s="111"/>
      <c r="N246" s="111"/>
    </row>
    <row r="247" spans="1:14" ht="15" hidden="1" outlineLevel="1">
      <c r="A247" s="61" t="s">
        <v>305</v>
      </c>
      <c r="D247" s="56"/>
      <c r="E247" s="56"/>
      <c r="F247" s="56"/>
      <c r="G247" s="56"/>
      <c r="H247" s="58"/>
      <c r="K247" s="111"/>
      <c r="L247" s="111"/>
      <c r="M247" s="111"/>
      <c r="N247" s="111"/>
    </row>
    <row r="248" spans="1:14" ht="15" hidden="1" outlineLevel="1">
      <c r="A248" s="61" t="s">
        <v>306</v>
      </c>
      <c r="D248" s="56"/>
      <c r="E248" s="56"/>
      <c r="F248" s="56"/>
      <c r="G248" s="56"/>
      <c r="H248" s="58"/>
      <c r="K248" s="111"/>
      <c r="L248" s="111"/>
      <c r="M248" s="111"/>
      <c r="N248" s="111"/>
    </row>
    <row r="249" spans="1:14" ht="15" hidden="1" outlineLevel="1">
      <c r="A249" s="61" t="s">
        <v>307</v>
      </c>
      <c r="D249" s="56"/>
      <c r="E249" s="56"/>
      <c r="F249" s="56"/>
      <c r="G249" s="56"/>
      <c r="H249" s="58"/>
      <c r="K249" s="111"/>
      <c r="L249" s="111"/>
      <c r="M249" s="111"/>
      <c r="N249" s="111"/>
    </row>
    <row r="250" spans="1:14" ht="15" hidden="1" outlineLevel="1">
      <c r="A250" s="61" t="s">
        <v>308</v>
      </c>
      <c r="D250" s="56"/>
      <c r="E250" s="56"/>
      <c r="F250" s="56"/>
      <c r="G250" s="56"/>
      <c r="H250" s="58"/>
      <c r="K250" s="111"/>
      <c r="L250" s="111"/>
      <c r="M250" s="111"/>
      <c r="N250" s="111"/>
    </row>
    <row r="251" spans="1:14" ht="15" hidden="1" outlineLevel="1">
      <c r="A251" s="61" t="s">
        <v>309</v>
      </c>
      <c r="D251" s="56"/>
      <c r="E251" s="56"/>
      <c r="F251" s="56"/>
      <c r="G251" s="56"/>
      <c r="H251" s="58"/>
      <c r="K251" s="111"/>
      <c r="L251" s="111"/>
      <c r="M251" s="111"/>
      <c r="N251" s="111"/>
    </row>
    <row r="252" spans="1:14" ht="15" hidden="1" outlineLevel="1">
      <c r="A252" s="61" t="s">
        <v>310</v>
      </c>
      <c r="D252" s="56"/>
      <c r="E252" s="56"/>
      <c r="F252" s="56"/>
      <c r="G252" s="56"/>
      <c r="H252" s="58"/>
      <c r="K252" s="111"/>
      <c r="L252" s="111"/>
      <c r="M252" s="111"/>
      <c r="N252" s="111"/>
    </row>
    <row r="253" spans="1:14" ht="15" hidden="1" outlineLevel="1">
      <c r="A253" s="61" t="s">
        <v>1586</v>
      </c>
      <c r="D253" s="56"/>
      <c r="E253" s="56"/>
      <c r="F253" s="56"/>
      <c r="G253" s="56"/>
      <c r="H253" s="58"/>
      <c r="K253" s="111"/>
      <c r="L253" s="111"/>
      <c r="M253" s="111"/>
      <c r="N253" s="111"/>
    </row>
    <row r="254" spans="1:14" ht="15" hidden="1" outlineLevel="1">
      <c r="A254" s="61" t="s">
        <v>311</v>
      </c>
      <c r="D254" s="56"/>
      <c r="E254" s="56"/>
      <c r="F254" s="56"/>
      <c r="G254" s="56"/>
      <c r="H254" s="58"/>
      <c r="K254" s="111"/>
      <c r="L254" s="111"/>
      <c r="M254" s="111"/>
      <c r="N254" s="111"/>
    </row>
    <row r="255" spans="1:14" ht="15" hidden="1" outlineLevel="1">
      <c r="A255" s="61" t="s">
        <v>312</v>
      </c>
      <c r="D255" s="56"/>
      <c r="E255" s="56"/>
      <c r="F255" s="56"/>
      <c r="G255" s="56"/>
      <c r="H255" s="58"/>
      <c r="K255" s="111"/>
      <c r="L255" s="111"/>
      <c r="M255" s="111"/>
      <c r="N255" s="111"/>
    </row>
    <row r="256" spans="1:14" ht="15" hidden="1" outlineLevel="1">
      <c r="A256" s="61" t="s">
        <v>313</v>
      </c>
      <c r="D256" s="56"/>
      <c r="E256" s="56"/>
      <c r="F256" s="56"/>
      <c r="G256" s="56"/>
      <c r="H256" s="58"/>
      <c r="K256" s="111"/>
      <c r="L256" s="111"/>
      <c r="M256" s="111"/>
      <c r="N256" s="111"/>
    </row>
    <row r="257" spans="1:14" ht="15" hidden="1" outlineLevel="1">
      <c r="A257" s="61" t="s">
        <v>314</v>
      </c>
      <c r="D257" s="56"/>
      <c r="E257" s="56"/>
      <c r="F257" s="56"/>
      <c r="G257" s="56"/>
      <c r="H257" s="58"/>
      <c r="K257" s="111"/>
      <c r="L257" s="111"/>
      <c r="M257" s="111"/>
      <c r="N257" s="111"/>
    </row>
    <row r="258" spans="1:14" ht="15" hidden="1" outlineLevel="1">
      <c r="A258" s="61" t="s">
        <v>315</v>
      </c>
      <c r="D258" s="56"/>
      <c r="E258" s="56"/>
      <c r="F258" s="56"/>
      <c r="G258" s="56"/>
      <c r="H258" s="58"/>
      <c r="K258" s="111"/>
      <c r="L258" s="111"/>
      <c r="M258" s="111"/>
      <c r="N258" s="111"/>
    </row>
    <row r="259" spans="1:14" ht="15" hidden="1" outlineLevel="1">
      <c r="A259" s="61" t="s">
        <v>316</v>
      </c>
      <c r="D259" s="56"/>
      <c r="E259" s="56"/>
      <c r="F259" s="56"/>
      <c r="G259" s="56"/>
      <c r="H259" s="58"/>
      <c r="K259" s="111"/>
      <c r="L259" s="111"/>
      <c r="M259" s="111"/>
      <c r="N259" s="111"/>
    </row>
    <row r="260" spans="1:14" ht="15" hidden="1" outlineLevel="1">
      <c r="A260" s="61" t="s">
        <v>317</v>
      </c>
      <c r="D260" s="56"/>
      <c r="E260" s="56"/>
      <c r="F260" s="56"/>
      <c r="G260" s="56"/>
      <c r="H260" s="58"/>
      <c r="K260" s="111"/>
      <c r="L260" s="111"/>
      <c r="M260" s="111"/>
      <c r="N260" s="111"/>
    </row>
    <row r="261" spans="1:14" ht="15" hidden="1" outlineLevel="1">
      <c r="A261" s="61" t="s">
        <v>318</v>
      </c>
      <c r="D261" s="56"/>
      <c r="E261" s="56"/>
      <c r="F261" s="56"/>
      <c r="G261" s="56"/>
      <c r="H261" s="58"/>
      <c r="K261" s="111"/>
      <c r="L261" s="111"/>
      <c r="M261" s="111"/>
      <c r="N261" s="111"/>
    </row>
    <row r="262" spans="1:14" ht="15" hidden="1" outlineLevel="1">
      <c r="A262" s="61" t="s">
        <v>319</v>
      </c>
      <c r="D262" s="56"/>
      <c r="E262" s="56"/>
      <c r="F262" s="56"/>
      <c r="G262" s="56"/>
      <c r="H262" s="58"/>
      <c r="K262" s="111"/>
      <c r="L262" s="111"/>
      <c r="M262" s="111"/>
      <c r="N262" s="111"/>
    </row>
    <row r="263" spans="1:14" ht="15" hidden="1" outlineLevel="1">
      <c r="A263" s="61" t="s">
        <v>320</v>
      </c>
      <c r="D263" s="56"/>
      <c r="E263" s="56"/>
      <c r="F263" s="56"/>
      <c r="G263" s="56"/>
      <c r="H263" s="58"/>
      <c r="K263" s="111"/>
      <c r="L263" s="111"/>
      <c r="M263" s="111"/>
      <c r="N263" s="111"/>
    </row>
    <row r="264" spans="1:14" ht="15" hidden="1" outlineLevel="1">
      <c r="A264" s="61" t="s">
        <v>321</v>
      </c>
      <c r="D264" s="56"/>
      <c r="E264" s="56"/>
      <c r="F264" s="56"/>
      <c r="G264" s="56"/>
      <c r="H264" s="58"/>
      <c r="K264" s="111"/>
      <c r="L264" s="111"/>
      <c r="M264" s="111"/>
      <c r="N264" s="111"/>
    </row>
    <row r="265" spans="1:14" ht="15" hidden="1" outlineLevel="1">
      <c r="A265" s="61" t="s">
        <v>322</v>
      </c>
      <c r="D265" s="56"/>
      <c r="E265" s="56"/>
      <c r="F265" s="56"/>
      <c r="G265" s="56"/>
      <c r="H265" s="58"/>
      <c r="K265" s="111"/>
      <c r="L265" s="111"/>
      <c r="M265" s="111"/>
      <c r="N265" s="111"/>
    </row>
    <row r="266" spans="1:14" ht="15" hidden="1" outlineLevel="1">
      <c r="A266" s="61" t="s">
        <v>323</v>
      </c>
      <c r="D266" s="56"/>
      <c r="E266" s="56"/>
      <c r="F266" s="56"/>
      <c r="G266" s="56"/>
      <c r="H266" s="58"/>
      <c r="K266" s="111"/>
      <c r="L266" s="111"/>
      <c r="M266" s="111"/>
      <c r="N266" s="111"/>
    </row>
    <row r="267" spans="1:14" ht="15" hidden="1" outlineLevel="1">
      <c r="A267" s="61" t="s">
        <v>324</v>
      </c>
      <c r="D267" s="56"/>
      <c r="E267" s="56"/>
      <c r="F267" s="56"/>
      <c r="G267" s="56"/>
      <c r="H267" s="58"/>
      <c r="K267" s="111"/>
      <c r="L267" s="111"/>
      <c r="M267" s="111"/>
      <c r="N267" s="111"/>
    </row>
    <row r="268" spans="1:14" ht="15" hidden="1" outlineLevel="1">
      <c r="A268" s="61" t="s">
        <v>325</v>
      </c>
      <c r="D268" s="56"/>
      <c r="E268" s="56"/>
      <c r="F268" s="56"/>
      <c r="G268" s="56"/>
      <c r="H268" s="58"/>
      <c r="K268" s="111"/>
      <c r="L268" s="111"/>
      <c r="M268" s="111"/>
      <c r="N268" s="111"/>
    </row>
    <row r="269" spans="1:14" ht="15" hidden="1" outlineLevel="1">
      <c r="A269" s="61" t="s">
        <v>326</v>
      </c>
      <c r="D269" s="56"/>
      <c r="E269" s="56"/>
      <c r="F269" s="56"/>
      <c r="G269" s="56"/>
      <c r="H269" s="58"/>
      <c r="K269" s="111"/>
      <c r="L269" s="111"/>
      <c r="M269" s="111"/>
      <c r="N269" s="111"/>
    </row>
    <row r="270" spans="1:14" ht="15" hidden="1" outlineLevel="1">
      <c r="A270" s="61" t="s">
        <v>327</v>
      </c>
      <c r="D270" s="56"/>
      <c r="E270" s="56"/>
      <c r="F270" s="56"/>
      <c r="G270" s="56"/>
      <c r="H270" s="58"/>
      <c r="K270" s="111"/>
      <c r="L270" s="111"/>
      <c r="M270" s="111"/>
      <c r="N270" s="111"/>
    </row>
    <row r="271" spans="1:14" ht="15" hidden="1" outlineLevel="1">
      <c r="A271" s="61" t="s">
        <v>328</v>
      </c>
      <c r="D271" s="56"/>
      <c r="E271" s="56"/>
      <c r="F271" s="56"/>
      <c r="G271" s="56"/>
      <c r="H271" s="58"/>
      <c r="K271" s="111"/>
      <c r="L271" s="111"/>
      <c r="M271" s="111"/>
      <c r="N271" s="111"/>
    </row>
    <row r="272" spans="1:14" ht="15" hidden="1" outlineLevel="1">
      <c r="A272" s="61" t="s">
        <v>329</v>
      </c>
      <c r="D272" s="56"/>
      <c r="E272" s="56"/>
      <c r="F272" s="56"/>
      <c r="G272" s="56"/>
      <c r="H272" s="58"/>
      <c r="K272" s="111"/>
      <c r="L272" s="111"/>
      <c r="M272" s="111"/>
      <c r="N272" s="111"/>
    </row>
    <row r="273" spans="1:14" ht="15" hidden="1" outlineLevel="1">
      <c r="A273" s="61" t="s">
        <v>330</v>
      </c>
      <c r="D273" s="56"/>
      <c r="E273" s="56"/>
      <c r="F273" s="56"/>
      <c r="G273" s="56"/>
      <c r="H273" s="58"/>
      <c r="K273" s="111"/>
      <c r="L273" s="111"/>
      <c r="M273" s="111"/>
      <c r="N273" s="111"/>
    </row>
    <row r="274" spans="1:14" ht="15" hidden="1" outlineLevel="1">
      <c r="A274" s="61" t="s">
        <v>331</v>
      </c>
      <c r="D274" s="56"/>
      <c r="E274" s="56"/>
      <c r="F274" s="56"/>
      <c r="G274" s="56"/>
      <c r="H274" s="58"/>
      <c r="K274" s="111"/>
      <c r="L274" s="111"/>
      <c r="M274" s="111"/>
      <c r="N274" s="111"/>
    </row>
    <row r="275" spans="1:14" ht="15" hidden="1" outlineLevel="1">
      <c r="A275" s="61" t="s">
        <v>332</v>
      </c>
      <c r="D275" s="56"/>
      <c r="E275" s="56"/>
      <c r="F275" s="56"/>
      <c r="G275" s="56"/>
      <c r="H275" s="58"/>
      <c r="K275" s="111"/>
      <c r="L275" s="111"/>
      <c r="M275" s="111"/>
      <c r="N275" s="111"/>
    </row>
    <row r="276" spans="1:14" ht="15" hidden="1" outlineLevel="1">
      <c r="A276" s="61" t="s">
        <v>333</v>
      </c>
      <c r="D276" s="56"/>
      <c r="E276" s="56"/>
      <c r="F276" s="56"/>
      <c r="G276" s="56"/>
      <c r="H276" s="58"/>
      <c r="K276" s="111"/>
      <c r="L276" s="111"/>
      <c r="M276" s="111"/>
      <c r="N276" s="111"/>
    </row>
    <row r="277" spans="1:14" ht="15" hidden="1" outlineLevel="1">
      <c r="A277" s="61" t="s">
        <v>334</v>
      </c>
      <c r="D277" s="56"/>
      <c r="E277" s="56"/>
      <c r="F277" s="56"/>
      <c r="G277" s="56"/>
      <c r="H277" s="58"/>
      <c r="K277" s="111"/>
      <c r="L277" s="111"/>
      <c r="M277" s="111"/>
      <c r="N277" s="111"/>
    </row>
    <row r="278" spans="1:14" ht="15" hidden="1" outlineLevel="1">
      <c r="A278" s="61" t="s">
        <v>335</v>
      </c>
      <c r="D278" s="56"/>
      <c r="E278" s="56"/>
      <c r="F278" s="56"/>
      <c r="G278" s="56"/>
      <c r="H278" s="58"/>
      <c r="K278" s="111"/>
      <c r="L278" s="111"/>
      <c r="M278" s="111"/>
      <c r="N278" s="111"/>
    </row>
    <row r="279" spans="1:14" ht="15" hidden="1" outlineLevel="1">
      <c r="A279" s="61" t="s">
        <v>336</v>
      </c>
      <c r="D279" s="56"/>
      <c r="E279" s="56"/>
      <c r="F279" s="56"/>
      <c r="G279" s="56"/>
      <c r="H279" s="58"/>
      <c r="K279" s="111"/>
      <c r="L279" s="111"/>
      <c r="M279" s="111"/>
      <c r="N279" s="111"/>
    </row>
    <row r="280" spans="1:14" ht="15" hidden="1" outlineLevel="1">
      <c r="A280" s="61" t="s">
        <v>337</v>
      </c>
      <c r="D280" s="56"/>
      <c r="E280" s="56"/>
      <c r="F280" s="56"/>
      <c r="G280" s="56"/>
      <c r="H280" s="58"/>
      <c r="K280" s="111"/>
      <c r="L280" s="111"/>
      <c r="M280" s="111"/>
      <c r="N280" s="111"/>
    </row>
    <row r="281" spans="1:14" ht="15" hidden="1" outlineLevel="1">
      <c r="A281" s="61" t="s">
        <v>338</v>
      </c>
      <c r="D281" s="56"/>
      <c r="E281" s="56"/>
      <c r="F281" s="56"/>
      <c r="G281" s="56"/>
      <c r="H281" s="58"/>
      <c r="K281" s="111"/>
      <c r="L281" s="111"/>
      <c r="M281" s="111"/>
      <c r="N281" s="111"/>
    </row>
    <row r="282" spans="1:14" ht="15" hidden="1" outlineLevel="1">
      <c r="A282" s="61" t="s">
        <v>339</v>
      </c>
      <c r="D282" s="56"/>
      <c r="E282" s="56"/>
      <c r="F282" s="56"/>
      <c r="G282" s="56"/>
      <c r="H282" s="58"/>
      <c r="K282" s="111"/>
      <c r="L282" s="111"/>
      <c r="M282" s="111"/>
      <c r="N282" s="111"/>
    </row>
    <row r="283" spans="1:14" ht="15" hidden="1" outlineLevel="1">
      <c r="A283" s="61" t="s">
        <v>340</v>
      </c>
      <c r="D283" s="56"/>
      <c r="E283" s="56"/>
      <c r="F283" s="56"/>
      <c r="G283" s="56"/>
      <c r="H283" s="58"/>
      <c r="K283" s="111"/>
      <c r="L283" s="111"/>
      <c r="M283" s="111"/>
      <c r="N283" s="111"/>
    </row>
    <row r="284" spans="1:14" ht="15" hidden="1" outlineLevel="1">
      <c r="A284" s="61" t="s">
        <v>341</v>
      </c>
      <c r="D284" s="56"/>
      <c r="E284" s="56"/>
      <c r="F284" s="56"/>
      <c r="G284" s="56"/>
      <c r="H284" s="58"/>
      <c r="K284" s="111"/>
      <c r="L284" s="111"/>
      <c r="M284" s="111"/>
      <c r="N284" s="111"/>
    </row>
    <row r="285" spans="1:13" ht="15" customHeight="1" collapsed="1">
      <c r="A285" s="73"/>
      <c r="B285" s="73" t="s">
        <v>342</v>
      </c>
      <c r="C285" s="73" t="s">
        <v>343</v>
      </c>
      <c r="D285" s="73" t="s">
        <v>343</v>
      </c>
      <c r="E285" s="73"/>
      <c r="F285" s="74"/>
      <c r="G285" s="75"/>
      <c r="H285" s="58"/>
      <c r="I285" s="66"/>
      <c r="J285" s="66"/>
      <c r="K285" s="66"/>
      <c r="L285" s="66"/>
      <c r="M285" s="68"/>
    </row>
    <row r="286" spans="1:13" ht="15" customHeight="1">
      <c r="A286" s="112" t="s">
        <v>344</v>
      </c>
      <c r="B286" s="113"/>
      <c r="C286" s="113"/>
      <c r="D286" s="113"/>
      <c r="E286" s="113"/>
      <c r="F286" s="114"/>
      <c r="G286" s="113"/>
      <c r="H286" s="58"/>
      <c r="I286" s="66"/>
      <c r="J286" s="66"/>
      <c r="K286" s="66"/>
      <c r="L286" s="66"/>
      <c r="M286" s="68"/>
    </row>
    <row r="287" spans="1:13" ht="15" customHeight="1">
      <c r="A287" s="112" t="s">
        <v>345</v>
      </c>
      <c r="B287" s="113"/>
      <c r="C287" s="113"/>
      <c r="D287" s="113"/>
      <c r="E287" s="113"/>
      <c r="F287" s="114"/>
      <c r="G287" s="113"/>
      <c r="H287" s="58"/>
      <c r="I287" s="66"/>
      <c r="J287" s="66"/>
      <c r="K287" s="66"/>
      <c r="L287" s="66"/>
      <c r="M287" s="68"/>
    </row>
    <row r="288" spans="1:14" ht="15">
      <c r="A288" s="61" t="s">
        <v>346</v>
      </c>
      <c r="B288" s="79" t="s">
        <v>1587</v>
      </c>
      <c r="C288" s="77">
        <f>ROW(B38)</f>
        <v>38</v>
      </c>
      <c r="D288" s="92"/>
      <c r="E288" s="92"/>
      <c r="F288" s="92"/>
      <c r="G288" s="92"/>
      <c r="H288" s="58"/>
      <c r="I288" s="79"/>
      <c r="J288" s="77"/>
      <c r="L288" s="92"/>
      <c r="M288" s="92"/>
      <c r="N288" s="92"/>
    </row>
    <row r="289" spans="1:13" ht="15">
      <c r="A289" s="61" t="s">
        <v>347</v>
      </c>
      <c r="B289" s="79" t="s">
        <v>1588</v>
      </c>
      <c r="C289" s="77">
        <f>ROW(B39)</f>
        <v>39</v>
      </c>
      <c r="E289" s="92"/>
      <c r="F289" s="92"/>
      <c r="H289" s="58"/>
      <c r="I289" s="79"/>
      <c r="J289" s="77"/>
      <c r="L289" s="92"/>
      <c r="M289" s="92"/>
    </row>
    <row r="290" spans="1:14" ht="15">
      <c r="A290" s="61" t="s">
        <v>348</v>
      </c>
      <c r="B290" s="79" t="s">
        <v>1589</v>
      </c>
      <c r="C290" s="77" t="str">
        <f>ROW('B1. HTT Mortgage Assets'!B43)&amp;" for Mortgage Assets"</f>
        <v>43 for Mortgage Assets</v>
      </c>
      <c r="D290" s="77" t="e">
        <f>ROW(#REF!)&amp;" for Public Sector Assets"</f>
        <v>#REF!</v>
      </c>
      <c r="E290" s="115"/>
      <c r="F290" s="92"/>
      <c r="G290" s="115"/>
      <c r="H290" s="58"/>
      <c r="I290" s="79"/>
      <c r="J290" s="77"/>
      <c r="K290" s="77"/>
      <c r="L290" s="115"/>
      <c r="M290" s="92"/>
      <c r="N290" s="115"/>
    </row>
    <row r="291" spans="1:10" ht="15">
      <c r="A291" s="61" t="s">
        <v>349</v>
      </c>
      <c r="B291" s="79" t="s">
        <v>1590</v>
      </c>
      <c r="C291" s="77">
        <f>ROW(B52)</f>
        <v>52</v>
      </c>
      <c r="H291" s="58"/>
      <c r="I291" s="79"/>
      <c r="J291" s="77"/>
    </row>
    <row r="292" spans="1:14" ht="15">
      <c r="A292" s="61" t="s">
        <v>350</v>
      </c>
      <c r="B292" s="79" t="s">
        <v>1591</v>
      </c>
      <c r="C292" s="116" t="str">
        <f>ROW('B1. HTT Mortgage Assets'!B166)&amp;" for Residential Mortgage Assets"</f>
        <v>166 for Residential Mortgage Assets</v>
      </c>
      <c r="D292" s="77" t="str">
        <f>ROW('B1. HTT Mortgage Assets'!B267)&amp;" for Commercial Mortgage Assets"</f>
        <v>267 for Commercial Mortgage Assets</v>
      </c>
      <c r="E292" s="115"/>
      <c r="F292" s="77" t="e">
        <f>ROW(#REF!)&amp;" for Public Sector Assets"</f>
        <v>#REF!</v>
      </c>
      <c r="G292" s="115"/>
      <c r="H292" s="58"/>
      <c r="I292" s="79"/>
      <c r="J292" s="111"/>
      <c r="K292" s="77"/>
      <c r="L292" s="115"/>
      <c r="N292" s="115"/>
    </row>
    <row r="293" spans="1:13" ht="15">
      <c r="A293" s="61" t="s">
        <v>351</v>
      </c>
      <c r="B293" s="79" t="s">
        <v>1592</v>
      </c>
      <c r="C293" s="77" t="str">
        <f>ROW('B1. HTT Mortgage Assets'!B130)&amp;" for Mortgage Assets"</f>
        <v>130 for Mortgage Assets</v>
      </c>
      <c r="D293" s="77">
        <f>ROW(B228)</f>
        <v>228</v>
      </c>
      <c r="F293" s="77" t="e">
        <f>ROW(#REF!)&amp;" for Public Sector Assets"</f>
        <v>#REF!</v>
      </c>
      <c r="H293" s="58"/>
      <c r="I293" s="79"/>
      <c r="M293" s="115"/>
    </row>
    <row r="294" spans="1:13" ht="15">
      <c r="A294" s="61" t="s">
        <v>352</v>
      </c>
      <c r="B294" s="79" t="s">
        <v>1593</v>
      </c>
      <c r="C294" s="77">
        <f>ROW(B111)</f>
        <v>111</v>
      </c>
      <c r="F294" s="115"/>
      <c r="H294" s="58"/>
      <c r="I294" s="79"/>
      <c r="J294" s="77"/>
      <c r="M294" s="115"/>
    </row>
    <row r="295" spans="1:13" ht="15">
      <c r="A295" s="61" t="s">
        <v>353</v>
      </c>
      <c r="B295" s="79" t="s">
        <v>1594</v>
      </c>
      <c r="C295" s="77">
        <f>ROW(B163)</f>
        <v>163</v>
      </c>
      <c r="E295" s="115"/>
      <c r="F295" s="115"/>
      <c r="H295" s="58"/>
      <c r="I295" s="79"/>
      <c r="J295" s="77"/>
      <c r="L295" s="115"/>
      <c r="M295" s="115"/>
    </row>
    <row r="296" spans="1:13" ht="15">
      <c r="A296" s="61" t="s">
        <v>354</v>
      </c>
      <c r="B296" s="79" t="s">
        <v>1595</v>
      </c>
      <c r="C296" s="77">
        <f>ROW(B137)</f>
        <v>137</v>
      </c>
      <c r="E296" s="115"/>
      <c r="F296" s="115"/>
      <c r="H296" s="58"/>
      <c r="I296" s="79"/>
      <c r="J296" s="77"/>
      <c r="L296" s="115"/>
      <c r="M296" s="115"/>
    </row>
    <row r="297" spans="1:12" ht="15" customHeight="1">
      <c r="A297" s="61" t="s">
        <v>355</v>
      </c>
      <c r="B297" s="61" t="s">
        <v>356</v>
      </c>
      <c r="C297" s="77" t="str">
        <f>ROW('C. HTT Harmonised Glossary'!B17)&amp;" for Harmonised Glossary"</f>
        <v>17 for Harmonised Glossary</v>
      </c>
      <c r="E297" s="115"/>
      <c r="H297" s="58"/>
      <c r="J297" s="77"/>
      <c r="L297" s="115"/>
    </row>
    <row r="298" spans="1:12" ht="15">
      <c r="A298" s="61" t="s">
        <v>357</v>
      </c>
      <c r="B298" s="79" t="s">
        <v>1596</v>
      </c>
      <c r="C298" s="77">
        <f>ROW(B65)</f>
        <v>65</v>
      </c>
      <c r="E298" s="115"/>
      <c r="H298" s="58"/>
      <c r="I298" s="79"/>
      <c r="J298" s="77"/>
      <c r="L298" s="115"/>
    </row>
    <row r="299" spans="1:12" ht="15">
      <c r="A299" s="61" t="s">
        <v>358</v>
      </c>
      <c r="B299" s="79" t="s">
        <v>1597</v>
      </c>
      <c r="C299" s="77">
        <f>ROW(B88)</f>
        <v>88</v>
      </c>
      <c r="E299" s="115"/>
      <c r="H299" s="58"/>
      <c r="I299" s="79"/>
      <c r="J299" s="77"/>
      <c r="L299" s="115"/>
    </row>
    <row r="300" spans="1:12" ht="15">
      <c r="A300" s="61" t="s">
        <v>359</v>
      </c>
      <c r="B300" s="79" t="s">
        <v>1598</v>
      </c>
      <c r="C300" s="77" t="str">
        <f>ROW('B1. HTT Mortgage Assets'!B160)&amp;" for Mortgage Assets"</f>
        <v>160 for Mortgage Assets</v>
      </c>
      <c r="D300" s="77" t="e">
        <f>ROW(#REF!)&amp;" for Public Sector Assets"</f>
        <v>#REF!</v>
      </c>
      <c r="E300" s="115"/>
      <c r="H300" s="58"/>
      <c r="I300" s="79"/>
      <c r="J300" s="77"/>
      <c r="K300" s="77"/>
      <c r="L300" s="115"/>
    </row>
    <row r="301" spans="1:12" ht="15" hidden="1" outlineLevel="1">
      <c r="A301" s="61" t="s">
        <v>360</v>
      </c>
      <c r="B301" s="79"/>
      <c r="C301" s="77"/>
      <c r="D301" s="77"/>
      <c r="E301" s="115"/>
      <c r="H301" s="58"/>
      <c r="I301" s="79"/>
      <c r="J301" s="77"/>
      <c r="K301" s="77"/>
      <c r="L301" s="115"/>
    </row>
    <row r="302" spans="1:12" ht="15" hidden="1" outlineLevel="1">
      <c r="A302" s="61" t="s">
        <v>361</v>
      </c>
      <c r="B302" s="79"/>
      <c r="C302" s="77"/>
      <c r="D302" s="77"/>
      <c r="E302" s="115"/>
      <c r="H302" s="58"/>
      <c r="I302" s="79"/>
      <c r="J302" s="77"/>
      <c r="K302" s="77"/>
      <c r="L302" s="115"/>
    </row>
    <row r="303" spans="1:12" ht="15" hidden="1" outlineLevel="1">
      <c r="A303" s="61" t="s">
        <v>362</v>
      </c>
      <c r="B303" s="79"/>
      <c r="C303" s="77"/>
      <c r="D303" s="77"/>
      <c r="E303" s="115"/>
      <c r="H303" s="58"/>
      <c r="I303" s="79"/>
      <c r="J303" s="77"/>
      <c r="K303" s="77"/>
      <c r="L303" s="115"/>
    </row>
    <row r="304" spans="1:12" ht="15" hidden="1" outlineLevel="1">
      <c r="A304" s="61" t="s">
        <v>363</v>
      </c>
      <c r="B304" s="79"/>
      <c r="C304" s="77"/>
      <c r="D304" s="77"/>
      <c r="E304" s="115"/>
      <c r="H304" s="58"/>
      <c r="I304" s="79"/>
      <c r="J304" s="77"/>
      <c r="K304" s="77"/>
      <c r="L304" s="115"/>
    </row>
    <row r="305" spans="1:12" ht="15" hidden="1" outlineLevel="1">
      <c r="A305" s="61" t="s">
        <v>364</v>
      </c>
      <c r="B305" s="79"/>
      <c r="C305" s="77"/>
      <c r="D305" s="77"/>
      <c r="E305" s="115"/>
      <c r="H305" s="58"/>
      <c r="I305" s="79"/>
      <c r="J305" s="77"/>
      <c r="K305" s="77"/>
      <c r="L305" s="115"/>
    </row>
    <row r="306" spans="1:12" ht="15" hidden="1" outlineLevel="1">
      <c r="A306" s="61" t="s">
        <v>365</v>
      </c>
      <c r="B306" s="79"/>
      <c r="C306" s="77"/>
      <c r="D306" s="77"/>
      <c r="E306" s="115"/>
      <c r="H306" s="58"/>
      <c r="I306" s="79"/>
      <c r="J306" s="77"/>
      <c r="K306" s="77"/>
      <c r="L306" s="115"/>
    </row>
    <row r="307" spans="1:12" ht="15" hidden="1" outlineLevel="1">
      <c r="A307" s="61" t="s">
        <v>366</v>
      </c>
      <c r="B307" s="79"/>
      <c r="C307" s="77"/>
      <c r="D307" s="77"/>
      <c r="E307" s="115"/>
      <c r="H307" s="58"/>
      <c r="I307" s="79"/>
      <c r="J307" s="77"/>
      <c r="K307" s="77"/>
      <c r="L307" s="115"/>
    </row>
    <row r="308" spans="1:12" ht="15" hidden="1" outlineLevel="1">
      <c r="A308" s="61" t="s">
        <v>367</v>
      </c>
      <c r="B308" s="79"/>
      <c r="C308" s="77"/>
      <c r="D308" s="77"/>
      <c r="E308" s="115"/>
      <c r="H308" s="58"/>
      <c r="I308" s="79"/>
      <c r="J308" s="77"/>
      <c r="K308" s="77"/>
      <c r="L308" s="115"/>
    </row>
    <row r="309" spans="1:12" ht="15" hidden="1" outlineLevel="1">
      <c r="A309" s="61" t="s">
        <v>368</v>
      </c>
      <c r="B309" s="79"/>
      <c r="C309" s="77"/>
      <c r="D309" s="77"/>
      <c r="E309" s="115"/>
      <c r="H309" s="58"/>
      <c r="I309" s="79"/>
      <c r="J309" s="77"/>
      <c r="K309" s="77"/>
      <c r="L309" s="115"/>
    </row>
    <row r="310" spans="1:8" ht="15" hidden="1" outlineLevel="1">
      <c r="A310" s="61" t="s">
        <v>369</v>
      </c>
      <c r="H310" s="58"/>
    </row>
    <row r="311" spans="1:13" ht="15" customHeight="1" collapsed="1">
      <c r="A311" s="74"/>
      <c r="B311" s="73" t="s">
        <v>370</v>
      </c>
      <c r="C311" s="74"/>
      <c r="D311" s="74"/>
      <c r="E311" s="74"/>
      <c r="F311" s="74"/>
      <c r="G311" s="75"/>
      <c r="H311" s="58"/>
      <c r="I311" s="66"/>
      <c r="J311" s="68"/>
      <c r="K311" s="68"/>
      <c r="L311" s="68"/>
      <c r="M311" s="68"/>
    </row>
    <row r="312" spans="1:10" ht="15">
      <c r="A312" s="61" t="s">
        <v>371</v>
      </c>
      <c r="B312" s="89" t="s">
        <v>372</v>
      </c>
      <c r="C312" s="61" t="s">
        <v>1599</v>
      </c>
      <c r="H312" s="58"/>
      <c r="I312" s="89"/>
      <c r="J312" s="77"/>
    </row>
    <row r="313" spans="1:10" ht="15" hidden="1" outlineLevel="1">
      <c r="A313" s="61" t="s">
        <v>373</v>
      </c>
      <c r="B313" s="89"/>
      <c r="C313" s="77"/>
      <c r="H313" s="58"/>
      <c r="I313" s="89"/>
      <c r="J313" s="77"/>
    </row>
    <row r="314" spans="1:10" ht="15" hidden="1" outlineLevel="1">
      <c r="A314" s="61" t="s">
        <v>374</v>
      </c>
      <c r="B314" s="89"/>
      <c r="C314" s="77"/>
      <c r="H314" s="58"/>
      <c r="I314" s="89"/>
      <c r="J314" s="77"/>
    </row>
    <row r="315" spans="1:10" ht="15" hidden="1" outlineLevel="1">
      <c r="A315" s="61" t="s">
        <v>375</v>
      </c>
      <c r="B315" s="89"/>
      <c r="C315" s="77"/>
      <c r="H315" s="58"/>
      <c r="I315" s="89"/>
      <c r="J315" s="77"/>
    </row>
    <row r="316" spans="1:10" ht="15" hidden="1" outlineLevel="1">
      <c r="A316" s="61" t="s">
        <v>376</v>
      </c>
      <c r="B316" s="89"/>
      <c r="C316" s="77"/>
      <c r="H316" s="58"/>
      <c r="I316" s="89"/>
      <c r="J316" s="77"/>
    </row>
    <row r="317" spans="1:10" ht="15" hidden="1" outlineLevel="1">
      <c r="A317" s="61" t="s">
        <v>377</v>
      </c>
      <c r="B317" s="89"/>
      <c r="C317" s="77"/>
      <c r="H317" s="58"/>
      <c r="I317" s="89"/>
      <c r="J317" s="77"/>
    </row>
    <row r="318" spans="1:10" ht="15" hidden="1" outlineLevel="1">
      <c r="A318" s="61" t="s">
        <v>378</v>
      </c>
      <c r="B318" s="89"/>
      <c r="C318" s="77"/>
      <c r="H318" s="58"/>
      <c r="I318" s="89"/>
      <c r="J318" s="77"/>
    </row>
    <row r="319" spans="1:13" ht="15" customHeight="1" collapsed="1">
      <c r="A319" s="74"/>
      <c r="B319" s="73" t="s">
        <v>379</v>
      </c>
      <c r="C319" s="74"/>
      <c r="D319" s="74"/>
      <c r="E319" s="74"/>
      <c r="F319" s="74"/>
      <c r="G319" s="75"/>
      <c r="H319" s="58"/>
      <c r="I319" s="66"/>
      <c r="J319" s="68"/>
      <c r="K319" s="68"/>
      <c r="L319" s="68"/>
      <c r="M319" s="68"/>
    </row>
    <row r="320" spans="1:13" ht="15" customHeight="1" hidden="1" outlineLevel="1">
      <c r="A320" s="84"/>
      <c r="B320" s="85" t="s">
        <v>380</v>
      </c>
      <c r="C320" s="84"/>
      <c r="D320" s="84"/>
      <c r="E320" s="86"/>
      <c r="F320" s="87"/>
      <c r="G320" s="87"/>
      <c r="H320" s="58"/>
      <c r="L320" s="58"/>
      <c r="M320" s="58"/>
    </row>
    <row r="321" spans="1:8" ht="15" hidden="1" outlineLevel="1">
      <c r="A321" s="61" t="s">
        <v>381</v>
      </c>
      <c r="B321" s="79" t="s">
        <v>1600</v>
      </c>
      <c r="C321" s="79"/>
      <c r="H321" s="58"/>
    </row>
    <row r="322" spans="1:8" ht="15" hidden="1" outlineLevel="1">
      <c r="A322" s="61" t="s">
        <v>382</v>
      </c>
      <c r="B322" s="79" t="s">
        <v>1601</v>
      </c>
      <c r="C322" s="79"/>
      <c r="H322" s="58"/>
    </row>
    <row r="323" spans="1:8" ht="15" hidden="1" outlineLevel="1">
      <c r="A323" s="61" t="s">
        <v>383</v>
      </c>
      <c r="B323" s="79" t="s">
        <v>384</v>
      </c>
      <c r="C323" s="79"/>
      <c r="H323" s="58"/>
    </row>
    <row r="324" spans="1:8" ht="15" hidden="1" outlineLevel="1">
      <c r="A324" s="61" t="s">
        <v>385</v>
      </c>
      <c r="B324" s="79" t="s">
        <v>386</v>
      </c>
      <c r="H324" s="58"/>
    </row>
    <row r="325" spans="1:8" ht="15" hidden="1" outlineLevel="1">
      <c r="A325" s="61" t="s">
        <v>387</v>
      </c>
      <c r="B325" s="79" t="s">
        <v>388</v>
      </c>
      <c r="H325" s="58"/>
    </row>
    <row r="326" spans="1:8" ht="15" hidden="1" outlineLevel="1">
      <c r="A326" s="61" t="s">
        <v>389</v>
      </c>
      <c r="B326" s="79" t="s">
        <v>1602</v>
      </c>
      <c r="H326" s="58"/>
    </row>
    <row r="327" spans="1:8" ht="15" hidden="1" outlineLevel="1">
      <c r="A327" s="61" t="s">
        <v>390</v>
      </c>
      <c r="B327" s="79" t="s">
        <v>391</v>
      </c>
      <c r="H327" s="58"/>
    </row>
    <row r="328" spans="1:8" ht="15" hidden="1" outlineLevel="1">
      <c r="A328" s="61" t="s">
        <v>392</v>
      </c>
      <c r="B328" s="79" t="s">
        <v>393</v>
      </c>
      <c r="H328" s="58"/>
    </row>
    <row r="329" spans="1:8" ht="15" hidden="1" outlineLevel="1">
      <c r="A329" s="61" t="s">
        <v>394</v>
      </c>
      <c r="B329" s="79" t="s">
        <v>1603</v>
      </c>
      <c r="H329" s="58"/>
    </row>
    <row r="330" spans="1:8" ht="15" hidden="1" outlineLevel="1">
      <c r="A330" s="61" t="s">
        <v>395</v>
      </c>
      <c r="B330" s="97" t="s">
        <v>396</v>
      </c>
      <c r="H330" s="58"/>
    </row>
    <row r="331" spans="1:8" ht="15" hidden="1" outlineLevel="1">
      <c r="A331" s="61" t="s">
        <v>397</v>
      </c>
      <c r="B331" s="97" t="s">
        <v>396</v>
      </c>
      <c r="H331" s="58"/>
    </row>
    <row r="332" spans="1:8" ht="15" hidden="1" outlineLevel="1">
      <c r="A332" s="61" t="s">
        <v>398</v>
      </c>
      <c r="B332" s="97" t="s">
        <v>396</v>
      </c>
      <c r="H332" s="58"/>
    </row>
    <row r="333" spans="1:8" ht="15" hidden="1" outlineLevel="1">
      <c r="A333" s="61" t="s">
        <v>399</v>
      </c>
      <c r="B333" s="97" t="s">
        <v>396</v>
      </c>
      <c r="H333" s="58"/>
    </row>
    <row r="334" spans="1:8" ht="15" hidden="1" outlineLevel="1">
      <c r="A334" s="61" t="s">
        <v>400</v>
      </c>
      <c r="B334" s="97" t="s">
        <v>396</v>
      </c>
      <c r="H334" s="58"/>
    </row>
    <row r="335" spans="1:8" ht="15" hidden="1" outlineLevel="1">
      <c r="A335" s="61" t="s">
        <v>401</v>
      </c>
      <c r="B335" s="97" t="s">
        <v>396</v>
      </c>
      <c r="H335" s="58"/>
    </row>
    <row r="336" spans="1:8" ht="15" hidden="1" outlineLevel="1">
      <c r="A336" s="61" t="s">
        <v>402</v>
      </c>
      <c r="B336" s="97" t="s">
        <v>396</v>
      </c>
      <c r="H336" s="58"/>
    </row>
    <row r="337" spans="1:8" ht="15" hidden="1" outlineLevel="1">
      <c r="A337" s="61" t="s">
        <v>403</v>
      </c>
      <c r="B337" s="97" t="s">
        <v>396</v>
      </c>
      <c r="H337" s="58"/>
    </row>
    <row r="338" spans="1:8" ht="15" hidden="1" outlineLevel="1">
      <c r="A338" s="61" t="s">
        <v>404</v>
      </c>
      <c r="B338" s="97" t="s">
        <v>396</v>
      </c>
      <c r="H338" s="58"/>
    </row>
    <row r="339" spans="1:8" ht="15" hidden="1" outlineLevel="1">
      <c r="A339" s="61" t="s">
        <v>405</v>
      </c>
      <c r="B339" s="97" t="s">
        <v>396</v>
      </c>
      <c r="H339" s="58"/>
    </row>
    <row r="340" spans="1:8" ht="15" hidden="1" outlineLevel="1">
      <c r="A340" s="61" t="s">
        <v>406</v>
      </c>
      <c r="B340" s="97" t="s">
        <v>396</v>
      </c>
      <c r="H340" s="58"/>
    </row>
    <row r="341" spans="1:8" ht="15" hidden="1" outlineLevel="1">
      <c r="A341" s="61" t="s">
        <v>407</v>
      </c>
      <c r="B341" s="97" t="s">
        <v>396</v>
      </c>
      <c r="H341" s="58"/>
    </row>
    <row r="342" spans="1:8" ht="15" hidden="1" outlineLevel="1">
      <c r="A342" s="61" t="s">
        <v>408</v>
      </c>
      <c r="B342" s="97" t="s">
        <v>396</v>
      </c>
      <c r="H342" s="58"/>
    </row>
    <row r="343" spans="1:8" ht="15" hidden="1" outlineLevel="1">
      <c r="A343" s="61" t="s">
        <v>409</v>
      </c>
      <c r="B343" s="97" t="s">
        <v>396</v>
      </c>
      <c r="H343" s="58"/>
    </row>
    <row r="344" spans="1:8" ht="15" hidden="1" outlineLevel="1">
      <c r="A344" s="61" t="s">
        <v>410</v>
      </c>
      <c r="B344" s="97" t="s">
        <v>396</v>
      </c>
      <c r="H344" s="58"/>
    </row>
    <row r="345" spans="1:8" ht="15" hidden="1" outlineLevel="1">
      <c r="A345" s="61" t="s">
        <v>411</v>
      </c>
      <c r="B345" s="97" t="s">
        <v>396</v>
      </c>
      <c r="H345" s="58"/>
    </row>
    <row r="346" spans="1:8" ht="15" hidden="1" outlineLevel="1">
      <c r="A346" s="61" t="s">
        <v>412</v>
      </c>
      <c r="B346" s="97" t="s">
        <v>396</v>
      </c>
      <c r="H346" s="58"/>
    </row>
    <row r="347" spans="1:8" ht="15" hidden="1" outlineLevel="1">
      <c r="A347" s="61" t="s">
        <v>413</v>
      </c>
      <c r="B347" s="97" t="s">
        <v>396</v>
      </c>
      <c r="H347" s="58"/>
    </row>
    <row r="348" spans="1:8" ht="15" hidden="1" outlineLevel="1">
      <c r="A348" s="61" t="s">
        <v>414</v>
      </c>
      <c r="B348" s="97" t="s">
        <v>396</v>
      </c>
      <c r="H348" s="58"/>
    </row>
    <row r="349" spans="1:8" ht="15" hidden="1" outlineLevel="1">
      <c r="A349" s="61" t="s">
        <v>415</v>
      </c>
      <c r="B349" s="97" t="s">
        <v>396</v>
      </c>
      <c r="H349" s="58"/>
    </row>
    <row r="350" spans="1:8" ht="15" hidden="1" outlineLevel="1">
      <c r="A350" s="61" t="s">
        <v>416</v>
      </c>
      <c r="B350" s="97" t="s">
        <v>396</v>
      </c>
      <c r="H350" s="58"/>
    </row>
    <row r="351" spans="1:8" ht="15" hidden="1" outlineLevel="1">
      <c r="A351" s="61" t="s">
        <v>417</v>
      </c>
      <c r="B351" s="97" t="s">
        <v>396</v>
      </c>
      <c r="H351" s="58"/>
    </row>
    <row r="352" spans="1:8" ht="15" hidden="1" outlineLevel="1">
      <c r="A352" s="61" t="s">
        <v>418</v>
      </c>
      <c r="B352" s="97" t="s">
        <v>396</v>
      </c>
      <c r="H352" s="58"/>
    </row>
    <row r="353" spans="1:8" ht="15" hidden="1" outlineLevel="1">
      <c r="A353" s="61" t="s">
        <v>419</v>
      </c>
      <c r="B353" s="97" t="s">
        <v>396</v>
      </c>
      <c r="H353" s="58"/>
    </row>
    <row r="354" spans="1:8" ht="15" hidden="1" outlineLevel="1">
      <c r="A354" s="61" t="s">
        <v>420</v>
      </c>
      <c r="B354" s="97" t="s">
        <v>396</v>
      </c>
      <c r="H354" s="58"/>
    </row>
    <row r="355" spans="1:8" ht="15" hidden="1" outlineLevel="1">
      <c r="A355" s="61" t="s">
        <v>421</v>
      </c>
      <c r="B355" s="97" t="s">
        <v>396</v>
      </c>
      <c r="H355" s="58"/>
    </row>
    <row r="356" spans="1:8" ht="15" hidden="1" outlineLevel="1">
      <c r="A356" s="61" t="s">
        <v>422</v>
      </c>
      <c r="B356" s="97" t="s">
        <v>396</v>
      </c>
      <c r="H356" s="58"/>
    </row>
    <row r="357" spans="1:8" ht="15" hidden="1" outlineLevel="1">
      <c r="A357" s="61" t="s">
        <v>423</v>
      </c>
      <c r="B357" s="97" t="s">
        <v>396</v>
      </c>
      <c r="H357" s="58"/>
    </row>
    <row r="358" spans="1:8" ht="15" hidden="1" outlineLevel="1">
      <c r="A358" s="61" t="s">
        <v>424</v>
      </c>
      <c r="B358" s="97" t="s">
        <v>396</v>
      </c>
      <c r="H358" s="58"/>
    </row>
    <row r="359" spans="1:8" ht="15" hidden="1" outlineLevel="1">
      <c r="A359" s="61" t="s">
        <v>425</v>
      </c>
      <c r="B359" s="97" t="s">
        <v>396</v>
      </c>
      <c r="H359" s="58"/>
    </row>
    <row r="360" spans="1:8" ht="15" hidden="1" outlineLevel="1">
      <c r="A360" s="61" t="s">
        <v>426</v>
      </c>
      <c r="B360" s="97" t="s">
        <v>396</v>
      </c>
      <c r="H360" s="58"/>
    </row>
    <row r="361" spans="1:8" ht="15" hidden="1" outlineLevel="1">
      <c r="A361" s="61" t="s">
        <v>427</v>
      </c>
      <c r="B361" s="97" t="s">
        <v>396</v>
      </c>
      <c r="H361" s="58"/>
    </row>
    <row r="362" spans="1:8" ht="15" hidden="1" outlineLevel="1">
      <c r="A362" s="61" t="s">
        <v>428</v>
      </c>
      <c r="B362" s="97" t="s">
        <v>396</v>
      </c>
      <c r="H362" s="58"/>
    </row>
    <row r="363" spans="1:8" ht="15" hidden="1" outlineLevel="1">
      <c r="A363" s="61" t="s">
        <v>429</v>
      </c>
      <c r="B363" s="97" t="s">
        <v>396</v>
      </c>
      <c r="H363" s="58"/>
    </row>
    <row r="364" spans="1:8" ht="15" hidden="1" outlineLevel="1">
      <c r="A364" s="61" t="s">
        <v>430</v>
      </c>
      <c r="B364" s="97" t="s">
        <v>396</v>
      </c>
      <c r="H364" s="58"/>
    </row>
    <row r="365" spans="1:8" ht="15" hidden="1" outlineLevel="1">
      <c r="A365" s="61" t="s">
        <v>431</v>
      </c>
      <c r="B365" s="97" t="s">
        <v>396</v>
      </c>
      <c r="H365" s="58"/>
    </row>
    <row r="366" ht="15" collapsed="1">
      <c r="H366" s="58"/>
    </row>
    <row r="367" ht="15">
      <c r="H367" s="58"/>
    </row>
    <row r="368" ht="15">
      <c r="H368" s="58"/>
    </row>
    <row r="369" ht="15">
      <c r="H369" s="58"/>
    </row>
    <row r="370" ht="15">
      <c r="H370" s="58"/>
    </row>
    <row r="371" ht="15">
      <c r="H371" s="58"/>
    </row>
    <row r="372" ht="15">
      <c r="H372" s="58"/>
    </row>
    <row r="373" ht="15">
      <c r="H373" s="58"/>
    </row>
    <row r="374" ht="15">
      <c r="H374" s="58"/>
    </row>
    <row r="375" ht="15">
      <c r="H375" s="58"/>
    </row>
    <row r="376" ht="15">
      <c r="H376" s="58"/>
    </row>
    <row r="377" ht="15">
      <c r="H377" s="58"/>
    </row>
    <row r="378" ht="15">
      <c r="H378" s="58"/>
    </row>
    <row r="379" ht="15">
      <c r="H379" s="58"/>
    </row>
    <row r="380" ht="15">
      <c r="H380" s="58"/>
    </row>
    <row r="381" ht="15">
      <c r="H381" s="58"/>
    </row>
    <row r="382" ht="15">
      <c r="H382" s="58"/>
    </row>
    <row r="383" ht="15">
      <c r="H383" s="58"/>
    </row>
    <row r="384" ht="15">
      <c r="H384" s="58"/>
    </row>
    <row r="385" ht="15">
      <c r="H385" s="58"/>
    </row>
    <row r="386" ht="15">
      <c r="H386" s="58"/>
    </row>
    <row r="387" ht="15">
      <c r="H387" s="58"/>
    </row>
    <row r="388" ht="15">
      <c r="H388" s="58"/>
    </row>
    <row r="389" ht="15">
      <c r="H389" s="58"/>
    </row>
    <row r="390" ht="15">
      <c r="H390" s="58"/>
    </row>
    <row r="391" ht="15">
      <c r="H391" s="58"/>
    </row>
    <row r="392" ht="15">
      <c r="H392" s="58"/>
    </row>
    <row r="393" ht="15">
      <c r="H393" s="58"/>
    </row>
    <row r="394" ht="15">
      <c r="H394" s="58"/>
    </row>
    <row r="395" ht="15">
      <c r="H395" s="58"/>
    </row>
    <row r="396" ht="15">
      <c r="H396" s="58"/>
    </row>
    <row r="397" ht="15">
      <c r="H397" s="58"/>
    </row>
    <row r="398" ht="15">
      <c r="H398" s="58"/>
    </row>
    <row r="399" ht="15">
      <c r="H399" s="58"/>
    </row>
    <row r="400" ht="15">
      <c r="H400" s="58"/>
    </row>
    <row r="401" ht="15">
      <c r="H401" s="58"/>
    </row>
    <row r="402" ht="15">
      <c r="H402" s="58"/>
    </row>
    <row r="403" ht="15">
      <c r="H403" s="58"/>
    </row>
    <row r="404" ht="15">
      <c r="H404" s="58"/>
    </row>
    <row r="405" ht="15">
      <c r="H405" s="58"/>
    </row>
    <row r="406" ht="15">
      <c r="H406" s="58"/>
    </row>
    <row r="407" ht="15">
      <c r="H407" s="58"/>
    </row>
    <row r="408" ht="15">
      <c r="H408" s="58"/>
    </row>
    <row r="409" ht="15">
      <c r="H409" s="58"/>
    </row>
    <row r="410" ht="15">
      <c r="H410" s="58"/>
    </row>
    <row r="411" ht="15">
      <c r="H411" s="58"/>
    </row>
    <row r="412" ht="15">
      <c r="H412" s="58"/>
    </row>
    <row r="413" ht="15">
      <c r="H413" s="58"/>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display="https://www.bnpparibasfortis.com/investors/coveredbonds"/>
    <hyperlink ref="C29" r:id="rId5" display="https://www.coveredbondlabel.com/issuer/131/ "/>
    <hyperlink ref="C18" r:id="rId6" display="almt-coveredbond@bnpparibasfortis.com"/>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rowBreaks count="2" manualBreakCount="2">
    <brk id="110" max="6" man="1"/>
    <brk id="208" max="6" man="1"/>
  </rowBreaks>
  <legacyDrawingHF r:id="rId7"/>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1116</v>
      </c>
    </row>
    <row r="2" spans="1:4" ht="12.75">
      <c r="A2" t="s">
        <v>1072</v>
      </c>
      <c r="B2">
        <v>70621967.03999993</v>
      </c>
      <c r="C2">
        <v>831</v>
      </c>
      <c r="D2">
        <v>0.09864672364672365</v>
      </c>
    </row>
    <row r="3" spans="1:4" ht="12.75">
      <c r="A3" t="s">
        <v>1071</v>
      </c>
      <c r="B3">
        <v>338333.62</v>
      </c>
      <c r="C3">
        <v>9</v>
      </c>
      <c r="D3">
        <v>0.0010683760683760685</v>
      </c>
    </row>
    <row r="4" spans="1:4" ht="12.75">
      <c r="A4" t="s">
        <v>876</v>
      </c>
      <c r="B4">
        <v>678737838.2000027</v>
      </c>
      <c r="C4">
        <v>7584</v>
      </c>
      <c r="D4">
        <v>0.9002849002849003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2"/>
  <sheetViews>
    <sheetView showGridLines="0" zoomScalePageLayoutView="0" workbookViewId="0" topLeftCell="A1">
      <selection activeCell="A1" sqref="A1"/>
    </sheetView>
  </sheetViews>
  <sheetFormatPr defaultColWidth="9.140625" defaultRowHeight="12.75"/>
  <sheetData>
    <row r="2" spans="1:2" ht="12.75">
      <c r="A2" t="s">
        <v>1073</v>
      </c>
      <c r="B2">
        <v>0.029214460333734364</v>
      </c>
    </row>
    <row r="3" spans="1:2" ht="12.75">
      <c r="A3" t="s">
        <v>1074</v>
      </c>
      <c r="B3">
        <v>0.001681486127092285</v>
      </c>
    </row>
    <row r="4" spans="1:2" ht="12.75">
      <c r="A4" t="s">
        <v>1075</v>
      </c>
      <c r="B4">
        <v>0.022237782683242377</v>
      </c>
    </row>
    <row r="5" spans="1:2" ht="12.75">
      <c r="A5" t="s">
        <v>1076</v>
      </c>
      <c r="B5">
        <v>0.022339463327822755</v>
      </c>
    </row>
    <row r="6" spans="1:2" ht="12.75">
      <c r="A6" t="s">
        <v>1077</v>
      </c>
      <c r="B6">
        <v>0.001251027061940113</v>
      </c>
    </row>
    <row r="7" spans="1:2" ht="12.75">
      <c r="A7" t="s">
        <v>1078</v>
      </c>
      <c r="B7">
        <v>0.0005638802180339169</v>
      </c>
    </row>
    <row r="8" spans="1:2" ht="12.75">
      <c r="A8" t="s">
        <v>1079</v>
      </c>
      <c r="B8">
        <v>0.003659756597731605</v>
      </c>
    </row>
    <row r="9" spans="1:2" ht="12.75">
      <c r="A9" t="s">
        <v>1080</v>
      </c>
      <c r="B9">
        <v>0.004083055407680047</v>
      </c>
    </row>
    <row r="10" spans="1:2" ht="12.75">
      <c r="A10" t="s">
        <v>1081</v>
      </c>
      <c r="B10">
        <v>0.005600048729458019</v>
      </c>
    </row>
    <row r="11" spans="1:2" ht="12.75">
      <c r="A11" t="s">
        <v>1082</v>
      </c>
      <c r="B11">
        <v>0.0035695762084581224</v>
      </c>
    </row>
    <row r="12" spans="1:2" ht="12.75">
      <c r="A12" t="s">
        <v>1083</v>
      </c>
      <c r="B12">
        <v>0.9057994633048063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1084</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1116</v>
      </c>
    </row>
    <row r="2" spans="1:4" ht="12.75">
      <c r="A2" t="s">
        <v>1087</v>
      </c>
      <c r="B2">
        <v>11078713.680000002</v>
      </c>
      <c r="C2">
        <v>165</v>
      </c>
      <c r="D2">
        <v>0.019586894586894586</v>
      </c>
    </row>
    <row r="3" spans="1:4" ht="12.75">
      <c r="A3" t="s">
        <v>1086</v>
      </c>
      <c r="B3">
        <v>15840130.060000002</v>
      </c>
      <c r="C3">
        <v>111</v>
      </c>
      <c r="D3">
        <v>0.013176638176638177</v>
      </c>
    </row>
    <row r="4" spans="1:4" ht="12.75">
      <c r="A4" t="s">
        <v>1085</v>
      </c>
      <c r="B4">
        <v>722779295.1200017</v>
      </c>
      <c r="C4">
        <v>8148</v>
      </c>
      <c r="D4">
        <v>0.9672364672364673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0.00023858832072331225</v>
      </c>
    </row>
    <row r="3" spans="1:2" ht="12.75">
      <c r="A3" t="s">
        <v>1088</v>
      </c>
      <c r="B3">
        <v>0.0022687931206370917</v>
      </c>
    </row>
    <row r="4" spans="1:2" ht="12.75">
      <c r="A4" t="s">
        <v>1089</v>
      </c>
      <c r="B4">
        <v>0.011216247745774751</v>
      </c>
    </row>
    <row r="5" spans="1:2" ht="12.75">
      <c r="A5" t="s">
        <v>1090</v>
      </c>
      <c r="B5">
        <v>0.031148894854547363</v>
      </c>
    </row>
    <row r="6" spans="1:2" ht="12.75">
      <c r="A6" t="s">
        <v>1091</v>
      </c>
      <c r="B6">
        <v>0.05066653714488313</v>
      </c>
    </row>
    <row r="7" spans="1:2" ht="12.75">
      <c r="A7" t="s">
        <v>1092</v>
      </c>
      <c r="B7">
        <v>0.07191941574243216</v>
      </c>
    </row>
    <row r="8" spans="1:2" ht="12.75">
      <c r="A8" t="s">
        <v>1093</v>
      </c>
      <c r="B8">
        <v>0.10749529286886671</v>
      </c>
    </row>
    <row r="9" spans="1:2" ht="12.75">
      <c r="A9" t="s">
        <v>1094</v>
      </c>
      <c r="B9">
        <v>0.12507991616811423</v>
      </c>
    </row>
    <row r="10" spans="1:2" ht="12.75">
      <c r="A10" t="s">
        <v>1095</v>
      </c>
      <c r="B10">
        <v>0.16087730323487273</v>
      </c>
    </row>
    <row r="11" spans="1:2" ht="12.75">
      <c r="A11" t="s">
        <v>1096</v>
      </c>
      <c r="B11">
        <v>0.15563926406090436</v>
      </c>
    </row>
    <row r="12" spans="1:2" ht="12.75">
      <c r="A12" t="s">
        <v>1097</v>
      </c>
      <c r="B12">
        <v>0.2546207906695188</v>
      </c>
    </row>
    <row r="13" spans="1:2" ht="12.75">
      <c r="A13" t="s">
        <v>1098</v>
      </c>
      <c r="B13">
        <v>0.020222859220451132</v>
      </c>
    </row>
    <row r="14" spans="1:2" ht="12.75">
      <c r="A14" t="s">
        <v>1099</v>
      </c>
      <c r="B14">
        <v>0.005638868473687701</v>
      </c>
    </row>
    <row r="15" spans="1:2" ht="12.75">
      <c r="A15" t="s">
        <v>1100</v>
      </c>
      <c r="B15">
        <v>0.0029672283745863907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1101</v>
      </c>
      <c r="B2">
        <v>0.007232978513519576</v>
      </c>
    </row>
    <row r="3" spans="1:2" ht="12.75">
      <c r="A3" t="s">
        <v>1102</v>
      </c>
      <c r="B3">
        <v>0.009893950638958633</v>
      </c>
    </row>
    <row r="4" spans="1:2" ht="12.75">
      <c r="A4" t="s">
        <v>1103</v>
      </c>
      <c r="B4">
        <v>0.026922351842424818</v>
      </c>
    </row>
    <row r="5" spans="1:2" ht="12.75">
      <c r="A5" t="s">
        <v>1104</v>
      </c>
      <c r="B5">
        <v>0.0404964977453005</v>
      </c>
    </row>
    <row r="6" spans="1:2" ht="12.75">
      <c r="A6" t="s">
        <v>1105</v>
      </c>
      <c r="B6">
        <v>0.36745097689437295</v>
      </c>
    </row>
    <row r="7" spans="1:2" ht="12.75">
      <c r="A7" t="s">
        <v>1106</v>
      </c>
      <c r="B7">
        <v>0.025162492144752063</v>
      </c>
    </row>
    <row r="8" spans="1:2" ht="12.75">
      <c r="A8" t="s">
        <v>1107</v>
      </c>
      <c r="B8">
        <v>0.028977251928401546</v>
      </c>
    </row>
    <row r="9" spans="1:2" ht="12.75">
      <c r="A9" t="s">
        <v>1108</v>
      </c>
      <c r="B9">
        <v>0.04639006327651375</v>
      </c>
    </row>
    <row r="10" spans="1:2" ht="12.75">
      <c r="A10" t="s">
        <v>1109</v>
      </c>
      <c r="B10">
        <v>0.08477930112864941</v>
      </c>
    </row>
    <row r="11" spans="1:2" ht="12.75">
      <c r="A11" t="s">
        <v>1110</v>
      </c>
      <c r="B11">
        <v>0.08854523272652311</v>
      </c>
    </row>
    <row r="12" spans="1:2" ht="12.75">
      <c r="A12" t="s">
        <v>1111</v>
      </c>
      <c r="B12">
        <v>0.1492165108480952</v>
      </c>
    </row>
    <row r="13" spans="1:2" ht="12.75">
      <c r="A13" t="s">
        <v>1112</v>
      </c>
      <c r="B13">
        <v>0.05593126796841409</v>
      </c>
    </row>
    <row r="14" spans="1:2" ht="12.75">
      <c r="A14" t="s">
        <v>1113</v>
      </c>
      <c r="B14">
        <v>0.018075431453792833</v>
      </c>
    </row>
    <row r="15" spans="1:2" ht="12.75">
      <c r="A15" t="s">
        <v>1114</v>
      </c>
      <c r="B15">
        <v>0.05092569289028149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8"/>
  <sheetViews>
    <sheetView showGridLines="0" zoomScalePageLayoutView="0" workbookViewId="0" topLeftCell="A1">
      <selection activeCell="A1" sqref="A1"/>
    </sheetView>
  </sheetViews>
  <sheetFormatPr defaultColWidth="9.140625" defaultRowHeight="12.75"/>
  <sheetData>
    <row r="2" spans="1:2" ht="12.75">
      <c r="A2" t="s">
        <v>1115</v>
      </c>
      <c r="B2">
        <v>0.004666321428141205</v>
      </c>
    </row>
    <row r="3" spans="1:2" ht="12.75">
      <c r="A3" t="s">
        <v>1019</v>
      </c>
      <c r="B3">
        <v>0.008203122591916205</v>
      </c>
    </row>
    <row r="4" spans="1:2" ht="12.75">
      <c r="A4" t="s">
        <v>1020</v>
      </c>
      <c r="B4">
        <v>0.00853249104996717</v>
      </c>
    </row>
    <row r="5" spans="1:2" ht="12.75">
      <c r="A5" t="s">
        <v>1021</v>
      </c>
      <c r="B5">
        <v>0.026583421282471233</v>
      </c>
    </row>
    <row r="6" spans="1:2" ht="12.75">
      <c r="A6" t="s">
        <v>1022</v>
      </c>
      <c r="B6">
        <v>0.08704897616424091</v>
      </c>
    </row>
    <row r="7" spans="1:2" ht="12.75">
      <c r="A7" t="s">
        <v>1023</v>
      </c>
      <c r="B7">
        <v>0.052696588896531185</v>
      </c>
    </row>
    <row r="8" spans="1:2" ht="12.75">
      <c r="A8" t="s">
        <v>1024</v>
      </c>
      <c r="B8">
        <v>0.07093432674231412</v>
      </c>
    </row>
    <row r="9" spans="1:2" ht="12.75">
      <c r="A9" t="s">
        <v>1025</v>
      </c>
      <c r="B9">
        <v>0.06143660287064033</v>
      </c>
    </row>
    <row r="10" spans="1:2" ht="12.75">
      <c r="A10" t="s">
        <v>1026</v>
      </c>
      <c r="B10">
        <v>0.07593567355864936</v>
      </c>
    </row>
    <row r="11" spans="1:2" ht="12.75">
      <c r="A11" t="s">
        <v>1027</v>
      </c>
      <c r="B11">
        <v>0.17963124090821353</v>
      </c>
    </row>
    <row r="12" spans="1:2" ht="12.75">
      <c r="A12" t="s">
        <v>1028</v>
      </c>
      <c r="B12">
        <v>0.044684769740712726</v>
      </c>
    </row>
    <row r="13" spans="1:2" ht="12.75">
      <c r="A13" t="s">
        <v>1029</v>
      </c>
      <c r="B13">
        <v>0.043520602344849724</v>
      </c>
    </row>
    <row r="14" spans="1:2" ht="12.75">
      <c r="A14" t="s">
        <v>1030</v>
      </c>
      <c r="B14">
        <v>0.2896081499283878</v>
      </c>
    </row>
    <row r="15" spans="1:2" ht="12.75">
      <c r="A15" t="s">
        <v>1031</v>
      </c>
      <c r="B15">
        <v>0.0364461135138318</v>
      </c>
    </row>
    <row r="16" spans="1:2" ht="12.75">
      <c r="A16" t="s">
        <v>1032</v>
      </c>
      <c r="B16">
        <v>0.001801602458362543</v>
      </c>
    </row>
    <row r="17" spans="1:2" ht="12.75">
      <c r="A17" t="s">
        <v>1033</v>
      </c>
      <c r="B17">
        <v>0.0072700732301241655</v>
      </c>
    </row>
    <row r="18" spans="1:2" ht="12.75">
      <c r="A18" t="s">
        <v>1034</v>
      </c>
      <c r="B18">
        <v>0.000999923290645902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1083</v>
      </c>
      <c r="B2">
        <v>0.9057994633048062</v>
      </c>
    </row>
    <row r="3" spans="1:2" ht="12.75">
      <c r="A3" t="s">
        <v>1115</v>
      </c>
      <c r="B3">
        <v>0.0320334655579086</v>
      </c>
    </row>
    <row r="4" spans="1:2" ht="12.75">
      <c r="A4" t="s">
        <v>1019</v>
      </c>
      <c r="B4">
        <v>0.04369539733660367</v>
      </c>
    </row>
    <row r="5" spans="1:2" ht="12.75">
      <c r="A5" t="s">
        <v>1020</v>
      </c>
      <c r="B5">
        <v>0.0015393805055390595</v>
      </c>
    </row>
    <row r="6" spans="1:2" ht="12.75">
      <c r="A6" t="s">
        <v>1021</v>
      </c>
      <c r="B6">
        <v>0.006392674333282518</v>
      </c>
    </row>
    <row r="7" spans="1:2" ht="12.75">
      <c r="A7" t="s">
        <v>1022</v>
      </c>
      <c r="B7">
        <v>0.010223478147691223</v>
      </c>
    </row>
    <row r="8" spans="1:2" ht="12.75">
      <c r="A8" t="s">
        <v>1023</v>
      </c>
      <c r="B8">
        <v>0.0003161408141687537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K17"/>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5.00390625" style="0" customWidth="1"/>
    <col min="10" max="10" width="16.00390625" style="0" customWidth="1"/>
    <col min="11" max="11" width="0.9921875" style="0" customWidth="1"/>
  </cols>
  <sheetData>
    <row r="1" ht="0.75" customHeight="1"/>
    <row r="2" spans="2:11" ht="37.5" customHeight="1">
      <c r="B2" s="1"/>
      <c r="C2" s="1"/>
      <c r="D2" s="1"/>
      <c r="E2" s="1"/>
      <c r="F2" s="1"/>
      <c r="G2" s="1"/>
      <c r="H2" s="1"/>
      <c r="I2" s="1"/>
      <c r="J2" s="1"/>
      <c r="K2" s="1"/>
    </row>
    <row r="3" spans="2:11" ht="8.25" customHeight="1">
      <c r="B3" s="1"/>
      <c r="C3" s="1"/>
      <c r="D3" s="1"/>
      <c r="E3" s="1"/>
      <c r="F3" s="1"/>
      <c r="G3" s="1"/>
      <c r="H3" s="1"/>
      <c r="I3" s="1"/>
      <c r="J3" s="1"/>
      <c r="K3" s="1"/>
    </row>
    <row r="4" spans="2:11" ht="32.25" customHeight="1">
      <c r="B4" s="198" t="s">
        <v>1121</v>
      </c>
      <c r="C4" s="199"/>
      <c r="D4" s="199"/>
      <c r="E4" s="199"/>
      <c r="F4" s="199"/>
      <c r="G4" s="199"/>
      <c r="H4" s="199"/>
      <c r="I4" s="199"/>
      <c r="J4" s="199"/>
      <c r="K4" s="199"/>
    </row>
    <row r="5" spans="2:11" ht="14.25" customHeight="1">
      <c r="B5" s="1"/>
      <c r="C5" s="1"/>
      <c r="D5" s="1"/>
      <c r="E5" s="1"/>
      <c r="F5" s="1"/>
      <c r="G5" s="1"/>
      <c r="H5" s="1"/>
      <c r="I5" s="1"/>
      <c r="J5" s="1"/>
      <c r="K5" s="1"/>
    </row>
    <row r="6" spans="2:11" ht="21" customHeight="1">
      <c r="B6" s="284" t="s">
        <v>961</v>
      </c>
      <c r="C6" s="285"/>
      <c r="D6" s="1"/>
      <c r="E6" s="279">
        <v>42735</v>
      </c>
      <c r="F6" s="211"/>
      <c r="G6" s="211"/>
      <c r="H6" s="1"/>
      <c r="I6" s="1"/>
      <c r="J6" s="1"/>
      <c r="K6" s="1"/>
    </row>
    <row r="7" spans="2:11" ht="13.5" customHeight="1">
      <c r="B7" s="1"/>
      <c r="C7" s="1"/>
      <c r="D7" s="1"/>
      <c r="E7" s="1"/>
      <c r="F7" s="1"/>
      <c r="G7" s="1"/>
      <c r="H7" s="1"/>
      <c r="I7" s="1"/>
      <c r="J7" s="1"/>
      <c r="K7" s="1"/>
    </row>
    <row r="8" spans="2:11" ht="18.75" customHeight="1">
      <c r="B8" s="300" t="s">
        <v>1122</v>
      </c>
      <c r="C8" s="213"/>
      <c r="D8" s="213"/>
      <c r="E8" s="213"/>
      <c r="F8" s="213"/>
      <c r="G8" s="213"/>
      <c r="H8" s="213"/>
      <c r="I8" s="213"/>
      <c r="J8" s="213"/>
      <c r="K8" s="214"/>
    </row>
    <row r="9" spans="2:11" ht="15" customHeight="1">
      <c r="B9" s="1"/>
      <c r="C9" s="1"/>
      <c r="D9" s="1"/>
      <c r="E9" s="1"/>
      <c r="F9" s="1"/>
      <c r="G9" s="1"/>
      <c r="H9" s="1"/>
      <c r="I9" s="1"/>
      <c r="J9" s="1"/>
      <c r="K9" s="1"/>
    </row>
    <row r="10" spans="2:11" ht="15" customHeight="1">
      <c r="B10" s="15"/>
      <c r="C10" s="208" t="s">
        <v>1014</v>
      </c>
      <c r="D10" s="209"/>
      <c r="E10" s="209"/>
      <c r="F10" s="209"/>
      <c r="G10" s="208" t="s">
        <v>1015</v>
      </c>
      <c r="H10" s="209"/>
      <c r="I10" s="16" t="s">
        <v>1016</v>
      </c>
      <c r="J10" s="208" t="s">
        <v>1015</v>
      </c>
      <c r="K10" s="209"/>
    </row>
    <row r="11" spans="2:11" ht="15" customHeight="1">
      <c r="B11" s="17" t="s">
        <v>1123</v>
      </c>
      <c r="C11" s="295">
        <v>748994761.6400013</v>
      </c>
      <c r="D11" s="211"/>
      <c r="E11" s="211"/>
      <c r="F11" s="211"/>
      <c r="G11" s="296">
        <v>0.9990617860929072</v>
      </c>
      <c r="H11" s="211"/>
      <c r="I11" s="24">
        <v>8416</v>
      </c>
      <c r="J11" s="296">
        <v>0.9990503323836657</v>
      </c>
      <c r="K11" s="211"/>
    </row>
    <row r="12" spans="2:11" ht="17.25" customHeight="1">
      <c r="B12" s="17" t="s">
        <v>1119</v>
      </c>
      <c r="C12" s="295">
        <v>374280.72</v>
      </c>
      <c r="D12" s="211"/>
      <c r="E12" s="211"/>
      <c r="F12" s="211"/>
      <c r="G12" s="296">
        <v>0.0004992418956370028</v>
      </c>
      <c r="H12" s="211"/>
      <c r="I12" s="24">
        <v>4</v>
      </c>
      <c r="J12" s="296">
        <v>0.0004748338081671415</v>
      </c>
      <c r="K12" s="211"/>
    </row>
    <row r="13" spans="2:11" ht="16.5" customHeight="1">
      <c r="B13" s="17" t="s">
        <v>1120</v>
      </c>
      <c r="C13" s="295">
        <v>329096.5</v>
      </c>
      <c r="D13" s="211"/>
      <c r="E13" s="211"/>
      <c r="F13" s="211"/>
      <c r="G13" s="296">
        <v>0.00043897201145574075</v>
      </c>
      <c r="H13" s="211"/>
      <c r="I13" s="24">
        <v>4</v>
      </c>
      <c r="J13" s="296">
        <v>0.0004748338081671415</v>
      </c>
      <c r="K13" s="211"/>
    </row>
    <row r="14" spans="2:11" ht="16.5" customHeight="1">
      <c r="B14" s="17" t="s">
        <v>1124</v>
      </c>
      <c r="C14" s="1"/>
      <c r="D14" s="1"/>
      <c r="E14" s="1"/>
      <c r="F14" s="1"/>
      <c r="G14" s="1"/>
      <c r="H14" s="1"/>
      <c r="I14" s="1"/>
      <c r="J14" s="1"/>
      <c r="K14" s="1"/>
    </row>
    <row r="15" spans="2:11" ht="16.5" customHeight="1">
      <c r="B15" s="17" t="s">
        <v>1125</v>
      </c>
      <c r="C15" s="1"/>
      <c r="D15" s="1"/>
      <c r="E15" s="1"/>
      <c r="F15" s="1"/>
      <c r="G15" s="1"/>
      <c r="H15" s="1"/>
      <c r="I15" s="1"/>
      <c r="J15" s="1"/>
      <c r="K15" s="1"/>
    </row>
    <row r="16" spans="2:11" ht="16.5" customHeight="1">
      <c r="B16" s="25" t="s">
        <v>63</v>
      </c>
      <c r="C16" s="297">
        <v>749698138.8600013</v>
      </c>
      <c r="D16" s="298"/>
      <c r="E16" s="298"/>
      <c r="F16" s="298"/>
      <c r="G16" s="299">
        <v>0.9999999999999999</v>
      </c>
      <c r="H16" s="298"/>
      <c r="I16" s="26">
        <v>8424</v>
      </c>
      <c r="J16" s="299">
        <v>1</v>
      </c>
      <c r="K16" s="298"/>
    </row>
    <row r="17" spans="2:11" ht="8.25" customHeight="1">
      <c r="B17" s="1"/>
      <c r="C17" s="1"/>
      <c r="D17" s="1"/>
      <c r="E17" s="1"/>
      <c r="F17" s="1"/>
      <c r="G17" s="1"/>
      <c r="H17" s="1"/>
      <c r="I17" s="1"/>
      <c r="J17" s="1"/>
      <c r="K17" s="1"/>
    </row>
    <row r="18" ht="340.5" customHeight="1"/>
  </sheetData>
  <sheetProtection/>
  <mergeCells count="19">
    <mergeCell ref="B4:K4"/>
    <mergeCell ref="B6:C6"/>
    <mergeCell ref="B8:K8"/>
    <mergeCell ref="E6:G6"/>
    <mergeCell ref="C10:F10"/>
    <mergeCell ref="G10:H10"/>
    <mergeCell ref="J10:K10"/>
    <mergeCell ref="C11:F11"/>
    <mergeCell ref="G11:H11"/>
    <mergeCell ref="J11:K11"/>
    <mergeCell ref="C12:F12"/>
    <mergeCell ref="G12:H12"/>
    <mergeCell ref="J12:K12"/>
    <mergeCell ref="C13:F13"/>
    <mergeCell ref="G13:H13"/>
    <mergeCell ref="J13:K13"/>
    <mergeCell ref="C16:F16"/>
    <mergeCell ref="G16:H16"/>
    <mergeCell ref="J16:K16"/>
  </mergeCells>
  <printOptions/>
  <pageMargins left="0.44431372549019615" right="0.44431372549019615" top="0.44431372549019615" bottom="0.44431372549019615" header="0.5098039215686275" footer="0.5098039215686275"/>
  <pageSetup horizontalDpi="600" verticalDpi="600" orientation="portrait" paperSize="9" scale="97" r:id="rId2"/>
  <drawing r:id="rId1"/>
</worksheet>
</file>

<file path=xl/worksheets/sheet29.xml><?xml version="1.0" encoding="utf-8"?>
<worksheet xmlns="http://schemas.openxmlformats.org/spreadsheetml/2006/main" xmlns:r="http://schemas.openxmlformats.org/officeDocument/2006/relationships">
  <dimension ref="A1:C3"/>
  <sheetViews>
    <sheetView showGridLines="0" zoomScalePageLayoutView="0" workbookViewId="0" topLeftCell="A1">
      <selection activeCell="A1" sqref="A1"/>
    </sheetView>
  </sheetViews>
  <sheetFormatPr defaultColWidth="9.140625" defaultRowHeight="12.75"/>
  <sheetData>
    <row r="1" ht="12.75">
      <c r="B1" t="s">
        <v>1116</v>
      </c>
    </row>
    <row r="2" spans="1:3" ht="12.75">
      <c r="A2" t="s">
        <v>1119</v>
      </c>
      <c r="B2">
        <v>374280.72</v>
      </c>
      <c r="C2">
        <v>4</v>
      </c>
    </row>
    <row r="3" spans="1:3" ht="12.75">
      <c r="A3" t="s">
        <v>1120</v>
      </c>
      <c r="B3">
        <v>329096.5</v>
      </c>
      <c r="C3">
        <v>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370"/>
  <sheetViews>
    <sheetView view="pageBreakPreview" zoomScale="60" zoomScaleNormal="80" zoomScalePageLayoutView="0" workbookViewId="0" topLeftCell="A285">
      <selection activeCell="K33" sqref="K33"/>
    </sheetView>
  </sheetViews>
  <sheetFormatPr defaultColWidth="8.8515625" defaultRowHeight="12.75" outlineLevelRow="1"/>
  <cols>
    <col min="1" max="1" width="13.8515625" style="0" customWidth="1"/>
    <col min="2" max="2" width="60.8515625" style="0" customWidth="1"/>
    <col min="3" max="3" width="41.00390625" style="0" customWidth="1"/>
    <col min="4" max="4" width="40.8515625" style="0" customWidth="1"/>
    <col min="5" max="5" width="6.7109375" style="0" customWidth="1"/>
    <col min="6" max="7" width="41.57421875" style="0" customWidth="1"/>
  </cols>
  <sheetData>
    <row r="1" spans="1:7" ht="31.5">
      <c r="A1" s="57" t="s">
        <v>432</v>
      </c>
      <c r="B1" s="57"/>
      <c r="C1" s="58"/>
      <c r="D1" s="58"/>
      <c r="E1" s="58"/>
      <c r="F1" s="59"/>
      <c r="G1" s="58"/>
    </row>
    <row r="2" spans="1:7" ht="15.75" thickBot="1">
      <c r="A2" s="58"/>
      <c r="B2" s="58"/>
      <c r="C2" s="58"/>
      <c r="D2" s="58"/>
      <c r="E2" s="58"/>
      <c r="F2" s="58"/>
      <c r="G2" s="58"/>
    </row>
    <row r="3" spans="1:7" ht="19.5" thickBot="1">
      <c r="A3" s="62"/>
      <c r="B3" s="63" t="s">
        <v>1</v>
      </c>
      <c r="C3" s="64" t="s">
        <v>2</v>
      </c>
      <c r="D3" s="62"/>
      <c r="E3" s="62"/>
      <c r="F3" s="58"/>
      <c r="G3" s="62"/>
    </row>
    <row r="4" spans="1:7" ht="15.75" thickBot="1">
      <c r="A4" s="61"/>
      <c r="B4" s="61"/>
      <c r="C4" s="61"/>
      <c r="D4" s="61"/>
      <c r="E4" s="61"/>
      <c r="F4" s="61"/>
      <c r="G4" s="58"/>
    </row>
    <row r="5" spans="1:7" ht="18.75">
      <c r="A5" s="66"/>
      <c r="B5" s="67" t="s">
        <v>433</v>
      </c>
      <c r="C5" s="66"/>
      <c r="D5" s="61"/>
      <c r="E5" s="68"/>
      <c r="F5" s="68"/>
      <c r="G5" s="58"/>
    </row>
    <row r="6" spans="1:7" ht="15">
      <c r="A6" s="61"/>
      <c r="B6" s="70" t="s">
        <v>434</v>
      </c>
      <c r="C6" s="61"/>
      <c r="D6" s="61"/>
      <c r="E6" s="61"/>
      <c r="F6" s="61"/>
      <c r="G6" s="58"/>
    </row>
    <row r="7" spans="1:7" ht="15">
      <c r="A7" s="61"/>
      <c r="B7" s="117" t="s">
        <v>435</v>
      </c>
      <c r="C7" s="61"/>
      <c r="D7" s="61"/>
      <c r="E7" s="61"/>
      <c r="F7" s="61"/>
      <c r="G7" s="58"/>
    </row>
    <row r="8" spans="1:7" ht="15.75" thickBot="1">
      <c r="A8" s="61"/>
      <c r="B8" s="118" t="s">
        <v>436</v>
      </c>
      <c r="C8" s="61"/>
      <c r="D8" s="61"/>
      <c r="E8" s="61"/>
      <c r="F8" s="61"/>
      <c r="G8" s="58"/>
    </row>
    <row r="9" spans="1:7" ht="15">
      <c r="A9" s="61"/>
      <c r="B9" s="72"/>
      <c r="C9" s="61"/>
      <c r="D9" s="61"/>
      <c r="E9" s="61"/>
      <c r="F9" s="61"/>
      <c r="G9" s="58"/>
    </row>
    <row r="10" spans="1:7" ht="37.5">
      <c r="A10" s="73" t="s">
        <v>6</v>
      </c>
      <c r="B10" s="73" t="s">
        <v>434</v>
      </c>
      <c r="C10" s="74"/>
      <c r="D10" s="74"/>
      <c r="E10" s="74"/>
      <c r="F10" s="74"/>
      <c r="G10" s="75"/>
    </row>
    <row r="11" spans="1:7" ht="15" customHeight="1">
      <c r="A11" s="84"/>
      <c r="B11" s="85" t="s">
        <v>437</v>
      </c>
      <c r="C11" s="84" t="s">
        <v>49</v>
      </c>
      <c r="D11" s="84"/>
      <c r="E11" s="84"/>
      <c r="F11" s="87" t="s">
        <v>438</v>
      </c>
      <c r="G11" s="87"/>
    </row>
    <row r="12" spans="1:7" ht="15">
      <c r="A12" s="61" t="s">
        <v>439</v>
      </c>
      <c r="B12" s="61" t="s">
        <v>440</v>
      </c>
      <c r="C12" s="83">
        <v>749.6981388600012</v>
      </c>
      <c r="D12" s="61"/>
      <c r="E12" s="61"/>
      <c r="F12" s="95">
        <f>IF($C$15=0,"",IF(C12="[for completion]","",C12/$C$15))</f>
        <v>1</v>
      </c>
      <c r="G12" s="58"/>
    </row>
    <row r="13" spans="1:7" ht="15">
      <c r="A13" s="61" t="s">
        <v>441</v>
      </c>
      <c r="B13" s="61" t="s">
        <v>442</v>
      </c>
      <c r="C13" s="83">
        <v>0</v>
      </c>
      <c r="D13" s="61"/>
      <c r="E13" s="61"/>
      <c r="F13" s="95">
        <f>IF($C$15=0,"",IF(C13="[for completion]","",C13/$C$15))</f>
        <v>0</v>
      </c>
      <c r="G13" s="58"/>
    </row>
    <row r="14" spans="1:7" ht="15">
      <c r="A14" s="61" t="s">
        <v>443</v>
      </c>
      <c r="B14" s="61" t="s">
        <v>61</v>
      </c>
      <c r="C14" s="83">
        <v>0</v>
      </c>
      <c r="D14" s="61"/>
      <c r="E14" s="61"/>
      <c r="F14" s="95">
        <f>IF($C$15=0,"",IF(C14="[for completion]","",C14/$C$15))</f>
        <v>0</v>
      </c>
      <c r="G14" s="58"/>
    </row>
    <row r="15" spans="1:7" ht="15">
      <c r="A15" s="61" t="s">
        <v>444</v>
      </c>
      <c r="B15" s="119" t="s">
        <v>63</v>
      </c>
      <c r="C15" s="83">
        <f>SUM(C12:C14)</f>
        <v>749.6981388600012</v>
      </c>
      <c r="D15" s="61"/>
      <c r="E15" s="61"/>
      <c r="F15" s="92">
        <f>SUM(F12:F14)</f>
        <v>1</v>
      </c>
      <c r="G15" s="58"/>
    </row>
    <row r="16" spans="1:7" ht="15" hidden="1" outlineLevel="1">
      <c r="A16" s="61" t="s">
        <v>445</v>
      </c>
      <c r="B16" s="97" t="s">
        <v>446</v>
      </c>
      <c r="C16" s="61"/>
      <c r="D16" s="61"/>
      <c r="E16" s="61"/>
      <c r="F16" s="95">
        <f aca="true" t="shared" si="0" ref="F16:F26">IF($C$15=0,"",IF(C16="[for completion]","",C16/$C$15))</f>
        <v>0</v>
      </c>
      <c r="G16" s="58"/>
    </row>
    <row r="17" spans="1:7" ht="15" hidden="1" outlineLevel="1">
      <c r="A17" s="61" t="s">
        <v>447</v>
      </c>
      <c r="B17" s="97" t="s">
        <v>448</v>
      </c>
      <c r="C17" s="61"/>
      <c r="D17" s="61"/>
      <c r="E17" s="61"/>
      <c r="F17" s="95">
        <f t="shared" si="0"/>
        <v>0</v>
      </c>
      <c r="G17" s="58"/>
    </row>
    <row r="18" spans="1:7" ht="15" hidden="1" outlineLevel="1">
      <c r="A18" s="61" t="s">
        <v>449</v>
      </c>
      <c r="B18" s="97" t="s">
        <v>151</v>
      </c>
      <c r="C18" s="61"/>
      <c r="D18" s="61"/>
      <c r="E18" s="61"/>
      <c r="F18" s="95">
        <f t="shared" si="0"/>
        <v>0</v>
      </c>
      <c r="G18" s="58"/>
    </row>
    <row r="19" spans="1:7" ht="15" hidden="1" outlineLevel="1">
      <c r="A19" s="61" t="s">
        <v>450</v>
      </c>
      <c r="B19" s="97" t="s">
        <v>151</v>
      </c>
      <c r="C19" s="61"/>
      <c r="D19" s="61"/>
      <c r="E19" s="61"/>
      <c r="F19" s="95">
        <f t="shared" si="0"/>
        <v>0</v>
      </c>
      <c r="G19" s="58"/>
    </row>
    <row r="20" spans="1:7" ht="15" hidden="1" outlineLevel="1">
      <c r="A20" s="61" t="s">
        <v>451</v>
      </c>
      <c r="B20" s="97" t="s">
        <v>151</v>
      </c>
      <c r="C20" s="61"/>
      <c r="D20" s="61"/>
      <c r="E20" s="61"/>
      <c r="F20" s="95">
        <f t="shared" si="0"/>
        <v>0</v>
      </c>
      <c r="G20" s="58"/>
    </row>
    <row r="21" spans="1:7" ht="15" hidden="1" outlineLevel="1">
      <c r="A21" s="61" t="s">
        <v>452</v>
      </c>
      <c r="B21" s="97" t="s">
        <v>151</v>
      </c>
      <c r="C21" s="61"/>
      <c r="D21" s="61"/>
      <c r="E21" s="61"/>
      <c r="F21" s="95">
        <f t="shared" si="0"/>
        <v>0</v>
      </c>
      <c r="G21" s="58"/>
    </row>
    <row r="22" spans="1:7" ht="15" hidden="1" outlineLevel="1">
      <c r="A22" s="61" t="s">
        <v>453</v>
      </c>
      <c r="B22" s="97" t="s">
        <v>151</v>
      </c>
      <c r="C22" s="61"/>
      <c r="D22" s="61"/>
      <c r="E22" s="61"/>
      <c r="F22" s="95">
        <f t="shared" si="0"/>
        <v>0</v>
      </c>
      <c r="G22" s="58"/>
    </row>
    <row r="23" spans="1:7" ht="15" hidden="1" outlineLevel="1">
      <c r="A23" s="61" t="s">
        <v>454</v>
      </c>
      <c r="B23" s="97" t="s">
        <v>151</v>
      </c>
      <c r="C23" s="61"/>
      <c r="D23" s="61"/>
      <c r="E23" s="61"/>
      <c r="F23" s="95">
        <f t="shared" si="0"/>
        <v>0</v>
      </c>
      <c r="G23" s="58"/>
    </row>
    <row r="24" spans="1:7" ht="15" hidden="1" outlineLevel="1">
      <c r="A24" s="61" t="s">
        <v>455</v>
      </c>
      <c r="B24" s="97" t="s">
        <v>151</v>
      </c>
      <c r="C24" s="61"/>
      <c r="D24" s="61"/>
      <c r="E24" s="61"/>
      <c r="F24" s="95">
        <f t="shared" si="0"/>
        <v>0</v>
      </c>
      <c r="G24" s="58"/>
    </row>
    <row r="25" spans="1:7" ht="15" hidden="1" outlineLevel="1">
      <c r="A25" s="61" t="s">
        <v>456</v>
      </c>
      <c r="B25" s="97" t="s">
        <v>151</v>
      </c>
      <c r="C25" s="61"/>
      <c r="D25" s="61"/>
      <c r="E25" s="61"/>
      <c r="F25" s="95">
        <f t="shared" si="0"/>
        <v>0</v>
      </c>
      <c r="G25" s="58"/>
    </row>
    <row r="26" spans="1:7" ht="15" hidden="1" outlineLevel="1">
      <c r="A26" s="61" t="s">
        <v>1604</v>
      </c>
      <c r="B26" s="97" t="s">
        <v>151</v>
      </c>
      <c r="C26" s="98"/>
      <c r="D26" s="98"/>
      <c r="E26" s="98"/>
      <c r="F26" s="95">
        <f t="shared" si="0"/>
        <v>0</v>
      </c>
      <c r="G26" s="58"/>
    </row>
    <row r="27" spans="1:7" ht="15" customHeight="1" collapsed="1">
      <c r="A27" s="84"/>
      <c r="B27" s="85" t="s">
        <v>457</v>
      </c>
      <c r="C27" s="84" t="s">
        <v>458</v>
      </c>
      <c r="D27" s="84" t="s">
        <v>459</v>
      </c>
      <c r="E27" s="86"/>
      <c r="F27" s="84" t="s">
        <v>460</v>
      </c>
      <c r="G27" s="87"/>
    </row>
    <row r="28" spans="1:7" ht="15">
      <c r="A28" s="61" t="s">
        <v>1605</v>
      </c>
      <c r="B28" s="61" t="s">
        <v>461</v>
      </c>
      <c r="C28" s="83">
        <v>8424</v>
      </c>
      <c r="D28" s="83" t="s">
        <v>86</v>
      </c>
      <c r="E28" s="61"/>
      <c r="F28" s="83">
        <f>D28+C28</f>
        <v>8424</v>
      </c>
      <c r="G28" s="58"/>
    </row>
    <row r="29" spans="1:7" ht="15" hidden="1" outlineLevel="1">
      <c r="A29" s="61" t="s">
        <v>462</v>
      </c>
      <c r="B29" s="79" t="s">
        <v>1606</v>
      </c>
      <c r="C29" s="83">
        <v>5391</v>
      </c>
      <c r="D29" s="83" t="s">
        <v>86</v>
      </c>
      <c r="E29" s="61"/>
      <c r="F29" s="83">
        <f>D29+C29</f>
        <v>5391</v>
      </c>
      <c r="G29" s="58"/>
    </row>
    <row r="30" spans="1:7" ht="15" hidden="1" outlineLevel="1">
      <c r="A30" s="61" t="s">
        <v>464</v>
      </c>
      <c r="B30" s="79" t="s">
        <v>465</v>
      </c>
      <c r="C30" s="61"/>
      <c r="D30" s="61"/>
      <c r="E30" s="61"/>
      <c r="F30" s="61"/>
      <c r="G30" s="58"/>
    </row>
    <row r="31" spans="1:7" ht="15" hidden="1" outlineLevel="1">
      <c r="A31" s="61" t="s">
        <v>466</v>
      </c>
      <c r="B31" s="79"/>
      <c r="C31" s="61"/>
      <c r="D31" s="61"/>
      <c r="E31" s="61"/>
      <c r="F31" s="61"/>
      <c r="G31" s="58"/>
    </row>
    <row r="32" spans="1:7" ht="15" hidden="1" outlineLevel="1">
      <c r="A32" s="61" t="s">
        <v>467</v>
      </c>
      <c r="B32" s="79"/>
      <c r="C32" s="61"/>
      <c r="D32" s="61"/>
      <c r="E32" s="61"/>
      <c r="F32" s="61"/>
      <c r="G32" s="58"/>
    </row>
    <row r="33" spans="1:7" ht="15" hidden="1" outlineLevel="1">
      <c r="A33" s="61" t="s">
        <v>468</v>
      </c>
      <c r="B33" s="79"/>
      <c r="C33" s="61"/>
      <c r="D33" s="61"/>
      <c r="E33" s="61"/>
      <c r="F33" s="61"/>
      <c r="G33" s="58"/>
    </row>
    <row r="34" spans="1:7" ht="15" hidden="1" outlineLevel="1">
      <c r="A34" s="61" t="s">
        <v>469</v>
      </c>
      <c r="B34" s="79"/>
      <c r="C34" s="61"/>
      <c r="D34" s="61"/>
      <c r="E34" s="61"/>
      <c r="F34" s="61"/>
      <c r="G34" s="58"/>
    </row>
    <row r="35" spans="1:7" ht="15" customHeight="1" collapsed="1">
      <c r="A35" s="84"/>
      <c r="B35" s="85" t="s">
        <v>470</v>
      </c>
      <c r="C35" s="84" t="s">
        <v>471</v>
      </c>
      <c r="D35" s="84" t="s">
        <v>472</v>
      </c>
      <c r="E35" s="86"/>
      <c r="F35" s="87" t="s">
        <v>438</v>
      </c>
      <c r="G35" s="87"/>
    </row>
    <row r="36" spans="1:7" ht="15">
      <c r="A36" s="61" t="s">
        <v>473</v>
      </c>
      <c r="B36" s="61" t="s">
        <v>474</v>
      </c>
      <c r="C36" s="94">
        <v>0.022907538660979696</v>
      </c>
      <c r="D36" s="94" t="s">
        <v>55</v>
      </c>
      <c r="E36" s="61"/>
      <c r="F36" s="120">
        <f>D36+C36</f>
        <v>0.022907538660979696</v>
      </c>
      <c r="G36" s="58"/>
    </row>
    <row r="37" spans="1:7" ht="15" hidden="1" outlineLevel="1">
      <c r="A37" s="61" t="s">
        <v>475</v>
      </c>
      <c r="B37" s="61"/>
      <c r="C37" s="61"/>
      <c r="D37" s="61"/>
      <c r="E37" s="61"/>
      <c r="F37" s="61"/>
      <c r="G37" s="58"/>
    </row>
    <row r="38" spans="1:7" ht="15" hidden="1" outlineLevel="1">
      <c r="A38" s="61" t="s">
        <v>476</v>
      </c>
      <c r="B38" s="61"/>
      <c r="C38" s="61"/>
      <c r="D38" s="61"/>
      <c r="E38" s="61"/>
      <c r="F38" s="61"/>
      <c r="G38" s="58"/>
    </row>
    <row r="39" spans="1:7" ht="15" hidden="1" outlineLevel="1">
      <c r="A39" s="61" t="s">
        <v>477</v>
      </c>
      <c r="B39" s="61"/>
      <c r="C39" s="61"/>
      <c r="D39" s="61"/>
      <c r="E39" s="61"/>
      <c r="F39" s="61"/>
      <c r="G39" s="58"/>
    </row>
    <row r="40" spans="1:7" ht="15" hidden="1" outlineLevel="1">
      <c r="A40" s="61" t="s">
        <v>478</v>
      </c>
      <c r="B40" s="61"/>
      <c r="C40" s="61"/>
      <c r="D40" s="61"/>
      <c r="E40" s="61"/>
      <c r="F40" s="61"/>
      <c r="G40" s="58"/>
    </row>
    <row r="41" spans="1:7" ht="15" hidden="1" outlineLevel="1">
      <c r="A41" s="61" t="s">
        <v>479</v>
      </c>
      <c r="B41" s="61"/>
      <c r="C41" s="61"/>
      <c r="D41" s="61"/>
      <c r="E41" s="61"/>
      <c r="F41" s="61"/>
      <c r="G41" s="58"/>
    </row>
    <row r="42" spans="1:7" ht="15" hidden="1" outlineLevel="1">
      <c r="A42" s="61" t="s">
        <v>480</v>
      </c>
      <c r="B42" s="61"/>
      <c r="C42" s="61"/>
      <c r="D42" s="61"/>
      <c r="E42" s="61"/>
      <c r="F42" s="61"/>
      <c r="G42" s="58"/>
    </row>
    <row r="43" spans="1:7" ht="15" customHeight="1" collapsed="1">
      <c r="A43" s="84"/>
      <c r="B43" s="85" t="s">
        <v>481</v>
      </c>
      <c r="C43" s="84" t="s">
        <v>471</v>
      </c>
      <c r="D43" s="84" t="s">
        <v>472</v>
      </c>
      <c r="E43" s="86"/>
      <c r="F43" s="87" t="s">
        <v>438</v>
      </c>
      <c r="G43" s="87"/>
    </row>
    <row r="44" spans="1:7" ht="15">
      <c r="A44" s="61" t="s">
        <v>482</v>
      </c>
      <c r="B44" s="121" t="s">
        <v>483</v>
      </c>
      <c r="C44" s="121" t="s">
        <v>126</v>
      </c>
      <c r="D44" s="121" t="s">
        <v>55</v>
      </c>
      <c r="E44" s="61"/>
      <c r="F44" s="122">
        <f>D44+C44</f>
        <v>1</v>
      </c>
      <c r="G44" s="61"/>
    </row>
    <row r="45" spans="1:7" ht="15">
      <c r="A45" s="61" t="s">
        <v>484</v>
      </c>
      <c r="B45" s="61" t="s">
        <v>485</v>
      </c>
      <c r="C45" s="61">
        <v>0</v>
      </c>
      <c r="D45" s="61">
        <v>0</v>
      </c>
      <c r="E45" s="61"/>
      <c r="F45" s="61">
        <f>D45+C45</f>
        <v>0</v>
      </c>
      <c r="G45" s="61"/>
    </row>
    <row r="46" spans="1:7" ht="15">
      <c r="A46" s="61" t="s">
        <v>486</v>
      </c>
      <c r="B46" s="61" t="s">
        <v>8</v>
      </c>
      <c r="C46" s="61" t="s">
        <v>126</v>
      </c>
      <c r="D46" s="61" t="s">
        <v>55</v>
      </c>
      <c r="E46" s="61"/>
      <c r="F46" s="123">
        <f aca="true" t="shared" si="1" ref="F46:F87">D46+C46</f>
        <v>1</v>
      </c>
      <c r="G46" s="61"/>
    </row>
    <row r="47" spans="1:7" ht="15">
      <c r="A47" s="61" t="s">
        <v>487</v>
      </c>
      <c r="B47" s="61" t="s">
        <v>488</v>
      </c>
      <c r="C47" s="61">
        <v>0</v>
      </c>
      <c r="D47" s="61">
        <v>0</v>
      </c>
      <c r="E47" s="61"/>
      <c r="F47" s="61">
        <f t="shared" si="1"/>
        <v>0</v>
      </c>
      <c r="G47" s="61"/>
    </row>
    <row r="48" spans="1:7" ht="15">
      <c r="A48" s="61" t="s">
        <v>489</v>
      </c>
      <c r="B48" s="61" t="s">
        <v>490</v>
      </c>
      <c r="C48" s="61">
        <v>0</v>
      </c>
      <c r="D48" s="61">
        <v>0</v>
      </c>
      <c r="E48" s="61"/>
      <c r="F48" s="61">
        <f t="shared" si="1"/>
        <v>0</v>
      </c>
      <c r="G48" s="61"/>
    </row>
    <row r="49" spans="1:7" ht="15">
      <c r="A49" s="61" t="s">
        <v>491</v>
      </c>
      <c r="B49" s="61" t="s">
        <v>492</v>
      </c>
      <c r="C49" s="61">
        <v>0</v>
      </c>
      <c r="D49" s="61">
        <v>0</v>
      </c>
      <c r="E49" s="61"/>
      <c r="F49" s="61">
        <f t="shared" si="1"/>
        <v>0</v>
      </c>
      <c r="G49" s="61"/>
    </row>
    <row r="50" spans="1:7" ht="15">
      <c r="A50" s="61" t="s">
        <v>493</v>
      </c>
      <c r="B50" s="61" t="s">
        <v>494</v>
      </c>
      <c r="C50" s="61">
        <v>0</v>
      </c>
      <c r="D50" s="61">
        <v>0</v>
      </c>
      <c r="E50" s="61"/>
      <c r="F50" s="61">
        <f t="shared" si="1"/>
        <v>0</v>
      </c>
      <c r="G50" s="61"/>
    </row>
    <row r="51" spans="1:7" ht="15">
      <c r="A51" s="61" t="s">
        <v>495</v>
      </c>
      <c r="B51" s="61" t="s">
        <v>496</v>
      </c>
      <c r="C51" s="61">
        <v>0</v>
      </c>
      <c r="D51" s="61">
        <v>0</v>
      </c>
      <c r="E51" s="61"/>
      <c r="F51" s="61">
        <f t="shared" si="1"/>
        <v>0</v>
      </c>
      <c r="G51" s="61"/>
    </row>
    <row r="52" spans="1:7" ht="15">
      <c r="A52" s="61" t="s">
        <v>497</v>
      </c>
      <c r="B52" s="61" t="s">
        <v>498</v>
      </c>
      <c r="C52" s="61">
        <v>0</v>
      </c>
      <c r="D52" s="61">
        <v>0</v>
      </c>
      <c r="E52" s="61"/>
      <c r="F52" s="61">
        <f t="shared" si="1"/>
        <v>0</v>
      </c>
      <c r="G52" s="61"/>
    </row>
    <row r="53" spans="1:7" ht="15">
      <c r="A53" s="61" t="s">
        <v>499</v>
      </c>
      <c r="B53" s="61" t="s">
        <v>500</v>
      </c>
      <c r="C53" s="61">
        <v>0</v>
      </c>
      <c r="D53" s="61">
        <v>0</v>
      </c>
      <c r="E53" s="61"/>
      <c r="F53" s="61">
        <f t="shared" si="1"/>
        <v>0</v>
      </c>
      <c r="G53" s="61"/>
    </row>
    <row r="54" spans="1:7" ht="15">
      <c r="A54" s="61" t="s">
        <v>501</v>
      </c>
      <c r="B54" s="61" t="s">
        <v>502</v>
      </c>
      <c r="C54" s="61">
        <v>0</v>
      </c>
      <c r="D54" s="61">
        <v>0</v>
      </c>
      <c r="E54" s="61"/>
      <c r="F54" s="61">
        <f t="shared" si="1"/>
        <v>0</v>
      </c>
      <c r="G54" s="61"/>
    </row>
    <row r="55" spans="1:7" ht="15">
      <c r="A55" s="61" t="s">
        <v>503</v>
      </c>
      <c r="B55" s="61" t="s">
        <v>504</v>
      </c>
      <c r="C55" s="61">
        <v>0</v>
      </c>
      <c r="D55" s="61">
        <v>0</v>
      </c>
      <c r="E55" s="61"/>
      <c r="F55" s="61">
        <f t="shared" si="1"/>
        <v>0</v>
      </c>
      <c r="G55" s="61"/>
    </row>
    <row r="56" spans="1:7" ht="15">
      <c r="A56" s="61" t="s">
        <v>505</v>
      </c>
      <c r="B56" s="61" t="s">
        <v>506</v>
      </c>
      <c r="C56" s="61">
        <v>0</v>
      </c>
      <c r="D56" s="61">
        <v>0</v>
      </c>
      <c r="E56" s="61"/>
      <c r="F56" s="61">
        <f t="shared" si="1"/>
        <v>0</v>
      </c>
      <c r="G56" s="61"/>
    </row>
    <row r="57" spans="1:7" ht="15">
      <c r="A57" s="61" t="s">
        <v>507</v>
      </c>
      <c r="B57" s="61" t="s">
        <v>508</v>
      </c>
      <c r="C57" s="61">
        <v>0</v>
      </c>
      <c r="D57" s="61">
        <v>0</v>
      </c>
      <c r="E57" s="61"/>
      <c r="F57" s="61">
        <f t="shared" si="1"/>
        <v>0</v>
      </c>
      <c r="G57" s="61"/>
    </row>
    <row r="58" spans="1:7" ht="15">
      <c r="A58" s="61" t="s">
        <v>509</v>
      </c>
      <c r="B58" s="61" t="s">
        <v>510</v>
      </c>
      <c r="C58" s="61">
        <v>0</v>
      </c>
      <c r="D58" s="61">
        <v>0</v>
      </c>
      <c r="E58" s="61"/>
      <c r="F58" s="61">
        <f t="shared" si="1"/>
        <v>0</v>
      </c>
      <c r="G58" s="61"/>
    </row>
    <row r="59" spans="1:7" ht="15">
      <c r="A59" s="61" t="s">
        <v>511</v>
      </c>
      <c r="B59" s="61" t="s">
        <v>512</v>
      </c>
      <c r="C59" s="61">
        <v>0</v>
      </c>
      <c r="D59" s="61">
        <v>0</v>
      </c>
      <c r="E59" s="61"/>
      <c r="F59" s="61">
        <f t="shared" si="1"/>
        <v>0</v>
      </c>
      <c r="G59" s="61"/>
    </row>
    <row r="60" spans="1:7" ht="15">
      <c r="A60" s="61" t="s">
        <v>513</v>
      </c>
      <c r="B60" s="61" t="s">
        <v>514</v>
      </c>
      <c r="C60" s="61">
        <v>0</v>
      </c>
      <c r="D60" s="61">
        <v>0</v>
      </c>
      <c r="E60" s="61"/>
      <c r="F60" s="61">
        <f t="shared" si="1"/>
        <v>0</v>
      </c>
      <c r="G60" s="61"/>
    </row>
    <row r="61" spans="1:7" ht="15">
      <c r="A61" s="61" t="s">
        <v>515</v>
      </c>
      <c r="B61" s="61" t="s">
        <v>516</v>
      </c>
      <c r="C61" s="61">
        <v>0</v>
      </c>
      <c r="D61" s="61">
        <v>0</v>
      </c>
      <c r="E61" s="61"/>
      <c r="F61" s="61">
        <f t="shared" si="1"/>
        <v>0</v>
      </c>
      <c r="G61" s="61"/>
    </row>
    <row r="62" spans="1:7" ht="15">
      <c r="A62" s="61" t="s">
        <v>517</v>
      </c>
      <c r="B62" s="61" t="s">
        <v>518</v>
      </c>
      <c r="C62" s="61">
        <v>0</v>
      </c>
      <c r="D62" s="61">
        <v>0</v>
      </c>
      <c r="E62" s="61"/>
      <c r="F62" s="61">
        <f t="shared" si="1"/>
        <v>0</v>
      </c>
      <c r="G62" s="61"/>
    </row>
    <row r="63" spans="1:7" ht="15">
      <c r="A63" s="61" t="s">
        <v>519</v>
      </c>
      <c r="B63" s="61" t="s">
        <v>520</v>
      </c>
      <c r="C63" s="61">
        <v>0</v>
      </c>
      <c r="D63" s="61">
        <v>0</v>
      </c>
      <c r="E63" s="61"/>
      <c r="F63" s="61">
        <f t="shared" si="1"/>
        <v>0</v>
      </c>
      <c r="G63" s="61"/>
    </row>
    <row r="64" spans="1:7" ht="15">
      <c r="A64" s="61" t="s">
        <v>521</v>
      </c>
      <c r="B64" s="61" t="s">
        <v>522</v>
      </c>
      <c r="C64" s="61">
        <v>0</v>
      </c>
      <c r="D64" s="61">
        <v>0</v>
      </c>
      <c r="E64" s="61"/>
      <c r="F64" s="61">
        <f t="shared" si="1"/>
        <v>0</v>
      </c>
      <c r="G64" s="61"/>
    </row>
    <row r="65" spans="1:7" ht="15">
      <c r="A65" s="61" t="s">
        <v>523</v>
      </c>
      <c r="B65" s="61" t="s">
        <v>524</v>
      </c>
      <c r="C65" s="61">
        <v>0</v>
      </c>
      <c r="D65" s="61">
        <v>0</v>
      </c>
      <c r="E65" s="61"/>
      <c r="F65" s="61">
        <f t="shared" si="1"/>
        <v>0</v>
      </c>
      <c r="G65" s="61"/>
    </row>
    <row r="66" spans="1:7" ht="15">
      <c r="A66" s="61" t="s">
        <v>525</v>
      </c>
      <c r="B66" s="61" t="s">
        <v>526</v>
      </c>
      <c r="C66" s="61">
        <v>0</v>
      </c>
      <c r="D66" s="61">
        <v>0</v>
      </c>
      <c r="E66" s="61"/>
      <c r="F66" s="61">
        <f t="shared" si="1"/>
        <v>0</v>
      </c>
      <c r="G66" s="61"/>
    </row>
    <row r="67" spans="1:7" ht="15">
      <c r="A67" s="61" t="s">
        <v>527</v>
      </c>
      <c r="B67" s="61" t="s">
        <v>528</v>
      </c>
      <c r="C67" s="61">
        <v>0</v>
      </c>
      <c r="D67" s="61">
        <v>0</v>
      </c>
      <c r="E67" s="61"/>
      <c r="F67" s="61">
        <f t="shared" si="1"/>
        <v>0</v>
      </c>
      <c r="G67" s="61"/>
    </row>
    <row r="68" spans="1:7" ht="15">
      <c r="A68" s="61" t="s">
        <v>529</v>
      </c>
      <c r="B68" s="61" t="s">
        <v>530</v>
      </c>
      <c r="C68" s="61">
        <v>0</v>
      </c>
      <c r="D68" s="61">
        <v>0</v>
      </c>
      <c r="E68" s="61"/>
      <c r="F68" s="61">
        <f t="shared" si="1"/>
        <v>0</v>
      </c>
      <c r="G68" s="61"/>
    </row>
    <row r="69" spans="1:7" ht="15">
      <c r="A69" s="61" t="s">
        <v>531</v>
      </c>
      <c r="B69" s="61" t="s">
        <v>532</v>
      </c>
      <c r="C69" s="61">
        <v>0</v>
      </c>
      <c r="D69" s="61">
        <v>0</v>
      </c>
      <c r="E69" s="61"/>
      <c r="F69" s="61">
        <f t="shared" si="1"/>
        <v>0</v>
      </c>
      <c r="G69" s="61"/>
    </row>
    <row r="70" spans="1:7" ht="15">
      <c r="A70" s="61" t="s">
        <v>533</v>
      </c>
      <c r="B70" s="61" t="s">
        <v>534</v>
      </c>
      <c r="C70" s="61">
        <v>0</v>
      </c>
      <c r="D70" s="61">
        <v>0</v>
      </c>
      <c r="E70" s="61"/>
      <c r="F70" s="61">
        <f t="shared" si="1"/>
        <v>0</v>
      </c>
      <c r="G70" s="61"/>
    </row>
    <row r="71" spans="1:7" ht="15">
      <c r="A71" s="61" t="s">
        <v>535</v>
      </c>
      <c r="B71" s="61" t="s">
        <v>536</v>
      </c>
      <c r="C71" s="61">
        <v>0</v>
      </c>
      <c r="D71" s="61">
        <v>0</v>
      </c>
      <c r="E71" s="61"/>
      <c r="F71" s="61">
        <f t="shared" si="1"/>
        <v>0</v>
      </c>
      <c r="G71" s="61"/>
    </row>
    <row r="72" spans="1:7" ht="15">
      <c r="A72" s="61" t="s">
        <v>537</v>
      </c>
      <c r="B72" s="61" t="s">
        <v>538</v>
      </c>
      <c r="C72" s="61">
        <v>0</v>
      </c>
      <c r="D72" s="61">
        <v>0</v>
      </c>
      <c r="E72" s="61"/>
      <c r="F72" s="61">
        <f t="shared" si="1"/>
        <v>0</v>
      </c>
      <c r="G72" s="61"/>
    </row>
    <row r="73" spans="1:7" ht="15">
      <c r="A73" s="61" t="s">
        <v>539</v>
      </c>
      <c r="B73" s="121" t="s">
        <v>237</v>
      </c>
      <c r="C73" s="61" t="s">
        <v>55</v>
      </c>
      <c r="D73" s="61" t="s">
        <v>55</v>
      </c>
      <c r="E73" s="61"/>
      <c r="F73" s="61">
        <f t="shared" si="1"/>
        <v>0</v>
      </c>
      <c r="G73" s="61"/>
    </row>
    <row r="74" spans="1:7" ht="15">
      <c r="A74" s="61" t="s">
        <v>540</v>
      </c>
      <c r="B74" s="61" t="s">
        <v>541</v>
      </c>
      <c r="C74" s="61">
        <v>0</v>
      </c>
      <c r="D74" s="61">
        <v>0</v>
      </c>
      <c r="E74" s="61"/>
      <c r="F74" s="61">
        <f t="shared" si="1"/>
        <v>0</v>
      </c>
      <c r="G74" s="61"/>
    </row>
    <row r="75" spans="1:7" ht="15">
      <c r="A75" s="61" t="s">
        <v>542</v>
      </c>
      <c r="B75" s="61" t="s">
        <v>543</v>
      </c>
      <c r="C75" s="61">
        <v>0</v>
      </c>
      <c r="D75" s="61">
        <v>0</v>
      </c>
      <c r="E75" s="61"/>
      <c r="F75" s="61">
        <f t="shared" si="1"/>
        <v>0</v>
      </c>
      <c r="G75" s="61"/>
    </row>
    <row r="76" spans="1:7" ht="15">
      <c r="A76" s="61" t="s">
        <v>544</v>
      </c>
      <c r="B76" s="61" t="s">
        <v>545</v>
      </c>
      <c r="C76" s="61">
        <v>0</v>
      </c>
      <c r="D76" s="61">
        <v>0</v>
      </c>
      <c r="E76" s="61"/>
      <c r="F76" s="61">
        <f t="shared" si="1"/>
        <v>0</v>
      </c>
      <c r="G76" s="61"/>
    </row>
    <row r="77" spans="1:7" ht="15">
      <c r="A77" s="61" t="s">
        <v>546</v>
      </c>
      <c r="B77" s="121" t="s">
        <v>61</v>
      </c>
      <c r="C77" s="61" t="s">
        <v>55</v>
      </c>
      <c r="D77" s="61" t="s">
        <v>55</v>
      </c>
      <c r="E77" s="61"/>
      <c r="F77" s="61">
        <f t="shared" si="1"/>
        <v>0</v>
      </c>
      <c r="G77" s="61"/>
    </row>
    <row r="78" spans="1:7" ht="15">
      <c r="A78" s="61" t="s">
        <v>547</v>
      </c>
      <c r="B78" s="81" t="s">
        <v>239</v>
      </c>
      <c r="C78" s="61">
        <v>0</v>
      </c>
      <c r="D78" s="61">
        <v>0</v>
      </c>
      <c r="E78" s="61"/>
      <c r="F78" s="61">
        <f t="shared" si="1"/>
        <v>0</v>
      </c>
      <c r="G78" s="61"/>
    </row>
    <row r="79" spans="1:7" ht="15">
      <c r="A79" s="61" t="s">
        <v>548</v>
      </c>
      <c r="B79" s="81" t="s">
        <v>241</v>
      </c>
      <c r="C79" s="61">
        <v>0</v>
      </c>
      <c r="D79" s="61">
        <v>0</v>
      </c>
      <c r="E79" s="61"/>
      <c r="F79" s="61">
        <f t="shared" si="1"/>
        <v>0</v>
      </c>
      <c r="G79" s="61"/>
    </row>
    <row r="80" spans="1:7" ht="15">
      <c r="A80" s="61" t="s">
        <v>549</v>
      </c>
      <c r="B80" s="81" t="s">
        <v>243</v>
      </c>
      <c r="C80" s="61">
        <v>0</v>
      </c>
      <c r="D80" s="61">
        <v>0</v>
      </c>
      <c r="E80" s="61"/>
      <c r="F80" s="61">
        <f t="shared" si="1"/>
        <v>0</v>
      </c>
      <c r="G80" s="61"/>
    </row>
    <row r="81" spans="1:7" ht="15">
      <c r="A81" s="61" t="s">
        <v>550</v>
      </c>
      <c r="B81" s="81" t="s">
        <v>245</v>
      </c>
      <c r="C81" s="61">
        <v>0</v>
      </c>
      <c r="D81" s="61">
        <v>0</v>
      </c>
      <c r="E81" s="61"/>
      <c r="F81" s="61">
        <f t="shared" si="1"/>
        <v>0</v>
      </c>
      <c r="G81" s="61"/>
    </row>
    <row r="82" spans="1:7" ht="15">
      <c r="A82" s="61" t="s">
        <v>551</v>
      </c>
      <c r="B82" s="81" t="s">
        <v>247</v>
      </c>
      <c r="C82" s="61">
        <v>0</v>
      </c>
      <c r="D82" s="61">
        <v>0</v>
      </c>
      <c r="E82" s="61"/>
      <c r="F82" s="61">
        <f t="shared" si="1"/>
        <v>0</v>
      </c>
      <c r="G82" s="61"/>
    </row>
    <row r="83" spans="1:7" ht="15">
      <c r="A83" s="61" t="s">
        <v>552</v>
      </c>
      <c r="B83" s="81" t="s">
        <v>249</v>
      </c>
      <c r="C83" s="61">
        <v>0</v>
      </c>
      <c r="D83" s="61">
        <v>0</v>
      </c>
      <c r="E83" s="61"/>
      <c r="F83" s="61">
        <f t="shared" si="1"/>
        <v>0</v>
      </c>
      <c r="G83" s="61"/>
    </row>
    <row r="84" spans="1:7" ht="15">
      <c r="A84" s="61" t="s">
        <v>553</v>
      </c>
      <c r="B84" s="81" t="s">
        <v>251</v>
      </c>
      <c r="C84" s="61">
        <v>0</v>
      </c>
      <c r="D84" s="61">
        <v>0</v>
      </c>
      <c r="E84" s="61"/>
      <c r="F84" s="61">
        <f t="shared" si="1"/>
        <v>0</v>
      </c>
      <c r="G84" s="61"/>
    </row>
    <row r="85" spans="1:7" ht="15">
      <c r="A85" s="61" t="s">
        <v>554</v>
      </c>
      <c r="B85" s="81" t="s">
        <v>253</v>
      </c>
      <c r="C85" s="61">
        <v>0</v>
      </c>
      <c r="D85" s="61">
        <v>0</v>
      </c>
      <c r="E85" s="61"/>
      <c r="F85" s="61">
        <f t="shared" si="1"/>
        <v>0</v>
      </c>
      <c r="G85" s="61"/>
    </row>
    <row r="86" spans="1:7" ht="15">
      <c r="A86" s="61" t="s">
        <v>555</v>
      </c>
      <c r="B86" s="81" t="s">
        <v>255</v>
      </c>
      <c r="C86" s="61">
        <v>0</v>
      </c>
      <c r="D86" s="61">
        <v>0</v>
      </c>
      <c r="E86" s="61"/>
      <c r="F86" s="61">
        <f t="shared" si="1"/>
        <v>0</v>
      </c>
      <c r="G86" s="61"/>
    </row>
    <row r="87" spans="1:7" ht="15">
      <c r="A87" s="61" t="s">
        <v>556</v>
      </c>
      <c r="B87" s="81" t="s">
        <v>61</v>
      </c>
      <c r="C87" s="61">
        <v>0</v>
      </c>
      <c r="D87" s="61">
        <v>0</v>
      </c>
      <c r="E87" s="61"/>
      <c r="F87" s="61">
        <f t="shared" si="1"/>
        <v>0</v>
      </c>
      <c r="G87" s="61"/>
    </row>
    <row r="88" spans="1:7" ht="15" hidden="1" outlineLevel="1">
      <c r="A88" s="61" t="s">
        <v>557</v>
      </c>
      <c r="B88" s="97" t="s">
        <v>151</v>
      </c>
      <c r="C88" s="61"/>
      <c r="D88" s="61"/>
      <c r="E88" s="61"/>
      <c r="F88" s="61"/>
      <c r="G88" s="61"/>
    </row>
    <row r="89" spans="1:7" ht="15" hidden="1" outlineLevel="1">
      <c r="A89" s="61" t="s">
        <v>558</v>
      </c>
      <c r="B89" s="97" t="s">
        <v>151</v>
      </c>
      <c r="C89" s="61"/>
      <c r="D89" s="61"/>
      <c r="E89" s="61"/>
      <c r="F89" s="61"/>
      <c r="G89" s="61"/>
    </row>
    <row r="90" spans="1:7" ht="15" hidden="1" outlineLevel="1">
      <c r="A90" s="61" t="s">
        <v>559</v>
      </c>
      <c r="B90" s="97" t="s">
        <v>151</v>
      </c>
      <c r="C90" s="61"/>
      <c r="D90" s="61"/>
      <c r="E90" s="61"/>
      <c r="F90" s="61"/>
      <c r="G90" s="61"/>
    </row>
    <row r="91" spans="1:7" ht="15" hidden="1" outlineLevel="1">
      <c r="A91" s="61" t="s">
        <v>560</v>
      </c>
      <c r="B91" s="97" t="s">
        <v>151</v>
      </c>
      <c r="C91" s="61"/>
      <c r="D91" s="61"/>
      <c r="E91" s="61"/>
      <c r="F91" s="61"/>
      <c r="G91" s="61"/>
    </row>
    <row r="92" spans="1:7" ht="15" hidden="1" outlineLevel="1">
      <c r="A92" s="61" t="s">
        <v>561</v>
      </c>
      <c r="B92" s="97" t="s">
        <v>151</v>
      </c>
      <c r="C92" s="61"/>
      <c r="D92" s="61"/>
      <c r="E92" s="61"/>
      <c r="F92" s="61"/>
      <c r="G92" s="61"/>
    </row>
    <row r="93" spans="1:7" ht="15" hidden="1" outlineLevel="1">
      <c r="A93" s="61" t="s">
        <v>562</v>
      </c>
      <c r="B93" s="97" t="s">
        <v>151</v>
      </c>
      <c r="C93" s="61"/>
      <c r="D93" s="61"/>
      <c r="E93" s="61"/>
      <c r="F93" s="61"/>
      <c r="G93" s="61"/>
    </row>
    <row r="94" spans="1:7" ht="15" hidden="1" outlineLevel="1">
      <c r="A94" s="61" t="s">
        <v>563</v>
      </c>
      <c r="B94" s="97" t="s">
        <v>151</v>
      </c>
      <c r="C94" s="61"/>
      <c r="D94" s="61"/>
      <c r="E94" s="61"/>
      <c r="F94" s="61"/>
      <c r="G94" s="61"/>
    </row>
    <row r="95" spans="1:7" ht="15" hidden="1" outlineLevel="1">
      <c r="A95" s="61" t="s">
        <v>564</v>
      </c>
      <c r="B95" s="97" t="s">
        <v>151</v>
      </c>
      <c r="C95" s="61"/>
      <c r="D95" s="61"/>
      <c r="E95" s="61"/>
      <c r="F95" s="61"/>
      <c r="G95" s="61"/>
    </row>
    <row r="96" spans="1:7" ht="15" hidden="1" outlineLevel="1">
      <c r="A96" s="61" t="s">
        <v>565</v>
      </c>
      <c r="B96" s="97" t="s">
        <v>151</v>
      </c>
      <c r="C96" s="61"/>
      <c r="D96" s="61"/>
      <c r="E96" s="61"/>
      <c r="F96" s="61"/>
      <c r="G96" s="61"/>
    </row>
    <row r="97" spans="1:7" ht="15" hidden="1" outlineLevel="1">
      <c r="A97" s="61" t="s">
        <v>566</v>
      </c>
      <c r="B97" s="97" t="s">
        <v>151</v>
      </c>
      <c r="C97" s="61"/>
      <c r="D97" s="61"/>
      <c r="E97" s="61"/>
      <c r="F97" s="61"/>
      <c r="G97" s="61"/>
    </row>
    <row r="98" spans="1:7" ht="15" customHeight="1" collapsed="1">
      <c r="A98" s="84"/>
      <c r="B98" s="85" t="s">
        <v>567</v>
      </c>
      <c r="C98" s="84" t="s">
        <v>471</v>
      </c>
      <c r="D98" s="84" t="s">
        <v>472</v>
      </c>
      <c r="E98" s="86"/>
      <c r="F98" s="87" t="s">
        <v>438</v>
      </c>
      <c r="G98" s="87"/>
    </row>
    <row r="99" spans="1:7" ht="15">
      <c r="A99" s="61" t="s">
        <v>568</v>
      </c>
      <c r="B99" s="81" t="s">
        <v>569</v>
      </c>
      <c r="C99" s="124">
        <v>0.1832359581803004</v>
      </c>
      <c r="D99" s="124">
        <v>0</v>
      </c>
      <c r="E99" s="61"/>
      <c r="F99" s="120">
        <f>D99+C99</f>
        <v>0.1832359581803004</v>
      </c>
      <c r="G99" s="61"/>
    </row>
    <row r="100" spans="1:7" ht="15">
      <c r="A100" s="61" t="s">
        <v>570</v>
      </c>
      <c r="B100" s="81" t="s">
        <v>571</v>
      </c>
      <c r="C100" s="124">
        <v>0.1535421320306837</v>
      </c>
      <c r="D100" s="124">
        <v>0</v>
      </c>
      <c r="E100" s="61"/>
      <c r="F100" s="120">
        <f aca="true" t="shared" si="2" ref="F100:F133">D100+C100</f>
        <v>0.1535421320306837</v>
      </c>
      <c r="G100" s="61"/>
    </row>
    <row r="101" spans="1:7" ht="15">
      <c r="A101" s="61" t="s">
        <v>572</v>
      </c>
      <c r="B101" s="81" t="s">
        <v>573</v>
      </c>
      <c r="C101" s="124">
        <v>0.14474258672297982</v>
      </c>
      <c r="D101" s="124">
        <v>0</v>
      </c>
      <c r="E101" s="61"/>
      <c r="F101" s="120">
        <f t="shared" si="2"/>
        <v>0.14474258672297982</v>
      </c>
      <c r="G101" s="61"/>
    </row>
    <row r="102" spans="1:7" ht="15">
      <c r="A102" s="61" t="s">
        <v>574</v>
      </c>
      <c r="B102" s="81" t="s">
        <v>575</v>
      </c>
      <c r="C102" s="124">
        <v>0.1154077437641299</v>
      </c>
      <c r="D102" s="124">
        <v>0</v>
      </c>
      <c r="E102" s="61"/>
      <c r="F102" s="120">
        <f t="shared" si="2"/>
        <v>0.1154077437641299</v>
      </c>
      <c r="G102" s="61"/>
    </row>
    <row r="103" spans="1:7" ht="15">
      <c r="A103" s="61" t="s">
        <v>576</v>
      </c>
      <c r="B103" s="81" t="s">
        <v>577</v>
      </c>
      <c r="C103" s="124">
        <v>0.09969533999864615</v>
      </c>
      <c r="D103" s="124">
        <v>0</v>
      </c>
      <c r="E103" s="61"/>
      <c r="F103" s="120">
        <f t="shared" si="2"/>
        <v>0.09969533999864615</v>
      </c>
      <c r="G103" s="61"/>
    </row>
    <row r="104" spans="1:7" ht="15">
      <c r="A104" s="61" t="s">
        <v>578</v>
      </c>
      <c r="B104" s="81" t="s">
        <v>579</v>
      </c>
      <c r="C104" s="124">
        <v>0.0667002753081905</v>
      </c>
      <c r="D104" s="124">
        <v>0</v>
      </c>
      <c r="E104" s="61"/>
      <c r="F104" s="120">
        <f t="shared" si="2"/>
        <v>0.0667002753081905</v>
      </c>
      <c r="G104" s="61"/>
    </row>
    <row r="105" spans="1:7" ht="15">
      <c r="A105" s="61" t="s">
        <v>580</v>
      </c>
      <c r="B105" s="81" t="s">
        <v>581</v>
      </c>
      <c r="C105" s="124">
        <v>0.07011310438882638</v>
      </c>
      <c r="D105" s="124">
        <v>0</v>
      </c>
      <c r="E105" s="61"/>
      <c r="F105" s="120">
        <f t="shared" si="2"/>
        <v>0.07011310438882638</v>
      </c>
      <c r="G105" s="61"/>
    </row>
    <row r="106" spans="1:7" ht="15">
      <c r="A106" s="61" t="s">
        <v>582</v>
      </c>
      <c r="B106" s="81" t="s">
        <v>583</v>
      </c>
      <c r="C106" s="124">
        <v>0.06214206863423986</v>
      </c>
      <c r="D106" s="124">
        <v>0</v>
      </c>
      <c r="E106" s="61"/>
      <c r="F106" s="120">
        <f t="shared" si="2"/>
        <v>0.06214206863423986</v>
      </c>
      <c r="G106" s="61"/>
    </row>
    <row r="107" spans="1:7" ht="15">
      <c r="A107" s="61" t="s">
        <v>584</v>
      </c>
      <c r="B107" s="81" t="s">
        <v>585</v>
      </c>
      <c r="C107" s="124">
        <v>0.05264602050368759</v>
      </c>
      <c r="D107" s="124">
        <v>0</v>
      </c>
      <c r="E107" s="61"/>
      <c r="F107" s="120">
        <f t="shared" si="2"/>
        <v>0.05264602050368759</v>
      </c>
      <c r="G107" s="61"/>
    </row>
    <row r="108" spans="1:7" ht="15">
      <c r="A108" s="61" t="s">
        <v>586</v>
      </c>
      <c r="B108" s="81" t="s">
        <v>587</v>
      </c>
      <c r="C108" s="124">
        <v>0.033190055584020356</v>
      </c>
      <c r="D108" s="124">
        <v>0</v>
      </c>
      <c r="E108" s="61"/>
      <c r="F108" s="120">
        <f t="shared" si="2"/>
        <v>0.033190055584020356</v>
      </c>
      <c r="G108" s="61"/>
    </row>
    <row r="109" spans="1:7" ht="15">
      <c r="A109" s="61" t="s">
        <v>588</v>
      </c>
      <c r="B109" s="81" t="s">
        <v>520</v>
      </c>
      <c r="C109" s="124">
        <v>0.01858471488429539</v>
      </c>
      <c r="D109" s="124">
        <v>0</v>
      </c>
      <c r="E109" s="61"/>
      <c r="F109" s="120">
        <f t="shared" si="2"/>
        <v>0.01858471488429539</v>
      </c>
      <c r="G109" s="61"/>
    </row>
    <row r="110" spans="1:7" ht="15">
      <c r="A110" s="61" t="s">
        <v>1607</v>
      </c>
      <c r="B110" s="81" t="s">
        <v>590</v>
      </c>
      <c r="C110" s="124">
        <v>0</v>
      </c>
      <c r="D110" s="124">
        <v>0</v>
      </c>
      <c r="E110" s="61"/>
      <c r="F110" s="120">
        <f t="shared" si="2"/>
        <v>0</v>
      </c>
      <c r="G110" s="61"/>
    </row>
    <row r="111" spans="1:7" ht="15">
      <c r="A111" s="61" t="s">
        <v>589</v>
      </c>
      <c r="B111" s="81" t="s">
        <v>590</v>
      </c>
      <c r="C111" s="124">
        <v>0</v>
      </c>
      <c r="D111" s="124">
        <v>0</v>
      </c>
      <c r="E111" s="61"/>
      <c r="F111" s="120">
        <f t="shared" si="2"/>
        <v>0</v>
      </c>
      <c r="G111" s="61"/>
    </row>
    <row r="112" spans="1:7" ht="15">
      <c r="A112" s="61" t="s">
        <v>591</v>
      </c>
      <c r="B112" s="81" t="s">
        <v>590</v>
      </c>
      <c r="C112" s="124">
        <v>0</v>
      </c>
      <c r="D112" s="124">
        <v>0</v>
      </c>
      <c r="E112" s="61"/>
      <c r="F112" s="120">
        <f t="shared" si="2"/>
        <v>0</v>
      </c>
      <c r="G112" s="61"/>
    </row>
    <row r="113" spans="1:7" ht="15">
      <c r="A113" s="61" t="s">
        <v>592</v>
      </c>
      <c r="B113" s="81" t="s">
        <v>590</v>
      </c>
      <c r="C113" s="124">
        <v>0</v>
      </c>
      <c r="D113" s="124">
        <v>0</v>
      </c>
      <c r="E113" s="61"/>
      <c r="F113" s="120">
        <f t="shared" si="2"/>
        <v>0</v>
      </c>
      <c r="G113" s="61"/>
    </row>
    <row r="114" spans="1:7" ht="15">
      <c r="A114" s="61" t="s">
        <v>593</v>
      </c>
      <c r="B114" s="81" t="s">
        <v>590</v>
      </c>
      <c r="C114" s="124">
        <v>0</v>
      </c>
      <c r="D114" s="124">
        <v>0</v>
      </c>
      <c r="E114" s="61"/>
      <c r="F114" s="120">
        <f t="shared" si="2"/>
        <v>0</v>
      </c>
      <c r="G114" s="61"/>
    </row>
    <row r="115" spans="1:7" ht="15">
      <c r="A115" s="61" t="s">
        <v>594</v>
      </c>
      <c r="B115" s="81" t="s">
        <v>590</v>
      </c>
      <c r="C115" s="124">
        <v>0</v>
      </c>
      <c r="D115" s="124">
        <v>0</v>
      </c>
      <c r="E115" s="61"/>
      <c r="F115" s="120">
        <f t="shared" si="2"/>
        <v>0</v>
      </c>
      <c r="G115" s="61"/>
    </row>
    <row r="116" spans="1:7" ht="15">
      <c r="A116" s="61" t="s">
        <v>595</v>
      </c>
      <c r="B116" s="81" t="s">
        <v>590</v>
      </c>
      <c r="C116" s="124">
        <v>0</v>
      </c>
      <c r="D116" s="124">
        <v>0</v>
      </c>
      <c r="E116" s="61"/>
      <c r="F116" s="120">
        <f t="shared" si="2"/>
        <v>0</v>
      </c>
      <c r="G116" s="61"/>
    </row>
    <row r="117" spans="1:7" ht="15">
      <c r="A117" s="61" t="s">
        <v>596</v>
      </c>
      <c r="B117" s="81" t="s">
        <v>590</v>
      </c>
      <c r="C117" s="124">
        <v>0</v>
      </c>
      <c r="D117" s="124">
        <v>0</v>
      </c>
      <c r="E117" s="61"/>
      <c r="F117" s="120">
        <f t="shared" si="2"/>
        <v>0</v>
      </c>
      <c r="G117" s="61"/>
    </row>
    <row r="118" spans="1:7" ht="15">
      <c r="A118" s="61" t="s">
        <v>597</v>
      </c>
      <c r="B118" s="81" t="s">
        <v>590</v>
      </c>
      <c r="C118" s="124">
        <v>0</v>
      </c>
      <c r="D118" s="124">
        <v>0</v>
      </c>
      <c r="E118" s="61"/>
      <c r="F118" s="120">
        <f t="shared" si="2"/>
        <v>0</v>
      </c>
      <c r="G118" s="61"/>
    </row>
    <row r="119" spans="1:7" ht="15">
      <c r="A119" s="61" t="s">
        <v>598</v>
      </c>
      <c r="B119" s="81" t="s">
        <v>590</v>
      </c>
      <c r="C119" s="124">
        <v>0</v>
      </c>
      <c r="D119" s="124">
        <v>0</v>
      </c>
      <c r="E119" s="61"/>
      <c r="F119" s="120">
        <f t="shared" si="2"/>
        <v>0</v>
      </c>
      <c r="G119" s="61"/>
    </row>
    <row r="120" spans="1:7" ht="15">
      <c r="A120" s="61" t="s">
        <v>599</v>
      </c>
      <c r="B120" s="81" t="s">
        <v>590</v>
      </c>
      <c r="C120" s="124">
        <v>0</v>
      </c>
      <c r="D120" s="124">
        <v>0</v>
      </c>
      <c r="E120" s="61"/>
      <c r="F120" s="120">
        <f t="shared" si="2"/>
        <v>0</v>
      </c>
      <c r="G120" s="61"/>
    </row>
    <row r="121" spans="1:7" ht="15">
      <c r="A121" s="61" t="s">
        <v>600</v>
      </c>
      <c r="B121" s="81" t="s">
        <v>590</v>
      </c>
      <c r="C121" s="124">
        <v>0</v>
      </c>
      <c r="D121" s="124">
        <v>0</v>
      </c>
      <c r="E121" s="61"/>
      <c r="F121" s="120">
        <f t="shared" si="2"/>
        <v>0</v>
      </c>
      <c r="G121" s="61"/>
    </row>
    <row r="122" spans="1:7" ht="15">
      <c r="A122" s="61" t="s">
        <v>601</v>
      </c>
      <c r="B122" s="81" t="s">
        <v>590</v>
      </c>
      <c r="C122" s="124">
        <v>0</v>
      </c>
      <c r="D122" s="124">
        <v>0</v>
      </c>
      <c r="E122" s="61"/>
      <c r="F122" s="120">
        <f t="shared" si="2"/>
        <v>0</v>
      </c>
      <c r="G122" s="61"/>
    </row>
    <row r="123" spans="1:7" ht="15">
      <c r="A123" s="61" t="s">
        <v>602</v>
      </c>
      <c r="B123" s="81" t="s">
        <v>590</v>
      </c>
      <c r="C123" s="124">
        <v>0</v>
      </c>
      <c r="D123" s="124">
        <v>0</v>
      </c>
      <c r="E123" s="61"/>
      <c r="F123" s="120">
        <f t="shared" si="2"/>
        <v>0</v>
      </c>
      <c r="G123" s="61"/>
    </row>
    <row r="124" spans="1:7" ht="15">
      <c r="A124" s="61" t="s">
        <v>603</v>
      </c>
      <c r="B124" s="81" t="s">
        <v>590</v>
      </c>
      <c r="C124" s="124">
        <v>0</v>
      </c>
      <c r="D124" s="124">
        <v>0</v>
      </c>
      <c r="E124" s="61"/>
      <c r="F124" s="120">
        <f t="shared" si="2"/>
        <v>0</v>
      </c>
      <c r="G124" s="61"/>
    </row>
    <row r="125" spans="1:7" ht="15">
      <c r="A125" s="61" t="s">
        <v>604</v>
      </c>
      <c r="B125" s="81" t="s">
        <v>590</v>
      </c>
      <c r="C125" s="124">
        <v>0</v>
      </c>
      <c r="D125" s="124">
        <v>0</v>
      </c>
      <c r="E125" s="61"/>
      <c r="F125" s="120">
        <f t="shared" si="2"/>
        <v>0</v>
      </c>
      <c r="G125" s="61"/>
    </row>
    <row r="126" spans="1:7" ht="15">
      <c r="A126" s="61" t="s">
        <v>605</v>
      </c>
      <c r="B126" s="81" t="s">
        <v>590</v>
      </c>
      <c r="C126" s="124">
        <v>0</v>
      </c>
      <c r="D126" s="124">
        <v>0</v>
      </c>
      <c r="E126" s="61"/>
      <c r="F126" s="120">
        <f t="shared" si="2"/>
        <v>0</v>
      </c>
      <c r="G126" s="61"/>
    </row>
    <row r="127" spans="1:7" ht="15">
      <c r="A127" s="61" t="s">
        <v>606</v>
      </c>
      <c r="B127" s="81" t="s">
        <v>590</v>
      </c>
      <c r="C127" s="124">
        <v>0</v>
      </c>
      <c r="D127" s="124">
        <v>0</v>
      </c>
      <c r="E127" s="61"/>
      <c r="F127" s="120">
        <f t="shared" si="2"/>
        <v>0</v>
      </c>
      <c r="G127" s="61"/>
    </row>
    <row r="128" spans="1:7" ht="15">
      <c r="A128" s="61" t="s">
        <v>607</v>
      </c>
      <c r="B128" s="81" t="s">
        <v>590</v>
      </c>
      <c r="C128" s="124">
        <v>0</v>
      </c>
      <c r="D128" s="124">
        <v>0</v>
      </c>
      <c r="E128" s="61"/>
      <c r="F128" s="120">
        <f t="shared" si="2"/>
        <v>0</v>
      </c>
      <c r="G128" s="61"/>
    </row>
    <row r="129" spans="1:7" ht="15">
      <c r="A129" s="61" t="s">
        <v>608</v>
      </c>
      <c r="B129" s="81"/>
      <c r="C129" s="124"/>
      <c r="D129" s="124"/>
      <c r="E129" s="61"/>
      <c r="F129" s="120"/>
      <c r="G129" s="61"/>
    </row>
    <row r="130" spans="1:7" ht="15" customHeight="1">
      <c r="A130" s="84"/>
      <c r="B130" s="85" t="s">
        <v>609</v>
      </c>
      <c r="C130" s="84" t="s">
        <v>471</v>
      </c>
      <c r="D130" s="84" t="s">
        <v>472</v>
      </c>
      <c r="E130" s="86"/>
      <c r="F130" s="87" t="s">
        <v>438</v>
      </c>
      <c r="G130" s="87"/>
    </row>
    <row r="131" spans="1:7" ht="15">
      <c r="A131" s="61" t="s">
        <v>610</v>
      </c>
      <c r="B131" s="61" t="s">
        <v>611</v>
      </c>
      <c r="C131" s="94">
        <v>0.9053481701743248</v>
      </c>
      <c r="D131" s="94">
        <v>0</v>
      </c>
      <c r="E131" s="58"/>
      <c r="F131" s="120">
        <f t="shared" si="2"/>
        <v>0.9053481701743248</v>
      </c>
      <c r="G131" s="58"/>
    </row>
    <row r="132" spans="1:7" ht="15">
      <c r="A132" s="61" t="s">
        <v>612</v>
      </c>
      <c r="B132" s="61" t="s">
        <v>613</v>
      </c>
      <c r="C132" s="94">
        <v>0</v>
      </c>
      <c r="D132" s="94">
        <v>0</v>
      </c>
      <c r="E132" s="58"/>
      <c r="F132" s="120">
        <f t="shared" si="2"/>
        <v>0</v>
      </c>
      <c r="G132" s="58"/>
    </row>
    <row r="133" spans="1:7" ht="15">
      <c r="A133" s="61" t="s">
        <v>614</v>
      </c>
      <c r="B133" s="61" t="s">
        <v>61</v>
      </c>
      <c r="C133" s="94">
        <v>0.09465182982567215</v>
      </c>
      <c r="D133" s="94">
        <v>0</v>
      </c>
      <c r="E133" s="58"/>
      <c r="F133" s="120">
        <f t="shared" si="2"/>
        <v>0.09465182982567215</v>
      </c>
      <c r="G133" s="58"/>
    </row>
    <row r="134" spans="1:7" ht="15" hidden="1" outlineLevel="1">
      <c r="A134" s="61" t="s">
        <v>615</v>
      </c>
      <c r="B134" s="61"/>
      <c r="C134" s="61"/>
      <c r="D134" s="61"/>
      <c r="E134" s="58"/>
      <c r="F134" s="61"/>
      <c r="G134" s="58"/>
    </row>
    <row r="135" spans="1:7" ht="15" hidden="1" outlineLevel="1">
      <c r="A135" s="61" t="s">
        <v>616</v>
      </c>
      <c r="B135" s="61"/>
      <c r="C135" s="61"/>
      <c r="D135" s="61"/>
      <c r="E135" s="58"/>
      <c r="F135" s="61"/>
      <c r="G135" s="58"/>
    </row>
    <row r="136" spans="1:7" ht="15" hidden="1" outlineLevel="1">
      <c r="A136" s="61" t="s">
        <v>617</v>
      </c>
      <c r="B136" s="61"/>
      <c r="C136" s="61"/>
      <c r="D136" s="61"/>
      <c r="E136" s="58"/>
      <c r="F136" s="61"/>
      <c r="G136" s="58"/>
    </row>
    <row r="137" spans="1:7" ht="15" hidden="1" outlineLevel="1">
      <c r="A137" s="61" t="s">
        <v>618</v>
      </c>
      <c r="B137" s="61"/>
      <c r="C137" s="61"/>
      <c r="D137" s="61"/>
      <c r="E137" s="58"/>
      <c r="F137" s="61"/>
      <c r="G137" s="58"/>
    </row>
    <row r="138" spans="1:7" ht="15" hidden="1" outlineLevel="1">
      <c r="A138" s="61" t="s">
        <v>619</v>
      </c>
      <c r="B138" s="61"/>
      <c r="C138" s="61"/>
      <c r="D138" s="61"/>
      <c r="E138" s="58"/>
      <c r="F138" s="61"/>
      <c r="G138" s="58"/>
    </row>
    <row r="139" spans="1:7" ht="15" hidden="1" outlineLevel="1">
      <c r="A139" s="61" t="s">
        <v>620</v>
      </c>
      <c r="B139" s="61"/>
      <c r="C139" s="61"/>
      <c r="D139" s="61"/>
      <c r="E139" s="58"/>
      <c r="F139" s="61"/>
      <c r="G139" s="58"/>
    </row>
    <row r="140" spans="1:7" ht="15" customHeight="1" collapsed="1">
      <c r="A140" s="84"/>
      <c r="B140" s="85" t="s">
        <v>621</v>
      </c>
      <c r="C140" s="84" t="s">
        <v>471</v>
      </c>
      <c r="D140" s="84" t="s">
        <v>472</v>
      </c>
      <c r="E140" s="86"/>
      <c r="F140" s="87" t="s">
        <v>438</v>
      </c>
      <c r="G140" s="87"/>
    </row>
    <row r="141" spans="1:7" ht="15">
      <c r="A141" s="61" t="s">
        <v>622</v>
      </c>
      <c r="B141" s="61" t="s">
        <v>623</v>
      </c>
      <c r="C141" s="94">
        <v>0.02112867731549482</v>
      </c>
      <c r="D141" s="94">
        <v>0</v>
      </c>
      <c r="E141" s="58"/>
      <c r="F141" s="120">
        <f>D141+C141</f>
        <v>0.02112867731549482</v>
      </c>
      <c r="G141" s="58"/>
    </row>
    <row r="142" spans="1:7" ht="15">
      <c r="A142" s="61" t="s">
        <v>624</v>
      </c>
      <c r="B142" s="61" t="s">
        <v>625</v>
      </c>
      <c r="C142" s="94">
        <v>0.9788713226845053</v>
      </c>
      <c r="D142" s="94">
        <v>0</v>
      </c>
      <c r="E142" s="58"/>
      <c r="F142" s="120">
        <f>D142+C142</f>
        <v>0.9788713226845053</v>
      </c>
      <c r="G142" s="58"/>
    </row>
    <row r="143" spans="1:7" ht="15">
      <c r="A143" s="61" t="s">
        <v>626</v>
      </c>
      <c r="B143" s="61" t="s">
        <v>61</v>
      </c>
      <c r="C143" s="94">
        <v>0</v>
      </c>
      <c r="D143" s="94">
        <v>0</v>
      </c>
      <c r="E143" s="58"/>
      <c r="F143" s="120">
        <f>D143+C143</f>
        <v>0</v>
      </c>
      <c r="G143" s="58"/>
    </row>
    <row r="144" spans="1:7" ht="15" hidden="1" outlineLevel="1">
      <c r="A144" s="61" t="s">
        <v>1608</v>
      </c>
      <c r="B144" s="61"/>
      <c r="C144" s="61" t="s">
        <v>1599</v>
      </c>
      <c r="D144" s="61" t="s">
        <v>1599</v>
      </c>
      <c r="E144" s="58"/>
      <c r="F144" s="61" t="s">
        <v>1599</v>
      </c>
      <c r="G144" s="58"/>
    </row>
    <row r="145" spans="1:7" ht="15" hidden="1" outlineLevel="1">
      <c r="A145" s="61" t="s">
        <v>1609</v>
      </c>
      <c r="B145" s="61"/>
      <c r="C145" s="61"/>
      <c r="D145" s="61"/>
      <c r="E145" s="58"/>
      <c r="F145" s="61"/>
      <c r="G145" s="58"/>
    </row>
    <row r="146" spans="1:7" ht="15" hidden="1" outlineLevel="1">
      <c r="A146" s="61" t="s">
        <v>1610</v>
      </c>
      <c r="B146" s="61"/>
      <c r="C146" s="61"/>
      <c r="D146" s="61"/>
      <c r="E146" s="58"/>
      <c r="F146" s="61"/>
      <c r="G146" s="58"/>
    </row>
    <row r="147" spans="1:7" ht="15" hidden="1" outlineLevel="1">
      <c r="A147" s="61" t="s">
        <v>1611</v>
      </c>
      <c r="B147" s="61"/>
      <c r="C147" s="61"/>
      <c r="D147" s="61"/>
      <c r="E147" s="58"/>
      <c r="F147" s="61"/>
      <c r="G147" s="58"/>
    </row>
    <row r="148" spans="1:7" ht="15" hidden="1" outlineLevel="1">
      <c r="A148" s="61" t="s">
        <v>1612</v>
      </c>
      <c r="B148" s="61"/>
      <c r="C148" s="61"/>
      <c r="D148" s="61"/>
      <c r="E148" s="58"/>
      <c r="F148" s="61"/>
      <c r="G148" s="58"/>
    </row>
    <row r="149" spans="1:7" ht="15" hidden="1" outlineLevel="1">
      <c r="A149" s="61" t="s">
        <v>1613</v>
      </c>
      <c r="B149" s="61"/>
      <c r="C149" s="61"/>
      <c r="D149" s="61"/>
      <c r="E149" s="58"/>
      <c r="F149" s="61"/>
      <c r="G149" s="58"/>
    </row>
    <row r="150" spans="1:7" ht="15" customHeight="1" collapsed="1">
      <c r="A150" s="84"/>
      <c r="B150" s="85" t="s">
        <v>627</v>
      </c>
      <c r="C150" s="84" t="s">
        <v>471</v>
      </c>
      <c r="D150" s="84" t="s">
        <v>472</v>
      </c>
      <c r="E150" s="86"/>
      <c r="F150" s="87" t="s">
        <v>438</v>
      </c>
      <c r="G150" s="87"/>
    </row>
    <row r="151" spans="1:7" ht="15">
      <c r="A151" s="61" t="s">
        <v>628</v>
      </c>
      <c r="B151" s="103" t="s">
        <v>629</v>
      </c>
      <c r="C151" s="94">
        <v>0.1056423525746405</v>
      </c>
      <c r="D151" s="94">
        <v>0</v>
      </c>
      <c r="E151" s="58"/>
      <c r="F151" s="120">
        <f>D151+C151</f>
        <v>0.1056423525746405</v>
      </c>
      <c r="G151" s="58"/>
    </row>
    <row r="152" spans="1:7" ht="15">
      <c r="A152" s="61" t="s">
        <v>630</v>
      </c>
      <c r="B152" s="103" t="s">
        <v>1614</v>
      </c>
      <c r="C152" s="94">
        <v>0.6978545346471776</v>
      </c>
      <c r="D152" s="94">
        <v>0</v>
      </c>
      <c r="E152" s="58"/>
      <c r="F152" s="120">
        <f>D152+C152</f>
        <v>0.6978545346471776</v>
      </c>
      <c r="G152" s="58"/>
    </row>
    <row r="153" spans="1:7" ht="15">
      <c r="A153" s="61" t="s">
        <v>631</v>
      </c>
      <c r="B153" s="103" t="s">
        <v>1615</v>
      </c>
      <c r="C153" s="94">
        <v>0.14411692619951402</v>
      </c>
      <c r="D153" s="94">
        <v>0</v>
      </c>
      <c r="E153" s="61"/>
      <c r="F153" s="120">
        <f>D153+C153</f>
        <v>0.14411692619951402</v>
      </c>
      <c r="G153" s="58"/>
    </row>
    <row r="154" spans="1:7" ht="15">
      <c r="A154" s="61" t="s">
        <v>632</v>
      </c>
      <c r="B154" s="103" t="s">
        <v>1616</v>
      </c>
      <c r="C154" s="94">
        <v>0.017640903257557256</v>
      </c>
      <c r="D154" s="94">
        <v>0</v>
      </c>
      <c r="E154" s="61"/>
      <c r="F154" s="120">
        <f>D154+C154</f>
        <v>0.017640903257557256</v>
      </c>
      <c r="G154" s="58"/>
    </row>
    <row r="155" spans="1:7" ht="15">
      <c r="A155" s="61" t="s">
        <v>633</v>
      </c>
      <c r="B155" s="103" t="s">
        <v>1617</v>
      </c>
      <c r="C155" s="94">
        <v>0.03474528332111055</v>
      </c>
      <c r="D155" s="94">
        <v>0</v>
      </c>
      <c r="E155" s="61"/>
      <c r="F155" s="120">
        <f>D155+C155</f>
        <v>0.03474528332111055</v>
      </c>
      <c r="G155" s="58"/>
    </row>
    <row r="156" spans="1:7" ht="15" hidden="1" outlineLevel="1">
      <c r="A156" s="61" t="s">
        <v>634</v>
      </c>
      <c r="B156" s="103"/>
      <c r="C156" s="61"/>
      <c r="D156" s="61"/>
      <c r="E156" s="61"/>
      <c r="F156" s="61"/>
      <c r="G156" s="58"/>
    </row>
    <row r="157" spans="1:7" ht="15" hidden="1" outlineLevel="1">
      <c r="A157" s="61" t="s">
        <v>635</v>
      </c>
      <c r="B157" s="103"/>
      <c r="C157" s="61"/>
      <c r="D157" s="61"/>
      <c r="E157" s="61"/>
      <c r="F157" s="61"/>
      <c r="G157" s="58"/>
    </row>
    <row r="158" spans="1:7" ht="15" hidden="1" outlineLevel="1">
      <c r="A158" s="61" t="s">
        <v>636</v>
      </c>
      <c r="B158" s="103"/>
      <c r="C158" s="61"/>
      <c r="D158" s="61"/>
      <c r="E158" s="61"/>
      <c r="F158" s="61"/>
      <c r="G158" s="58"/>
    </row>
    <row r="159" spans="1:7" ht="15" hidden="1" outlineLevel="1">
      <c r="A159" s="61" t="s">
        <v>637</v>
      </c>
      <c r="B159" s="103"/>
      <c r="C159" s="61"/>
      <c r="D159" s="61"/>
      <c r="E159" s="61"/>
      <c r="F159" s="61"/>
      <c r="G159" s="58"/>
    </row>
    <row r="160" spans="1:7" ht="15" customHeight="1" collapsed="1">
      <c r="A160" s="84"/>
      <c r="B160" s="85" t="s">
        <v>638</v>
      </c>
      <c r="C160" s="84" t="s">
        <v>471</v>
      </c>
      <c r="D160" s="84" t="s">
        <v>472</v>
      </c>
      <c r="E160" s="86"/>
      <c r="F160" s="87" t="s">
        <v>438</v>
      </c>
      <c r="G160" s="87"/>
    </row>
    <row r="161" spans="1:7" ht="15">
      <c r="A161" s="61" t="s">
        <v>639</v>
      </c>
      <c r="B161" s="61" t="s">
        <v>1618</v>
      </c>
      <c r="C161" s="125">
        <v>0</v>
      </c>
      <c r="D161" s="125">
        <v>0</v>
      </c>
      <c r="E161" s="126"/>
      <c r="F161" s="127">
        <f>D161+C161</f>
        <v>0</v>
      </c>
      <c r="G161" s="58"/>
    </row>
    <row r="162" spans="1:7" ht="15" hidden="1" outlineLevel="1">
      <c r="A162" s="61" t="s">
        <v>640</v>
      </c>
      <c r="B162" s="61"/>
      <c r="C162" s="61"/>
      <c r="D162" s="61"/>
      <c r="E162" s="58"/>
      <c r="F162" s="61"/>
      <c r="G162" s="58"/>
    </row>
    <row r="163" spans="1:7" ht="15" hidden="1" outlineLevel="1">
      <c r="A163" s="61" t="s">
        <v>641</v>
      </c>
      <c r="B163" s="61"/>
      <c r="C163" s="61"/>
      <c r="D163" s="61"/>
      <c r="E163" s="58"/>
      <c r="F163" s="61"/>
      <c r="G163" s="58"/>
    </row>
    <row r="164" spans="1:7" ht="15" hidden="1" outlineLevel="1">
      <c r="A164" s="61" t="s">
        <v>642</v>
      </c>
      <c r="B164" s="61"/>
      <c r="C164" s="61"/>
      <c r="D164" s="61"/>
      <c r="E164" s="58"/>
      <c r="F164" s="61"/>
      <c r="G164" s="58"/>
    </row>
    <row r="165" spans="1:7" ht="15" hidden="1" outlineLevel="1">
      <c r="A165" s="61" t="s">
        <v>643</v>
      </c>
      <c r="B165" s="61"/>
      <c r="C165" s="61"/>
      <c r="D165" s="61"/>
      <c r="E165" s="58"/>
      <c r="F165" s="61"/>
      <c r="G165" s="58"/>
    </row>
    <row r="166" spans="1:7" ht="18.75" collapsed="1">
      <c r="A166" s="128"/>
      <c r="B166" s="129" t="s">
        <v>435</v>
      </c>
      <c r="C166" s="128"/>
      <c r="D166" s="128"/>
      <c r="E166" s="128"/>
      <c r="F166" s="130"/>
      <c r="G166" s="130"/>
    </row>
    <row r="167" spans="1:7" ht="15" customHeight="1">
      <c r="A167" s="84"/>
      <c r="B167" s="85" t="s">
        <v>644</v>
      </c>
      <c r="C167" s="84" t="s">
        <v>645</v>
      </c>
      <c r="D167" s="84" t="s">
        <v>646</v>
      </c>
      <c r="E167" s="86"/>
      <c r="F167" s="84" t="s">
        <v>471</v>
      </c>
      <c r="G167" s="84" t="s">
        <v>647</v>
      </c>
    </row>
    <row r="168" spans="1:7" ht="15">
      <c r="A168" s="61" t="s">
        <v>648</v>
      </c>
      <c r="B168" s="81" t="s">
        <v>649</v>
      </c>
      <c r="C168" s="88">
        <v>88.99550556267825</v>
      </c>
      <c r="D168" s="76"/>
      <c r="E168" s="76"/>
      <c r="F168" s="59"/>
      <c r="G168" s="59"/>
    </row>
    <row r="169" spans="1:7" ht="15">
      <c r="A169" s="76"/>
      <c r="B169" s="131"/>
      <c r="C169" s="76"/>
      <c r="D169" s="76"/>
      <c r="E169" s="76"/>
      <c r="F169" s="59"/>
      <c r="G169" s="59"/>
    </row>
    <row r="170" spans="1:7" ht="15">
      <c r="A170" s="61"/>
      <c r="B170" s="81" t="s">
        <v>650</v>
      </c>
      <c r="C170" s="76"/>
      <c r="D170" s="76"/>
      <c r="E170" s="76"/>
      <c r="F170" s="59"/>
      <c r="G170" s="59"/>
    </row>
    <row r="171" spans="1:7" ht="15">
      <c r="A171" s="61" t="s">
        <v>651</v>
      </c>
      <c r="B171" s="81" t="s">
        <v>652</v>
      </c>
      <c r="C171" s="132">
        <v>285.89010356000017</v>
      </c>
      <c r="D171" s="93">
        <v>5416</v>
      </c>
      <c r="E171" s="76"/>
      <c r="F171" s="95">
        <f aca="true" t="shared" si="3" ref="F171:F194">IF($C$195=0,"",IF(C171="[for completion]","",C171/$C$195))</f>
        <v>0.3813402871650818</v>
      </c>
      <c r="G171" s="95">
        <f aca="true" t="shared" si="4" ref="G171:G194">IF($D$195=0,"",IF(D171="[for completion]","",D171/$D$195))</f>
        <v>0.6429249762583096</v>
      </c>
    </row>
    <row r="172" spans="1:7" ht="15">
      <c r="A172" s="61" t="s">
        <v>653</v>
      </c>
      <c r="B172" s="81" t="s">
        <v>654</v>
      </c>
      <c r="C172" s="132">
        <v>345.183112010001</v>
      </c>
      <c r="D172" s="93">
        <v>2590</v>
      </c>
      <c r="E172" s="76"/>
      <c r="F172" s="95">
        <f t="shared" si="3"/>
        <v>0.46042946369706894</v>
      </c>
      <c r="G172" s="95">
        <f t="shared" si="4"/>
        <v>0.30745489078822413</v>
      </c>
    </row>
    <row r="173" spans="1:7" ht="15">
      <c r="A173" s="61" t="s">
        <v>655</v>
      </c>
      <c r="B173" s="81" t="s">
        <v>656</v>
      </c>
      <c r="C173" s="132">
        <v>76.79517389000003</v>
      </c>
      <c r="D173" s="93">
        <v>324</v>
      </c>
      <c r="E173" s="76"/>
      <c r="F173" s="95">
        <f t="shared" si="3"/>
        <v>0.102434793297974</v>
      </c>
      <c r="G173" s="95">
        <f t="shared" si="4"/>
        <v>0.038461538461538464</v>
      </c>
    </row>
    <row r="174" spans="1:7" ht="15">
      <c r="A174" s="61" t="s">
        <v>657</v>
      </c>
      <c r="B174" s="81" t="s">
        <v>658</v>
      </c>
      <c r="C174" s="132">
        <v>19.685541069999996</v>
      </c>
      <c r="D174" s="93">
        <v>57</v>
      </c>
      <c r="E174" s="76"/>
      <c r="F174" s="95">
        <f t="shared" si="3"/>
        <v>0.026257956435551563</v>
      </c>
      <c r="G174" s="95">
        <f t="shared" si="4"/>
        <v>0.006766381766381766</v>
      </c>
    </row>
    <row r="175" spans="1:7" ht="15">
      <c r="A175" s="61" t="s">
        <v>659</v>
      </c>
      <c r="B175" s="81" t="s">
        <v>660</v>
      </c>
      <c r="C175" s="132">
        <v>22.144208330000005</v>
      </c>
      <c r="D175" s="93">
        <v>37</v>
      </c>
      <c r="E175" s="76"/>
      <c r="F175" s="95">
        <f t="shared" si="3"/>
        <v>0.02953749940432388</v>
      </c>
      <c r="G175" s="95">
        <f t="shared" si="4"/>
        <v>0.0043922127255460585</v>
      </c>
    </row>
    <row r="176" spans="1:7" ht="15">
      <c r="A176" s="61" t="s">
        <v>661</v>
      </c>
      <c r="B176" s="81" t="s">
        <v>590</v>
      </c>
      <c r="C176" s="132">
        <v>0</v>
      </c>
      <c r="D176" s="81">
        <v>0</v>
      </c>
      <c r="E176" s="76"/>
      <c r="F176" s="95">
        <f t="shared" si="3"/>
        <v>0</v>
      </c>
      <c r="G176" s="95">
        <f t="shared" si="4"/>
        <v>0</v>
      </c>
    </row>
    <row r="177" spans="1:7" ht="15">
      <c r="A177" s="61" t="s">
        <v>662</v>
      </c>
      <c r="B177" s="81" t="s">
        <v>590</v>
      </c>
      <c r="C177" s="132">
        <v>0</v>
      </c>
      <c r="D177" s="81">
        <v>0</v>
      </c>
      <c r="E177" s="76"/>
      <c r="F177" s="95">
        <f t="shared" si="3"/>
        <v>0</v>
      </c>
      <c r="G177" s="95">
        <f t="shared" si="4"/>
        <v>0</v>
      </c>
    </row>
    <row r="178" spans="1:7" ht="15">
      <c r="A178" s="61" t="s">
        <v>663</v>
      </c>
      <c r="B178" s="81" t="s">
        <v>590</v>
      </c>
      <c r="C178" s="132">
        <v>0</v>
      </c>
      <c r="D178" s="81">
        <v>0</v>
      </c>
      <c r="E178" s="76"/>
      <c r="F178" s="95">
        <f t="shared" si="3"/>
        <v>0</v>
      </c>
      <c r="G178" s="95">
        <f t="shared" si="4"/>
        <v>0</v>
      </c>
    </row>
    <row r="179" spans="1:7" ht="15">
      <c r="A179" s="61" t="s">
        <v>664</v>
      </c>
      <c r="B179" s="81" t="s">
        <v>590</v>
      </c>
      <c r="C179" s="132">
        <v>0</v>
      </c>
      <c r="D179" s="81">
        <v>0</v>
      </c>
      <c r="E179" s="76"/>
      <c r="F179" s="95">
        <f t="shared" si="3"/>
        <v>0</v>
      </c>
      <c r="G179" s="95">
        <f t="shared" si="4"/>
        <v>0</v>
      </c>
    </row>
    <row r="180" spans="1:7" ht="15">
      <c r="A180" s="61" t="s">
        <v>665</v>
      </c>
      <c r="B180" s="81" t="s">
        <v>590</v>
      </c>
      <c r="C180" s="132">
        <v>0</v>
      </c>
      <c r="D180" s="81">
        <v>0</v>
      </c>
      <c r="E180" s="81"/>
      <c r="F180" s="95">
        <f t="shared" si="3"/>
        <v>0</v>
      </c>
      <c r="G180" s="95">
        <f t="shared" si="4"/>
        <v>0</v>
      </c>
    </row>
    <row r="181" spans="1:7" ht="15">
      <c r="A181" s="61" t="s">
        <v>666</v>
      </c>
      <c r="B181" s="81" t="s">
        <v>590</v>
      </c>
      <c r="C181" s="132">
        <v>0</v>
      </c>
      <c r="D181" s="81">
        <v>0</v>
      </c>
      <c r="E181" s="81"/>
      <c r="F181" s="95">
        <f t="shared" si="3"/>
        <v>0</v>
      </c>
      <c r="G181" s="95">
        <f t="shared" si="4"/>
        <v>0</v>
      </c>
    </row>
    <row r="182" spans="1:7" ht="15">
      <c r="A182" s="61" t="s">
        <v>667</v>
      </c>
      <c r="B182" s="81" t="s">
        <v>590</v>
      </c>
      <c r="C182" s="132">
        <v>0</v>
      </c>
      <c r="D182" s="81">
        <v>0</v>
      </c>
      <c r="E182" s="81"/>
      <c r="F182" s="95">
        <f t="shared" si="3"/>
        <v>0</v>
      </c>
      <c r="G182" s="95">
        <f t="shared" si="4"/>
        <v>0</v>
      </c>
    </row>
    <row r="183" spans="1:7" ht="15">
      <c r="A183" s="61" t="s">
        <v>668</v>
      </c>
      <c r="B183" s="81" t="s">
        <v>590</v>
      </c>
      <c r="C183" s="132">
        <v>0</v>
      </c>
      <c r="D183" s="81">
        <v>0</v>
      </c>
      <c r="E183" s="81"/>
      <c r="F183" s="95">
        <f t="shared" si="3"/>
        <v>0</v>
      </c>
      <c r="G183" s="95">
        <f t="shared" si="4"/>
        <v>0</v>
      </c>
    </row>
    <row r="184" spans="1:7" ht="15">
      <c r="A184" s="61" t="s">
        <v>669</v>
      </c>
      <c r="B184" s="81" t="s">
        <v>590</v>
      </c>
      <c r="C184" s="132">
        <v>0</v>
      </c>
      <c r="D184" s="81">
        <v>0</v>
      </c>
      <c r="E184" s="81"/>
      <c r="F184" s="95">
        <f t="shared" si="3"/>
        <v>0</v>
      </c>
      <c r="G184" s="95">
        <f t="shared" si="4"/>
        <v>0</v>
      </c>
    </row>
    <row r="185" spans="1:7" ht="15">
      <c r="A185" s="61" t="s">
        <v>670</v>
      </c>
      <c r="B185" s="81" t="s">
        <v>590</v>
      </c>
      <c r="C185" s="132">
        <v>0</v>
      </c>
      <c r="D185" s="81">
        <v>0</v>
      </c>
      <c r="E185" s="81"/>
      <c r="F185" s="95">
        <f t="shared" si="3"/>
        <v>0</v>
      </c>
      <c r="G185" s="95">
        <f t="shared" si="4"/>
        <v>0</v>
      </c>
    </row>
    <row r="186" spans="1:7" ht="15">
      <c r="A186" s="61" t="s">
        <v>671</v>
      </c>
      <c r="B186" s="81" t="s">
        <v>590</v>
      </c>
      <c r="C186" s="132">
        <v>0</v>
      </c>
      <c r="D186" s="81">
        <v>0</v>
      </c>
      <c r="E186" s="61"/>
      <c r="F186" s="95">
        <f t="shared" si="3"/>
        <v>0</v>
      </c>
      <c r="G186" s="95">
        <f t="shared" si="4"/>
        <v>0</v>
      </c>
    </row>
    <row r="187" spans="1:7" ht="15">
      <c r="A187" s="61" t="s">
        <v>672</v>
      </c>
      <c r="B187" s="81" t="s">
        <v>590</v>
      </c>
      <c r="C187" s="132">
        <v>0</v>
      </c>
      <c r="D187" s="81">
        <v>0</v>
      </c>
      <c r="E187" s="92"/>
      <c r="F187" s="95">
        <f t="shared" si="3"/>
        <v>0</v>
      </c>
      <c r="G187" s="95">
        <f t="shared" si="4"/>
        <v>0</v>
      </c>
    </row>
    <row r="188" spans="1:7" ht="15">
      <c r="A188" s="61" t="s">
        <v>673</v>
      </c>
      <c r="B188" s="81" t="s">
        <v>590</v>
      </c>
      <c r="C188" s="132">
        <v>0</v>
      </c>
      <c r="D188" s="81">
        <v>0</v>
      </c>
      <c r="E188" s="92"/>
      <c r="F188" s="95">
        <f t="shared" si="3"/>
        <v>0</v>
      </c>
      <c r="G188" s="95">
        <f t="shared" si="4"/>
        <v>0</v>
      </c>
    </row>
    <row r="189" spans="1:7" ht="15">
      <c r="A189" s="61" t="s">
        <v>674</v>
      </c>
      <c r="B189" s="81" t="s">
        <v>590</v>
      </c>
      <c r="C189" s="132">
        <v>0</v>
      </c>
      <c r="D189" s="81">
        <v>0</v>
      </c>
      <c r="E189" s="92"/>
      <c r="F189" s="95">
        <f t="shared" si="3"/>
        <v>0</v>
      </c>
      <c r="G189" s="95">
        <f t="shared" si="4"/>
        <v>0</v>
      </c>
    </row>
    <row r="190" spans="1:7" ht="15">
      <c r="A190" s="61" t="s">
        <v>675</v>
      </c>
      <c r="B190" s="81" t="s">
        <v>590</v>
      </c>
      <c r="C190" s="132">
        <v>0</v>
      </c>
      <c r="D190" s="81">
        <v>0</v>
      </c>
      <c r="E190" s="92"/>
      <c r="F190" s="95">
        <f t="shared" si="3"/>
        <v>0</v>
      </c>
      <c r="G190" s="95">
        <f t="shared" si="4"/>
        <v>0</v>
      </c>
    </row>
    <row r="191" spans="1:7" ht="15">
      <c r="A191" s="61" t="s">
        <v>676</v>
      </c>
      <c r="B191" s="81" t="s">
        <v>590</v>
      </c>
      <c r="C191" s="132">
        <v>0</v>
      </c>
      <c r="D191" s="81">
        <v>0</v>
      </c>
      <c r="E191" s="92"/>
      <c r="F191" s="95">
        <f t="shared" si="3"/>
        <v>0</v>
      </c>
      <c r="G191" s="95">
        <f t="shared" si="4"/>
        <v>0</v>
      </c>
    </row>
    <row r="192" spans="1:7" ht="15">
      <c r="A192" s="61" t="s">
        <v>677</v>
      </c>
      <c r="B192" s="81" t="s">
        <v>590</v>
      </c>
      <c r="C192" s="132">
        <v>0</v>
      </c>
      <c r="D192" s="81">
        <v>0</v>
      </c>
      <c r="E192" s="92"/>
      <c r="F192" s="95">
        <f t="shared" si="3"/>
        <v>0</v>
      </c>
      <c r="G192" s="95">
        <f t="shared" si="4"/>
        <v>0</v>
      </c>
    </row>
    <row r="193" spans="1:7" ht="15">
      <c r="A193" s="61" t="s">
        <v>678</v>
      </c>
      <c r="B193" s="81" t="s">
        <v>590</v>
      </c>
      <c r="C193" s="132">
        <v>0</v>
      </c>
      <c r="D193" s="81">
        <v>0</v>
      </c>
      <c r="E193" s="92"/>
      <c r="F193" s="95">
        <f t="shared" si="3"/>
        <v>0</v>
      </c>
      <c r="G193" s="95">
        <f t="shared" si="4"/>
        <v>0</v>
      </c>
    </row>
    <row r="194" spans="1:7" ht="15">
      <c r="A194" s="61" t="s">
        <v>679</v>
      </c>
      <c r="B194" s="81" t="s">
        <v>590</v>
      </c>
      <c r="C194" s="132">
        <v>0</v>
      </c>
      <c r="D194" s="81">
        <v>0</v>
      </c>
      <c r="E194" s="92"/>
      <c r="F194" s="95">
        <f t="shared" si="3"/>
        <v>0</v>
      </c>
      <c r="G194" s="95">
        <f t="shared" si="4"/>
        <v>0</v>
      </c>
    </row>
    <row r="195" spans="1:7" ht="15">
      <c r="A195" s="61" t="s">
        <v>680</v>
      </c>
      <c r="B195" s="96" t="s">
        <v>63</v>
      </c>
      <c r="C195" s="132">
        <f>SUM(C171:C194)</f>
        <v>749.6981388600011</v>
      </c>
      <c r="D195" s="81">
        <f>SUM(D171:D194)</f>
        <v>8424</v>
      </c>
      <c r="E195" s="92"/>
      <c r="F195" s="99">
        <f>SUM(F171:F194)</f>
        <v>1</v>
      </c>
      <c r="G195" s="99">
        <f>SUM(G171:G194)</f>
        <v>1</v>
      </c>
    </row>
    <row r="196" spans="1:7" ht="15" customHeight="1">
      <c r="A196" s="84"/>
      <c r="B196" s="85" t="s">
        <v>681</v>
      </c>
      <c r="C196" s="84" t="s">
        <v>645</v>
      </c>
      <c r="D196" s="84" t="s">
        <v>646</v>
      </c>
      <c r="E196" s="86"/>
      <c r="F196" s="84" t="s">
        <v>471</v>
      </c>
      <c r="G196" s="84" t="s">
        <v>647</v>
      </c>
    </row>
    <row r="197" spans="1:7" ht="15">
      <c r="A197" s="61" t="s">
        <v>682</v>
      </c>
      <c r="B197" s="61" t="s">
        <v>683</v>
      </c>
      <c r="C197" s="120">
        <v>0.7283198725756305</v>
      </c>
      <c r="D197" s="61"/>
      <c r="E197" s="61"/>
      <c r="F197" s="61"/>
      <c r="G197" s="61"/>
    </row>
    <row r="198" spans="1:7" ht="15">
      <c r="A198" s="61"/>
      <c r="B198" s="61"/>
      <c r="C198" s="61"/>
      <c r="D198" s="61"/>
      <c r="E198" s="61"/>
      <c r="F198" s="61"/>
      <c r="G198" s="61"/>
    </row>
    <row r="199" spans="1:7" ht="15">
      <c r="A199" s="61"/>
      <c r="B199" s="81" t="s">
        <v>684</v>
      </c>
      <c r="C199" s="61"/>
      <c r="D199" s="61"/>
      <c r="E199" s="61"/>
      <c r="F199" s="61"/>
      <c r="G199" s="61"/>
    </row>
    <row r="200" spans="1:7" ht="15">
      <c r="A200" s="61" t="s">
        <v>685</v>
      </c>
      <c r="B200" s="61" t="s">
        <v>686</v>
      </c>
      <c r="C200" s="88">
        <v>71.62545635999999</v>
      </c>
      <c r="D200" s="88">
        <v>1396</v>
      </c>
      <c r="E200" s="61"/>
      <c r="F200" s="95">
        <f aca="true" t="shared" si="5" ref="F200:F214">IF($C$208=0,"",IF(C200="[for completion]","",C200/$C$208))</f>
        <v>0.09553906118656573</v>
      </c>
      <c r="G200" s="95">
        <f aca="true" t="shared" si="6" ref="G200:G214">IF($D$208=0,"",IF(D200="[for completion]","",D200/$D$208))</f>
        <v>0.16571699905033238</v>
      </c>
    </row>
    <row r="201" spans="1:7" ht="15">
      <c r="A201" s="61" t="s">
        <v>687</v>
      </c>
      <c r="B201" s="61" t="s">
        <v>688</v>
      </c>
      <c r="C201" s="88">
        <v>53.91785212999999</v>
      </c>
      <c r="D201" s="88">
        <v>769</v>
      </c>
      <c r="E201" s="61"/>
      <c r="F201" s="95">
        <f t="shared" si="5"/>
        <v>0.07191941574243219</v>
      </c>
      <c r="G201" s="95">
        <f t="shared" si="6"/>
        <v>0.09128679962013295</v>
      </c>
    </row>
    <row r="202" spans="1:7" ht="15">
      <c r="A202" s="61" t="s">
        <v>689</v>
      </c>
      <c r="B202" s="61" t="s">
        <v>690</v>
      </c>
      <c r="C202" s="88">
        <v>80.58902099999986</v>
      </c>
      <c r="D202" s="88">
        <v>997</v>
      </c>
      <c r="E202" s="61"/>
      <c r="F202" s="95">
        <f t="shared" si="5"/>
        <v>0.10749529286886653</v>
      </c>
      <c r="G202" s="95">
        <f t="shared" si="6"/>
        <v>0.11835232668566002</v>
      </c>
    </row>
    <row r="203" spans="1:7" ht="15">
      <c r="A203" s="61" t="s">
        <v>691</v>
      </c>
      <c r="B203" s="61" t="s">
        <v>692</v>
      </c>
      <c r="C203" s="88">
        <v>93.77218035999988</v>
      </c>
      <c r="D203" s="88">
        <v>1038</v>
      </c>
      <c r="E203" s="61"/>
      <c r="F203" s="95">
        <f t="shared" si="5"/>
        <v>0.12507991616811398</v>
      </c>
      <c r="G203" s="95">
        <f t="shared" si="6"/>
        <v>0.12321937321937322</v>
      </c>
    </row>
    <row r="204" spans="1:7" ht="15">
      <c r="A204" s="61" t="s">
        <v>693</v>
      </c>
      <c r="B204" s="61" t="s">
        <v>694</v>
      </c>
      <c r="C204" s="88">
        <v>120.60941482000013</v>
      </c>
      <c r="D204" s="88">
        <v>1255</v>
      </c>
      <c r="E204" s="61"/>
      <c r="F204" s="95">
        <f t="shared" si="5"/>
        <v>0.16087730323487298</v>
      </c>
      <c r="G204" s="95">
        <f t="shared" si="6"/>
        <v>0.14897910731244066</v>
      </c>
    </row>
    <row r="205" spans="1:7" ht="15">
      <c r="A205" s="61" t="s">
        <v>695</v>
      </c>
      <c r="B205" s="61" t="s">
        <v>696</v>
      </c>
      <c r="C205" s="88">
        <v>116.68246660000014</v>
      </c>
      <c r="D205" s="88">
        <v>1147</v>
      </c>
      <c r="E205" s="61"/>
      <c r="F205" s="95">
        <f t="shared" si="5"/>
        <v>0.15563926406090445</v>
      </c>
      <c r="G205" s="95">
        <f t="shared" si="6"/>
        <v>0.13615859449192783</v>
      </c>
    </row>
    <row r="206" spans="1:7" ht="15">
      <c r="A206" s="61" t="s">
        <v>697</v>
      </c>
      <c r="B206" s="61" t="s">
        <v>698</v>
      </c>
      <c r="C206" s="88">
        <v>190.88873288000005</v>
      </c>
      <c r="D206" s="88">
        <v>1627</v>
      </c>
      <c r="E206" s="61"/>
      <c r="F206" s="95">
        <f t="shared" si="5"/>
        <v>0.25462079066951904</v>
      </c>
      <c r="G206" s="95">
        <f t="shared" si="6"/>
        <v>0.1931386514719848</v>
      </c>
    </row>
    <row r="207" spans="1:7" ht="15">
      <c r="A207" s="61" t="s">
        <v>699</v>
      </c>
      <c r="B207" s="61" t="s">
        <v>700</v>
      </c>
      <c r="C207" s="88">
        <v>21.613014710000012</v>
      </c>
      <c r="D207" s="88">
        <v>195</v>
      </c>
      <c r="E207" s="61"/>
      <c r="F207" s="95">
        <f t="shared" si="5"/>
        <v>0.028828956068725237</v>
      </c>
      <c r="G207" s="95">
        <f t="shared" si="6"/>
        <v>0.023148148148148147</v>
      </c>
    </row>
    <row r="208" spans="1:7" ht="15">
      <c r="A208" s="61" t="s">
        <v>701</v>
      </c>
      <c r="B208" s="96" t="s">
        <v>63</v>
      </c>
      <c r="C208" s="101">
        <f>SUM(C200:C207)</f>
        <v>749.69813886</v>
      </c>
      <c r="D208" s="61">
        <f>SUM(D200:D207)</f>
        <v>8424</v>
      </c>
      <c r="E208" s="61"/>
      <c r="F208" s="92">
        <f>SUM(F200:F207)</f>
        <v>1.0000000000000002</v>
      </c>
      <c r="G208" s="92">
        <f>SUM(G200:G207)</f>
        <v>1</v>
      </c>
    </row>
    <row r="209" spans="1:7" ht="15" hidden="1" outlineLevel="1">
      <c r="A209" s="61" t="s">
        <v>702</v>
      </c>
      <c r="B209" s="97" t="s">
        <v>703</v>
      </c>
      <c r="C209" s="61"/>
      <c r="D209" s="61"/>
      <c r="E209" s="61"/>
      <c r="F209" s="95">
        <f t="shared" si="5"/>
        <v>0</v>
      </c>
      <c r="G209" s="95">
        <f t="shared" si="6"/>
        <v>0</v>
      </c>
    </row>
    <row r="210" spans="1:7" ht="15" hidden="1" outlineLevel="1">
      <c r="A210" s="61" t="s">
        <v>704</v>
      </c>
      <c r="B210" s="97" t="s">
        <v>705</v>
      </c>
      <c r="C210" s="61"/>
      <c r="D210" s="61"/>
      <c r="E210" s="61"/>
      <c r="F210" s="95">
        <f t="shared" si="5"/>
        <v>0</v>
      </c>
      <c r="G210" s="95">
        <f t="shared" si="6"/>
        <v>0</v>
      </c>
    </row>
    <row r="211" spans="1:7" ht="15" hidden="1" outlineLevel="1">
      <c r="A211" s="61" t="s">
        <v>706</v>
      </c>
      <c r="B211" s="97" t="s">
        <v>707</v>
      </c>
      <c r="C211" s="61"/>
      <c r="D211" s="61"/>
      <c r="E211" s="61"/>
      <c r="F211" s="95">
        <f t="shared" si="5"/>
        <v>0</v>
      </c>
      <c r="G211" s="95">
        <f t="shared" si="6"/>
        <v>0</v>
      </c>
    </row>
    <row r="212" spans="1:7" ht="15" hidden="1" outlineLevel="1">
      <c r="A212" s="61" t="s">
        <v>708</v>
      </c>
      <c r="B212" s="97" t="s">
        <v>709</v>
      </c>
      <c r="C212" s="61"/>
      <c r="D212" s="61"/>
      <c r="E212" s="61"/>
      <c r="F212" s="95">
        <f t="shared" si="5"/>
        <v>0</v>
      </c>
      <c r="G212" s="95">
        <f t="shared" si="6"/>
        <v>0</v>
      </c>
    </row>
    <row r="213" spans="1:7" ht="15" hidden="1" outlineLevel="1">
      <c r="A213" s="61" t="s">
        <v>710</v>
      </c>
      <c r="B213" s="97" t="s">
        <v>711</v>
      </c>
      <c r="C213" s="61"/>
      <c r="D213" s="61"/>
      <c r="E213" s="61"/>
      <c r="F213" s="95">
        <f t="shared" si="5"/>
        <v>0</v>
      </c>
      <c r="G213" s="95">
        <f t="shared" si="6"/>
        <v>0</v>
      </c>
    </row>
    <row r="214" spans="1:7" ht="15" hidden="1" outlineLevel="1">
      <c r="A214" s="61" t="s">
        <v>712</v>
      </c>
      <c r="B214" s="97" t="s">
        <v>713</v>
      </c>
      <c r="C214" s="61"/>
      <c r="D214" s="61"/>
      <c r="E214" s="61"/>
      <c r="F214" s="95">
        <f t="shared" si="5"/>
        <v>0</v>
      </c>
      <c r="G214" s="95">
        <f t="shared" si="6"/>
        <v>0</v>
      </c>
    </row>
    <row r="215" spans="1:7" ht="15" hidden="1" outlineLevel="1">
      <c r="A215" s="61" t="s">
        <v>714</v>
      </c>
      <c r="B215" s="97"/>
      <c r="C215" s="61"/>
      <c r="D215" s="61"/>
      <c r="E215" s="61"/>
      <c r="F215" s="95"/>
      <c r="G215" s="95"/>
    </row>
    <row r="216" spans="1:7" ht="15" hidden="1" outlineLevel="1">
      <c r="A216" s="61" t="s">
        <v>715</v>
      </c>
      <c r="B216" s="97"/>
      <c r="C216" s="61"/>
      <c r="D216" s="61"/>
      <c r="E216" s="61"/>
      <c r="F216" s="95"/>
      <c r="G216" s="95"/>
    </row>
    <row r="217" spans="1:7" ht="15" hidden="1" outlineLevel="1">
      <c r="A217" s="61" t="s">
        <v>716</v>
      </c>
      <c r="B217" s="97"/>
      <c r="C217" s="61"/>
      <c r="D217" s="61"/>
      <c r="E217" s="61"/>
      <c r="F217" s="95"/>
      <c r="G217" s="95"/>
    </row>
    <row r="218" spans="1:7" ht="15" customHeight="1" collapsed="1">
      <c r="A218" s="84"/>
      <c r="B218" s="85" t="s">
        <v>717</v>
      </c>
      <c r="C218" s="84" t="s">
        <v>645</v>
      </c>
      <c r="D218" s="84" t="s">
        <v>646</v>
      </c>
      <c r="E218" s="86"/>
      <c r="F218" s="84" t="s">
        <v>471</v>
      </c>
      <c r="G218" s="84" t="s">
        <v>647</v>
      </c>
    </row>
    <row r="219" spans="1:7" ht="15">
      <c r="A219" s="61" t="s">
        <v>1619</v>
      </c>
      <c r="B219" s="61" t="s">
        <v>683</v>
      </c>
      <c r="C219" s="120">
        <v>0.6964728002090941</v>
      </c>
      <c r="D219" s="61"/>
      <c r="E219" s="61"/>
      <c r="F219" s="61"/>
      <c r="G219" s="61"/>
    </row>
    <row r="220" spans="1:7" ht="15">
      <c r="A220" s="61"/>
      <c r="B220" s="61"/>
      <c r="C220" s="61"/>
      <c r="D220" s="61"/>
      <c r="E220" s="61"/>
      <c r="F220" s="61"/>
      <c r="G220" s="61"/>
    </row>
    <row r="221" spans="1:7" ht="15">
      <c r="A221" s="61"/>
      <c r="B221" s="81" t="s">
        <v>684</v>
      </c>
      <c r="C221" s="61"/>
      <c r="D221" s="61"/>
      <c r="E221" s="61"/>
      <c r="F221" s="61"/>
      <c r="G221" s="61"/>
    </row>
    <row r="222" spans="1:7" ht="15">
      <c r="A222" s="61" t="s">
        <v>718</v>
      </c>
      <c r="B222" s="61" t="s">
        <v>686</v>
      </c>
      <c r="C222" s="88">
        <v>102.13835387000017</v>
      </c>
      <c r="D222" s="88">
        <v>1977</v>
      </c>
      <c r="E222" s="61"/>
      <c r="F222" s="95">
        <f>IF($C$230=0,"",IF(C222="[Mark as ND1 if not relevant]","",C222/$C$230))</f>
        <v>0.13623930562948033</v>
      </c>
      <c r="G222" s="95">
        <f>IF($D$230=0,"",IF(D222="[Mark as ND1 if not relevant]","",D222/$D$230))</f>
        <v>0.23468660968660968</v>
      </c>
    </row>
    <row r="223" spans="1:7" ht="15">
      <c r="A223" s="61" t="s">
        <v>719</v>
      </c>
      <c r="B223" s="61" t="s">
        <v>688</v>
      </c>
      <c r="C223" s="88">
        <v>62.392836579999965</v>
      </c>
      <c r="D223" s="88">
        <v>820</v>
      </c>
      <c r="E223" s="61"/>
      <c r="F223" s="95">
        <f aca="true" t="shared" si="7" ref="F223:F229">IF($C$230=0,"",IF(C223="[Mark as ND1 if not relevant]","",C223/$C$230))</f>
        <v>0.0832239448731662</v>
      </c>
      <c r="G223" s="95">
        <f aca="true" t="shared" si="8" ref="G223:G229">IF($D$230=0,"",IF(D223="[Mark as ND1 if not relevant]","",D223/$D$230))</f>
        <v>0.09734093067426401</v>
      </c>
    </row>
    <row r="224" spans="1:7" ht="15">
      <c r="A224" s="61" t="s">
        <v>720</v>
      </c>
      <c r="B224" s="61" t="s">
        <v>690</v>
      </c>
      <c r="C224" s="88">
        <v>80.04818628999986</v>
      </c>
      <c r="D224" s="88">
        <v>939</v>
      </c>
      <c r="E224" s="61"/>
      <c r="F224" s="95">
        <f t="shared" si="7"/>
        <v>0.10677388957070383</v>
      </c>
      <c r="G224" s="95">
        <f t="shared" si="8"/>
        <v>0.11146723646723647</v>
      </c>
    </row>
    <row r="225" spans="1:7" ht="15">
      <c r="A225" s="61" t="s">
        <v>721</v>
      </c>
      <c r="B225" s="61" t="s">
        <v>692</v>
      </c>
      <c r="C225" s="88">
        <v>92.50714778999995</v>
      </c>
      <c r="D225" s="88">
        <v>958</v>
      </c>
      <c r="E225" s="61"/>
      <c r="F225" s="95">
        <f t="shared" si="7"/>
        <v>0.12339252693179603</v>
      </c>
      <c r="G225" s="95">
        <f t="shared" si="8"/>
        <v>0.11372269705603039</v>
      </c>
    </row>
    <row r="226" spans="1:7" ht="15">
      <c r="A226" s="61" t="s">
        <v>722</v>
      </c>
      <c r="B226" s="61" t="s">
        <v>694</v>
      </c>
      <c r="C226" s="88">
        <v>109.23548646000013</v>
      </c>
      <c r="D226" s="88">
        <v>1064</v>
      </c>
      <c r="E226" s="61"/>
      <c r="F226" s="95">
        <f t="shared" si="7"/>
        <v>0.14570595923594645</v>
      </c>
      <c r="G226" s="95">
        <f t="shared" si="8"/>
        <v>0.12630579297245964</v>
      </c>
    </row>
    <row r="227" spans="1:7" ht="15">
      <c r="A227" s="61" t="s">
        <v>723</v>
      </c>
      <c r="B227" s="61" t="s">
        <v>696</v>
      </c>
      <c r="C227" s="88">
        <v>108.89386937000016</v>
      </c>
      <c r="D227" s="88">
        <v>1057</v>
      </c>
      <c r="E227" s="61"/>
      <c r="F227" s="95">
        <f t="shared" si="7"/>
        <v>0.14525028638271056</v>
      </c>
      <c r="G227" s="95">
        <f t="shared" si="8"/>
        <v>0.12547483380816715</v>
      </c>
    </row>
    <row r="228" spans="1:7" ht="15">
      <c r="A228" s="61" t="s">
        <v>724</v>
      </c>
      <c r="B228" s="61" t="s">
        <v>698</v>
      </c>
      <c r="C228" s="88">
        <v>178.08657362000017</v>
      </c>
      <c r="D228" s="88">
        <v>1435</v>
      </c>
      <c r="E228" s="61"/>
      <c r="F228" s="95">
        <f t="shared" si="7"/>
        <v>0.23754437204659554</v>
      </c>
      <c r="G228" s="95">
        <f t="shared" si="8"/>
        <v>0.170346628679962</v>
      </c>
    </row>
    <row r="229" spans="1:7" ht="15">
      <c r="A229" s="61" t="s">
        <v>725</v>
      </c>
      <c r="B229" s="61" t="s">
        <v>700</v>
      </c>
      <c r="C229" s="88">
        <v>16.395684880000005</v>
      </c>
      <c r="D229" s="88">
        <v>174</v>
      </c>
      <c r="E229" s="61"/>
      <c r="F229" s="95">
        <f t="shared" si="7"/>
        <v>0.021869715329601157</v>
      </c>
      <c r="G229" s="95">
        <f t="shared" si="8"/>
        <v>0.020655270655270654</v>
      </c>
    </row>
    <row r="230" spans="1:7" ht="15">
      <c r="A230" s="61" t="s">
        <v>726</v>
      </c>
      <c r="B230" s="96" t="s">
        <v>63</v>
      </c>
      <c r="C230" s="101">
        <f>SUM(C222:C229)</f>
        <v>749.6981388600003</v>
      </c>
      <c r="D230" s="61">
        <f>SUM(D222:D229)</f>
        <v>8424</v>
      </c>
      <c r="E230" s="61"/>
      <c r="F230" s="92">
        <f>SUM(F222:F229)</f>
        <v>1</v>
      </c>
      <c r="G230" s="92">
        <f>SUM(G222:G229)</f>
        <v>0.9999999999999998</v>
      </c>
    </row>
    <row r="231" spans="1:7" ht="15" hidden="1" outlineLevel="1">
      <c r="A231" s="61" t="s">
        <v>727</v>
      </c>
      <c r="B231" s="97" t="s">
        <v>703</v>
      </c>
      <c r="C231" s="61"/>
      <c r="D231" s="61"/>
      <c r="E231" s="61"/>
      <c r="F231" s="95">
        <f aca="true" t="shared" si="9" ref="F231:F236">IF($C$230=0,"",IF(C231="[for completion]","",C231/$C$230))</f>
        <v>0</v>
      </c>
      <c r="G231" s="95">
        <f aca="true" t="shared" si="10" ref="G231:G236">IF($D$230=0,"",IF(D231="[for completion]","",D231/$D$230))</f>
        <v>0</v>
      </c>
    </row>
    <row r="232" spans="1:7" ht="15" hidden="1" outlineLevel="1">
      <c r="A232" s="61" t="s">
        <v>728</v>
      </c>
      <c r="B232" s="97" t="s">
        <v>705</v>
      </c>
      <c r="C232" s="61"/>
      <c r="D232" s="61"/>
      <c r="E232" s="61"/>
      <c r="F232" s="95">
        <f t="shared" si="9"/>
        <v>0</v>
      </c>
      <c r="G232" s="95">
        <f t="shared" si="10"/>
        <v>0</v>
      </c>
    </row>
    <row r="233" spans="1:7" ht="15" hidden="1" outlineLevel="1">
      <c r="A233" s="61" t="s">
        <v>729</v>
      </c>
      <c r="B233" s="97" t="s">
        <v>707</v>
      </c>
      <c r="C233" s="61"/>
      <c r="D233" s="61"/>
      <c r="E233" s="61"/>
      <c r="F233" s="95">
        <f t="shared" si="9"/>
        <v>0</v>
      </c>
      <c r="G233" s="95">
        <f t="shared" si="10"/>
        <v>0</v>
      </c>
    </row>
    <row r="234" spans="1:7" ht="15" hidden="1" outlineLevel="1">
      <c r="A234" s="61" t="s">
        <v>730</v>
      </c>
      <c r="B234" s="97" t="s">
        <v>709</v>
      </c>
      <c r="C234" s="61"/>
      <c r="D234" s="61"/>
      <c r="E234" s="61"/>
      <c r="F234" s="95">
        <f t="shared" si="9"/>
        <v>0</v>
      </c>
      <c r="G234" s="95">
        <f t="shared" si="10"/>
        <v>0</v>
      </c>
    </row>
    <row r="235" spans="1:7" ht="15" hidden="1" outlineLevel="1">
      <c r="A235" s="61" t="s">
        <v>731</v>
      </c>
      <c r="B235" s="97" t="s">
        <v>711</v>
      </c>
      <c r="C235" s="61"/>
      <c r="D235" s="61"/>
      <c r="E235" s="61"/>
      <c r="F235" s="95">
        <f t="shared" si="9"/>
        <v>0</v>
      </c>
      <c r="G235" s="95">
        <f t="shared" si="10"/>
        <v>0</v>
      </c>
    </row>
    <row r="236" spans="1:7" ht="15" hidden="1" outlineLevel="1">
      <c r="A236" s="61" t="s">
        <v>732</v>
      </c>
      <c r="B236" s="97" t="s">
        <v>713</v>
      </c>
      <c r="C236" s="61"/>
      <c r="D236" s="61"/>
      <c r="E236" s="61"/>
      <c r="F236" s="95">
        <f t="shared" si="9"/>
        <v>0</v>
      </c>
      <c r="G236" s="95">
        <f t="shared" si="10"/>
        <v>0</v>
      </c>
    </row>
    <row r="237" spans="1:7" ht="15" hidden="1" outlineLevel="1">
      <c r="A237" s="61" t="s">
        <v>733</v>
      </c>
      <c r="B237" s="97"/>
      <c r="C237" s="61"/>
      <c r="D237" s="61"/>
      <c r="E237" s="61"/>
      <c r="F237" s="95"/>
      <c r="G237" s="95"/>
    </row>
    <row r="238" spans="1:7" ht="15" hidden="1" outlineLevel="1">
      <c r="A238" s="61" t="s">
        <v>734</v>
      </c>
      <c r="B238" s="97"/>
      <c r="C238" s="61"/>
      <c r="D238" s="61"/>
      <c r="E238" s="61"/>
      <c r="F238" s="95"/>
      <c r="G238" s="95"/>
    </row>
    <row r="239" spans="1:7" ht="15" hidden="1" outlineLevel="1">
      <c r="A239" s="61" t="s">
        <v>735</v>
      </c>
      <c r="B239" s="97"/>
      <c r="C239" s="61"/>
      <c r="D239" s="61"/>
      <c r="E239" s="61"/>
      <c r="F239" s="95"/>
      <c r="G239" s="95"/>
    </row>
    <row r="240" spans="1:7" ht="15" customHeight="1" collapsed="1">
      <c r="A240" s="84"/>
      <c r="B240" s="85" t="s">
        <v>736</v>
      </c>
      <c r="C240" s="84" t="s">
        <v>471</v>
      </c>
      <c r="D240" s="84"/>
      <c r="E240" s="86"/>
      <c r="F240" s="84"/>
      <c r="G240" s="84"/>
    </row>
    <row r="241" spans="1:14" ht="15">
      <c r="A241" s="61" t="s">
        <v>737</v>
      </c>
      <c r="B241" s="61" t="s">
        <v>1620</v>
      </c>
      <c r="C241" s="92">
        <v>0</v>
      </c>
      <c r="D241" s="61"/>
      <c r="E241" s="92"/>
      <c r="F241" s="92"/>
      <c r="G241" s="92"/>
      <c r="H241" s="98"/>
      <c r="I241" s="98"/>
      <c r="J241" s="98"/>
      <c r="K241" s="98"/>
      <c r="L241" s="98"/>
      <c r="M241" s="98"/>
      <c r="N241" s="98"/>
    </row>
    <row r="242" spans="1:14" ht="15">
      <c r="A242" s="61" t="s">
        <v>738</v>
      </c>
      <c r="B242" s="61" t="s">
        <v>739</v>
      </c>
      <c r="C242" s="92">
        <v>0</v>
      </c>
      <c r="D242" s="61"/>
      <c r="E242" s="92"/>
      <c r="F242" s="92"/>
      <c r="G242" s="58"/>
      <c r="H242" s="98"/>
      <c r="I242" s="98"/>
      <c r="J242" s="98"/>
      <c r="K242" s="98"/>
      <c r="L242" s="98"/>
      <c r="M242" s="98"/>
      <c r="N242" s="98"/>
    </row>
    <row r="243" spans="1:14" ht="15">
      <c r="A243" s="61" t="s">
        <v>740</v>
      </c>
      <c r="B243" s="61" t="s">
        <v>741</v>
      </c>
      <c r="C243" s="92">
        <v>0</v>
      </c>
      <c r="D243" s="61"/>
      <c r="E243" s="92"/>
      <c r="F243" s="92"/>
      <c r="G243" s="58"/>
      <c r="H243" s="98"/>
      <c r="I243" s="98"/>
      <c r="J243" s="98"/>
      <c r="K243" s="98"/>
      <c r="L243" s="98"/>
      <c r="M243" s="98"/>
      <c r="N243" s="98"/>
    </row>
    <row r="244" spans="1:14" ht="15">
      <c r="A244" s="61" t="s">
        <v>742</v>
      </c>
      <c r="B244" s="81" t="s">
        <v>743</v>
      </c>
      <c r="C244" s="92">
        <v>0</v>
      </c>
      <c r="D244" s="76"/>
      <c r="E244" s="76"/>
      <c r="F244" s="59"/>
      <c r="G244" s="59"/>
      <c r="H244" s="58"/>
      <c r="I244" s="61"/>
      <c r="J244" s="61"/>
      <c r="K244" s="61"/>
      <c r="L244" s="58"/>
      <c r="M244" s="58"/>
      <c r="N244" s="58"/>
    </row>
    <row r="245" spans="1:14" ht="15">
      <c r="A245" s="61" t="s">
        <v>744</v>
      </c>
      <c r="B245" s="61" t="s">
        <v>61</v>
      </c>
      <c r="C245" s="92">
        <v>1</v>
      </c>
      <c r="D245" s="61"/>
      <c r="E245" s="92"/>
      <c r="F245" s="92"/>
      <c r="G245" s="58"/>
      <c r="H245" s="98"/>
      <c r="I245" s="98"/>
      <c r="J245" s="98"/>
      <c r="K245" s="98"/>
      <c r="L245" s="98"/>
      <c r="M245" s="98"/>
      <c r="N245" s="98"/>
    </row>
    <row r="246" spans="1:14" ht="15" hidden="1" outlineLevel="1">
      <c r="A246" s="61" t="s">
        <v>745</v>
      </c>
      <c r="B246" s="97" t="s">
        <v>746</v>
      </c>
      <c r="C246" s="61"/>
      <c r="D246" s="61"/>
      <c r="E246" s="92"/>
      <c r="F246" s="92"/>
      <c r="G246" s="58"/>
      <c r="H246" s="98"/>
      <c r="I246" s="98"/>
      <c r="J246" s="98"/>
      <c r="K246" s="98"/>
      <c r="L246" s="98"/>
      <c r="M246" s="98"/>
      <c r="N246" s="98"/>
    </row>
    <row r="247" spans="1:14" ht="15" hidden="1" outlineLevel="1">
      <c r="A247" s="61" t="s">
        <v>747</v>
      </c>
      <c r="B247" s="97" t="s">
        <v>748</v>
      </c>
      <c r="C247" s="98"/>
      <c r="D247" s="61"/>
      <c r="E247" s="92"/>
      <c r="F247" s="92"/>
      <c r="G247" s="58"/>
      <c r="H247" s="98"/>
      <c r="I247" s="98"/>
      <c r="J247" s="98"/>
      <c r="K247" s="98"/>
      <c r="L247" s="98"/>
      <c r="M247" s="98"/>
      <c r="N247" s="98"/>
    </row>
    <row r="248" spans="1:14" ht="15" hidden="1" outlineLevel="1">
      <c r="A248" s="61" t="s">
        <v>749</v>
      </c>
      <c r="B248" s="97" t="s">
        <v>750</v>
      </c>
      <c r="C248" s="61"/>
      <c r="D248" s="61"/>
      <c r="E248" s="92"/>
      <c r="F248" s="92"/>
      <c r="G248" s="58"/>
      <c r="H248" s="98"/>
      <c r="I248" s="98"/>
      <c r="J248" s="98"/>
      <c r="K248" s="98"/>
      <c r="L248" s="98"/>
      <c r="M248" s="98"/>
      <c r="N248" s="98"/>
    </row>
    <row r="249" spans="1:14" ht="15" hidden="1" outlineLevel="1">
      <c r="A249" s="61" t="s">
        <v>751</v>
      </c>
      <c r="B249" s="97" t="s">
        <v>752</v>
      </c>
      <c r="C249" s="61"/>
      <c r="D249" s="61"/>
      <c r="E249" s="92"/>
      <c r="F249" s="92"/>
      <c r="G249" s="58"/>
      <c r="H249" s="98"/>
      <c r="I249" s="98"/>
      <c r="J249" s="98"/>
      <c r="K249" s="98"/>
      <c r="L249" s="98"/>
      <c r="M249" s="98"/>
      <c r="N249" s="98"/>
    </row>
    <row r="250" spans="1:14" ht="15" hidden="1" outlineLevel="1">
      <c r="A250" s="61" t="s">
        <v>753</v>
      </c>
      <c r="B250" s="97" t="s">
        <v>754</v>
      </c>
      <c r="C250" s="61"/>
      <c r="D250" s="61"/>
      <c r="E250" s="92"/>
      <c r="F250" s="92"/>
      <c r="G250" s="58"/>
      <c r="H250" s="98"/>
      <c r="I250" s="98"/>
      <c r="J250" s="98"/>
      <c r="K250" s="98"/>
      <c r="L250" s="98"/>
      <c r="M250" s="98"/>
      <c r="N250" s="98"/>
    </row>
    <row r="251" spans="1:14" ht="15" hidden="1" outlineLevel="1">
      <c r="A251" s="61" t="s">
        <v>755</v>
      </c>
      <c r="B251" s="97" t="s">
        <v>151</v>
      </c>
      <c r="C251" s="61"/>
      <c r="D251" s="61"/>
      <c r="E251" s="92"/>
      <c r="F251" s="92"/>
      <c r="G251" s="58"/>
      <c r="H251" s="98"/>
      <c r="I251" s="98"/>
      <c r="J251" s="98"/>
      <c r="K251" s="98"/>
      <c r="L251" s="98"/>
      <c r="M251" s="98"/>
      <c r="N251" s="98"/>
    </row>
    <row r="252" spans="1:14" ht="15" hidden="1" outlineLevel="1">
      <c r="A252" s="61" t="s">
        <v>756</v>
      </c>
      <c r="B252" s="97" t="s">
        <v>151</v>
      </c>
      <c r="C252" s="61"/>
      <c r="D252" s="61"/>
      <c r="E252" s="92"/>
      <c r="F252" s="92"/>
      <c r="G252" s="58"/>
      <c r="H252" s="98"/>
      <c r="I252" s="98"/>
      <c r="J252" s="98"/>
      <c r="K252" s="98"/>
      <c r="L252" s="98"/>
      <c r="M252" s="98"/>
      <c r="N252" s="98"/>
    </row>
    <row r="253" spans="1:14" ht="15" hidden="1" outlineLevel="1">
      <c r="A253" s="61" t="s">
        <v>757</v>
      </c>
      <c r="B253" s="97" t="s">
        <v>151</v>
      </c>
      <c r="C253" s="61"/>
      <c r="D253" s="61"/>
      <c r="E253" s="92"/>
      <c r="F253" s="92"/>
      <c r="G253" s="58"/>
      <c r="H253" s="98"/>
      <c r="I253" s="98"/>
      <c r="J253" s="98"/>
      <c r="K253" s="98"/>
      <c r="L253" s="98"/>
      <c r="M253" s="98"/>
      <c r="N253" s="98"/>
    </row>
    <row r="254" spans="1:14" ht="15" hidden="1" outlineLevel="1">
      <c r="A254" s="61" t="s">
        <v>758</v>
      </c>
      <c r="B254" s="97" t="s">
        <v>151</v>
      </c>
      <c r="C254" s="61"/>
      <c r="D254" s="61"/>
      <c r="E254" s="92"/>
      <c r="F254" s="92"/>
      <c r="G254" s="58"/>
      <c r="H254" s="98"/>
      <c r="I254" s="98"/>
      <c r="J254" s="98"/>
      <c r="K254" s="98"/>
      <c r="L254" s="98"/>
      <c r="M254" s="98"/>
      <c r="N254" s="98"/>
    </row>
    <row r="255" spans="1:14" ht="15" hidden="1" outlineLevel="1">
      <c r="A255" s="61" t="s">
        <v>759</v>
      </c>
      <c r="B255" s="97" t="s">
        <v>151</v>
      </c>
      <c r="C255" s="61"/>
      <c r="D255" s="61"/>
      <c r="E255" s="92"/>
      <c r="F255" s="92"/>
      <c r="G255" s="58"/>
      <c r="H255" s="98"/>
      <c r="I255" s="98"/>
      <c r="J255" s="98"/>
      <c r="K255" s="98"/>
      <c r="L255" s="98"/>
      <c r="M255" s="98"/>
      <c r="N255" s="98"/>
    </row>
    <row r="256" spans="1:14" ht="15" hidden="1" outlineLevel="1">
      <c r="A256" s="61" t="s">
        <v>760</v>
      </c>
      <c r="B256" s="97" t="s">
        <v>151</v>
      </c>
      <c r="C256" s="61"/>
      <c r="D256" s="61"/>
      <c r="E256" s="92"/>
      <c r="F256" s="92"/>
      <c r="G256" s="58"/>
      <c r="H256" s="98"/>
      <c r="I256" s="98"/>
      <c r="J256" s="98"/>
      <c r="K256" s="98"/>
      <c r="L256" s="98"/>
      <c r="M256" s="98"/>
      <c r="N256" s="98"/>
    </row>
    <row r="257" spans="1:7" ht="15" customHeight="1" collapsed="1">
      <c r="A257" s="84"/>
      <c r="B257" s="85" t="s">
        <v>761</v>
      </c>
      <c r="C257" s="84" t="s">
        <v>471</v>
      </c>
      <c r="D257" s="84"/>
      <c r="E257" s="86"/>
      <c r="F257" s="84"/>
      <c r="G257" s="87"/>
    </row>
    <row r="258" spans="1:7" ht="15">
      <c r="A258" s="61" t="s">
        <v>762</v>
      </c>
      <c r="B258" s="61" t="s">
        <v>763</v>
      </c>
      <c r="C258" s="92">
        <v>1</v>
      </c>
      <c r="D258" s="61"/>
      <c r="E258" s="58"/>
      <c r="F258" s="58"/>
      <c r="G258" s="58"/>
    </row>
    <row r="259" spans="1:7" ht="15">
      <c r="A259" s="61" t="s">
        <v>764</v>
      </c>
      <c r="B259" s="61" t="s">
        <v>765</v>
      </c>
      <c r="C259" s="92">
        <v>0</v>
      </c>
      <c r="D259" s="61"/>
      <c r="E259" s="58"/>
      <c r="F259" s="58"/>
      <c r="G259" s="58"/>
    </row>
    <row r="260" spans="1:7" ht="15">
      <c r="A260" s="61" t="s">
        <v>766</v>
      </c>
      <c r="B260" s="61" t="s">
        <v>61</v>
      </c>
      <c r="C260" s="92">
        <v>0</v>
      </c>
      <c r="D260" s="61"/>
      <c r="E260" s="58"/>
      <c r="F260" s="58"/>
      <c r="G260" s="58"/>
    </row>
    <row r="261" spans="1:7" ht="15" hidden="1" outlineLevel="1">
      <c r="A261" s="61" t="s">
        <v>767</v>
      </c>
      <c r="B261" s="61"/>
      <c r="C261" s="61"/>
      <c r="D261" s="61"/>
      <c r="E261" s="58"/>
      <c r="F261" s="58"/>
      <c r="G261" s="58"/>
    </row>
    <row r="262" spans="1:7" ht="15" hidden="1" outlineLevel="1">
      <c r="A262" s="61" t="s">
        <v>768</v>
      </c>
      <c r="B262" s="61"/>
      <c r="C262" s="61"/>
      <c r="D262" s="61"/>
      <c r="E262" s="58"/>
      <c r="F262" s="58"/>
      <c r="G262" s="58"/>
    </row>
    <row r="263" spans="1:7" ht="15" hidden="1" outlineLevel="1">
      <c r="A263" s="61" t="s">
        <v>769</v>
      </c>
      <c r="B263" s="61"/>
      <c r="C263" s="61"/>
      <c r="D263" s="61"/>
      <c r="E263" s="58"/>
      <c r="F263" s="58"/>
      <c r="G263" s="58"/>
    </row>
    <row r="264" spans="1:7" ht="15" hidden="1" outlineLevel="1">
      <c r="A264" s="61" t="s">
        <v>770</v>
      </c>
      <c r="B264" s="61"/>
      <c r="C264" s="61"/>
      <c r="D264" s="61"/>
      <c r="E264" s="58"/>
      <c r="F264" s="58"/>
      <c r="G264" s="58"/>
    </row>
    <row r="265" spans="1:7" ht="15" hidden="1" outlineLevel="1">
      <c r="A265" s="61" t="s">
        <v>771</v>
      </c>
      <c r="B265" s="61"/>
      <c r="C265" s="61"/>
      <c r="D265" s="61"/>
      <c r="E265" s="58"/>
      <c r="F265" s="58"/>
      <c r="G265" s="58"/>
    </row>
    <row r="266" spans="1:7" ht="15" hidden="1" outlineLevel="1">
      <c r="A266" s="61" t="s">
        <v>772</v>
      </c>
      <c r="B266" s="61"/>
      <c r="C266" s="61"/>
      <c r="D266" s="61"/>
      <c r="E266" s="58"/>
      <c r="F266" s="58"/>
      <c r="G266" s="58"/>
    </row>
    <row r="267" spans="1:7" ht="18.75" collapsed="1">
      <c r="A267" s="128"/>
      <c r="B267" s="129" t="s">
        <v>1621</v>
      </c>
      <c r="C267" s="128"/>
      <c r="D267" s="128"/>
      <c r="E267" s="128"/>
      <c r="F267" s="130"/>
      <c r="G267" s="130"/>
    </row>
    <row r="268" spans="1:7" ht="15" customHeight="1">
      <c r="A268" s="84"/>
      <c r="B268" s="85" t="s">
        <v>773</v>
      </c>
      <c r="C268" s="84" t="s">
        <v>645</v>
      </c>
      <c r="D268" s="84" t="s">
        <v>646</v>
      </c>
      <c r="E268" s="84"/>
      <c r="F268" s="84" t="s">
        <v>472</v>
      </c>
      <c r="G268" s="84" t="s">
        <v>647</v>
      </c>
    </row>
    <row r="269" spans="1:7" ht="15">
      <c r="A269" s="61" t="s">
        <v>774</v>
      </c>
      <c r="B269" s="61" t="s">
        <v>649</v>
      </c>
      <c r="C269" s="61"/>
      <c r="D269" s="76"/>
      <c r="E269" s="76"/>
      <c r="F269" s="59"/>
      <c r="G269" s="59"/>
    </row>
    <row r="270" spans="1:7" ht="15">
      <c r="A270" s="76"/>
      <c r="B270" s="61"/>
      <c r="C270" s="61"/>
      <c r="D270" s="76"/>
      <c r="E270" s="76"/>
      <c r="F270" s="59"/>
      <c r="G270" s="59"/>
    </row>
    <row r="271" spans="1:7" ht="15">
      <c r="A271" s="61"/>
      <c r="B271" s="61" t="s">
        <v>650</v>
      </c>
      <c r="C271" s="61"/>
      <c r="D271" s="76"/>
      <c r="E271" s="76"/>
      <c r="F271" s="59"/>
      <c r="G271" s="59"/>
    </row>
    <row r="272" spans="1:7" ht="15">
      <c r="A272" s="61" t="s">
        <v>775</v>
      </c>
      <c r="B272" s="81" t="s">
        <v>590</v>
      </c>
      <c r="C272" s="61"/>
      <c r="D272" s="61"/>
      <c r="E272" s="76"/>
      <c r="F272" s="95">
        <f aca="true" t="shared" si="11" ref="F272:F295">IF($C$296=0,"",IF(C272="[for completion]","",C272/$C$296))</f>
      </c>
      <c r="G272" s="95">
        <f aca="true" t="shared" si="12" ref="G272:G295">IF($D$296=0,"",IF(D272="[for completion]","",D272/$D$296))</f>
      </c>
    </row>
    <row r="273" spans="1:7" ht="15">
      <c r="A273" s="61" t="s">
        <v>776</v>
      </c>
      <c r="B273" s="81" t="s">
        <v>590</v>
      </c>
      <c r="C273" s="61"/>
      <c r="D273" s="61"/>
      <c r="E273" s="76"/>
      <c r="F273" s="95">
        <f t="shared" si="11"/>
      </c>
      <c r="G273" s="95">
        <f t="shared" si="12"/>
      </c>
    </row>
    <row r="274" spans="1:7" ht="15">
      <c r="A274" s="61" t="s">
        <v>777</v>
      </c>
      <c r="B274" s="81" t="s">
        <v>590</v>
      </c>
      <c r="C274" s="61"/>
      <c r="D274" s="61"/>
      <c r="E274" s="76"/>
      <c r="F274" s="95">
        <f t="shared" si="11"/>
      </c>
      <c r="G274" s="95">
        <f t="shared" si="12"/>
      </c>
    </row>
    <row r="275" spans="1:7" ht="15">
      <c r="A275" s="61" t="s">
        <v>778</v>
      </c>
      <c r="B275" s="81" t="s">
        <v>590</v>
      </c>
      <c r="C275" s="61"/>
      <c r="D275" s="61"/>
      <c r="E275" s="76"/>
      <c r="F275" s="95">
        <f t="shared" si="11"/>
      </c>
      <c r="G275" s="95">
        <f t="shared" si="12"/>
      </c>
    </row>
    <row r="276" spans="1:7" ht="15">
      <c r="A276" s="61" t="s">
        <v>779</v>
      </c>
      <c r="B276" s="81" t="s">
        <v>590</v>
      </c>
      <c r="C276" s="61"/>
      <c r="D276" s="61"/>
      <c r="E276" s="76"/>
      <c r="F276" s="95">
        <f t="shared" si="11"/>
      </c>
      <c r="G276" s="95">
        <f t="shared" si="12"/>
      </c>
    </row>
    <row r="277" spans="1:7" ht="15">
      <c r="A277" s="61" t="s">
        <v>780</v>
      </c>
      <c r="B277" s="81" t="s">
        <v>590</v>
      </c>
      <c r="C277" s="61"/>
      <c r="D277" s="61"/>
      <c r="E277" s="76"/>
      <c r="F277" s="95">
        <f t="shared" si="11"/>
      </c>
      <c r="G277" s="95">
        <f t="shared" si="12"/>
      </c>
    </row>
    <row r="278" spans="1:7" ht="15">
      <c r="A278" s="61" t="s">
        <v>781</v>
      </c>
      <c r="B278" s="81" t="s">
        <v>590</v>
      </c>
      <c r="C278" s="61"/>
      <c r="D278" s="61"/>
      <c r="E278" s="76"/>
      <c r="F278" s="95">
        <f t="shared" si="11"/>
      </c>
      <c r="G278" s="95">
        <f t="shared" si="12"/>
      </c>
    </row>
    <row r="279" spans="1:7" ht="15">
      <c r="A279" s="61" t="s">
        <v>782</v>
      </c>
      <c r="B279" s="81" t="s">
        <v>590</v>
      </c>
      <c r="C279" s="61"/>
      <c r="D279" s="61"/>
      <c r="E279" s="76"/>
      <c r="F279" s="95">
        <f t="shared" si="11"/>
      </c>
      <c r="G279" s="95">
        <f t="shared" si="12"/>
      </c>
    </row>
    <row r="280" spans="1:7" ht="15">
      <c r="A280" s="61" t="s">
        <v>783</v>
      </c>
      <c r="B280" s="81" t="s">
        <v>590</v>
      </c>
      <c r="C280" s="61"/>
      <c r="D280" s="61"/>
      <c r="E280" s="76"/>
      <c r="F280" s="95">
        <f t="shared" si="11"/>
      </c>
      <c r="G280" s="95">
        <f t="shared" si="12"/>
      </c>
    </row>
    <row r="281" spans="1:7" ht="15">
      <c r="A281" s="61" t="s">
        <v>784</v>
      </c>
      <c r="B281" s="81" t="s">
        <v>590</v>
      </c>
      <c r="C281" s="61"/>
      <c r="D281" s="61"/>
      <c r="E281" s="81"/>
      <c r="F281" s="95">
        <f t="shared" si="11"/>
      </c>
      <c r="G281" s="95">
        <f t="shared" si="12"/>
      </c>
    </row>
    <row r="282" spans="1:7" ht="15">
      <c r="A282" s="61" t="s">
        <v>785</v>
      </c>
      <c r="B282" s="81" t="s">
        <v>590</v>
      </c>
      <c r="C282" s="61"/>
      <c r="D282" s="61"/>
      <c r="E282" s="81"/>
      <c r="F282" s="95">
        <f t="shared" si="11"/>
      </c>
      <c r="G282" s="95">
        <f t="shared" si="12"/>
      </c>
    </row>
    <row r="283" spans="1:7" ht="15">
      <c r="A283" s="61" t="s">
        <v>786</v>
      </c>
      <c r="B283" s="81" t="s">
        <v>590</v>
      </c>
      <c r="C283" s="61"/>
      <c r="D283" s="61"/>
      <c r="E283" s="81"/>
      <c r="F283" s="95">
        <f t="shared" si="11"/>
      </c>
      <c r="G283" s="95">
        <f t="shared" si="12"/>
      </c>
    </row>
    <row r="284" spans="1:7" ht="15">
      <c r="A284" s="61" t="s">
        <v>787</v>
      </c>
      <c r="B284" s="81" t="s">
        <v>590</v>
      </c>
      <c r="C284" s="61"/>
      <c r="D284" s="61"/>
      <c r="E284" s="81"/>
      <c r="F284" s="95">
        <f t="shared" si="11"/>
      </c>
      <c r="G284" s="95">
        <f t="shared" si="12"/>
      </c>
    </row>
    <row r="285" spans="1:7" ht="15">
      <c r="A285" s="61" t="s">
        <v>788</v>
      </c>
      <c r="B285" s="81" t="s">
        <v>590</v>
      </c>
      <c r="C285" s="61"/>
      <c r="D285" s="61"/>
      <c r="E285" s="81"/>
      <c r="F285" s="95">
        <f t="shared" si="11"/>
      </c>
      <c r="G285" s="95">
        <f t="shared" si="12"/>
      </c>
    </row>
    <row r="286" spans="1:7" ht="15">
      <c r="A286" s="61" t="s">
        <v>789</v>
      </c>
      <c r="B286" s="81" t="s">
        <v>590</v>
      </c>
      <c r="C286" s="61"/>
      <c r="D286" s="61"/>
      <c r="E286" s="81"/>
      <c r="F286" s="95">
        <f t="shared" si="11"/>
      </c>
      <c r="G286" s="95">
        <f t="shared" si="12"/>
      </c>
    </row>
    <row r="287" spans="1:7" ht="15">
      <c r="A287" s="61" t="s">
        <v>790</v>
      </c>
      <c r="B287" s="81" t="s">
        <v>590</v>
      </c>
      <c r="C287" s="61"/>
      <c r="D287" s="61"/>
      <c r="E287" s="61"/>
      <c r="F287" s="95">
        <f t="shared" si="11"/>
      </c>
      <c r="G287" s="95">
        <f t="shared" si="12"/>
      </c>
    </row>
    <row r="288" spans="1:7" ht="15">
      <c r="A288" s="61" t="s">
        <v>791</v>
      </c>
      <c r="B288" s="81" t="s">
        <v>590</v>
      </c>
      <c r="C288" s="61"/>
      <c r="D288" s="61"/>
      <c r="E288" s="92"/>
      <c r="F288" s="95">
        <f t="shared" si="11"/>
      </c>
      <c r="G288" s="95">
        <f t="shared" si="12"/>
      </c>
    </row>
    <row r="289" spans="1:7" ht="15">
      <c r="A289" s="61" t="s">
        <v>792</v>
      </c>
      <c r="B289" s="81" t="s">
        <v>590</v>
      </c>
      <c r="C289" s="61"/>
      <c r="D289" s="61"/>
      <c r="E289" s="92"/>
      <c r="F289" s="95">
        <f t="shared" si="11"/>
      </c>
      <c r="G289" s="95">
        <f t="shared" si="12"/>
      </c>
    </row>
    <row r="290" spans="1:7" ht="15">
      <c r="A290" s="61" t="s">
        <v>793</v>
      </c>
      <c r="B290" s="81" t="s">
        <v>590</v>
      </c>
      <c r="C290" s="61"/>
      <c r="D290" s="61"/>
      <c r="E290" s="92"/>
      <c r="F290" s="95">
        <f t="shared" si="11"/>
      </c>
      <c r="G290" s="95">
        <f t="shared" si="12"/>
      </c>
    </row>
    <row r="291" spans="1:7" ht="15">
      <c r="A291" s="61" t="s">
        <v>794</v>
      </c>
      <c r="B291" s="81" t="s">
        <v>590</v>
      </c>
      <c r="C291" s="61"/>
      <c r="D291" s="61"/>
      <c r="E291" s="92"/>
      <c r="F291" s="95">
        <f t="shared" si="11"/>
      </c>
      <c r="G291" s="95">
        <f t="shared" si="12"/>
      </c>
    </row>
    <row r="292" spans="1:7" ht="15">
      <c r="A292" s="61" t="s">
        <v>1622</v>
      </c>
      <c r="B292" s="81" t="s">
        <v>590</v>
      </c>
      <c r="C292" s="61"/>
      <c r="D292" s="61"/>
      <c r="E292" s="92"/>
      <c r="F292" s="95">
        <f t="shared" si="11"/>
      </c>
      <c r="G292" s="95">
        <f t="shared" si="12"/>
      </c>
    </row>
    <row r="293" spans="1:7" ht="15">
      <c r="A293" s="61" t="s">
        <v>795</v>
      </c>
      <c r="B293" s="81" t="s">
        <v>590</v>
      </c>
      <c r="C293" s="61"/>
      <c r="D293" s="61"/>
      <c r="E293" s="92"/>
      <c r="F293" s="95">
        <f t="shared" si="11"/>
      </c>
      <c r="G293" s="95">
        <f t="shared" si="12"/>
      </c>
    </row>
    <row r="294" spans="1:7" ht="15">
      <c r="A294" s="61" t="s">
        <v>796</v>
      </c>
      <c r="B294" s="81" t="s">
        <v>590</v>
      </c>
      <c r="C294" s="61"/>
      <c r="D294" s="61"/>
      <c r="E294" s="92"/>
      <c r="F294" s="95">
        <f t="shared" si="11"/>
      </c>
      <c r="G294" s="95">
        <f t="shared" si="12"/>
      </c>
    </row>
    <row r="295" spans="1:7" ht="15">
      <c r="A295" s="61" t="s">
        <v>797</v>
      </c>
      <c r="B295" s="81" t="s">
        <v>590</v>
      </c>
      <c r="C295" s="61"/>
      <c r="D295" s="61"/>
      <c r="E295" s="92"/>
      <c r="F295" s="95">
        <f t="shared" si="11"/>
      </c>
      <c r="G295" s="95">
        <f t="shared" si="12"/>
      </c>
    </row>
    <row r="296" spans="1:7" ht="15">
      <c r="A296" s="61" t="s">
        <v>798</v>
      </c>
      <c r="B296" s="96" t="s">
        <v>63</v>
      </c>
      <c r="C296" s="81">
        <f>SUM(C272:C295)</f>
        <v>0</v>
      </c>
      <c r="D296" s="81">
        <f>SUM(D272:D295)</f>
        <v>0</v>
      </c>
      <c r="E296" s="92"/>
      <c r="F296" s="99">
        <f>SUM(F272:F295)</f>
        <v>0</v>
      </c>
      <c r="G296" s="99">
        <f>SUM(G272:G295)</f>
        <v>0</v>
      </c>
    </row>
    <row r="297" spans="1:7" ht="15" customHeight="1">
      <c r="A297" s="84"/>
      <c r="B297" s="85" t="s">
        <v>1623</v>
      </c>
      <c r="C297" s="84" t="s">
        <v>645</v>
      </c>
      <c r="D297" s="84" t="s">
        <v>646</v>
      </c>
      <c r="E297" s="84"/>
      <c r="F297" s="84" t="s">
        <v>472</v>
      </c>
      <c r="G297" s="84" t="s">
        <v>647</v>
      </c>
    </row>
    <row r="298" spans="1:7" ht="15">
      <c r="A298" s="61" t="s">
        <v>799</v>
      </c>
      <c r="B298" s="61" t="s">
        <v>683</v>
      </c>
      <c r="C298" s="120"/>
      <c r="D298" s="61"/>
      <c r="E298" s="61"/>
      <c r="F298" s="61"/>
      <c r="G298" s="61"/>
    </row>
    <row r="299" spans="1:7" ht="15">
      <c r="A299" s="61"/>
      <c r="B299" s="61"/>
      <c r="C299" s="61"/>
      <c r="D299" s="61"/>
      <c r="E299" s="61"/>
      <c r="F299" s="61"/>
      <c r="G299" s="61"/>
    </row>
    <row r="300" spans="1:7" ht="15">
      <c r="A300" s="61"/>
      <c r="B300" s="81" t="s">
        <v>684</v>
      </c>
      <c r="C300" s="61"/>
      <c r="D300" s="61"/>
      <c r="E300" s="61"/>
      <c r="F300" s="61"/>
      <c r="G300" s="61"/>
    </row>
    <row r="301" spans="1:7" ht="15">
      <c r="A301" s="61" t="s">
        <v>800</v>
      </c>
      <c r="B301" s="61" t="s">
        <v>686</v>
      </c>
      <c r="C301" s="61"/>
      <c r="D301" s="61"/>
      <c r="E301" s="61"/>
      <c r="F301" s="95">
        <f>IF($C$309=0,"",IF(C301="[for completion]","",C301/$C$309))</f>
      </c>
      <c r="G301" s="95">
        <f>IF($D$309=0,"",IF(D301="[for completion]","",D301/$D$309))</f>
      </c>
    </row>
    <row r="302" spans="1:7" ht="15">
      <c r="A302" s="61" t="s">
        <v>801</v>
      </c>
      <c r="B302" s="61" t="s">
        <v>688</v>
      </c>
      <c r="C302" s="61"/>
      <c r="D302" s="61"/>
      <c r="E302" s="61"/>
      <c r="F302" s="95">
        <f aca="true" t="shared" si="13" ref="F302:F315">IF($C$309=0,"",IF(C302="[for completion]","",C302/$C$309))</f>
      </c>
      <c r="G302" s="95">
        <f aca="true" t="shared" si="14" ref="G302:G315">IF($D$309=0,"",IF(D302="[for completion]","",D302/$D$309))</f>
      </c>
    </row>
    <row r="303" spans="1:7" ht="15">
      <c r="A303" s="61" t="s">
        <v>802</v>
      </c>
      <c r="B303" s="61" t="s">
        <v>690</v>
      </c>
      <c r="C303" s="61"/>
      <c r="D303" s="61"/>
      <c r="E303" s="61"/>
      <c r="F303" s="95">
        <f t="shared" si="13"/>
      </c>
      <c r="G303" s="95">
        <f t="shared" si="14"/>
      </c>
    </row>
    <row r="304" spans="1:7" ht="15">
      <c r="A304" s="61" t="s">
        <v>803</v>
      </c>
      <c r="B304" s="61" t="s">
        <v>692</v>
      </c>
      <c r="C304" s="61"/>
      <c r="D304" s="61"/>
      <c r="E304" s="61"/>
      <c r="F304" s="95">
        <f t="shared" si="13"/>
      </c>
      <c r="G304" s="95">
        <f t="shared" si="14"/>
      </c>
    </row>
    <row r="305" spans="1:7" ht="15">
      <c r="A305" s="61" t="s">
        <v>804</v>
      </c>
      <c r="B305" s="61" t="s">
        <v>694</v>
      </c>
      <c r="C305" s="61"/>
      <c r="D305" s="61"/>
      <c r="E305" s="61"/>
      <c r="F305" s="95">
        <f t="shared" si="13"/>
      </c>
      <c r="G305" s="95">
        <f t="shared" si="14"/>
      </c>
    </row>
    <row r="306" spans="1:7" ht="15">
      <c r="A306" s="61" t="s">
        <v>805</v>
      </c>
      <c r="B306" s="61" t="s">
        <v>696</v>
      </c>
      <c r="C306" s="61"/>
      <c r="D306" s="61"/>
      <c r="E306" s="61"/>
      <c r="F306" s="95">
        <f t="shared" si="13"/>
      </c>
      <c r="G306" s="95">
        <f t="shared" si="14"/>
      </c>
    </row>
    <row r="307" spans="1:7" ht="15">
      <c r="A307" s="61" t="s">
        <v>806</v>
      </c>
      <c r="B307" s="61" t="s">
        <v>698</v>
      </c>
      <c r="C307" s="61"/>
      <c r="D307" s="61"/>
      <c r="E307" s="61"/>
      <c r="F307" s="95">
        <f t="shared" si="13"/>
      </c>
      <c r="G307" s="95">
        <f t="shared" si="14"/>
      </c>
    </row>
    <row r="308" spans="1:7" ht="15">
      <c r="A308" s="61" t="s">
        <v>807</v>
      </c>
      <c r="B308" s="61" t="s">
        <v>700</v>
      </c>
      <c r="C308" s="61"/>
      <c r="D308" s="61"/>
      <c r="E308" s="61"/>
      <c r="F308" s="95">
        <f t="shared" si="13"/>
      </c>
      <c r="G308" s="95">
        <f t="shared" si="14"/>
      </c>
    </row>
    <row r="309" spans="1:7" ht="15">
      <c r="A309" s="61" t="s">
        <v>808</v>
      </c>
      <c r="B309" s="96" t="s">
        <v>63</v>
      </c>
      <c r="C309" s="61">
        <f>SUM(C301:C308)</f>
        <v>0</v>
      </c>
      <c r="D309" s="61">
        <f>SUM(D301:D308)</f>
        <v>0</v>
      </c>
      <c r="E309" s="61"/>
      <c r="F309" s="92">
        <f>SUM(F301:F308)</f>
        <v>0</v>
      </c>
      <c r="G309" s="92">
        <f>SUM(G301:G308)</f>
        <v>0</v>
      </c>
    </row>
    <row r="310" spans="1:7" ht="15" hidden="1" outlineLevel="1">
      <c r="A310" s="61" t="s">
        <v>809</v>
      </c>
      <c r="B310" s="97" t="s">
        <v>703</v>
      </c>
      <c r="C310" s="61"/>
      <c r="D310" s="61"/>
      <c r="E310" s="61"/>
      <c r="F310" s="95">
        <f t="shared" si="13"/>
      </c>
      <c r="G310" s="95">
        <f t="shared" si="14"/>
      </c>
    </row>
    <row r="311" spans="1:7" ht="15" hidden="1" outlineLevel="1">
      <c r="A311" s="61" t="s">
        <v>810</v>
      </c>
      <c r="B311" s="97" t="s">
        <v>705</v>
      </c>
      <c r="C311" s="61"/>
      <c r="D311" s="61"/>
      <c r="E311" s="61"/>
      <c r="F311" s="95">
        <f t="shared" si="13"/>
      </c>
      <c r="G311" s="95">
        <f t="shared" si="14"/>
      </c>
    </row>
    <row r="312" spans="1:7" ht="15" hidden="1" outlineLevel="1">
      <c r="A312" s="61" t="s">
        <v>811</v>
      </c>
      <c r="B312" s="97" t="s">
        <v>707</v>
      </c>
      <c r="C312" s="61"/>
      <c r="D312" s="61"/>
      <c r="E312" s="61"/>
      <c r="F312" s="95">
        <f t="shared" si="13"/>
      </c>
      <c r="G312" s="95">
        <f t="shared" si="14"/>
      </c>
    </row>
    <row r="313" spans="1:7" ht="15" hidden="1" outlineLevel="1">
      <c r="A313" s="61" t="s">
        <v>812</v>
      </c>
      <c r="B313" s="97" t="s">
        <v>709</v>
      </c>
      <c r="C313" s="61"/>
      <c r="D313" s="61"/>
      <c r="E313" s="61"/>
      <c r="F313" s="95">
        <f t="shared" si="13"/>
      </c>
      <c r="G313" s="95">
        <f t="shared" si="14"/>
      </c>
    </row>
    <row r="314" spans="1:7" ht="15" hidden="1" outlineLevel="1">
      <c r="A314" s="61" t="s">
        <v>813</v>
      </c>
      <c r="B314" s="97" t="s">
        <v>711</v>
      </c>
      <c r="C314" s="61"/>
      <c r="D314" s="61"/>
      <c r="E314" s="61"/>
      <c r="F314" s="95">
        <f t="shared" si="13"/>
      </c>
      <c r="G314" s="95">
        <f t="shared" si="14"/>
      </c>
    </row>
    <row r="315" spans="1:7" ht="15" hidden="1" outlineLevel="1">
      <c r="A315" s="61" t="s">
        <v>814</v>
      </c>
      <c r="B315" s="97" t="s">
        <v>713</v>
      </c>
      <c r="C315" s="61"/>
      <c r="D315" s="61"/>
      <c r="E315" s="61"/>
      <c r="F315" s="95">
        <f t="shared" si="13"/>
      </c>
      <c r="G315" s="95">
        <f t="shared" si="14"/>
      </c>
    </row>
    <row r="316" spans="1:7" ht="15" hidden="1" outlineLevel="1">
      <c r="A316" s="61" t="s">
        <v>815</v>
      </c>
      <c r="B316" s="97"/>
      <c r="C316" s="61"/>
      <c r="D316" s="61"/>
      <c r="E316" s="61"/>
      <c r="F316" s="95"/>
      <c r="G316" s="95"/>
    </row>
    <row r="317" spans="1:7" ht="15" hidden="1" outlineLevel="1">
      <c r="A317" s="61" t="s">
        <v>816</v>
      </c>
      <c r="B317" s="97"/>
      <c r="C317" s="61"/>
      <c r="D317" s="61"/>
      <c r="E317" s="61"/>
      <c r="F317" s="95"/>
      <c r="G317" s="95"/>
    </row>
    <row r="318" spans="1:7" ht="15" hidden="1" outlineLevel="1">
      <c r="A318" s="61" t="s">
        <v>817</v>
      </c>
      <c r="B318" s="97"/>
      <c r="C318" s="61"/>
      <c r="D318" s="61"/>
      <c r="E318" s="61"/>
      <c r="F318" s="92"/>
      <c r="G318" s="92"/>
    </row>
    <row r="319" spans="1:7" ht="15" customHeight="1" collapsed="1">
      <c r="A319" s="84"/>
      <c r="B319" s="85" t="s">
        <v>1624</v>
      </c>
      <c r="C319" s="84" t="s">
        <v>645</v>
      </c>
      <c r="D319" s="84" t="s">
        <v>646</v>
      </c>
      <c r="E319" s="84"/>
      <c r="F319" s="84" t="s">
        <v>472</v>
      </c>
      <c r="G319" s="84" t="s">
        <v>647</v>
      </c>
    </row>
    <row r="320" spans="1:7" ht="15">
      <c r="A320" s="61" t="s">
        <v>1625</v>
      </c>
      <c r="B320" s="61" t="s">
        <v>683</v>
      </c>
      <c r="C320" s="120"/>
      <c r="D320" s="61"/>
      <c r="E320" s="61"/>
      <c r="F320" s="61"/>
      <c r="G320" s="61"/>
    </row>
    <row r="321" spans="1:7" ht="15">
      <c r="A321" s="61"/>
      <c r="B321" s="61"/>
      <c r="C321" s="61"/>
      <c r="D321" s="61"/>
      <c r="E321" s="61"/>
      <c r="F321" s="61"/>
      <c r="G321" s="61"/>
    </row>
    <row r="322" spans="1:7" ht="15">
      <c r="A322" s="61"/>
      <c r="B322" s="81" t="s">
        <v>684</v>
      </c>
      <c r="C322" s="61"/>
      <c r="D322" s="61"/>
      <c r="E322" s="61"/>
      <c r="F322" s="61"/>
      <c r="G322" s="61"/>
    </row>
    <row r="323" spans="1:7" ht="15">
      <c r="A323" s="61" t="s">
        <v>1626</v>
      </c>
      <c r="B323" s="61" t="s">
        <v>686</v>
      </c>
      <c r="C323" s="61"/>
      <c r="D323" s="61"/>
      <c r="E323" s="61"/>
      <c r="F323" s="95">
        <f>IF($C$331=0,"",IF(C323="[Mark as ND1 if not relevant]","",C323/$C$331))</f>
      </c>
      <c r="G323" s="95">
        <f>IF($D$331=0,"",IF(D323="[Mark as ND1 if not relevant]","",D323/$D$331))</f>
      </c>
    </row>
    <row r="324" spans="1:7" ht="15">
      <c r="A324" s="61" t="s">
        <v>1627</v>
      </c>
      <c r="B324" s="61" t="s">
        <v>688</v>
      </c>
      <c r="C324" s="61"/>
      <c r="D324" s="61"/>
      <c r="E324" s="61"/>
      <c r="F324" s="95">
        <f aca="true" t="shared" si="15" ref="F324:F330">IF($C$331=0,"",IF(C324="[Mark as ND1 if not relevant]","",C324/$C$331))</f>
      </c>
      <c r="G324" s="95">
        <f aca="true" t="shared" si="16" ref="G324:G330">IF($D$331=0,"",IF(D324="[Mark as ND1 if not relevant]","",D324/$D$331))</f>
      </c>
    </row>
    <row r="325" spans="1:7" ht="15">
      <c r="A325" s="61" t="s">
        <v>1628</v>
      </c>
      <c r="B325" s="61" t="s">
        <v>690</v>
      </c>
      <c r="C325" s="61"/>
      <c r="D325" s="61"/>
      <c r="E325" s="61"/>
      <c r="F325" s="95">
        <f t="shared" si="15"/>
      </c>
      <c r="G325" s="95">
        <f t="shared" si="16"/>
      </c>
    </row>
    <row r="326" spans="1:7" ht="15">
      <c r="A326" s="61" t="s">
        <v>1629</v>
      </c>
      <c r="B326" s="61" t="s">
        <v>692</v>
      </c>
      <c r="C326" s="61"/>
      <c r="D326" s="61"/>
      <c r="E326" s="61"/>
      <c r="F326" s="95">
        <f t="shared" si="15"/>
      </c>
      <c r="G326" s="95">
        <f t="shared" si="16"/>
      </c>
    </row>
    <row r="327" spans="1:7" ht="15">
      <c r="A327" s="61" t="s">
        <v>1630</v>
      </c>
      <c r="B327" s="61" t="s">
        <v>694</v>
      </c>
      <c r="C327" s="61"/>
      <c r="D327" s="61"/>
      <c r="E327" s="61"/>
      <c r="F327" s="95">
        <f t="shared" si="15"/>
      </c>
      <c r="G327" s="95">
        <f t="shared" si="16"/>
      </c>
    </row>
    <row r="328" spans="1:7" ht="15">
      <c r="A328" s="61" t="s">
        <v>1631</v>
      </c>
      <c r="B328" s="61" t="s">
        <v>696</v>
      </c>
      <c r="C328" s="61"/>
      <c r="D328" s="61"/>
      <c r="E328" s="61"/>
      <c r="F328" s="95">
        <f t="shared" si="15"/>
      </c>
      <c r="G328" s="95">
        <f t="shared" si="16"/>
      </c>
    </row>
    <row r="329" spans="1:7" ht="15">
      <c r="A329" s="61" t="s">
        <v>1632</v>
      </c>
      <c r="B329" s="61" t="s">
        <v>698</v>
      </c>
      <c r="C329" s="61"/>
      <c r="D329" s="61"/>
      <c r="E329" s="61"/>
      <c r="F329" s="95">
        <f t="shared" si="15"/>
      </c>
      <c r="G329" s="95">
        <f t="shared" si="16"/>
      </c>
    </row>
    <row r="330" spans="1:7" ht="15">
      <c r="A330" s="61" t="s">
        <v>1633</v>
      </c>
      <c r="B330" s="61" t="s">
        <v>700</v>
      </c>
      <c r="C330" s="61"/>
      <c r="D330" s="61"/>
      <c r="E330" s="61"/>
      <c r="F330" s="95">
        <f t="shared" si="15"/>
      </c>
      <c r="G330" s="95">
        <f t="shared" si="16"/>
      </c>
    </row>
    <row r="331" spans="1:7" ht="15">
      <c r="A331" s="61" t="s">
        <v>1634</v>
      </c>
      <c r="B331" s="96" t="s">
        <v>63</v>
      </c>
      <c r="C331" s="61">
        <f>SUM(C323:C330)</f>
        <v>0</v>
      </c>
      <c r="D331" s="61">
        <f>SUM(D323:D330)</f>
        <v>0</v>
      </c>
      <c r="E331" s="61"/>
      <c r="F331" s="92">
        <f>SUM(F323:F330)</f>
        <v>0</v>
      </c>
      <c r="G331" s="92">
        <f>SUM(G323:G330)</f>
        <v>0</v>
      </c>
    </row>
    <row r="332" spans="1:7" ht="15" hidden="1" outlineLevel="1">
      <c r="A332" s="61" t="s">
        <v>1635</v>
      </c>
      <c r="B332" s="97" t="s">
        <v>703</v>
      </c>
      <c r="C332" s="61"/>
      <c r="D332" s="61"/>
      <c r="E332" s="61"/>
      <c r="F332" s="95">
        <f aca="true" t="shared" si="17" ref="F332:F337">IF($C$331=0,"",IF(C332="[for completion]","",C332/$C$331))</f>
      </c>
      <c r="G332" s="95">
        <f aca="true" t="shared" si="18" ref="G332:G337">IF($D$331=0,"",IF(D332="[for completion]","",D332/$D$331))</f>
      </c>
    </row>
    <row r="333" spans="1:7" ht="15" hidden="1" outlineLevel="1">
      <c r="A333" s="61" t="s">
        <v>1636</v>
      </c>
      <c r="B333" s="97" t="s">
        <v>705</v>
      </c>
      <c r="C333" s="61"/>
      <c r="D333" s="61"/>
      <c r="E333" s="61"/>
      <c r="F333" s="95">
        <f t="shared" si="17"/>
      </c>
      <c r="G333" s="95">
        <f t="shared" si="18"/>
      </c>
    </row>
    <row r="334" spans="1:7" ht="15" hidden="1" outlineLevel="1">
      <c r="A334" s="61" t="s">
        <v>1637</v>
      </c>
      <c r="B334" s="97" t="s">
        <v>707</v>
      </c>
      <c r="C334" s="61"/>
      <c r="D334" s="61"/>
      <c r="E334" s="61"/>
      <c r="F334" s="95">
        <f t="shared" si="17"/>
      </c>
      <c r="G334" s="95">
        <f t="shared" si="18"/>
      </c>
    </row>
    <row r="335" spans="1:7" ht="15" hidden="1" outlineLevel="1">
      <c r="A335" s="61" t="s">
        <v>1638</v>
      </c>
      <c r="B335" s="97" t="s">
        <v>709</v>
      </c>
      <c r="C335" s="61"/>
      <c r="D335" s="61"/>
      <c r="E335" s="61"/>
      <c r="F335" s="95">
        <f t="shared" si="17"/>
      </c>
      <c r="G335" s="95">
        <f t="shared" si="18"/>
      </c>
    </row>
    <row r="336" spans="1:7" ht="15" hidden="1" outlineLevel="1">
      <c r="A336" s="61" t="s">
        <v>1639</v>
      </c>
      <c r="B336" s="97" t="s">
        <v>711</v>
      </c>
      <c r="C336" s="61"/>
      <c r="D336" s="61"/>
      <c r="E336" s="61"/>
      <c r="F336" s="95">
        <f t="shared" si="17"/>
      </c>
      <c r="G336" s="95">
        <f t="shared" si="18"/>
      </c>
    </row>
    <row r="337" spans="1:7" ht="15" hidden="1" outlineLevel="1">
      <c r="A337" s="61" t="s">
        <v>1640</v>
      </c>
      <c r="B337" s="97" t="s">
        <v>713</v>
      </c>
      <c r="C337" s="61"/>
      <c r="D337" s="61"/>
      <c r="E337" s="61"/>
      <c r="F337" s="95">
        <f t="shared" si="17"/>
      </c>
      <c r="G337" s="95">
        <f t="shared" si="18"/>
      </c>
    </row>
    <row r="338" spans="1:7" ht="15" hidden="1" outlineLevel="1">
      <c r="A338" s="61" t="s">
        <v>1641</v>
      </c>
      <c r="B338" s="97"/>
      <c r="C338" s="61"/>
      <c r="D338" s="61"/>
      <c r="E338" s="61"/>
      <c r="F338" s="95"/>
      <c r="G338" s="95"/>
    </row>
    <row r="339" spans="1:7" ht="15" hidden="1" outlineLevel="1">
      <c r="A339" s="61" t="s">
        <v>1642</v>
      </c>
      <c r="B339" s="97"/>
      <c r="C339" s="61"/>
      <c r="D339" s="61"/>
      <c r="E339" s="61"/>
      <c r="F339" s="95"/>
      <c r="G339" s="95"/>
    </row>
    <row r="340" spans="1:7" ht="15" hidden="1" outlineLevel="1">
      <c r="A340" s="61" t="s">
        <v>1643</v>
      </c>
      <c r="B340" s="97"/>
      <c r="C340" s="61"/>
      <c r="D340" s="61"/>
      <c r="E340" s="61"/>
      <c r="F340" s="95"/>
      <c r="G340" s="92"/>
    </row>
    <row r="341" spans="1:7" ht="15" customHeight="1" collapsed="1">
      <c r="A341" s="84"/>
      <c r="B341" s="85" t="s">
        <v>1644</v>
      </c>
      <c r="C341" s="84" t="s">
        <v>818</v>
      </c>
      <c r="D341" s="84"/>
      <c r="E341" s="84"/>
      <c r="F341" s="84"/>
      <c r="G341" s="87"/>
    </row>
    <row r="342" spans="1:7" ht="15">
      <c r="A342" s="61" t="s">
        <v>819</v>
      </c>
      <c r="B342" s="81" t="s">
        <v>820</v>
      </c>
      <c r="C342" s="61"/>
      <c r="D342" s="61"/>
      <c r="E342" s="61"/>
      <c r="F342" s="61"/>
      <c r="G342" s="61"/>
    </row>
    <row r="343" spans="1:7" ht="15">
      <c r="A343" s="61" t="s">
        <v>821</v>
      </c>
      <c r="B343" s="81" t="s">
        <v>822</v>
      </c>
      <c r="C343" s="61"/>
      <c r="D343" s="61"/>
      <c r="E343" s="61"/>
      <c r="F343" s="61"/>
      <c r="G343" s="61"/>
    </row>
    <row r="344" spans="1:7" ht="15">
      <c r="A344" s="61" t="s">
        <v>823</v>
      </c>
      <c r="B344" s="81" t="s">
        <v>824</v>
      </c>
      <c r="C344" s="61"/>
      <c r="D344" s="61"/>
      <c r="E344" s="61"/>
      <c r="F344" s="61"/>
      <c r="G344" s="61"/>
    </row>
    <row r="345" spans="1:7" ht="15">
      <c r="A345" s="61" t="s">
        <v>825</v>
      </c>
      <c r="B345" s="81" t="s">
        <v>826</v>
      </c>
      <c r="C345" s="61"/>
      <c r="D345" s="61"/>
      <c r="E345" s="61"/>
      <c r="F345" s="61"/>
      <c r="G345" s="61"/>
    </row>
    <row r="346" spans="1:7" ht="15">
      <c r="A346" s="61" t="s">
        <v>827</v>
      </c>
      <c r="B346" s="81" t="s">
        <v>828</v>
      </c>
      <c r="C346" s="61"/>
      <c r="D346" s="61"/>
      <c r="E346" s="61"/>
      <c r="F346" s="61"/>
      <c r="G346" s="61"/>
    </row>
    <row r="347" spans="1:7" ht="15">
      <c r="A347" s="61" t="s">
        <v>829</v>
      </c>
      <c r="B347" s="81" t="s">
        <v>830</v>
      </c>
      <c r="C347" s="61"/>
      <c r="D347" s="61"/>
      <c r="E347" s="61"/>
      <c r="F347" s="61"/>
      <c r="G347" s="61"/>
    </row>
    <row r="348" spans="1:7" ht="15">
      <c r="A348" s="61" t="s">
        <v>831</v>
      </c>
      <c r="B348" s="81" t="s">
        <v>832</v>
      </c>
      <c r="C348" s="61"/>
      <c r="D348" s="61"/>
      <c r="E348" s="61"/>
      <c r="F348" s="61"/>
      <c r="G348" s="61"/>
    </row>
    <row r="349" spans="1:7" ht="15">
      <c r="A349" s="61" t="s">
        <v>833</v>
      </c>
      <c r="B349" s="81" t="s">
        <v>834</v>
      </c>
      <c r="C349" s="61"/>
      <c r="D349" s="61"/>
      <c r="E349" s="61"/>
      <c r="F349" s="61"/>
      <c r="G349" s="61"/>
    </row>
    <row r="350" spans="1:7" ht="15">
      <c r="A350" s="61" t="s">
        <v>835</v>
      </c>
      <c r="B350" s="81" t="s">
        <v>836</v>
      </c>
      <c r="C350" s="61"/>
      <c r="D350" s="61"/>
      <c r="E350" s="61"/>
      <c r="F350" s="61"/>
      <c r="G350" s="61"/>
    </row>
    <row r="351" spans="1:7" ht="15">
      <c r="A351" s="61" t="s">
        <v>837</v>
      </c>
      <c r="B351" s="81" t="s">
        <v>61</v>
      </c>
      <c r="C351" s="61"/>
      <c r="D351" s="61"/>
      <c r="E351" s="61"/>
      <c r="F351" s="61"/>
      <c r="G351" s="61"/>
    </row>
    <row r="352" spans="1:7" ht="15" hidden="1" outlineLevel="1">
      <c r="A352" s="61" t="s">
        <v>838</v>
      </c>
      <c r="B352" s="97" t="s">
        <v>839</v>
      </c>
      <c r="C352" s="61"/>
      <c r="D352" s="61"/>
      <c r="E352" s="61"/>
      <c r="F352" s="61"/>
      <c r="G352" s="61"/>
    </row>
    <row r="353" spans="1:7" ht="15" hidden="1" outlineLevel="1">
      <c r="A353" s="61" t="s">
        <v>840</v>
      </c>
      <c r="B353" s="97" t="s">
        <v>151</v>
      </c>
      <c r="C353" s="61"/>
      <c r="D353" s="61"/>
      <c r="E353" s="61"/>
      <c r="F353" s="61"/>
      <c r="G353" s="61"/>
    </row>
    <row r="354" spans="1:7" ht="15" hidden="1" outlineLevel="1">
      <c r="A354" s="61" t="s">
        <v>841</v>
      </c>
      <c r="B354" s="97" t="s">
        <v>151</v>
      </c>
      <c r="C354" s="61"/>
      <c r="D354" s="61"/>
      <c r="E354" s="61"/>
      <c r="F354" s="61"/>
      <c r="G354" s="61"/>
    </row>
    <row r="355" spans="1:7" ht="15" hidden="1" outlineLevel="1">
      <c r="A355" s="61" t="s">
        <v>842</v>
      </c>
      <c r="B355" s="97" t="s">
        <v>151</v>
      </c>
      <c r="C355" s="61"/>
      <c r="D355" s="61"/>
      <c r="E355" s="61"/>
      <c r="F355" s="61"/>
      <c r="G355" s="61"/>
    </row>
    <row r="356" spans="1:7" ht="15" hidden="1" outlineLevel="1">
      <c r="A356" s="61" t="s">
        <v>843</v>
      </c>
      <c r="B356" s="97" t="s">
        <v>151</v>
      </c>
      <c r="C356" s="61"/>
      <c r="D356" s="61"/>
      <c r="E356" s="61"/>
      <c r="F356" s="61"/>
      <c r="G356" s="61"/>
    </row>
    <row r="357" spans="1:7" ht="15" hidden="1" outlineLevel="1">
      <c r="A357" s="61" t="s">
        <v>844</v>
      </c>
      <c r="B357" s="97" t="s">
        <v>151</v>
      </c>
      <c r="C357" s="61"/>
      <c r="D357" s="61"/>
      <c r="E357" s="61"/>
      <c r="F357" s="61"/>
      <c r="G357" s="61"/>
    </row>
    <row r="358" spans="1:7" ht="15" hidden="1" outlineLevel="1">
      <c r="A358" s="61" t="s">
        <v>845</v>
      </c>
      <c r="B358" s="97" t="s">
        <v>151</v>
      </c>
      <c r="C358" s="61"/>
      <c r="D358" s="61"/>
      <c r="E358" s="61"/>
      <c r="F358" s="61"/>
      <c r="G358" s="61"/>
    </row>
    <row r="359" spans="1:7" ht="15" hidden="1" outlineLevel="1">
      <c r="A359" s="61" t="s">
        <v>846</v>
      </c>
      <c r="B359" s="97" t="s">
        <v>151</v>
      </c>
      <c r="C359" s="61"/>
      <c r="D359" s="61"/>
      <c r="E359" s="61"/>
      <c r="F359" s="61"/>
      <c r="G359" s="61"/>
    </row>
    <row r="360" spans="1:7" ht="15" hidden="1" outlineLevel="1">
      <c r="A360" s="61" t="s">
        <v>847</v>
      </c>
      <c r="B360" s="97" t="s">
        <v>151</v>
      </c>
      <c r="C360" s="61"/>
      <c r="D360" s="61"/>
      <c r="E360" s="61"/>
      <c r="F360" s="61"/>
      <c r="G360" s="61"/>
    </row>
    <row r="361" spans="1:7" ht="15" hidden="1" outlineLevel="1">
      <c r="A361" s="61" t="s">
        <v>848</v>
      </c>
      <c r="B361" s="97" t="s">
        <v>151</v>
      </c>
      <c r="C361" s="61"/>
      <c r="D361" s="61"/>
      <c r="E361" s="61"/>
      <c r="F361" s="61"/>
      <c r="G361" s="61"/>
    </row>
    <row r="362" spans="1:7" ht="15" hidden="1" outlineLevel="1">
      <c r="A362" s="61" t="s">
        <v>849</v>
      </c>
      <c r="B362" s="97" t="s">
        <v>151</v>
      </c>
      <c r="C362" s="61"/>
      <c r="D362" s="61"/>
      <c r="E362" s="61"/>
      <c r="F362" s="61"/>
      <c r="G362" s="61"/>
    </row>
    <row r="363" spans="1:7" ht="15" hidden="1" outlineLevel="1">
      <c r="A363" s="61" t="s">
        <v>850</v>
      </c>
      <c r="B363" s="97" t="s">
        <v>151</v>
      </c>
      <c r="C363" s="61"/>
      <c r="D363" s="61"/>
      <c r="E363" s="61"/>
      <c r="F363" s="61"/>
      <c r="G363" s="58"/>
    </row>
    <row r="364" spans="1:7" ht="15" hidden="1" outlineLevel="1">
      <c r="A364" s="61" t="s">
        <v>851</v>
      </c>
      <c r="B364" s="97" t="s">
        <v>151</v>
      </c>
      <c r="C364" s="61"/>
      <c r="D364" s="61"/>
      <c r="E364" s="61"/>
      <c r="F364" s="61"/>
      <c r="G364" s="58"/>
    </row>
    <row r="365" spans="1:7" ht="15" hidden="1" outlineLevel="1">
      <c r="A365" s="61" t="s">
        <v>852</v>
      </c>
      <c r="B365" s="97" t="s">
        <v>151</v>
      </c>
      <c r="C365" s="61"/>
      <c r="D365" s="61"/>
      <c r="E365" s="61"/>
      <c r="F365" s="61"/>
      <c r="G365" s="58"/>
    </row>
    <row r="366" spans="1:7" ht="15" hidden="1" outlineLevel="1">
      <c r="A366" s="61" t="s">
        <v>853</v>
      </c>
      <c r="B366" s="97" t="s">
        <v>151</v>
      </c>
      <c r="C366" s="61"/>
      <c r="D366" s="61"/>
      <c r="E366" s="61"/>
      <c r="F366" s="61"/>
      <c r="G366" s="58"/>
    </row>
    <row r="367" spans="1:7" ht="15" hidden="1" outlineLevel="1">
      <c r="A367" s="61" t="s">
        <v>854</v>
      </c>
      <c r="B367" s="97" t="s">
        <v>151</v>
      </c>
      <c r="C367" s="61"/>
      <c r="D367" s="61"/>
      <c r="E367" s="61"/>
      <c r="F367" s="61"/>
      <c r="G367" s="58"/>
    </row>
    <row r="368" spans="1:7" ht="15" hidden="1" outlineLevel="1">
      <c r="A368" s="61" t="s">
        <v>855</v>
      </c>
      <c r="B368" s="97" t="s">
        <v>151</v>
      </c>
      <c r="C368" s="61"/>
      <c r="D368" s="61"/>
      <c r="E368" s="61"/>
      <c r="F368" s="61"/>
      <c r="G368" s="58"/>
    </row>
    <row r="369" spans="2:7" ht="15" collapsed="1">
      <c r="B369" s="61"/>
      <c r="C369" s="61"/>
      <c r="D369" s="61"/>
      <c r="E369" s="61"/>
      <c r="F369" s="61"/>
      <c r="G369" s="58"/>
    </row>
    <row r="370" spans="1:7" ht="15">
      <c r="A370" s="61"/>
      <c r="B370" s="61"/>
      <c r="C370" s="61"/>
      <c r="D370" s="61"/>
      <c r="E370" s="61"/>
      <c r="F370" s="61"/>
      <c r="G370" s="58"/>
    </row>
  </sheetData>
  <sheetProtection/>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2" r:id="rId2"/>
  <headerFooter>
    <oddHeader>&amp;R&amp;G</oddHeader>
  </headerFooter>
  <rowBreaks count="2" manualBreakCount="2">
    <brk id="87" max="6" man="1"/>
    <brk id="195" max="6" man="1"/>
  </rowBreaks>
  <legacyDrawingHF r:id="rId1"/>
</worksheet>
</file>

<file path=xl/worksheets/sheet30.xml><?xml version="1.0" encoding="utf-8"?>
<worksheet xmlns="http://schemas.openxmlformats.org/spreadsheetml/2006/main" xmlns:r="http://schemas.openxmlformats.org/officeDocument/2006/relationships">
  <dimension ref="B1:N380"/>
  <sheetViews>
    <sheetView showGridLines="0" view="pageBreakPreview" zoomScale="60" zoomScalePageLayoutView="0" workbookViewId="0" topLeftCell="B79">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9.00390625" style="0" customWidth="1"/>
    <col min="11" max="11" width="0.9921875" style="0" customWidth="1"/>
    <col min="12" max="12" width="15.00390625" style="0" customWidth="1"/>
    <col min="13" max="13" width="14.00390625" style="0" customWidth="1"/>
    <col min="14" max="14" width="15.00390625" style="0" customWidth="1"/>
  </cols>
  <sheetData>
    <row r="1" spans="2:14" ht="37.5" customHeight="1">
      <c r="B1" s="1"/>
      <c r="C1" s="1"/>
      <c r="D1" s="1"/>
      <c r="E1" s="1"/>
      <c r="F1" s="1"/>
      <c r="G1" s="1"/>
      <c r="H1" s="1"/>
      <c r="I1" s="1"/>
      <c r="J1" s="1"/>
      <c r="K1" s="1"/>
      <c r="L1" s="1"/>
      <c r="M1" s="1"/>
      <c r="N1" s="1"/>
    </row>
    <row r="2" spans="2:14" ht="33" customHeight="1">
      <c r="B2" s="198" t="s">
        <v>1126</v>
      </c>
      <c r="C2" s="199"/>
      <c r="D2" s="199"/>
      <c r="E2" s="199"/>
      <c r="F2" s="199"/>
      <c r="G2" s="199"/>
      <c r="H2" s="199"/>
      <c r="I2" s="199"/>
      <c r="J2" s="199"/>
      <c r="K2" s="199"/>
      <c r="L2" s="199"/>
      <c r="M2" s="199"/>
      <c r="N2" s="199"/>
    </row>
    <row r="3" spans="2:14" ht="4.5" customHeight="1">
      <c r="B3" s="1"/>
      <c r="C3" s="1"/>
      <c r="D3" s="1"/>
      <c r="E3" s="1"/>
      <c r="F3" s="1"/>
      <c r="G3" s="1"/>
      <c r="H3" s="1"/>
      <c r="I3" s="1"/>
      <c r="J3" s="1"/>
      <c r="K3" s="1"/>
      <c r="L3" s="1"/>
      <c r="M3" s="1"/>
      <c r="N3" s="1"/>
    </row>
    <row r="4" spans="2:14" ht="20.25" customHeight="1">
      <c r="B4" s="284" t="s">
        <v>961</v>
      </c>
      <c r="C4" s="285"/>
      <c r="D4" s="285"/>
      <c r="E4" s="285"/>
      <c r="F4" s="285"/>
      <c r="G4" s="1"/>
      <c r="H4" s="315">
        <v>42705</v>
      </c>
      <c r="I4" s="211"/>
      <c r="J4" s="211"/>
      <c r="K4" s="1"/>
      <c r="L4" s="1"/>
      <c r="M4" s="1"/>
      <c r="N4" s="1"/>
    </row>
    <row r="5" spans="2:14" ht="5.25" customHeight="1">
      <c r="B5" s="1"/>
      <c r="C5" s="1"/>
      <c r="D5" s="1"/>
      <c r="E5" s="1"/>
      <c r="F5" s="1"/>
      <c r="G5" s="1"/>
      <c r="H5" s="1"/>
      <c r="I5" s="1"/>
      <c r="J5" s="1"/>
      <c r="K5" s="1"/>
      <c r="L5" s="1"/>
      <c r="M5" s="1"/>
      <c r="N5" s="1"/>
    </row>
    <row r="6" spans="2:14" ht="17.25" customHeight="1">
      <c r="B6" s="306" t="s">
        <v>1127</v>
      </c>
      <c r="C6" s="307"/>
      <c r="D6" s="308"/>
      <c r="E6" s="309" t="s">
        <v>1128</v>
      </c>
      <c r="F6" s="310"/>
      <c r="G6" s="310"/>
      <c r="H6" s="311"/>
      <c r="I6" s="312" t="s">
        <v>1129</v>
      </c>
      <c r="J6" s="313"/>
      <c r="K6" s="313"/>
      <c r="L6" s="313"/>
      <c r="M6" s="313"/>
      <c r="N6" s="314"/>
    </row>
    <row r="7" spans="2:14" ht="22.5" customHeight="1">
      <c r="B7" s="27" t="s">
        <v>1130</v>
      </c>
      <c r="C7" s="16" t="s">
        <v>1131</v>
      </c>
      <c r="D7" s="16" t="s">
        <v>1132</v>
      </c>
      <c r="E7" s="27" t="s">
        <v>1133</v>
      </c>
      <c r="F7" s="305" t="s">
        <v>1134</v>
      </c>
      <c r="G7" s="209"/>
      <c r="H7" s="209"/>
      <c r="I7" s="208" t="s">
        <v>1135</v>
      </c>
      <c r="J7" s="209"/>
      <c r="K7" s="209"/>
      <c r="L7" s="16" t="s">
        <v>1136</v>
      </c>
      <c r="M7" s="16" t="s">
        <v>1137</v>
      </c>
      <c r="N7" s="16" t="s">
        <v>1138</v>
      </c>
    </row>
    <row r="8" spans="2:14" ht="11.25" customHeight="1">
      <c r="B8" s="28">
        <v>42705</v>
      </c>
      <c r="C8" s="29">
        <v>42736</v>
      </c>
      <c r="D8" s="7">
        <v>1</v>
      </c>
      <c r="E8" s="30">
        <v>31</v>
      </c>
      <c r="F8" s="301">
        <v>500000000</v>
      </c>
      <c r="G8" s="195"/>
      <c r="H8" s="195"/>
      <c r="I8" s="194">
        <v>746415949.417556</v>
      </c>
      <c r="J8" s="195"/>
      <c r="K8" s="195"/>
      <c r="L8" s="7">
        <v>745149972.7311325</v>
      </c>
      <c r="M8" s="7">
        <v>743254902.9951949</v>
      </c>
      <c r="N8" s="7">
        <v>740106813.4324412</v>
      </c>
    </row>
    <row r="9" spans="2:14" ht="11.25" customHeight="1">
      <c r="B9" s="28">
        <v>42705</v>
      </c>
      <c r="C9" s="29">
        <v>42767</v>
      </c>
      <c r="D9" s="7">
        <v>2</v>
      </c>
      <c r="E9" s="30">
        <v>62</v>
      </c>
      <c r="F9" s="301">
        <v>500000000</v>
      </c>
      <c r="G9" s="195"/>
      <c r="H9" s="195"/>
      <c r="I9" s="194">
        <v>743143701.417511</v>
      </c>
      <c r="J9" s="195"/>
      <c r="K9" s="195"/>
      <c r="L9" s="7">
        <v>740624985.7711624</v>
      </c>
      <c r="M9" s="7">
        <v>736862652.5307002</v>
      </c>
      <c r="N9" s="7">
        <v>730633841.9326859</v>
      </c>
    </row>
    <row r="10" spans="2:14" ht="11.25" customHeight="1">
      <c r="B10" s="28">
        <v>42705</v>
      </c>
      <c r="C10" s="29">
        <v>42795</v>
      </c>
      <c r="D10" s="7">
        <v>3</v>
      </c>
      <c r="E10" s="30">
        <v>90</v>
      </c>
      <c r="F10" s="301">
        <v>500000000</v>
      </c>
      <c r="G10" s="195"/>
      <c r="H10" s="195"/>
      <c r="I10" s="194">
        <v>739849119.981351</v>
      </c>
      <c r="J10" s="195"/>
      <c r="K10" s="195"/>
      <c r="L10" s="7">
        <v>736211916.3774471</v>
      </c>
      <c r="M10" s="7">
        <v>730789240.5757737</v>
      </c>
      <c r="N10" s="7">
        <v>721839086.8614165</v>
      </c>
    </row>
    <row r="11" spans="2:14" ht="11.25" customHeight="1">
      <c r="B11" s="28">
        <v>42705</v>
      </c>
      <c r="C11" s="29">
        <v>42826</v>
      </c>
      <c r="D11" s="7">
        <v>4</v>
      </c>
      <c r="E11" s="30">
        <v>121</v>
      </c>
      <c r="F11" s="301">
        <v>500000000</v>
      </c>
      <c r="G11" s="195"/>
      <c r="H11" s="195"/>
      <c r="I11" s="194">
        <v>736570420.639388</v>
      </c>
      <c r="J11" s="195"/>
      <c r="K11" s="195"/>
      <c r="L11" s="7">
        <v>731706199.275414</v>
      </c>
      <c r="M11" s="7">
        <v>724469538.1121396</v>
      </c>
      <c r="N11" s="7">
        <v>712565840.9789156</v>
      </c>
    </row>
    <row r="12" spans="2:14" ht="11.25" customHeight="1">
      <c r="B12" s="28">
        <v>42705</v>
      </c>
      <c r="C12" s="29">
        <v>42856</v>
      </c>
      <c r="D12" s="7">
        <v>5</v>
      </c>
      <c r="E12" s="30">
        <v>151</v>
      </c>
      <c r="F12" s="301">
        <v>500000000</v>
      </c>
      <c r="G12" s="195"/>
      <c r="H12" s="195"/>
      <c r="I12" s="194">
        <v>733354725.245098</v>
      </c>
      <c r="J12" s="195"/>
      <c r="K12" s="195"/>
      <c r="L12" s="7">
        <v>727315955.7709581</v>
      </c>
      <c r="M12" s="7">
        <v>718350299.678135</v>
      </c>
      <c r="N12" s="7">
        <v>703650872.7593257</v>
      </c>
    </row>
    <row r="13" spans="2:14" ht="11.25" customHeight="1">
      <c r="B13" s="28">
        <v>42705</v>
      </c>
      <c r="C13" s="29">
        <v>42887</v>
      </c>
      <c r="D13" s="7">
        <v>6</v>
      </c>
      <c r="E13" s="30">
        <v>182</v>
      </c>
      <c r="F13" s="301">
        <v>500000000</v>
      </c>
      <c r="G13" s="195"/>
      <c r="H13" s="195"/>
      <c r="I13" s="194">
        <v>730089915.578831</v>
      </c>
      <c r="J13" s="195"/>
      <c r="K13" s="195"/>
      <c r="L13" s="7">
        <v>722849940.0797186</v>
      </c>
      <c r="M13" s="7">
        <v>712123642.0953209</v>
      </c>
      <c r="N13" s="7">
        <v>694597118.4576039</v>
      </c>
    </row>
    <row r="14" spans="2:14" ht="11.25" customHeight="1">
      <c r="B14" s="28">
        <v>42705</v>
      </c>
      <c r="C14" s="29">
        <v>42917</v>
      </c>
      <c r="D14" s="7">
        <v>7</v>
      </c>
      <c r="E14" s="30">
        <v>212</v>
      </c>
      <c r="F14" s="301">
        <v>500000000</v>
      </c>
      <c r="G14" s="195"/>
      <c r="H14" s="195"/>
      <c r="I14" s="194">
        <v>726765307.399511</v>
      </c>
      <c r="J14" s="195"/>
      <c r="K14" s="195"/>
      <c r="L14" s="7">
        <v>718377212.6202325</v>
      </c>
      <c r="M14" s="7">
        <v>705975403.118879</v>
      </c>
      <c r="N14" s="7">
        <v>685777491.2387981</v>
      </c>
    </row>
    <row r="15" spans="2:14" ht="11.25" customHeight="1">
      <c r="B15" s="28">
        <v>42705</v>
      </c>
      <c r="C15" s="29">
        <v>42948</v>
      </c>
      <c r="D15" s="7">
        <v>8</v>
      </c>
      <c r="E15" s="30">
        <v>243</v>
      </c>
      <c r="F15" s="301">
        <v>500000000</v>
      </c>
      <c r="G15" s="195"/>
      <c r="H15" s="195"/>
      <c r="I15" s="194">
        <v>723275363.167419</v>
      </c>
      <c r="J15" s="195"/>
      <c r="K15" s="195"/>
      <c r="L15" s="7">
        <v>713714978.1902999</v>
      </c>
      <c r="M15" s="7">
        <v>699609867.43431</v>
      </c>
      <c r="N15" s="7">
        <v>676715621.8745039</v>
      </c>
    </row>
    <row r="16" spans="2:14" ht="11.25" customHeight="1">
      <c r="B16" s="28">
        <v>42705</v>
      </c>
      <c r="C16" s="29">
        <v>42979</v>
      </c>
      <c r="D16" s="7">
        <v>9</v>
      </c>
      <c r="E16" s="30">
        <v>274</v>
      </c>
      <c r="F16" s="301">
        <v>500000000</v>
      </c>
      <c r="G16" s="195"/>
      <c r="H16" s="195"/>
      <c r="I16" s="194">
        <v>719937571.275739</v>
      </c>
      <c r="J16" s="195"/>
      <c r="K16" s="195"/>
      <c r="L16" s="7">
        <v>709216378.7301942</v>
      </c>
      <c r="M16" s="7">
        <v>693432136.4368298</v>
      </c>
      <c r="N16" s="7">
        <v>667899103.1663319</v>
      </c>
    </row>
    <row r="17" spans="2:14" ht="11.25" customHeight="1">
      <c r="B17" s="28">
        <v>42705</v>
      </c>
      <c r="C17" s="29">
        <v>43009</v>
      </c>
      <c r="D17" s="7">
        <v>10</v>
      </c>
      <c r="E17" s="30">
        <v>304</v>
      </c>
      <c r="F17" s="301">
        <v>500000000</v>
      </c>
      <c r="G17" s="195"/>
      <c r="H17" s="195"/>
      <c r="I17" s="194">
        <v>716591227.886998</v>
      </c>
      <c r="J17" s="195"/>
      <c r="K17" s="195"/>
      <c r="L17" s="7">
        <v>704761166.8216497</v>
      </c>
      <c r="M17" s="7">
        <v>687380078.3679023</v>
      </c>
      <c r="N17" s="7">
        <v>659355935.877857</v>
      </c>
    </row>
    <row r="18" spans="2:14" ht="11.25" customHeight="1">
      <c r="B18" s="28">
        <v>42705</v>
      </c>
      <c r="C18" s="29">
        <v>43040</v>
      </c>
      <c r="D18" s="7">
        <v>11</v>
      </c>
      <c r="E18" s="30">
        <v>335</v>
      </c>
      <c r="F18" s="301">
        <v>500000000</v>
      </c>
      <c r="G18" s="195"/>
      <c r="H18" s="195"/>
      <c r="I18" s="194">
        <v>713239216.395546</v>
      </c>
      <c r="J18" s="195"/>
      <c r="K18" s="195"/>
      <c r="L18" s="7">
        <v>700274757.32671</v>
      </c>
      <c r="M18" s="7">
        <v>681267293.8765517</v>
      </c>
      <c r="N18" s="7">
        <v>650724470.2538321</v>
      </c>
    </row>
    <row r="19" spans="2:14" ht="11.25" customHeight="1">
      <c r="B19" s="28">
        <v>42705</v>
      </c>
      <c r="C19" s="29">
        <v>43070</v>
      </c>
      <c r="D19" s="7">
        <v>12</v>
      </c>
      <c r="E19" s="30">
        <v>365</v>
      </c>
      <c r="F19" s="301">
        <v>500000000</v>
      </c>
      <c r="G19" s="195"/>
      <c r="H19" s="195"/>
      <c r="I19" s="194">
        <v>709880543.44066</v>
      </c>
      <c r="J19" s="195"/>
      <c r="K19" s="195"/>
      <c r="L19" s="7">
        <v>695833111.4923289</v>
      </c>
      <c r="M19" s="7">
        <v>675280061.0325164</v>
      </c>
      <c r="N19" s="7">
        <v>642361655.2993957</v>
      </c>
    </row>
    <row r="20" spans="2:14" ht="11.25" customHeight="1">
      <c r="B20" s="28">
        <v>42705</v>
      </c>
      <c r="C20" s="29">
        <v>43101</v>
      </c>
      <c r="D20" s="7">
        <v>13</v>
      </c>
      <c r="E20" s="30">
        <v>396</v>
      </c>
      <c r="F20" s="301">
        <v>500000000</v>
      </c>
      <c r="G20" s="195"/>
      <c r="H20" s="195"/>
      <c r="I20" s="194">
        <v>706515219.424656</v>
      </c>
      <c r="J20" s="195"/>
      <c r="K20" s="195"/>
      <c r="L20" s="7">
        <v>691359792.4440968</v>
      </c>
      <c r="M20" s="7">
        <v>669232536.2402965</v>
      </c>
      <c r="N20" s="7">
        <v>633912548.1667675</v>
      </c>
    </row>
    <row r="21" spans="2:14" ht="11.25" customHeight="1">
      <c r="B21" s="28">
        <v>42705</v>
      </c>
      <c r="C21" s="29">
        <v>43132</v>
      </c>
      <c r="D21" s="7">
        <v>14</v>
      </c>
      <c r="E21" s="30">
        <v>427</v>
      </c>
      <c r="F21" s="301">
        <v>500000000</v>
      </c>
      <c r="G21" s="195"/>
      <c r="H21" s="195"/>
      <c r="I21" s="194">
        <v>703144947.46955</v>
      </c>
      <c r="J21" s="195"/>
      <c r="K21" s="195"/>
      <c r="L21" s="7">
        <v>686894812.2869569</v>
      </c>
      <c r="M21" s="7">
        <v>663219455.4800116</v>
      </c>
      <c r="N21" s="7">
        <v>625555978.3090496</v>
      </c>
    </row>
    <row r="22" spans="2:14" ht="11.25" customHeight="1">
      <c r="B22" s="28">
        <v>42705</v>
      </c>
      <c r="C22" s="29">
        <v>43160</v>
      </c>
      <c r="D22" s="7">
        <v>15</v>
      </c>
      <c r="E22" s="30">
        <v>455</v>
      </c>
      <c r="F22" s="301">
        <v>500000000</v>
      </c>
      <c r="G22" s="195"/>
      <c r="H22" s="195"/>
      <c r="I22" s="194">
        <v>699573886.733095</v>
      </c>
      <c r="J22" s="195"/>
      <c r="K22" s="195"/>
      <c r="L22" s="7">
        <v>682359259.1835024</v>
      </c>
      <c r="M22" s="7">
        <v>657326629.1652231</v>
      </c>
      <c r="N22" s="7">
        <v>617625415.2613894</v>
      </c>
    </row>
    <row r="23" spans="2:14" ht="11.25" customHeight="1">
      <c r="B23" s="28">
        <v>42705</v>
      </c>
      <c r="C23" s="29">
        <v>43191</v>
      </c>
      <c r="D23" s="7">
        <v>16</v>
      </c>
      <c r="E23" s="30">
        <v>486</v>
      </c>
      <c r="F23" s="301">
        <v>500000000</v>
      </c>
      <c r="G23" s="195"/>
      <c r="H23" s="195"/>
      <c r="I23" s="194">
        <v>695992154.400076</v>
      </c>
      <c r="J23" s="195"/>
      <c r="K23" s="195"/>
      <c r="L23" s="7">
        <v>677714257.2252458</v>
      </c>
      <c r="M23" s="7">
        <v>651191693.9390804</v>
      </c>
      <c r="N23" s="7">
        <v>609269453.0004894</v>
      </c>
    </row>
    <row r="24" spans="2:14" ht="11.25" customHeight="1">
      <c r="B24" s="28">
        <v>42705</v>
      </c>
      <c r="C24" s="29">
        <v>43221</v>
      </c>
      <c r="D24" s="7">
        <v>17</v>
      </c>
      <c r="E24" s="30">
        <v>516</v>
      </c>
      <c r="F24" s="301">
        <v>500000000</v>
      </c>
      <c r="G24" s="195"/>
      <c r="H24" s="195"/>
      <c r="I24" s="194">
        <v>692455530.692575</v>
      </c>
      <c r="J24" s="195"/>
      <c r="K24" s="195"/>
      <c r="L24" s="7">
        <v>673163758.8198384</v>
      </c>
      <c r="M24" s="7">
        <v>645227285.1716444</v>
      </c>
      <c r="N24" s="7">
        <v>601214380.3555079</v>
      </c>
    </row>
    <row r="25" spans="2:14" ht="11.25" customHeight="1">
      <c r="B25" s="28">
        <v>42705</v>
      </c>
      <c r="C25" s="29">
        <v>43252</v>
      </c>
      <c r="D25" s="7">
        <v>18</v>
      </c>
      <c r="E25" s="30">
        <v>547</v>
      </c>
      <c r="F25" s="301">
        <v>500000000</v>
      </c>
      <c r="G25" s="195"/>
      <c r="H25" s="195"/>
      <c r="I25" s="194">
        <v>688893217.854865</v>
      </c>
      <c r="J25" s="195"/>
      <c r="K25" s="195"/>
      <c r="L25" s="7">
        <v>668564829.8836052</v>
      </c>
      <c r="M25" s="7">
        <v>639189477.8577931</v>
      </c>
      <c r="N25" s="7">
        <v>593065788.5647688</v>
      </c>
    </row>
    <row r="26" spans="2:14" ht="11.25" customHeight="1">
      <c r="B26" s="28">
        <v>42705</v>
      </c>
      <c r="C26" s="29">
        <v>43282</v>
      </c>
      <c r="D26" s="7">
        <v>19</v>
      </c>
      <c r="E26" s="30">
        <v>577</v>
      </c>
      <c r="F26" s="301">
        <v>500000000</v>
      </c>
      <c r="G26" s="195"/>
      <c r="H26" s="195"/>
      <c r="I26" s="194">
        <v>685167866.361356</v>
      </c>
      <c r="J26" s="195"/>
      <c r="K26" s="195"/>
      <c r="L26" s="7">
        <v>663857956.3868195</v>
      </c>
      <c r="M26" s="7">
        <v>633127273.9048573</v>
      </c>
      <c r="N26" s="7">
        <v>585032995.8450439</v>
      </c>
    </row>
    <row r="27" spans="2:14" ht="11.25" customHeight="1">
      <c r="B27" s="28">
        <v>42705</v>
      </c>
      <c r="C27" s="29">
        <v>43313</v>
      </c>
      <c r="D27" s="7">
        <v>20</v>
      </c>
      <c r="E27" s="30">
        <v>608</v>
      </c>
      <c r="F27" s="301">
        <v>500000000</v>
      </c>
      <c r="G27" s="195"/>
      <c r="H27" s="195"/>
      <c r="I27" s="194">
        <v>681507362.8468</v>
      </c>
      <c r="J27" s="195"/>
      <c r="K27" s="195"/>
      <c r="L27" s="7">
        <v>659191364.0549511</v>
      </c>
      <c r="M27" s="7">
        <v>627077848.7960106</v>
      </c>
      <c r="N27" s="7">
        <v>576988846.1913863</v>
      </c>
    </row>
    <row r="28" spans="2:14" ht="11.25" customHeight="1">
      <c r="B28" s="28">
        <v>42705</v>
      </c>
      <c r="C28" s="29">
        <v>43344</v>
      </c>
      <c r="D28" s="7">
        <v>21</v>
      </c>
      <c r="E28" s="30">
        <v>639</v>
      </c>
      <c r="F28" s="301">
        <v>500000000</v>
      </c>
      <c r="G28" s="195"/>
      <c r="H28" s="195"/>
      <c r="I28" s="194">
        <v>677700028.73612</v>
      </c>
      <c r="J28" s="195"/>
      <c r="K28" s="195"/>
      <c r="L28" s="7">
        <v>654396910.057936</v>
      </c>
      <c r="M28" s="7">
        <v>620933775.200395</v>
      </c>
      <c r="N28" s="7">
        <v>568915624.4562211</v>
      </c>
    </row>
    <row r="29" spans="2:14" ht="11.25" customHeight="1">
      <c r="B29" s="28">
        <v>42705</v>
      </c>
      <c r="C29" s="29">
        <v>43374</v>
      </c>
      <c r="D29" s="7">
        <v>22</v>
      </c>
      <c r="E29" s="30">
        <v>669</v>
      </c>
      <c r="F29" s="301">
        <v>500000000</v>
      </c>
      <c r="G29" s="195"/>
      <c r="H29" s="195"/>
      <c r="I29" s="194">
        <v>674286774.9541</v>
      </c>
      <c r="J29" s="195"/>
      <c r="K29" s="195"/>
      <c r="L29" s="7">
        <v>650032301.34905</v>
      </c>
      <c r="M29" s="7">
        <v>615274263.1636964</v>
      </c>
      <c r="N29" s="7">
        <v>561419392.6868457</v>
      </c>
    </row>
    <row r="30" spans="2:14" ht="11.25" customHeight="1">
      <c r="B30" s="28">
        <v>42705</v>
      </c>
      <c r="C30" s="29">
        <v>43405</v>
      </c>
      <c r="D30" s="7">
        <v>23</v>
      </c>
      <c r="E30" s="30">
        <v>700</v>
      </c>
      <c r="F30" s="301">
        <v>500000000</v>
      </c>
      <c r="G30" s="195"/>
      <c r="H30" s="195"/>
      <c r="I30" s="194">
        <v>670867087.066952</v>
      </c>
      <c r="J30" s="195"/>
      <c r="K30" s="195"/>
      <c r="L30" s="7">
        <v>645638710.0799942</v>
      </c>
      <c r="M30" s="7">
        <v>609561409.9535282</v>
      </c>
      <c r="N30" s="7">
        <v>553850746.7217991</v>
      </c>
    </row>
    <row r="31" spans="2:14" ht="11.25" customHeight="1">
      <c r="B31" s="28">
        <v>42705</v>
      </c>
      <c r="C31" s="29">
        <v>43435</v>
      </c>
      <c r="D31" s="7">
        <v>24</v>
      </c>
      <c r="E31" s="30">
        <v>730</v>
      </c>
      <c r="F31" s="301">
        <v>500000000</v>
      </c>
      <c r="G31" s="195"/>
      <c r="H31" s="195"/>
      <c r="I31" s="194">
        <v>667321968.706846</v>
      </c>
      <c r="J31" s="195"/>
      <c r="K31" s="195"/>
      <c r="L31" s="7">
        <v>641172752.4605129</v>
      </c>
      <c r="M31" s="7">
        <v>603855086.9348555</v>
      </c>
      <c r="N31" s="7">
        <v>546416862.5312974</v>
      </c>
    </row>
    <row r="32" spans="2:14" ht="11.25" customHeight="1">
      <c r="B32" s="28">
        <v>42705</v>
      </c>
      <c r="C32" s="29">
        <v>43466</v>
      </c>
      <c r="D32" s="7">
        <v>25</v>
      </c>
      <c r="E32" s="30">
        <v>761</v>
      </c>
      <c r="F32" s="301">
        <v>500000000</v>
      </c>
      <c r="G32" s="195"/>
      <c r="H32" s="195"/>
      <c r="I32" s="194">
        <v>663761233.148135</v>
      </c>
      <c r="J32" s="195"/>
      <c r="K32" s="195"/>
      <c r="L32" s="7">
        <v>636669871.602135</v>
      </c>
      <c r="M32" s="7">
        <v>598089341.1273549</v>
      </c>
      <c r="N32" s="7">
        <v>538907274.9339558</v>
      </c>
    </row>
    <row r="33" spans="2:14" ht="11.25" customHeight="1">
      <c r="B33" s="28">
        <v>42705</v>
      </c>
      <c r="C33" s="29">
        <v>43497</v>
      </c>
      <c r="D33" s="7">
        <v>26</v>
      </c>
      <c r="E33" s="30">
        <v>792</v>
      </c>
      <c r="F33" s="301">
        <v>500000000</v>
      </c>
      <c r="G33" s="195"/>
      <c r="H33" s="195"/>
      <c r="I33" s="194">
        <v>660325497.831902</v>
      </c>
      <c r="J33" s="195"/>
      <c r="K33" s="195"/>
      <c r="L33" s="7">
        <v>632300115.7526542</v>
      </c>
      <c r="M33" s="7">
        <v>592473756.537562</v>
      </c>
      <c r="N33" s="7">
        <v>531586228.4995741</v>
      </c>
    </row>
    <row r="34" spans="2:14" ht="11.25" customHeight="1">
      <c r="B34" s="28">
        <v>42705</v>
      </c>
      <c r="C34" s="29">
        <v>43525</v>
      </c>
      <c r="D34" s="7">
        <v>27</v>
      </c>
      <c r="E34" s="30">
        <v>820</v>
      </c>
      <c r="F34" s="301">
        <v>500000000</v>
      </c>
      <c r="G34" s="195"/>
      <c r="H34" s="195"/>
      <c r="I34" s="194">
        <v>656775258.618512</v>
      </c>
      <c r="J34" s="195"/>
      <c r="K34" s="195"/>
      <c r="L34" s="7">
        <v>627937039.3167473</v>
      </c>
      <c r="M34" s="7">
        <v>587033754.5401658</v>
      </c>
      <c r="N34" s="7">
        <v>524689880.7900967</v>
      </c>
    </row>
    <row r="35" spans="2:14" ht="11.25" customHeight="1">
      <c r="B35" s="28">
        <v>42705</v>
      </c>
      <c r="C35" s="29">
        <v>43556</v>
      </c>
      <c r="D35" s="7">
        <v>28</v>
      </c>
      <c r="E35" s="30">
        <v>851</v>
      </c>
      <c r="F35" s="301">
        <v>500000000</v>
      </c>
      <c r="G35" s="195"/>
      <c r="H35" s="195"/>
      <c r="I35" s="194">
        <v>653050536.504618</v>
      </c>
      <c r="J35" s="195"/>
      <c r="K35" s="195"/>
      <c r="L35" s="7">
        <v>623316877.6416652</v>
      </c>
      <c r="M35" s="7">
        <v>581232583.2513713</v>
      </c>
      <c r="N35" s="7">
        <v>517304416.72586787</v>
      </c>
    </row>
    <row r="36" spans="2:14" ht="11.25" customHeight="1">
      <c r="B36" s="28">
        <v>42705</v>
      </c>
      <c r="C36" s="29">
        <v>43586</v>
      </c>
      <c r="D36" s="7">
        <v>29</v>
      </c>
      <c r="E36" s="30">
        <v>881</v>
      </c>
      <c r="F36" s="301">
        <v>500000000</v>
      </c>
      <c r="G36" s="195"/>
      <c r="H36" s="195"/>
      <c r="I36" s="194">
        <v>649249034.779791</v>
      </c>
      <c r="J36" s="195"/>
      <c r="K36" s="195"/>
      <c r="L36" s="7">
        <v>618671298.9580799</v>
      </c>
      <c r="M36" s="7">
        <v>575480751.575877</v>
      </c>
      <c r="N36" s="7">
        <v>510085666.1115166</v>
      </c>
    </row>
    <row r="37" spans="2:14" ht="11.25" customHeight="1">
      <c r="B37" s="28">
        <v>42705</v>
      </c>
      <c r="C37" s="29">
        <v>43617</v>
      </c>
      <c r="D37" s="7">
        <v>30</v>
      </c>
      <c r="E37" s="30">
        <v>912</v>
      </c>
      <c r="F37" s="301">
        <v>500000000</v>
      </c>
      <c r="G37" s="195"/>
      <c r="H37" s="195"/>
      <c r="I37" s="194">
        <v>645798556.956891</v>
      </c>
      <c r="J37" s="195"/>
      <c r="K37" s="195"/>
      <c r="L37" s="7">
        <v>614339592.911543</v>
      </c>
      <c r="M37" s="7">
        <v>569998131.0144489</v>
      </c>
      <c r="N37" s="7">
        <v>503086158.56228805</v>
      </c>
    </row>
    <row r="38" spans="2:14" ht="11.25" customHeight="1">
      <c r="B38" s="28">
        <v>42705</v>
      </c>
      <c r="C38" s="29">
        <v>43647</v>
      </c>
      <c r="D38" s="7">
        <v>31</v>
      </c>
      <c r="E38" s="30">
        <v>942</v>
      </c>
      <c r="F38" s="301">
        <v>500000000</v>
      </c>
      <c r="G38" s="195"/>
      <c r="H38" s="195"/>
      <c r="I38" s="194">
        <v>642303834.303683</v>
      </c>
      <c r="J38" s="195"/>
      <c r="K38" s="195"/>
      <c r="L38" s="7">
        <v>610012185.255845</v>
      </c>
      <c r="M38" s="7">
        <v>564590028.6066861</v>
      </c>
      <c r="N38" s="7">
        <v>496270230.5162977</v>
      </c>
    </row>
    <row r="39" spans="2:14" ht="11.25" customHeight="1">
      <c r="B39" s="28">
        <v>42705</v>
      </c>
      <c r="C39" s="29">
        <v>43678</v>
      </c>
      <c r="D39" s="7">
        <v>32</v>
      </c>
      <c r="E39" s="30">
        <v>973</v>
      </c>
      <c r="F39" s="301">
        <v>500000000</v>
      </c>
      <c r="G39" s="195"/>
      <c r="H39" s="195"/>
      <c r="I39" s="194">
        <v>637943099.341231</v>
      </c>
      <c r="J39" s="195"/>
      <c r="K39" s="195"/>
      <c r="L39" s="7">
        <v>604843083.5297912</v>
      </c>
      <c r="M39" s="7">
        <v>558382122.2771997</v>
      </c>
      <c r="N39" s="7">
        <v>488734666.5102923</v>
      </c>
    </row>
    <row r="40" spans="2:14" ht="11.25" customHeight="1">
      <c r="B40" s="28">
        <v>42705</v>
      </c>
      <c r="C40" s="29">
        <v>43709</v>
      </c>
      <c r="D40" s="7">
        <v>33</v>
      </c>
      <c r="E40" s="30">
        <v>1004</v>
      </c>
      <c r="F40" s="301">
        <v>500000000</v>
      </c>
      <c r="G40" s="195"/>
      <c r="H40" s="195"/>
      <c r="I40" s="194">
        <v>634397215.73023</v>
      </c>
      <c r="J40" s="195"/>
      <c r="K40" s="195"/>
      <c r="L40" s="7">
        <v>600461023.3772341</v>
      </c>
      <c r="M40" s="7">
        <v>552926877.4031302</v>
      </c>
      <c r="N40" s="7">
        <v>481910025.01798743</v>
      </c>
    </row>
    <row r="41" spans="2:14" ht="11.25" customHeight="1">
      <c r="B41" s="28">
        <v>42705</v>
      </c>
      <c r="C41" s="29">
        <v>43739</v>
      </c>
      <c r="D41" s="7">
        <v>34</v>
      </c>
      <c r="E41" s="30">
        <v>1034</v>
      </c>
      <c r="F41" s="301">
        <v>500000000</v>
      </c>
      <c r="G41" s="195"/>
      <c r="H41" s="195"/>
      <c r="I41" s="194">
        <v>630839590.0759</v>
      </c>
      <c r="J41" s="195"/>
      <c r="K41" s="195"/>
      <c r="L41" s="7">
        <v>596113634.2236753</v>
      </c>
      <c r="M41" s="7">
        <v>547572591.3689995</v>
      </c>
      <c r="N41" s="7">
        <v>475287119.21317834</v>
      </c>
    </row>
    <row r="42" spans="2:14" ht="11.25" customHeight="1">
      <c r="B42" s="28">
        <v>42705</v>
      </c>
      <c r="C42" s="29">
        <v>43770</v>
      </c>
      <c r="D42" s="7">
        <v>35</v>
      </c>
      <c r="E42" s="30">
        <v>1065</v>
      </c>
      <c r="F42" s="301">
        <v>500000000</v>
      </c>
      <c r="G42" s="195"/>
      <c r="H42" s="195"/>
      <c r="I42" s="194">
        <v>626833544.731693</v>
      </c>
      <c r="J42" s="195"/>
      <c r="K42" s="195"/>
      <c r="L42" s="7">
        <v>591323478.1675429</v>
      </c>
      <c r="M42" s="7">
        <v>541791094.3409251</v>
      </c>
      <c r="N42" s="7">
        <v>468276997.1565859</v>
      </c>
    </row>
    <row r="43" spans="2:14" ht="11.25" customHeight="1">
      <c r="B43" s="28">
        <v>42705</v>
      </c>
      <c r="C43" s="29">
        <v>43800</v>
      </c>
      <c r="D43" s="7">
        <v>36</v>
      </c>
      <c r="E43" s="30">
        <v>1095</v>
      </c>
      <c r="F43" s="301">
        <v>500000000</v>
      </c>
      <c r="G43" s="195"/>
      <c r="H43" s="195"/>
      <c r="I43" s="194">
        <v>623352845.807394</v>
      </c>
      <c r="J43" s="195"/>
      <c r="K43" s="195"/>
      <c r="L43" s="7">
        <v>587074747.7109133</v>
      </c>
      <c r="M43" s="7">
        <v>536574348.2829441</v>
      </c>
      <c r="N43" s="7">
        <v>461867020.75649667</v>
      </c>
    </row>
    <row r="44" spans="2:14" ht="11.25" customHeight="1">
      <c r="B44" s="28">
        <v>42705</v>
      </c>
      <c r="C44" s="29">
        <v>43831</v>
      </c>
      <c r="D44" s="7">
        <v>37</v>
      </c>
      <c r="E44" s="30">
        <v>1126</v>
      </c>
      <c r="F44" s="301">
        <v>500000000</v>
      </c>
      <c r="G44" s="195"/>
      <c r="H44" s="195"/>
      <c r="I44" s="194">
        <v>619868480.998161</v>
      </c>
      <c r="J44" s="195"/>
      <c r="K44" s="195"/>
      <c r="L44" s="7">
        <v>582803010.7208102</v>
      </c>
      <c r="M44" s="7">
        <v>531315378.17128074</v>
      </c>
      <c r="N44" s="7">
        <v>455403172.6206846</v>
      </c>
    </row>
    <row r="45" spans="2:14" ht="11.25" customHeight="1">
      <c r="B45" s="28">
        <v>42705</v>
      </c>
      <c r="C45" s="29">
        <v>43862</v>
      </c>
      <c r="D45" s="7">
        <v>38</v>
      </c>
      <c r="E45" s="30">
        <v>1157</v>
      </c>
      <c r="F45" s="301">
        <v>500000000</v>
      </c>
      <c r="G45" s="195"/>
      <c r="H45" s="195"/>
      <c r="I45" s="194">
        <v>616380705.267262</v>
      </c>
      <c r="J45" s="195"/>
      <c r="K45" s="195"/>
      <c r="L45" s="7">
        <v>578540873.7522787</v>
      </c>
      <c r="M45" s="7">
        <v>526088416.49068815</v>
      </c>
      <c r="N45" s="7">
        <v>449013113.4948464</v>
      </c>
    </row>
    <row r="46" spans="2:14" ht="11.25" customHeight="1">
      <c r="B46" s="28">
        <v>42705</v>
      </c>
      <c r="C46" s="29">
        <v>43891</v>
      </c>
      <c r="D46" s="7">
        <v>39</v>
      </c>
      <c r="E46" s="30">
        <v>1186</v>
      </c>
      <c r="F46" s="301">
        <v>500000000</v>
      </c>
      <c r="G46" s="195"/>
      <c r="H46" s="195"/>
      <c r="I46" s="194">
        <v>612688809.828182</v>
      </c>
      <c r="J46" s="195"/>
      <c r="K46" s="195"/>
      <c r="L46" s="7">
        <v>574163131.472907</v>
      </c>
      <c r="M46" s="7">
        <v>520865312.26462287</v>
      </c>
      <c r="N46" s="7">
        <v>442793532.20191616</v>
      </c>
    </row>
    <row r="47" spans="2:14" ht="11.25" customHeight="1">
      <c r="B47" s="28">
        <v>42705</v>
      </c>
      <c r="C47" s="29">
        <v>43922</v>
      </c>
      <c r="D47" s="7">
        <v>40</v>
      </c>
      <c r="E47" s="30">
        <v>1217</v>
      </c>
      <c r="F47" s="301">
        <v>500000000</v>
      </c>
      <c r="G47" s="195"/>
      <c r="H47" s="195"/>
      <c r="I47" s="194">
        <v>609192551.097241</v>
      </c>
      <c r="J47" s="195"/>
      <c r="K47" s="195"/>
      <c r="L47" s="7">
        <v>569918450.2661854</v>
      </c>
      <c r="M47" s="7">
        <v>515699777.25531965</v>
      </c>
      <c r="N47" s="7">
        <v>436545379.62713826</v>
      </c>
    </row>
    <row r="48" spans="2:14" ht="11.25" customHeight="1">
      <c r="B48" s="28">
        <v>42705</v>
      </c>
      <c r="C48" s="29">
        <v>43952</v>
      </c>
      <c r="D48" s="7">
        <v>41</v>
      </c>
      <c r="E48" s="30">
        <v>1247</v>
      </c>
      <c r="F48" s="301">
        <v>500000000</v>
      </c>
      <c r="G48" s="195"/>
      <c r="H48" s="195"/>
      <c r="I48" s="194">
        <v>605641006.038561</v>
      </c>
      <c r="J48" s="195"/>
      <c r="K48" s="195"/>
      <c r="L48" s="7">
        <v>565665855.8013636</v>
      </c>
      <c r="M48" s="7">
        <v>510591945.1869628</v>
      </c>
      <c r="N48" s="7">
        <v>430449784.7676046</v>
      </c>
    </row>
    <row r="49" spans="2:14" ht="11.25" customHeight="1">
      <c r="B49" s="28">
        <v>42705</v>
      </c>
      <c r="C49" s="29">
        <v>43983</v>
      </c>
      <c r="D49" s="7">
        <v>42</v>
      </c>
      <c r="E49" s="30">
        <v>1278</v>
      </c>
      <c r="F49" s="301">
        <v>500000000</v>
      </c>
      <c r="G49" s="195"/>
      <c r="H49" s="195"/>
      <c r="I49" s="194">
        <v>602134199.98548</v>
      </c>
      <c r="J49" s="195"/>
      <c r="K49" s="195"/>
      <c r="L49" s="7">
        <v>561436659.4821719</v>
      </c>
      <c r="M49" s="7">
        <v>505485676.65535325</v>
      </c>
      <c r="N49" s="7">
        <v>424340036.3532253</v>
      </c>
    </row>
    <row r="50" spans="2:14" ht="11.25" customHeight="1">
      <c r="B50" s="28">
        <v>42705</v>
      </c>
      <c r="C50" s="29">
        <v>44013</v>
      </c>
      <c r="D50" s="7">
        <v>43</v>
      </c>
      <c r="E50" s="30">
        <v>1308</v>
      </c>
      <c r="F50" s="301">
        <v>500000000</v>
      </c>
      <c r="G50" s="195"/>
      <c r="H50" s="195"/>
      <c r="I50" s="194">
        <v>598338664.02075</v>
      </c>
      <c r="J50" s="195"/>
      <c r="K50" s="195"/>
      <c r="L50" s="7">
        <v>556981922.2695558</v>
      </c>
      <c r="M50" s="7">
        <v>500240620.25217146</v>
      </c>
      <c r="N50" s="7">
        <v>418215565.6235237</v>
      </c>
    </row>
    <row r="51" spans="2:14" ht="11.25" customHeight="1">
      <c r="B51" s="28">
        <v>42705</v>
      </c>
      <c r="C51" s="29">
        <v>44044</v>
      </c>
      <c r="D51" s="7">
        <v>44</v>
      </c>
      <c r="E51" s="30">
        <v>1339</v>
      </c>
      <c r="F51" s="301">
        <v>500000000</v>
      </c>
      <c r="G51" s="195"/>
      <c r="H51" s="195"/>
      <c r="I51" s="194">
        <v>594277460.881638</v>
      </c>
      <c r="J51" s="195"/>
      <c r="K51" s="195"/>
      <c r="L51" s="7">
        <v>552263156.0376959</v>
      </c>
      <c r="M51" s="7">
        <v>494741131.2886881</v>
      </c>
      <c r="N51" s="7">
        <v>411865937.5264176</v>
      </c>
    </row>
    <row r="52" spans="2:14" ht="11.25" customHeight="1">
      <c r="B52" s="28">
        <v>42705</v>
      </c>
      <c r="C52" s="29">
        <v>44075</v>
      </c>
      <c r="D52" s="7">
        <v>45</v>
      </c>
      <c r="E52" s="30">
        <v>1370</v>
      </c>
      <c r="F52" s="301">
        <v>500000000</v>
      </c>
      <c r="G52" s="195"/>
      <c r="H52" s="195"/>
      <c r="I52" s="194">
        <v>590197021.457957</v>
      </c>
      <c r="J52" s="195"/>
      <c r="K52" s="195"/>
      <c r="L52" s="7">
        <v>547540948.312084</v>
      </c>
      <c r="M52" s="7">
        <v>489263304.287934</v>
      </c>
      <c r="N52" s="7">
        <v>405580551.9170945</v>
      </c>
    </row>
    <row r="53" spans="2:14" ht="11.25" customHeight="1">
      <c r="B53" s="28">
        <v>42705</v>
      </c>
      <c r="C53" s="29">
        <v>44105</v>
      </c>
      <c r="D53" s="7">
        <v>46</v>
      </c>
      <c r="E53" s="30">
        <v>1400</v>
      </c>
      <c r="F53" s="301">
        <v>500000000</v>
      </c>
      <c r="G53" s="195"/>
      <c r="H53" s="195"/>
      <c r="I53" s="194">
        <v>586630094.65557</v>
      </c>
      <c r="J53" s="195"/>
      <c r="K53" s="195"/>
      <c r="L53" s="7">
        <v>543338512.7835972</v>
      </c>
      <c r="M53" s="7">
        <v>484313190.26587754</v>
      </c>
      <c r="N53" s="7">
        <v>399831363.9942346</v>
      </c>
    </row>
    <row r="54" spans="2:14" ht="11.25" customHeight="1">
      <c r="B54" s="28">
        <v>42705</v>
      </c>
      <c r="C54" s="29">
        <v>44136</v>
      </c>
      <c r="D54" s="7">
        <v>47</v>
      </c>
      <c r="E54" s="30">
        <v>1431</v>
      </c>
      <c r="F54" s="301">
        <v>500000000</v>
      </c>
      <c r="G54" s="195"/>
      <c r="H54" s="195"/>
      <c r="I54" s="194">
        <v>583110021.433117</v>
      </c>
      <c r="J54" s="195"/>
      <c r="K54" s="195"/>
      <c r="L54" s="7">
        <v>539162198.0373374</v>
      </c>
      <c r="M54" s="7">
        <v>479368326.77717817</v>
      </c>
      <c r="N54" s="7">
        <v>394072851.4973246</v>
      </c>
    </row>
    <row r="55" spans="2:14" ht="11.25" customHeight="1">
      <c r="B55" s="28">
        <v>42705</v>
      </c>
      <c r="C55" s="29">
        <v>44166</v>
      </c>
      <c r="D55" s="7">
        <v>48</v>
      </c>
      <c r="E55" s="30">
        <v>1461</v>
      </c>
      <c r="F55" s="301">
        <v>500000000</v>
      </c>
      <c r="G55" s="195"/>
      <c r="H55" s="195"/>
      <c r="I55" s="194">
        <v>579457380.589371</v>
      </c>
      <c r="J55" s="195"/>
      <c r="K55" s="195"/>
      <c r="L55" s="7">
        <v>534905408.4194191</v>
      </c>
      <c r="M55" s="7">
        <v>474413082.5881974</v>
      </c>
      <c r="N55" s="7">
        <v>388400625.90801764</v>
      </c>
    </row>
    <row r="56" spans="2:14" ht="11.25" customHeight="1">
      <c r="B56" s="28">
        <v>42705</v>
      </c>
      <c r="C56" s="29">
        <v>44197</v>
      </c>
      <c r="D56" s="7">
        <v>49</v>
      </c>
      <c r="E56" s="30">
        <v>1492</v>
      </c>
      <c r="F56" s="301">
        <v>500000000</v>
      </c>
      <c r="G56" s="195"/>
      <c r="H56" s="195"/>
      <c r="I56" s="194">
        <v>575065001.599063</v>
      </c>
      <c r="J56" s="195"/>
      <c r="K56" s="195"/>
      <c r="L56" s="7">
        <v>529950378.31535083</v>
      </c>
      <c r="M56" s="7">
        <v>468823062.1009585</v>
      </c>
      <c r="N56" s="7">
        <v>382198388.0150922</v>
      </c>
    </row>
    <row r="57" spans="2:14" ht="11.25" customHeight="1">
      <c r="B57" s="28">
        <v>42705</v>
      </c>
      <c r="C57" s="29">
        <v>44228</v>
      </c>
      <c r="D57" s="7">
        <v>50</v>
      </c>
      <c r="E57" s="30">
        <v>1523</v>
      </c>
      <c r="F57" s="301">
        <v>500000000</v>
      </c>
      <c r="G57" s="195"/>
      <c r="H57" s="195"/>
      <c r="I57" s="194">
        <v>571538643.335225</v>
      </c>
      <c r="J57" s="195"/>
      <c r="K57" s="195"/>
      <c r="L57" s="7">
        <v>525807344.2938827</v>
      </c>
      <c r="M57" s="7">
        <v>463974915.5315024</v>
      </c>
      <c r="N57" s="7">
        <v>376643957.8437156</v>
      </c>
    </row>
    <row r="58" spans="2:14" ht="11.25" customHeight="1">
      <c r="B58" s="28">
        <v>42705</v>
      </c>
      <c r="C58" s="29">
        <v>44256</v>
      </c>
      <c r="D58" s="7">
        <v>51</v>
      </c>
      <c r="E58" s="30">
        <v>1551</v>
      </c>
      <c r="F58" s="301">
        <v>500000000</v>
      </c>
      <c r="G58" s="195"/>
      <c r="H58" s="195"/>
      <c r="I58" s="194">
        <v>568008475.851854</v>
      </c>
      <c r="J58" s="195"/>
      <c r="K58" s="195"/>
      <c r="L58" s="7">
        <v>521759046.2945273</v>
      </c>
      <c r="M58" s="7">
        <v>459344961.76835126</v>
      </c>
      <c r="N58" s="7">
        <v>371458646.51018745</v>
      </c>
    </row>
    <row r="59" spans="2:14" ht="11.25" customHeight="1">
      <c r="B59" s="28">
        <v>42705</v>
      </c>
      <c r="C59" s="29">
        <v>44287</v>
      </c>
      <c r="D59" s="7">
        <v>52</v>
      </c>
      <c r="E59" s="30">
        <v>1582</v>
      </c>
      <c r="F59" s="301">
        <v>500000000</v>
      </c>
      <c r="G59" s="195"/>
      <c r="H59" s="195"/>
      <c r="I59" s="194">
        <v>564475070.420106</v>
      </c>
      <c r="J59" s="195"/>
      <c r="K59" s="195"/>
      <c r="L59" s="7">
        <v>517633907.287841</v>
      </c>
      <c r="M59" s="7">
        <v>454554309.2462668</v>
      </c>
      <c r="N59" s="7">
        <v>366027666.85445124</v>
      </c>
    </row>
    <row r="60" spans="2:14" ht="11.25" customHeight="1">
      <c r="B60" s="28">
        <v>42705</v>
      </c>
      <c r="C60" s="29">
        <v>44317</v>
      </c>
      <c r="D60" s="7">
        <v>53</v>
      </c>
      <c r="E60" s="30">
        <v>1612</v>
      </c>
      <c r="F60" s="301">
        <v>500000000</v>
      </c>
      <c r="G60" s="195"/>
      <c r="H60" s="195"/>
      <c r="I60" s="194">
        <v>560937127.310711</v>
      </c>
      <c r="J60" s="195"/>
      <c r="K60" s="195"/>
      <c r="L60" s="7">
        <v>513545226.56486386</v>
      </c>
      <c r="M60" s="7">
        <v>449853937.97554284</v>
      </c>
      <c r="N60" s="7">
        <v>360757812.045649</v>
      </c>
    </row>
    <row r="61" spans="2:14" ht="11.25" customHeight="1">
      <c r="B61" s="28">
        <v>42705</v>
      </c>
      <c r="C61" s="29">
        <v>44348</v>
      </c>
      <c r="D61" s="7">
        <v>54</v>
      </c>
      <c r="E61" s="30">
        <v>1643</v>
      </c>
      <c r="F61" s="301">
        <v>500000000</v>
      </c>
      <c r="G61" s="195"/>
      <c r="H61" s="195"/>
      <c r="I61" s="194">
        <v>557394406.87691</v>
      </c>
      <c r="J61" s="195"/>
      <c r="K61" s="195"/>
      <c r="L61" s="7">
        <v>509436310.3381552</v>
      </c>
      <c r="M61" s="7">
        <v>445119703.4755315</v>
      </c>
      <c r="N61" s="7">
        <v>355449294.2648529</v>
      </c>
    </row>
    <row r="62" spans="2:14" ht="11.25" customHeight="1">
      <c r="B62" s="28">
        <v>42705</v>
      </c>
      <c r="C62" s="29">
        <v>44378</v>
      </c>
      <c r="D62" s="7">
        <v>55</v>
      </c>
      <c r="E62" s="30">
        <v>1673</v>
      </c>
      <c r="F62" s="301">
        <v>500000000</v>
      </c>
      <c r="G62" s="195"/>
      <c r="H62" s="195"/>
      <c r="I62" s="194">
        <v>553781835.512943</v>
      </c>
      <c r="J62" s="195"/>
      <c r="K62" s="195"/>
      <c r="L62" s="7">
        <v>505303791.1005111</v>
      </c>
      <c r="M62" s="7">
        <v>440422245.25575536</v>
      </c>
      <c r="N62" s="7">
        <v>350256470.76440513</v>
      </c>
    </row>
    <row r="63" spans="2:14" ht="11.25" customHeight="1">
      <c r="B63" s="28">
        <v>42705</v>
      </c>
      <c r="C63" s="29">
        <v>44409</v>
      </c>
      <c r="D63" s="7">
        <v>56</v>
      </c>
      <c r="E63" s="30">
        <v>1704</v>
      </c>
      <c r="F63" s="301">
        <v>500000000</v>
      </c>
      <c r="G63" s="195"/>
      <c r="H63" s="195"/>
      <c r="I63" s="194">
        <v>550229878.669619</v>
      </c>
      <c r="J63" s="195"/>
      <c r="K63" s="195"/>
      <c r="L63" s="7">
        <v>501211236.8315312</v>
      </c>
      <c r="M63" s="7">
        <v>435744166.69311243</v>
      </c>
      <c r="N63" s="7">
        <v>345068346.04536915</v>
      </c>
    </row>
    <row r="64" spans="2:14" ht="11.25" customHeight="1">
      <c r="B64" s="28">
        <v>42705</v>
      </c>
      <c r="C64" s="29">
        <v>44440</v>
      </c>
      <c r="D64" s="7">
        <v>57</v>
      </c>
      <c r="E64" s="30">
        <v>1735</v>
      </c>
      <c r="F64" s="301">
        <v>500000000</v>
      </c>
      <c r="G64" s="195"/>
      <c r="H64" s="195"/>
      <c r="I64" s="194">
        <v>546673140.400784</v>
      </c>
      <c r="J64" s="195"/>
      <c r="K64" s="195"/>
      <c r="L64" s="7">
        <v>497126763.4488373</v>
      </c>
      <c r="M64" s="7">
        <v>431094041.67074424</v>
      </c>
      <c r="N64" s="7">
        <v>339939929.66302747</v>
      </c>
    </row>
    <row r="65" spans="2:14" ht="11.25" customHeight="1">
      <c r="B65" s="28">
        <v>42705</v>
      </c>
      <c r="C65" s="29">
        <v>44470</v>
      </c>
      <c r="D65" s="7">
        <v>58</v>
      </c>
      <c r="E65" s="30">
        <v>1765</v>
      </c>
      <c r="F65" s="301">
        <v>500000000</v>
      </c>
      <c r="G65" s="195"/>
      <c r="H65" s="195"/>
      <c r="I65" s="194">
        <v>543113493.802715</v>
      </c>
      <c r="J65" s="195"/>
      <c r="K65" s="195"/>
      <c r="L65" s="7">
        <v>493079062.6702524</v>
      </c>
      <c r="M65" s="7">
        <v>426531593.1119008</v>
      </c>
      <c r="N65" s="7">
        <v>334963470.95152843</v>
      </c>
    </row>
    <row r="66" spans="2:14" ht="11.25" customHeight="1">
      <c r="B66" s="28">
        <v>42705</v>
      </c>
      <c r="C66" s="29">
        <v>44501</v>
      </c>
      <c r="D66" s="7">
        <v>59</v>
      </c>
      <c r="E66" s="30">
        <v>1796</v>
      </c>
      <c r="F66" s="301">
        <v>500000000</v>
      </c>
      <c r="G66" s="195"/>
      <c r="H66" s="195"/>
      <c r="I66" s="194">
        <v>539550038.760539</v>
      </c>
      <c r="J66" s="195"/>
      <c r="K66" s="195"/>
      <c r="L66" s="7">
        <v>489013080.09382534</v>
      </c>
      <c r="M66" s="7">
        <v>421938555.47566724</v>
      </c>
      <c r="N66" s="7">
        <v>329952994.8494759</v>
      </c>
    </row>
    <row r="67" spans="2:14" ht="11.25" customHeight="1">
      <c r="B67" s="28">
        <v>42705</v>
      </c>
      <c r="C67" s="29">
        <v>44531</v>
      </c>
      <c r="D67" s="7">
        <v>60</v>
      </c>
      <c r="E67" s="30">
        <v>1826</v>
      </c>
      <c r="F67" s="301">
        <v>500000000</v>
      </c>
      <c r="G67" s="195"/>
      <c r="H67" s="195"/>
      <c r="I67" s="194">
        <v>535982928.333011</v>
      </c>
      <c r="J67" s="195"/>
      <c r="K67" s="195"/>
      <c r="L67" s="7">
        <v>484982720.329698</v>
      </c>
      <c r="M67" s="7">
        <v>417431067.46338326</v>
      </c>
      <c r="N67" s="7">
        <v>325090078.10089976</v>
      </c>
    </row>
    <row r="68" spans="2:14" ht="11.25" customHeight="1">
      <c r="B68" s="28">
        <v>42705</v>
      </c>
      <c r="C68" s="29">
        <v>44562</v>
      </c>
      <c r="D68" s="7">
        <v>61</v>
      </c>
      <c r="E68" s="30">
        <v>1857</v>
      </c>
      <c r="F68" s="301">
        <v>500000000</v>
      </c>
      <c r="G68" s="195"/>
      <c r="H68" s="195"/>
      <c r="I68" s="194">
        <v>532413918.14745</v>
      </c>
      <c r="J68" s="195"/>
      <c r="K68" s="195"/>
      <c r="L68" s="7">
        <v>480936221.73506683</v>
      </c>
      <c r="M68" s="7">
        <v>412895436.94392866</v>
      </c>
      <c r="N68" s="7">
        <v>320195813.49643576</v>
      </c>
    </row>
    <row r="69" spans="2:14" ht="11.25" customHeight="1">
      <c r="B69" s="28">
        <v>42705</v>
      </c>
      <c r="C69" s="29">
        <v>44593</v>
      </c>
      <c r="D69" s="7">
        <v>62</v>
      </c>
      <c r="E69" s="30">
        <v>1888</v>
      </c>
      <c r="F69" s="301">
        <v>500000000</v>
      </c>
      <c r="G69" s="195"/>
      <c r="H69" s="195"/>
      <c r="I69" s="194">
        <v>528842535.342608</v>
      </c>
      <c r="J69" s="195"/>
      <c r="K69" s="195"/>
      <c r="L69" s="7">
        <v>476899914.7468384</v>
      </c>
      <c r="M69" s="7">
        <v>408388904.0970097</v>
      </c>
      <c r="N69" s="7">
        <v>315359645.9295154</v>
      </c>
    </row>
    <row r="70" spans="2:14" ht="11.25" customHeight="1">
      <c r="B70" s="28">
        <v>42705</v>
      </c>
      <c r="C70" s="29">
        <v>44621</v>
      </c>
      <c r="D70" s="7">
        <v>63</v>
      </c>
      <c r="E70" s="30">
        <v>1916</v>
      </c>
      <c r="F70" s="301">
        <v>500000000</v>
      </c>
      <c r="G70" s="195"/>
      <c r="H70" s="195"/>
      <c r="I70" s="194">
        <v>525266211.964171</v>
      </c>
      <c r="J70" s="195"/>
      <c r="K70" s="195"/>
      <c r="L70" s="7">
        <v>472949155.8583022</v>
      </c>
      <c r="M70" s="7">
        <v>404075258.8649635</v>
      </c>
      <c r="N70" s="7">
        <v>310834672.30883</v>
      </c>
    </row>
    <row r="71" spans="2:14" ht="11.25" customHeight="1">
      <c r="B71" s="28">
        <v>42705</v>
      </c>
      <c r="C71" s="29">
        <v>44652</v>
      </c>
      <c r="D71" s="7">
        <v>64</v>
      </c>
      <c r="E71" s="30">
        <v>1947</v>
      </c>
      <c r="F71" s="301">
        <v>500000000</v>
      </c>
      <c r="G71" s="195"/>
      <c r="H71" s="195"/>
      <c r="I71" s="194">
        <v>521686746.130783</v>
      </c>
      <c r="J71" s="195"/>
      <c r="K71" s="195"/>
      <c r="L71" s="7">
        <v>468929518.101016</v>
      </c>
      <c r="M71" s="7">
        <v>399622074.1202407</v>
      </c>
      <c r="N71" s="7">
        <v>306107017.468207</v>
      </c>
    </row>
    <row r="72" spans="2:14" ht="11.25" customHeight="1">
      <c r="B72" s="28">
        <v>42705</v>
      </c>
      <c r="C72" s="29">
        <v>44682</v>
      </c>
      <c r="D72" s="7">
        <v>65</v>
      </c>
      <c r="E72" s="30">
        <v>1977</v>
      </c>
      <c r="F72" s="301">
        <v>500000000</v>
      </c>
      <c r="G72" s="195"/>
      <c r="H72" s="195"/>
      <c r="I72" s="194">
        <v>518102921.351867</v>
      </c>
      <c r="J72" s="195"/>
      <c r="K72" s="195"/>
      <c r="L72" s="7">
        <v>464943702.4744391</v>
      </c>
      <c r="M72" s="7">
        <v>395250142.38536704</v>
      </c>
      <c r="N72" s="7">
        <v>301517091.26280063</v>
      </c>
    </row>
    <row r="73" spans="2:14" ht="11.25" customHeight="1">
      <c r="B73" s="28">
        <v>42705</v>
      </c>
      <c r="C73" s="29">
        <v>44713</v>
      </c>
      <c r="D73" s="7">
        <v>66</v>
      </c>
      <c r="E73" s="30">
        <v>2008</v>
      </c>
      <c r="F73" s="301">
        <v>500000000</v>
      </c>
      <c r="G73" s="195"/>
      <c r="H73" s="195"/>
      <c r="I73" s="194">
        <v>514054067.998537</v>
      </c>
      <c r="J73" s="195"/>
      <c r="K73" s="195"/>
      <c r="L73" s="7">
        <v>460527859.6380107</v>
      </c>
      <c r="M73" s="7">
        <v>390500564.67555845</v>
      </c>
      <c r="N73" s="7">
        <v>296632126.776497</v>
      </c>
    </row>
    <row r="74" spans="2:14" ht="11.25" customHeight="1">
      <c r="B74" s="28">
        <v>42705</v>
      </c>
      <c r="C74" s="29">
        <v>44743</v>
      </c>
      <c r="D74" s="7">
        <v>67</v>
      </c>
      <c r="E74" s="30">
        <v>2038</v>
      </c>
      <c r="F74" s="301">
        <v>500000000</v>
      </c>
      <c r="G74" s="195"/>
      <c r="H74" s="195"/>
      <c r="I74" s="194">
        <v>510217574.960339</v>
      </c>
      <c r="J74" s="195"/>
      <c r="K74" s="195"/>
      <c r="L74" s="7">
        <v>456340571.8403457</v>
      </c>
      <c r="M74" s="7">
        <v>385997603.0542776</v>
      </c>
      <c r="N74" s="7">
        <v>292009654.6156186</v>
      </c>
    </row>
    <row r="75" spans="2:14" ht="11.25" customHeight="1">
      <c r="B75" s="28">
        <v>42705</v>
      </c>
      <c r="C75" s="29">
        <v>44774</v>
      </c>
      <c r="D75" s="7">
        <v>68</v>
      </c>
      <c r="E75" s="30">
        <v>2069</v>
      </c>
      <c r="F75" s="301">
        <v>500000000</v>
      </c>
      <c r="G75" s="195"/>
      <c r="H75" s="195"/>
      <c r="I75" s="194">
        <v>506440115.493915</v>
      </c>
      <c r="J75" s="195"/>
      <c r="K75" s="195"/>
      <c r="L75" s="7">
        <v>452193740.41994065</v>
      </c>
      <c r="M75" s="7">
        <v>381517237.3977705</v>
      </c>
      <c r="N75" s="7">
        <v>287397765.39143115</v>
      </c>
    </row>
    <row r="76" spans="2:14" ht="11.25" customHeight="1">
      <c r="B76" s="28">
        <v>42705</v>
      </c>
      <c r="C76" s="29">
        <v>44805</v>
      </c>
      <c r="D76" s="7">
        <v>69</v>
      </c>
      <c r="E76" s="30">
        <v>2100</v>
      </c>
      <c r="F76" s="301">
        <v>500000000</v>
      </c>
      <c r="G76" s="195"/>
      <c r="H76" s="195"/>
      <c r="I76" s="194">
        <v>502848162.202743</v>
      </c>
      <c r="J76" s="195"/>
      <c r="K76" s="195"/>
      <c r="L76" s="7">
        <v>448225018.026782</v>
      </c>
      <c r="M76" s="7">
        <v>377207053.0917716</v>
      </c>
      <c r="N76" s="7">
        <v>282947360.2822569</v>
      </c>
    </row>
    <row r="77" spans="2:14" ht="11.25" customHeight="1">
      <c r="B77" s="28">
        <v>42705</v>
      </c>
      <c r="C77" s="29">
        <v>44835</v>
      </c>
      <c r="D77" s="7">
        <v>70</v>
      </c>
      <c r="E77" s="30">
        <v>2130</v>
      </c>
      <c r="F77" s="301">
        <v>500000000</v>
      </c>
      <c r="G77" s="195"/>
      <c r="H77" s="195"/>
      <c r="I77" s="194">
        <v>499251942.337821</v>
      </c>
      <c r="J77" s="195"/>
      <c r="K77" s="195"/>
      <c r="L77" s="7">
        <v>444288988.59957653</v>
      </c>
      <c r="M77" s="7">
        <v>372974403.70319694</v>
      </c>
      <c r="N77" s="7">
        <v>278625559.56420445</v>
      </c>
    </row>
    <row r="78" spans="2:14" ht="11.25" customHeight="1">
      <c r="B78" s="28">
        <v>42705</v>
      </c>
      <c r="C78" s="29">
        <v>44866</v>
      </c>
      <c r="D78" s="7">
        <v>71</v>
      </c>
      <c r="E78" s="30">
        <v>2161</v>
      </c>
      <c r="F78" s="301">
        <v>500000000</v>
      </c>
      <c r="G78" s="195"/>
      <c r="H78" s="195"/>
      <c r="I78" s="194">
        <v>495656909.219745</v>
      </c>
      <c r="J78" s="195"/>
      <c r="K78" s="195"/>
      <c r="L78" s="7">
        <v>440341614.0591914</v>
      </c>
      <c r="M78" s="7">
        <v>368720514.8014772</v>
      </c>
      <c r="N78" s="7">
        <v>274281077.2053435</v>
      </c>
    </row>
    <row r="79" spans="2:14" ht="11.25" customHeight="1">
      <c r="B79" s="28">
        <v>42705</v>
      </c>
      <c r="C79" s="29">
        <v>44896</v>
      </c>
      <c r="D79" s="7">
        <v>72</v>
      </c>
      <c r="E79" s="30">
        <v>2191</v>
      </c>
      <c r="F79" s="301">
        <v>500000000</v>
      </c>
      <c r="G79" s="195"/>
      <c r="H79" s="195"/>
      <c r="I79" s="194">
        <v>492061270.078541</v>
      </c>
      <c r="J79" s="195"/>
      <c r="K79" s="195"/>
      <c r="L79" s="7">
        <v>436429711.6367683</v>
      </c>
      <c r="M79" s="7">
        <v>364545421.4142968</v>
      </c>
      <c r="N79" s="7">
        <v>270063739.18206507</v>
      </c>
    </row>
    <row r="80" spans="2:14" ht="11.25" customHeight="1">
      <c r="B80" s="28">
        <v>42705</v>
      </c>
      <c r="C80" s="29">
        <v>44927</v>
      </c>
      <c r="D80" s="7">
        <v>73</v>
      </c>
      <c r="E80" s="30">
        <v>2222</v>
      </c>
      <c r="F80" s="301">
        <v>500000000</v>
      </c>
      <c r="G80" s="195"/>
      <c r="H80" s="195"/>
      <c r="I80" s="194">
        <v>488464072.421227</v>
      </c>
      <c r="J80" s="195"/>
      <c r="K80" s="195"/>
      <c r="L80" s="7">
        <v>432504400.8943792</v>
      </c>
      <c r="M80" s="7">
        <v>360347872.7396887</v>
      </c>
      <c r="N80" s="7">
        <v>265823401.27136457</v>
      </c>
    </row>
    <row r="81" spans="2:14" ht="11.25" customHeight="1">
      <c r="B81" s="28">
        <v>42705</v>
      </c>
      <c r="C81" s="29">
        <v>44958</v>
      </c>
      <c r="D81" s="7">
        <v>74</v>
      </c>
      <c r="E81" s="30">
        <v>2253</v>
      </c>
      <c r="F81" s="301">
        <v>500000000</v>
      </c>
      <c r="G81" s="195"/>
      <c r="H81" s="195"/>
      <c r="I81" s="194">
        <v>484866481.174604</v>
      </c>
      <c r="J81" s="195"/>
      <c r="K81" s="195"/>
      <c r="L81" s="7">
        <v>428590802.0163823</v>
      </c>
      <c r="M81" s="7">
        <v>356179049.7919908</v>
      </c>
      <c r="N81" s="7">
        <v>261635239.54259232</v>
      </c>
    </row>
    <row r="82" spans="2:14" ht="11.25" customHeight="1">
      <c r="B82" s="28">
        <v>42705</v>
      </c>
      <c r="C82" s="29">
        <v>44986</v>
      </c>
      <c r="D82" s="7">
        <v>75</v>
      </c>
      <c r="E82" s="30">
        <v>2281</v>
      </c>
      <c r="F82" s="301">
        <v>500000000</v>
      </c>
      <c r="G82" s="195"/>
      <c r="H82" s="195"/>
      <c r="I82" s="194">
        <v>481204288.387648</v>
      </c>
      <c r="J82" s="195"/>
      <c r="K82" s="195"/>
      <c r="L82" s="7">
        <v>424701990.1373153</v>
      </c>
      <c r="M82" s="7">
        <v>352136413.6217597</v>
      </c>
      <c r="N82" s="7">
        <v>257675908.29079452</v>
      </c>
    </row>
    <row r="83" spans="2:14" ht="11.25" customHeight="1">
      <c r="B83" s="28">
        <v>42705</v>
      </c>
      <c r="C83" s="29">
        <v>45017</v>
      </c>
      <c r="D83" s="7">
        <v>76</v>
      </c>
      <c r="E83" s="30">
        <v>2312</v>
      </c>
      <c r="F83" s="301">
        <v>500000000</v>
      </c>
      <c r="G83" s="195"/>
      <c r="H83" s="195"/>
      <c r="I83" s="194">
        <v>477600408.580418</v>
      </c>
      <c r="J83" s="195"/>
      <c r="K83" s="195"/>
      <c r="L83" s="7">
        <v>420806341.31326723</v>
      </c>
      <c r="M83" s="7">
        <v>348019043.73556477</v>
      </c>
      <c r="N83" s="7">
        <v>253584385.17183143</v>
      </c>
    </row>
    <row r="84" spans="2:14" ht="11.25" customHeight="1">
      <c r="B84" s="28">
        <v>42705</v>
      </c>
      <c r="C84" s="29">
        <v>45047</v>
      </c>
      <c r="D84" s="7">
        <v>77</v>
      </c>
      <c r="E84" s="30">
        <v>2342</v>
      </c>
      <c r="F84" s="301">
        <v>500000000</v>
      </c>
      <c r="G84" s="195"/>
      <c r="H84" s="195"/>
      <c r="I84" s="194">
        <v>474002442.981003</v>
      </c>
      <c r="J84" s="195"/>
      <c r="K84" s="195"/>
      <c r="L84" s="7">
        <v>416950718.4364795</v>
      </c>
      <c r="M84" s="7">
        <v>343981611.9946877</v>
      </c>
      <c r="N84" s="7">
        <v>249615074.46078658</v>
      </c>
    </row>
    <row r="85" spans="2:14" ht="11.25" customHeight="1">
      <c r="B85" s="28">
        <v>42705</v>
      </c>
      <c r="C85" s="29">
        <v>45078</v>
      </c>
      <c r="D85" s="7">
        <v>78</v>
      </c>
      <c r="E85" s="30">
        <v>2373</v>
      </c>
      <c r="F85" s="301">
        <v>500000000</v>
      </c>
      <c r="G85" s="195"/>
      <c r="H85" s="195"/>
      <c r="I85" s="194">
        <v>470389410.630637</v>
      </c>
      <c r="J85" s="195"/>
      <c r="K85" s="195"/>
      <c r="L85" s="7">
        <v>413070767.8092593</v>
      </c>
      <c r="M85" s="7">
        <v>339914002.7392745</v>
      </c>
      <c r="N85" s="7">
        <v>245618603.09540996</v>
      </c>
    </row>
    <row r="86" spans="2:14" ht="11.25" customHeight="1">
      <c r="B86" s="28">
        <v>42705</v>
      </c>
      <c r="C86" s="29">
        <v>45108</v>
      </c>
      <c r="D86" s="7">
        <v>79</v>
      </c>
      <c r="E86" s="30">
        <v>2403</v>
      </c>
      <c r="F86" s="301">
        <v>500000000</v>
      </c>
      <c r="G86" s="195"/>
      <c r="H86" s="195"/>
      <c r="I86" s="194">
        <v>466803642.682324</v>
      </c>
      <c r="J86" s="195"/>
      <c r="K86" s="195"/>
      <c r="L86" s="7">
        <v>409249089.90818334</v>
      </c>
      <c r="M86" s="7">
        <v>335940282.7246615</v>
      </c>
      <c r="N86" s="7">
        <v>241752162.85420498</v>
      </c>
    </row>
    <row r="87" spans="2:14" ht="11.25" customHeight="1">
      <c r="B87" s="28">
        <v>42705</v>
      </c>
      <c r="C87" s="29">
        <v>45139</v>
      </c>
      <c r="D87" s="7">
        <v>80</v>
      </c>
      <c r="E87" s="30">
        <v>2434</v>
      </c>
      <c r="F87" s="301">
        <v>500000000</v>
      </c>
      <c r="G87" s="195"/>
      <c r="H87" s="195"/>
      <c r="I87" s="194">
        <v>463222984.396718</v>
      </c>
      <c r="J87" s="195"/>
      <c r="K87" s="195"/>
      <c r="L87" s="7">
        <v>405421116.4095206</v>
      </c>
      <c r="M87" s="7">
        <v>331951640.442768</v>
      </c>
      <c r="N87" s="7">
        <v>237870027.95224</v>
      </c>
    </row>
    <row r="88" spans="2:14" ht="11.25" customHeight="1">
      <c r="B88" s="28">
        <v>42705</v>
      </c>
      <c r="C88" s="29">
        <v>45170</v>
      </c>
      <c r="D88" s="7">
        <v>81</v>
      </c>
      <c r="E88" s="30">
        <v>2465</v>
      </c>
      <c r="F88" s="301">
        <v>500000000</v>
      </c>
      <c r="G88" s="195"/>
      <c r="H88" s="195"/>
      <c r="I88" s="194">
        <v>459515055.167249</v>
      </c>
      <c r="J88" s="195"/>
      <c r="K88" s="195"/>
      <c r="L88" s="7">
        <v>401493749.78843546</v>
      </c>
      <c r="M88" s="7">
        <v>327899938.8491025</v>
      </c>
      <c r="N88" s="7">
        <v>233971446.29590037</v>
      </c>
    </row>
    <row r="89" spans="2:14" ht="11.25" customHeight="1">
      <c r="B89" s="28">
        <v>42705</v>
      </c>
      <c r="C89" s="29">
        <v>45200</v>
      </c>
      <c r="D89" s="7">
        <v>82</v>
      </c>
      <c r="E89" s="30">
        <v>2495</v>
      </c>
      <c r="F89" s="301">
        <v>0</v>
      </c>
      <c r="G89" s="195"/>
      <c r="H89" s="195"/>
      <c r="I89" s="194">
        <v>455934781.816175</v>
      </c>
      <c r="J89" s="195"/>
      <c r="K89" s="195"/>
      <c r="L89" s="7">
        <v>397711664.6750882</v>
      </c>
      <c r="M89" s="7">
        <v>324011662.82379305</v>
      </c>
      <c r="N89" s="7">
        <v>230249263.87247357</v>
      </c>
    </row>
    <row r="90" spans="2:14" ht="11.25" customHeight="1">
      <c r="B90" s="28">
        <v>42705</v>
      </c>
      <c r="C90" s="29">
        <v>45231</v>
      </c>
      <c r="D90" s="7">
        <v>83</v>
      </c>
      <c r="E90" s="30">
        <v>2526</v>
      </c>
      <c r="F90" s="301"/>
      <c r="G90" s="195"/>
      <c r="H90" s="195"/>
      <c r="I90" s="194">
        <v>452358475.934092</v>
      </c>
      <c r="J90" s="195"/>
      <c r="K90" s="195"/>
      <c r="L90" s="7">
        <v>393922797.65403455</v>
      </c>
      <c r="M90" s="7">
        <v>320108733.1607522</v>
      </c>
      <c r="N90" s="7">
        <v>226512279.01634786</v>
      </c>
    </row>
    <row r="91" spans="2:14" ht="11.25" customHeight="1">
      <c r="B91" s="28">
        <v>42705</v>
      </c>
      <c r="C91" s="29">
        <v>45261</v>
      </c>
      <c r="D91" s="7">
        <v>84</v>
      </c>
      <c r="E91" s="30">
        <v>2556</v>
      </c>
      <c r="F91" s="301"/>
      <c r="G91" s="195"/>
      <c r="H91" s="195"/>
      <c r="I91" s="194">
        <v>448787498.578142</v>
      </c>
      <c r="J91" s="195"/>
      <c r="K91" s="195"/>
      <c r="L91" s="7">
        <v>390171635.8979677</v>
      </c>
      <c r="M91" s="7">
        <v>316280101.0361278</v>
      </c>
      <c r="N91" s="7">
        <v>222885686.45969263</v>
      </c>
    </row>
    <row r="92" spans="2:14" ht="11.25" customHeight="1">
      <c r="B92" s="28">
        <v>42705</v>
      </c>
      <c r="C92" s="29">
        <v>45292</v>
      </c>
      <c r="D92" s="7">
        <v>85</v>
      </c>
      <c r="E92" s="30">
        <v>2587</v>
      </c>
      <c r="F92" s="301"/>
      <c r="G92" s="195"/>
      <c r="H92" s="195"/>
      <c r="I92" s="194">
        <v>445220546.434953</v>
      </c>
      <c r="J92" s="195"/>
      <c r="K92" s="195"/>
      <c r="L92" s="7">
        <v>386414060.8925318</v>
      </c>
      <c r="M92" s="7">
        <v>312437524.69082546</v>
      </c>
      <c r="N92" s="7">
        <v>219245212.34543896</v>
      </c>
    </row>
    <row r="93" spans="2:14" ht="11.25" customHeight="1">
      <c r="B93" s="28">
        <v>42705</v>
      </c>
      <c r="C93" s="29">
        <v>45323</v>
      </c>
      <c r="D93" s="7">
        <v>86</v>
      </c>
      <c r="E93" s="30">
        <v>2618</v>
      </c>
      <c r="F93" s="301"/>
      <c r="G93" s="195"/>
      <c r="H93" s="195"/>
      <c r="I93" s="194">
        <v>441655503.962423</v>
      </c>
      <c r="J93" s="195"/>
      <c r="K93" s="195"/>
      <c r="L93" s="7">
        <v>382669764.36646974</v>
      </c>
      <c r="M93" s="7">
        <v>308623156.69705737</v>
      </c>
      <c r="N93" s="7">
        <v>215651289.1450831</v>
      </c>
    </row>
    <row r="94" spans="2:14" ht="11.25" customHeight="1">
      <c r="B94" s="28">
        <v>42705</v>
      </c>
      <c r="C94" s="29">
        <v>45352</v>
      </c>
      <c r="D94" s="7">
        <v>87</v>
      </c>
      <c r="E94" s="30">
        <v>2647</v>
      </c>
      <c r="F94" s="301"/>
      <c r="G94" s="195"/>
      <c r="H94" s="195"/>
      <c r="I94" s="194">
        <v>436841946.545038</v>
      </c>
      <c r="J94" s="195"/>
      <c r="K94" s="195"/>
      <c r="L94" s="7">
        <v>377898507.98786795</v>
      </c>
      <c r="M94" s="7">
        <v>304049979.92162263</v>
      </c>
      <c r="N94" s="7">
        <v>211613843.86837566</v>
      </c>
    </row>
    <row r="95" spans="2:14" ht="11.25" customHeight="1">
      <c r="B95" s="28">
        <v>42705</v>
      </c>
      <c r="C95" s="29">
        <v>45383</v>
      </c>
      <c r="D95" s="7">
        <v>88</v>
      </c>
      <c r="E95" s="30">
        <v>2678</v>
      </c>
      <c r="F95" s="301"/>
      <c r="G95" s="195"/>
      <c r="H95" s="195"/>
      <c r="I95" s="194">
        <v>433058043.346001</v>
      </c>
      <c r="J95" s="195"/>
      <c r="K95" s="195"/>
      <c r="L95" s="7">
        <v>373989777.908791</v>
      </c>
      <c r="M95" s="7">
        <v>300139826.18328714</v>
      </c>
      <c r="N95" s="7">
        <v>208007667.0993389</v>
      </c>
    </row>
    <row r="96" spans="2:14" ht="11.25" customHeight="1">
      <c r="B96" s="28">
        <v>42705</v>
      </c>
      <c r="C96" s="29">
        <v>45413</v>
      </c>
      <c r="D96" s="7">
        <v>89</v>
      </c>
      <c r="E96" s="30">
        <v>2708</v>
      </c>
      <c r="F96" s="301"/>
      <c r="G96" s="195"/>
      <c r="H96" s="195"/>
      <c r="I96" s="194">
        <v>429498962.57467</v>
      </c>
      <c r="J96" s="195"/>
      <c r="K96" s="195"/>
      <c r="L96" s="7">
        <v>370307324.4423895</v>
      </c>
      <c r="M96" s="7">
        <v>296453078.22671664</v>
      </c>
      <c r="N96" s="7">
        <v>204610428.1747841</v>
      </c>
    </row>
    <row r="97" spans="2:14" ht="11.25" customHeight="1">
      <c r="B97" s="28">
        <v>42705</v>
      </c>
      <c r="C97" s="29">
        <v>45444</v>
      </c>
      <c r="D97" s="7">
        <v>90</v>
      </c>
      <c r="E97" s="30">
        <v>2739</v>
      </c>
      <c r="F97" s="301"/>
      <c r="G97" s="195"/>
      <c r="H97" s="195"/>
      <c r="I97" s="194">
        <v>425943590.499409</v>
      </c>
      <c r="J97" s="195"/>
      <c r="K97" s="195"/>
      <c r="L97" s="7">
        <v>366619068.4414799</v>
      </c>
      <c r="M97" s="7">
        <v>292753977.5856108</v>
      </c>
      <c r="N97" s="7">
        <v>201201504.56346044</v>
      </c>
    </row>
    <row r="98" spans="2:14" ht="11.25" customHeight="1">
      <c r="B98" s="28">
        <v>42705</v>
      </c>
      <c r="C98" s="29">
        <v>45474</v>
      </c>
      <c r="D98" s="7">
        <v>91</v>
      </c>
      <c r="E98" s="30">
        <v>2769</v>
      </c>
      <c r="F98" s="301"/>
      <c r="G98" s="195"/>
      <c r="H98" s="195"/>
      <c r="I98" s="194">
        <v>422147301.489525</v>
      </c>
      <c r="J98" s="195"/>
      <c r="K98" s="195"/>
      <c r="L98" s="7">
        <v>362755110.8557428</v>
      </c>
      <c r="M98" s="7">
        <v>288955564.4364124</v>
      </c>
      <c r="N98" s="7">
        <v>197776899.88685042</v>
      </c>
    </row>
    <row r="99" spans="2:14" ht="11.25" customHeight="1">
      <c r="B99" s="28">
        <v>42705</v>
      </c>
      <c r="C99" s="29">
        <v>45505</v>
      </c>
      <c r="D99" s="7">
        <v>92</v>
      </c>
      <c r="E99" s="30">
        <v>2800</v>
      </c>
      <c r="F99" s="301"/>
      <c r="G99" s="195"/>
      <c r="H99" s="195"/>
      <c r="I99" s="194">
        <v>418601862.346992</v>
      </c>
      <c r="J99" s="195"/>
      <c r="K99" s="195"/>
      <c r="L99" s="7">
        <v>359098389.75026643</v>
      </c>
      <c r="M99" s="7">
        <v>285315307.55016226</v>
      </c>
      <c r="N99" s="7">
        <v>194458170.42734823</v>
      </c>
    </row>
    <row r="100" spans="2:14" ht="11.25" customHeight="1">
      <c r="B100" s="28">
        <v>42705</v>
      </c>
      <c r="C100" s="29">
        <v>45536</v>
      </c>
      <c r="D100" s="7">
        <v>93</v>
      </c>
      <c r="E100" s="30">
        <v>2831</v>
      </c>
      <c r="F100" s="301"/>
      <c r="G100" s="195"/>
      <c r="H100" s="195"/>
      <c r="I100" s="194">
        <v>415056115.388081</v>
      </c>
      <c r="J100" s="195"/>
      <c r="K100" s="195"/>
      <c r="L100" s="7">
        <v>355452765.64533657</v>
      </c>
      <c r="M100" s="7">
        <v>281700492.0776107</v>
      </c>
      <c r="N100" s="7">
        <v>191181272.42544928</v>
      </c>
    </row>
    <row r="101" spans="2:14" ht="11.25" customHeight="1">
      <c r="B101" s="28">
        <v>42705</v>
      </c>
      <c r="C101" s="29">
        <v>45566</v>
      </c>
      <c r="D101" s="7">
        <v>94</v>
      </c>
      <c r="E101" s="30">
        <v>2861</v>
      </c>
      <c r="F101" s="301"/>
      <c r="G101" s="195"/>
      <c r="H101" s="195"/>
      <c r="I101" s="194">
        <v>411529515.714064</v>
      </c>
      <c r="J101" s="195"/>
      <c r="K101" s="195"/>
      <c r="L101" s="7">
        <v>351854111.375088</v>
      </c>
      <c r="M101" s="7">
        <v>278162195.3804932</v>
      </c>
      <c r="N101" s="7">
        <v>188006095.86095747</v>
      </c>
    </row>
    <row r="102" spans="2:14" ht="11.25" customHeight="1">
      <c r="B102" s="28">
        <v>42705</v>
      </c>
      <c r="C102" s="29">
        <v>45597</v>
      </c>
      <c r="D102" s="7">
        <v>95</v>
      </c>
      <c r="E102" s="30">
        <v>2892</v>
      </c>
      <c r="F102" s="301"/>
      <c r="G102" s="195"/>
      <c r="H102" s="195"/>
      <c r="I102" s="194">
        <v>407724748.199531</v>
      </c>
      <c r="J102" s="195"/>
      <c r="K102" s="195"/>
      <c r="L102" s="7">
        <v>348009815.45118755</v>
      </c>
      <c r="M102" s="7">
        <v>274423349.80192614</v>
      </c>
      <c r="N102" s="7">
        <v>184693455.39695853</v>
      </c>
    </row>
    <row r="103" spans="2:14" ht="11.25" customHeight="1">
      <c r="B103" s="28">
        <v>42705</v>
      </c>
      <c r="C103" s="29">
        <v>45627</v>
      </c>
      <c r="D103" s="7">
        <v>96</v>
      </c>
      <c r="E103" s="30">
        <v>2922</v>
      </c>
      <c r="F103" s="301"/>
      <c r="G103" s="195"/>
      <c r="H103" s="195"/>
      <c r="I103" s="194">
        <v>404168991.492755</v>
      </c>
      <c r="J103" s="195"/>
      <c r="K103" s="195"/>
      <c r="L103" s="7">
        <v>344408587.0319894</v>
      </c>
      <c r="M103" s="7">
        <v>270915158.9522894</v>
      </c>
      <c r="N103" s="7">
        <v>181584943.4567523</v>
      </c>
    </row>
    <row r="104" spans="2:14" ht="11.25" customHeight="1">
      <c r="B104" s="28">
        <v>42705</v>
      </c>
      <c r="C104" s="29">
        <v>45658</v>
      </c>
      <c r="D104" s="7">
        <v>97</v>
      </c>
      <c r="E104" s="30">
        <v>2953</v>
      </c>
      <c r="F104" s="301"/>
      <c r="G104" s="195"/>
      <c r="H104" s="195"/>
      <c r="I104" s="194">
        <v>400710913.078061</v>
      </c>
      <c r="J104" s="195"/>
      <c r="K104" s="195"/>
      <c r="L104" s="7">
        <v>340882675.38276666</v>
      </c>
      <c r="M104" s="7">
        <v>267459703.0243397</v>
      </c>
      <c r="N104" s="7">
        <v>178509570.99023572</v>
      </c>
    </row>
    <row r="105" spans="2:14" ht="11.25" customHeight="1">
      <c r="B105" s="28">
        <v>42705</v>
      </c>
      <c r="C105" s="29">
        <v>45689</v>
      </c>
      <c r="D105" s="7">
        <v>98</v>
      </c>
      <c r="E105" s="30">
        <v>2984</v>
      </c>
      <c r="F105" s="301"/>
      <c r="G105" s="195"/>
      <c r="H105" s="195"/>
      <c r="I105" s="194">
        <v>397280802.461684</v>
      </c>
      <c r="J105" s="195"/>
      <c r="K105" s="195"/>
      <c r="L105" s="7">
        <v>337391485.10536057</v>
      </c>
      <c r="M105" s="7">
        <v>264047244.14249066</v>
      </c>
      <c r="N105" s="7">
        <v>175485568.47480297</v>
      </c>
    </row>
    <row r="106" spans="2:14" ht="11.25" customHeight="1">
      <c r="B106" s="28">
        <v>42705</v>
      </c>
      <c r="C106" s="29">
        <v>45717</v>
      </c>
      <c r="D106" s="7">
        <v>99</v>
      </c>
      <c r="E106" s="30">
        <v>3012</v>
      </c>
      <c r="F106" s="301"/>
      <c r="G106" s="195"/>
      <c r="H106" s="195"/>
      <c r="I106" s="194">
        <v>393797913.29258</v>
      </c>
      <c r="J106" s="195"/>
      <c r="K106" s="195"/>
      <c r="L106" s="7">
        <v>333921261.1824038</v>
      </c>
      <c r="M106" s="7">
        <v>260731023.43655923</v>
      </c>
      <c r="N106" s="7">
        <v>172618559.60454094</v>
      </c>
    </row>
    <row r="107" spans="2:14" ht="11.25" customHeight="1">
      <c r="B107" s="28">
        <v>42705</v>
      </c>
      <c r="C107" s="29">
        <v>45748</v>
      </c>
      <c r="D107" s="7">
        <v>100</v>
      </c>
      <c r="E107" s="30">
        <v>3043</v>
      </c>
      <c r="F107" s="301"/>
      <c r="G107" s="195"/>
      <c r="H107" s="195"/>
      <c r="I107" s="194">
        <v>390181472.249737</v>
      </c>
      <c r="J107" s="195"/>
      <c r="K107" s="195"/>
      <c r="L107" s="7">
        <v>330293543.00575334</v>
      </c>
      <c r="M107" s="7">
        <v>257242554.65723664</v>
      </c>
      <c r="N107" s="7">
        <v>169587646.21778998</v>
      </c>
    </row>
    <row r="108" spans="2:14" ht="11.25" customHeight="1">
      <c r="B108" s="28">
        <v>42705</v>
      </c>
      <c r="C108" s="29">
        <v>45778</v>
      </c>
      <c r="D108" s="7">
        <v>101</v>
      </c>
      <c r="E108" s="30">
        <v>3073</v>
      </c>
      <c r="F108" s="301"/>
      <c r="G108" s="195"/>
      <c r="H108" s="195"/>
      <c r="I108" s="194">
        <v>386847605.957241</v>
      </c>
      <c r="J108" s="195"/>
      <c r="K108" s="195"/>
      <c r="L108" s="7">
        <v>326933869.31686044</v>
      </c>
      <c r="M108" s="7">
        <v>253999236.98164156</v>
      </c>
      <c r="N108" s="7">
        <v>166763074.7684585</v>
      </c>
    </row>
    <row r="109" spans="2:14" ht="11.25" customHeight="1">
      <c r="B109" s="28">
        <v>42705</v>
      </c>
      <c r="C109" s="29">
        <v>45809</v>
      </c>
      <c r="D109" s="7">
        <v>102</v>
      </c>
      <c r="E109" s="30">
        <v>3104</v>
      </c>
      <c r="F109" s="301"/>
      <c r="G109" s="195"/>
      <c r="H109" s="195"/>
      <c r="I109" s="194">
        <v>383551752.839243</v>
      </c>
      <c r="J109" s="195"/>
      <c r="K109" s="195"/>
      <c r="L109" s="7">
        <v>323598687.7422581</v>
      </c>
      <c r="M109" s="7">
        <v>250768707.89359218</v>
      </c>
      <c r="N109" s="7">
        <v>163944723.5750201</v>
      </c>
    </row>
    <row r="110" spans="2:14" ht="11.25" customHeight="1">
      <c r="B110" s="28">
        <v>42705</v>
      </c>
      <c r="C110" s="29">
        <v>45839</v>
      </c>
      <c r="D110" s="7">
        <v>103</v>
      </c>
      <c r="E110" s="30">
        <v>3134</v>
      </c>
      <c r="F110" s="301"/>
      <c r="G110" s="195"/>
      <c r="H110" s="195"/>
      <c r="I110" s="194">
        <v>380303941.508508</v>
      </c>
      <c r="J110" s="195"/>
      <c r="K110" s="195"/>
      <c r="L110" s="7">
        <v>320331883.15352297</v>
      </c>
      <c r="M110" s="7">
        <v>247626160.90455297</v>
      </c>
      <c r="N110" s="7">
        <v>161226605.23725244</v>
      </c>
    </row>
    <row r="111" spans="2:14" ht="11.25" customHeight="1">
      <c r="B111" s="28">
        <v>42705</v>
      </c>
      <c r="C111" s="29">
        <v>45870</v>
      </c>
      <c r="D111" s="7">
        <v>104</v>
      </c>
      <c r="E111" s="30">
        <v>3165</v>
      </c>
      <c r="F111" s="301"/>
      <c r="G111" s="195"/>
      <c r="H111" s="195"/>
      <c r="I111" s="194">
        <v>377100709.745827</v>
      </c>
      <c r="J111" s="195"/>
      <c r="K111" s="195"/>
      <c r="L111" s="7">
        <v>317095054.8567002</v>
      </c>
      <c r="M111" s="7">
        <v>244500594.70487437</v>
      </c>
      <c r="N111" s="7">
        <v>158517321.1633187</v>
      </c>
    </row>
    <row r="112" spans="2:14" ht="11.25" customHeight="1">
      <c r="B112" s="28">
        <v>42705</v>
      </c>
      <c r="C112" s="29">
        <v>45901</v>
      </c>
      <c r="D112" s="7">
        <v>105</v>
      </c>
      <c r="E112" s="30">
        <v>3196</v>
      </c>
      <c r="F112" s="301"/>
      <c r="G112" s="195"/>
      <c r="H112" s="195"/>
      <c r="I112" s="194">
        <v>373725011.543417</v>
      </c>
      <c r="J112" s="195"/>
      <c r="K112" s="195"/>
      <c r="L112" s="7">
        <v>313723507.897859</v>
      </c>
      <c r="M112" s="7">
        <v>241285712.2649965</v>
      </c>
      <c r="N112" s="7">
        <v>155770434.07472575</v>
      </c>
    </row>
    <row r="113" spans="2:14" ht="11.25" customHeight="1">
      <c r="B113" s="28">
        <v>42705</v>
      </c>
      <c r="C113" s="29">
        <v>45931</v>
      </c>
      <c r="D113" s="7">
        <v>106</v>
      </c>
      <c r="E113" s="30">
        <v>3226</v>
      </c>
      <c r="F113" s="301"/>
      <c r="G113" s="195"/>
      <c r="H113" s="195"/>
      <c r="I113" s="194">
        <v>370614214.055221</v>
      </c>
      <c r="J113" s="195"/>
      <c r="K113" s="195"/>
      <c r="L113" s="7">
        <v>310601486.93919224</v>
      </c>
      <c r="M113" s="7">
        <v>238296597.46616876</v>
      </c>
      <c r="N113" s="7">
        <v>153210083.38721475</v>
      </c>
    </row>
    <row r="114" spans="2:14" ht="11.25" customHeight="1">
      <c r="B114" s="28">
        <v>42705</v>
      </c>
      <c r="C114" s="29">
        <v>45962</v>
      </c>
      <c r="D114" s="7">
        <v>107</v>
      </c>
      <c r="E114" s="30">
        <v>3257</v>
      </c>
      <c r="F114" s="301"/>
      <c r="G114" s="195"/>
      <c r="H114" s="195"/>
      <c r="I114" s="194">
        <v>367533337.757375</v>
      </c>
      <c r="J114" s="195"/>
      <c r="K114" s="195"/>
      <c r="L114" s="7">
        <v>307497066.1701195</v>
      </c>
      <c r="M114" s="7">
        <v>235314874.47401422</v>
      </c>
      <c r="N114" s="7">
        <v>150652210.16508758</v>
      </c>
    </row>
    <row r="115" spans="2:14" ht="11.25" customHeight="1">
      <c r="B115" s="28">
        <v>42705</v>
      </c>
      <c r="C115" s="29">
        <v>45992</v>
      </c>
      <c r="D115" s="7">
        <v>108</v>
      </c>
      <c r="E115" s="30">
        <v>3287</v>
      </c>
      <c r="F115" s="301"/>
      <c r="G115" s="195"/>
      <c r="H115" s="195"/>
      <c r="I115" s="194">
        <v>364468304.177296</v>
      </c>
      <c r="J115" s="195"/>
      <c r="K115" s="195"/>
      <c r="L115" s="7">
        <v>304432184.6981918</v>
      </c>
      <c r="M115" s="7">
        <v>232396046.33919668</v>
      </c>
      <c r="N115" s="7">
        <v>148173638.702945</v>
      </c>
    </row>
    <row r="116" spans="2:14" ht="11.25" customHeight="1">
      <c r="B116" s="28">
        <v>42705</v>
      </c>
      <c r="C116" s="29">
        <v>46023</v>
      </c>
      <c r="D116" s="7">
        <v>109</v>
      </c>
      <c r="E116" s="30">
        <v>3318</v>
      </c>
      <c r="F116" s="301"/>
      <c r="G116" s="195"/>
      <c r="H116" s="195"/>
      <c r="I116" s="194">
        <v>361403735.377035</v>
      </c>
      <c r="J116" s="195"/>
      <c r="K116" s="195"/>
      <c r="L116" s="7">
        <v>301360421.27952236</v>
      </c>
      <c r="M116" s="7">
        <v>229466070.26590398</v>
      </c>
      <c r="N116" s="7">
        <v>145685828.6125515</v>
      </c>
    </row>
    <row r="117" spans="2:14" ht="11.25" customHeight="1">
      <c r="B117" s="28">
        <v>42705</v>
      </c>
      <c r="C117" s="29">
        <v>46054</v>
      </c>
      <c r="D117" s="7">
        <v>110</v>
      </c>
      <c r="E117" s="30">
        <v>3349</v>
      </c>
      <c r="F117" s="301"/>
      <c r="G117" s="195"/>
      <c r="H117" s="195"/>
      <c r="I117" s="194">
        <v>358337602.759028</v>
      </c>
      <c r="J117" s="195"/>
      <c r="K117" s="195"/>
      <c r="L117" s="7">
        <v>298296900.1922929</v>
      </c>
      <c r="M117" s="7">
        <v>226555754.17376068</v>
      </c>
      <c r="N117" s="7">
        <v>143228863.84113377</v>
      </c>
    </row>
    <row r="118" spans="2:14" ht="11.25" customHeight="1">
      <c r="B118" s="28">
        <v>42705</v>
      </c>
      <c r="C118" s="29">
        <v>46082</v>
      </c>
      <c r="D118" s="7">
        <v>111</v>
      </c>
      <c r="E118" s="30">
        <v>3377</v>
      </c>
      <c r="F118" s="301"/>
      <c r="G118" s="195"/>
      <c r="H118" s="195"/>
      <c r="I118" s="194">
        <v>355150613.15281</v>
      </c>
      <c r="J118" s="195"/>
      <c r="K118" s="195"/>
      <c r="L118" s="7">
        <v>295190956.4351046</v>
      </c>
      <c r="M118" s="7">
        <v>223681734.15389648</v>
      </c>
      <c r="N118" s="7">
        <v>140870800.37956563</v>
      </c>
    </row>
    <row r="119" spans="2:14" ht="11.25" customHeight="1">
      <c r="B119" s="28">
        <v>42705</v>
      </c>
      <c r="C119" s="29">
        <v>46113</v>
      </c>
      <c r="D119" s="7">
        <v>112</v>
      </c>
      <c r="E119" s="30">
        <v>3408</v>
      </c>
      <c r="F119" s="301"/>
      <c r="G119" s="195"/>
      <c r="H119" s="195"/>
      <c r="I119" s="194">
        <v>352091616.031952</v>
      </c>
      <c r="J119" s="195"/>
      <c r="K119" s="195"/>
      <c r="L119" s="7">
        <v>292152052.8159895</v>
      </c>
      <c r="M119" s="7">
        <v>220815984.48568714</v>
      </c>
      <c r="N119" s="7">
        <v>138476981.61468786</v>
      </c>
    </row>
    <row r="120" spans="2:14" ht="11.25" customHeight="1">
      <c r="B120" s="28">
        <v>42705</v>
      </c>
      <c r="C120" s="29">
        <v>46143</v>
      </c>
      <c r="D120" s="7">
        <v>113</v>
      </c>
      <c r="E120" s="30">
        <v>3438</v>
      </c>
      <c r="F120" s="301"/>
      <c r="G120" s="195"/>
      <c r="H120" s="195"/>
      <c r="I120" s="194">
        <v>349052232.012885</v>
      </c>
      <c r="J120" s="195"/>
      <c r="K120" s="195"/>
      <c r="L120" s="7">
        <v>289154688.28315467</v>
      </c>
      <c r="M120" s="7">
        <v>218012588.46365035</v>
      </c>
      <c r="N120" s="7">
        <v>136158492.8128015</v>
      </c>
    </row>
    <row r="121" spans="2:14" ht="11.25" customHeight="1">
      <c r="B121" s="28">
        <v>42705</v>
      </c>
      <c r="C121" s="29">
        <v>46174</v>
      </c>
      <c r="D121" s="7">
        <v>114</v>
      </c>
      <c r="E121" s="30">
        <v>3469</v>
      </c>
      <c r="F121" s="301"/>
      <c r="G121" s="195"/>
      <c r="H121" s="195"/>
      <c r="I121" s="194">
        <v>346028736.194626</v>
      </c>
      <c r="J121" s="195"/>
      <c r="K121" s="195"/>
      <c r="L121" s="7">
        <v>286163846.256077</v>
      </c>
      <c r="M121" s="7">
        <v>215208881.51588026</v>
      </c>
      <c r="N121" s="7">
        <v>133838165.14729702</v>
      </c>
    </row>
    <row r="122" spans="2:14" ht="11.25" customHeight="1">
      <c r="B122" s="28">
        <v>42705</v>
      </c>
      <c r="C122" s="29">
        <v>46204</v>
      </c>
      <c r="D122" s="7">
        <v>115</v>
      </c>
      <c r="E122" s="30">
        <v>3499</v>
      </c>
      <c r="F122" s="301"/>
      <c r="G122" s="195"/>
      <c r="H122" s="195"/>
      <c r="I122" s="194">
        <v>342772176.855592</v>
      </c>
      <c r="J122" s="195"/>
      <c r="K122" s="195"/>
      <c r="L122" s="7">
        <v>283005399.0027994</v>
      </c>
      <c r="M122" s="7">
        <v>212309737.8471217</v>
      </c>
      <c r="N122" s="7">
        <v>131493952.92689493</v>
      </c>
    </row>
    <row r="123" spans="2:14" ht="11.25" customHeight="1">
      <c r="B123" s="28">
        <v>42705</v>
      </c>
      <c r="C123" s="29">
        <v>46235</v>
      </c>
      <c r="D123" s="7">
        <v>116</v>
      </c>
      <c r="E123" s="30">
        <v>3530</v>
      </c>
      <c r="F123" s="301"/>
      <c r="G123" s="195"/>
      <c r="H123" s="195"/>
      <c r="I123" s="194">
        <v>339779039.370321</v>
      </c>
      <c r="J123" s="195"/>
      <c r="K123" s="195"/>
      <c r="L123" s="7">
        <v>280058347.2007685</v>
      </c>
      <c r="M123" s="7">
        <v>209564544.42391798</v>
      </c>
      <c r="N123" s="7">
        <v>129243971.32532278</v>
      </c>
    </row>
    <row r="124" spans="2:14" ht="11.25" customHeight="1">
      <c r="B124" s="28">
        <v>42705</v>
      </c>
      <c r="C124" s="29">
        <v>46266</v>
      </c>
      <c r="D124" s="7">
        <v>117</v>
      </c>
      <c r="E124" s="30">
        <v>3561</v>
      </c>
      <c r="F124" s="301"/>
      <c r="G124" s="195"/>
      <c r="H124" s="195"/>
      <c r="I124" s="194">
        <v>336788806.171</v>
      </c>
      <c r="J124" s="195"/>
      <c r="K124" s="195"/>
      <c r="L124" s="7">
        <v>277122867.88124114</v>
      </c>
      <c r="M124" s="7">
        <v>206840578.52398092</v>
      </c>
      <c r="N124" s="7">
        <v>127023726.6620823</v>
      </c>
    </row>
    <row r="125" spans="2:14" ht="11.25" customHeight="1">
      <c r="B125" s="28">
        <v>42705</v>
      </c>
      <c r="C125" s="29">
        <v>46296</v>
      </c>
      <c r="D125" s="7">
        <v>118</v>
      </c>
      <c r="E125" s="30">
        <v>3591</v>
      </c>
      <c r="F125" s="301"/>
      <c r="G125" s="195"/>
      <c r="H125" s="195"/>
      <c r="I125" s="194">
        <v>333803541.453165</v>
      </c>
      <c r="J125" s="195"/>
      <c r="K125" s="195"/>
      <c r="L125" s="7">
        <v>274215637.0622949</v>
      </c>
      <c r="M125" s="7">
        <v>204166913.32737124</v>
      </c>
      <c r="N125" s="7">
        <v>124867826.62514459</v>
      </c>
    </row>
    <row r="126" spans="2:14" ht="11.25" customHeight="1">
      <c r="B126" s="28">
        <v>42705</v>
      </c>
      <c r="C126" s="29">
        <v>46327</v>
      </c>
      <c r="D126" s="7">
        <v>119</v>
      </c>
      <c r="E126" s="30">
        <v>3622</v>
      </c>
      <c r="F126" s="301"/>
      <c r="G126" s="195"/>
      <c r="H126" s="195"/>
      <c r="I126" s="194">
        <v>330821732.743345</v>
      </c>
      <c r="J126" s="195"/>
      <c r="K126" s="195"/>
      <c r="L126" s="7">
        <v>271305181.2453961</v>
      </c>
      <c r="M126" s="7">
        <v>201486209.63715473</v>
      </c>
      <c r="N126" s="7">
        <v>122706377.80479807</v>
      </c>
    </row>
    <row r="127" spans="2:14" ht="11.25" customHeight="1">
      <c r="B127" s="28">
        <v>42705</v>
      </c>
      <c r="C127" s="29">
        <v>46357</v>
      </c>
      <c r="D127" s="7">
        <v>120</v>
      </c>
      <c r="E127" s="30">
        <v>3652</v>
      </c>
      <c r="F127" s="301"/>
      <c r="G127" s="195"/>
      <c r="H127" s="195"/>
      <c r="I127" s="194">
        <v>327612345.663069</v>
      </c>
      <c r="J127" s="195"/>
      <c r="K127" s="195"/>
      <c r="L127" s="7">
        <v>268232177.60290167</v>
      </c>
      <c r="M127" s="7">
        <v>198713732.94589534</v>
      </c>
      <c r="N127" s="7">
        <v>120521845.89033833</v>
      </c>
    </row>
    <row r="128" spans="2:14" ht="11.25" customHeight="1">
      <c r="B128" s="28">
        <v>42705</v>
      </c>
      <c r="C128" s="29">
        <v>46388</v>
      </c>
      <c r="D128" s="7">
        <v>121</v>
      </c>
      <c r="E128" s="30">
        <v>3683</v>
      </c>
      <c r="F128" s="301"/>
      <c r="G128" s="195"/>
      <c r="H128" s="195"/>
      <c r="I128" s="194">
        <v>324632551.261874</v>
      </c>
      <c r="J128" s="195"/>
      <c r="K128" s="195"/>
      <c r="L128" s="7">
        <v>265341671.14519987</v>
      </c>
      <c r="M128" s="7">
        <v>196072442.72665113</v>
      </c>
      <c r="N128" s="7">
        <v>118416186.74166594</v>
      </c>
    </row>
    <row r="129" spans="2:14" ht="11.25" customHeight="1">
      <c r="B129" s="28">
        <v>42705</v>
      </c>
      <c r="C129" s="29">
        <v>46419</v>
      </c>
      <c r="D129" s="7">
        <v>122</v>
      </c>
      <c r="E129" s="30">
        <v>3714</v>
      </c>
      <c r="F129" s="301"/>
      <c r="G129" s="195"/>
      <c r="H129" s="195"/>
      <c r="I129" s="194">
        <v>321650158.154818</v>
      </c>
      <c r="J129" s="195"/>
      <c r="K129" s="195"/>
      <c r="L129" s="7">
        <v>262458077.6228486</v>
      </c>
      <c r="M129" s="7">
        <v>193448397.21262363</v>
      </c>
      <c r="N129" s="7">
        <v>116336573.35042718</v>
      </c>
    </row>
    <row r="130" spans="2:14" ht="11.25" customHeight="1">
      <c r="B130" s="28">
        <v>42705</v>
      </c>
      <c r="C130" s="29">
        <v>46447</v>
      </c>
      <c r="D130" s="7">
        <v>123</v>
      </c>
      <c r="E130" s="30">
        <v>3742</v>
      </c>
      <c r="F130" s="301"/>
      <c r="G130" s="195"/>
      <c r="H130" s="195"/>
      <c r="I130" s="194">
        <v>318617381.375911</v>
      </c>
      <c r="J130" s="195"/>
      <c r="K130" s="195"/>
      <c r="L130" s="7">
        <v>259585100.3344135</v>
      </c>
      <c r="M130" s="7">
        <v>190891271.01707256</v>
      </c>
      <c r="N130" s="7">
        <v>114359490.74956681</v>
      </c>
    </row>
    <row r="131" spans="2:14" ht="11.25" customHeight="1">
      <c r="B131" s="28">
        <v>42705</v>
      </c>
      <c r="C131" s="29">
        <v>46478</v>
      </c>
      <c r="D131" s="7">
        <v>124</v>
      </c>
      <c r="E131" s="30">
        <v>3773</v>
      </c>
      <c r="F131" s="301"/>
      <c r="G131" s="195"/>
      <c r="H131" s="195"/>
      <c r="I131" s="194">
        <v>315637101.622016</v>
      </c>
      <c r="J131" s="195"/>
      <c r="K131" s="195"/>
      <c r="L131" s="7">
        <v>256720838.78550723</v>
      </c>
      <c r="M131" s="7">
        <v>188304858.0127678</v>
      </c>
      <c r="N131" s="7">
        <v>112332205.82767442</v>
      </c>
    </row>
    <row r="132" spans="2:14" ht="11.25" customHeight="1">
      <c r="B132" s="28">
        <v>42705</v>
      </c>
      <c r="C132" s="29">
        <v>46508</v>
      </c>
      <c r="D132" s="7">
        <v>125</v>
      </c>
      <c r="E132" s="30">
        <v>3803</v>
      </c>
      <c r="F132" s="301"/>
      <c r="G132" s="195"/>
      <c r="H132" s="195"/>
      <c r="I132" s="194">
        <v>312662057.75868</v>
      </c>
      <c r="J132" s="195"/>
      <c r="K132" s="195"/>
      <c r="L132" s="7">
        <v>253883699.75518924</v>
      </c>
      <c r="M132" s="7">
        <v>185765468.46914908</v>
      </c>
      <c r="N132" s="7">
        <v>110363085.34674656</v>
      </c>
    </row>
    <row r="133" spans="2:14" ht="11.25" customHeight="1">
      <c r="B133" s="28">
        <v>42705</v>
      </c>
      <c r="C133" s="29">
        <v>46539</v>
      </c>
      <c r="D133" s="7">
        <v>126</v>
      </c>
      <c r="E133" s="30">
        <v>3834</v>
      </c>
      <c r="F133" s="301"/>
      <c r="G133" s="195"/>
      <c r="H133" s="195"/>
      <c r="I133" s="194">
        <v>309648519.937707</v>
      </c>
      <c r="J133" s="195"/>
      <c r="K133" s="195"/>
      <c r="L133" s="7">
        <v>251010231.49126086</v>
      </c>
      <c r="M133" s="7">
        <v>183195872.99367684</v>
      </c>
      <c r="N133" s="7">
        <v>108375509.3050665</v>
      </c>
    </row>
    <row r="134" spans="2:14" ht="11.25" customHeight="1">
      <c r="B134" s="28">
        <v>42705</v>
      </c>
      <c r="C134" s="29">
        <v>46569</v>
      </c>
      <c r="D134" s="7">
        <v>127</v>
      </c>
      <c r="E134" s="30">
        <v>3864</v>
      </c>
      <c r="F134" s="301"/>
      <c r="G134" s="195"/>
      <c r="H134" s="195"/>
      <c r="I134" s="194">
        <v>306347429.800186</v>
      </c>
      <c r="J134" s="195"/>
      <c r="K134" s="195"/>
      <c r="L134" s="7">
        <v>247926652.7971481</v>
      </c>
      <c r="M134" s="7">
        <v>180500016.49617955</v>
      </c>
      <c r="N134" s="7">
        <v>106342972.3878864</v>
      </c>
    </row>
    <row r="135" spans="2:14" ht="11.25" customHeight="1">
      <c r="B135" s="28">
        <v>42705</v>
      </c>
      <c r="C135" s="29">
        <v>46600</v>
      </c>
      <c r="D135" s="7">
        <v>128</v>
      </c>
      <c r="E135" s="30">
        <v>3895</v>
      </c>
      <c r="F135" s="301"/>
      <c r="G135" s="195"/>
      <c r="H135" s="195"/>
      <c r="I135" s="194">
        <v>303394359.402491</v>
      </c>
      <c r="J135" s="195"/>
      <c r="K135" s="195"/>
      <c r="L135" s="7">
        <v>245120287.5551041</v>
      </c>
      <c r="M135" s="7">
        <v>178003023.48508045</v>
      </c>
      <c r="N135" s="7">
        <v>104427660.32341309</v>
      </c>
    </row>
    <row r="136" spans="2:14" ht="11.25" customHeight="1">
      <c r="B136" s="28">
        <v>42705</v>
      </c>
      <c r="C136" s="29">
        <v>46631</v>
      </c>
      <c r="D136" s="7">
        <v>129</v>
      </c>
      <c r="E136" s="30">
        <v>3926</v>
      </c>
      <c r="F136" s="301"/>
      <c r="G136" s="195"/>
      <c r="H136" s="195"/>
      <c r="I136" s="194">
        <v>300450586.710359</v>
      </c>
      <c r="J136" s="195"/>
      <c r="K136" s="195"/>
      <c r="L136" s="7">
        <v>242330227.83723342</v>
      </c>
      <c r="M136" s="7">
        <v>175529374.48939535</v>
      </c>
      <c r="N136" s="7">
        <v>102540302.31103936</v>
      </c>
    </row>
    <row r="137" spans="2:14" ht="11.25" customHeight="1">
      <c r="B137" s="28">
        <v>42705</v>
      </c>
      <c r="C137" s="29">
        <v>46661</v>
      </c>
      <c r="D137" s="7">
        <v>130</v>
      </c>
      <c r="E137" s="30">
        <v>3956</v>
      </c>
      <c r="F137" s="301"/>
      <c r="G137" s="195"/>
      <c r="H137" s="195"/>
      <c r="I137" s="194">
        <v>297411551.513297</v>
      </c>
      <c r="J137" s="195"/>
      <c r="K137" s="195"/>
      <c r="L137" s="7">
        <v>239485336.55851018</v>
      </c>
      <c r="M137" s="7">
        <v>173041754.17718482</v>
      </c>
      <c r="N137" s="7">
        <v>100672714.93420728</v>
      </c>
    </row>
    <row r="138" spans="2:14" ht="11.25" customHeight="1">
      <c r="B138" s="28">
        <v>42705</v>
      </c>
      <c r="C138" s="29">
        <v>46692</v>
      </c>
      <c r="D138" s="7">
        <v>131</v>
      </c>
      <c r="E138" s="30">
        <v>3987</v>
      </c>
      <c r="F138" s="301"/>
      <c r="G138" s="195"/>
      <c r="H138" s="195"/>
      <c r="I138" s="194">
        <v>294487211.057555</v>
      </c>
      <c r="J138" s="195"/>
      <c r="K138" s="195"/>
      <c r="L138" s="7">
        <v>236728372.68582627</v>
      </c>
      <c r="M138" s="7">
        <v>170614676.66497308</v>
      </c>
      <c r="N138" s="7">
        <v>98840259.91576123</v>
      </c>
    </row>
    <row r="139" spans="2:14" ht="11.25" customHeight="1">
      <c r="B139" s="28">
        <v>42705</v>
      </c>
      <c r="C139" s="29">
        <v>46722</v>
      </c>
      <c r="D139" s="7">
        <v>132</v>
      </c>
      <c r="E139" s="30">
        <v>4017</v>
      </c>
      <c r="F139" s="301"/>
      <c r="G139" s="195"/>
      <c r="H139" s="195"/>
      <c r="I139" s="194">
        <v>291575038.362876</v>
      </c>
      <c r="J139" s="195"/>
      <c r="K139" s="195"/>
      <c r="L139" s="7">
        <v>234002649.87434146</v>
      </c>
      <c r="M139" s="7">
        <v>168235102.65573782</v>
      </c>
      <c r="N139" s="7">
        <v>97062213.75138603</v>
      </c>
    </row>
    <row r="140" spans="2:14" ht="11.25" customHeight="1">
      <c r="B140" s="28">
        <v>42705</v>
      </c>
      <c r="C140" s="29">
        <v>46753</v>
      </c>
      <c r="D140" s="7">
        <v>133</v>
      </c>
      <c r="E140" s="30">
        <v>4048</v>
      </c>
      <c r="F140" s="301"/>
      <c r="G140" s="195"/>
      <c r="H140" s="195"/>
      <c r="I140" s="194">
        <v>288667001.559429</v>
      </c>
      <c r="J140" s="195"/>
      <c r="K140" s="195"/>
      <c r="L140" s="7">
        <v>231275886.4333521</v>
      </c>
      <c r="M140" s="7">
        <v>165851838.12171268</v>
      </c>
      <c r="N140" s="7">
        <v>95281916.3971182</v>
      </c>
    </row>
    <row r="141" spans="2:14" ht="11.25" customHeight="1">
      <c r="B141" s="28">
        <v>42705</v>
      </c>
      <c r="C141" s="29">
        <v>46784</v>
      </c>
      <c r="D141" s="7">
        <v>134</v>
      </c>
      <c r="E141" s="30">
        <v>4079</v>
      </c>
      <c r="F141" s="301"/>
      <c r="G141" s="195"/>
      <c r="H141" s="195"/>
      <c r="I141" s="194">
        <v>285393680.388581</v>
      </c>
      <c r="J141" s="195"/>
      <c r="K141" s="195"/>
      <c r="L141" s="7">
        <v>228265535.17620862</v>
      </c>
      <c r="M141" s="7">
        <v>163276759.32051006</v>
      </c>
      <c r="N141" s="7">
        <v>93405228.22949374</v>
      </c>
    </row>
    <row r="142" spans="2:14" ht="11.25" customHeight="1">
      <c r="B142" s="28">
        <v>42705</v>
      </c>
      <c r="C142" s="29">
        <v>46813</v>
      </c>
      <c r="D142" s="7">
        <v>135</v>
      </c>
      <c r="E142" s="30">
        <v>4108</v>
      </c>
      <c r="F142" s="301"/>
      <c r="G142" s="195"/>
      <c r="H142" s="195"/>
      <c r="I142" s="194">
        <v>282492956.526676</v>
      </c>
      <c r="J142" s="195"/>
      <c r="K142" s="195"/>
      <c r="L142" s="7">
        <v>225586942.31958145</v>
      </c>
      <c r="M142" s="7">
        <v>160976850.89174566</v>
      </c>
      <c r="N142" s="7">
        <v>91724591.9749395</v>
      </c>
    </row>
    <row r="143" spans="2:14" ht="11.25" customHeight="1">
      <c r="B143" s="28">
        <v>42705</v>
      </c>
      <c r="C143" s="29">
        <v>46844</v>
      </c>
      <c r="D143" s="7">
        <v>136</v>
      </c>
      <c r="E143" s="30">
        <v>4139</v>
      </c>
      <c r="F143" s="301"/>
      <c r="G143" s="195"/>
      <c r="H143" s="195"/>
      <c r="I143" s="194">
        <v>279605630.331515</v>
      </c>
      <c r="J143" s="195"/>
      <c r="K143" s="195"/>
      <c r="L143" s="7">
        <v>222902544.0676934</v>
      </c>
      <c r="M143" s="7">
        <v>158656762.40218234</v>
      </c>
      <c r="N143" s="7">
        <v>90019701.50622392</v>
      </c>
    </row>
    <row r="144" spans="2:14" ht="11.25" customHeight="1">
      <c r="B144" s="28">
        <v>42705</v>
      </c>
      <c r="C144" s="29">
        <v>46874</v>
      </c>
      <c r="D144" s="7">
        <v>137</v>
      </c>
      <c r="E144" s="30">
        <v>4169</v>
      </c>
      <c r="F144" s="301"/>
      <c r="G144" s="195"/>
      <c r="H144" s="195"/>
      <c r="I144" s="194">
        <v>276740613.061466</v>
      </c>
      <c r="J144" s="195"/>
      <c r="K144" s="195"/>
      <c r="L144" s="7">
        <v>220256417.92309734</v>
      </c>
      <c r="M144" s="7">
        <v>156387451.22618863</v>
      </c>
      <c r="N144" s="7">
        <v>88368394.75704078</v>
      </c>
    </row>
    <row r="145" spans="2:14" ht="11.25" customHeight="1">
      <c r="B145" s="28">
        <v>42705</v>
      </c>
      <c r="C145" s="29">
        <v>46905</v>
      </c>
      <c r="D145" s="7">
        <v>138</v>
      </c>
      <c r="E145" s="30">
        <v>4200</v>
      </c>
      <c r="F145" s="301"/>
      <c r="G145" s="195"/>
      <c r="H145" s="195"/>
      <c r="I145" s="194">
        <v>273889938.922065</v>
      </c>
      <c r="J145" s="195"/>
      <c r="K145" s="195"/>
      <c r="L145" s="7">
        <v>217617858.09859324</v>
      </c>
      <c r="M145" s="7">
        <v>154121048.20251304</v>
      </c>
      <c r="N145" s="7">
        <v>86718875.55552593</v>
      </c>
    </row>
    <row r="146" spans="2:14" ht="11.25" customHeight="1">
      <c r="B146" s="28">
        <v>42705</v>
      </c>
      <c r="C146" s="29">
        <v>46935</v>
      </c>
      <c r="D146" s="7">
        <v>139</v>
      </c>
      <c r="E146" s="30">
        <v>4230</v>
      </c>
      <c r="F146" s="301"/>
      <c r="G146" s="195"/>
      <c r="H146" s="195"/>
      <c r="I146" s="194">
        <v>270807439.291313</v>
      </c>
      <c r="J146" s="195"/>
      <c r="K146" s="195"/>
      <c r="L146" s="7">
        <v>214815494.35501173</v>
      </c>
      <c r="M146" s="7">
        <v>151761913.29394686</v>
      </c>
      <c r="N146" s="7">
        <v>85041431.19455618</v>
      </c>
    </row>
    <row r="147" spans="2:14" ht="11.25" customHeight="1">
      <c r="B147" s="28">
        <v>42705</v>
      </c>
      <c r="C147" s="29">
        <v>46966</v>
      </c>
      <c r="D147" s="7">
        <v>140</v>
      </c>
      <c r="E147" s="30">
        <v>4261</v>
      </c>
      <c r="F147" s="301"/>
      <c r="G147" s="195"/>
      <c r="H147" s="195"/>
      <c r="I147" s="194">
        <v>268003110.494354</v>
      </c>
      <c r="J147" s="195"/>
      <c r="K147" s="195"/>
      <c r="L147" s="7">
        <v>212230416.45124006</v>
      </c>
      <c r="M147" s="7">
        <v>149554301.59831896</v>
      </c>
      <c r="N147" s="7">
        <v>83449414.8934856</v>
      </c>
    </row>
    <row r="148" spans="2:14" ht="11.25" customHeight="1">
      <c r="B148" s="28">
        <v>42705</v>
      </c>
      <c r="C148" s="29">
        <v>46997</v>
      </c>
      <c r="D148" s="7">
        <v>141</v>
      </c>
      <c r="E148" s="30">
        <v>4292</v>
      </c>
      <c r="F148" s="301"/>
      <c r="G148" s="195"/>
      <c r="H148" s="195"/>
      <c r="I148" s="194">
        <v>264817943.833408</v>
      </c>
      <c r="J148" s="195"/>
      <c r="K148" s="195"/>
      <c r="L148" s="7">
        <v>209352417.33716473</v>
      </c>
      <c r="M148" s="7">
        <v>147151046.69764176</v>
      </c>
      <c r="N148" s="7">
        <v>81760655.01329418</v>
      </c>
    </row>
    <row r="149" spans="2:14" ht="11.25" customHeight="1">
      <c r="B149" s="28">
        <v>42705</v>
      </c>
      <c r="C149" s="29">
        <v>47027</v>
      </c>
      <c r="D149" s="7">
        <v>142</v>
      </c>
      <c r="E149" s="30">
        <v>4322</v>
      </c>
      <c r="F149" s="301"/>
      <c r="G149" s="195"/>
      <c r="H149" s="195"/>
      <c r="I149" s="194">
        <v>262062594.479568</v>
      </c>
      <c r="J149" s="195"/>
      <c r="K149" s="195"/>
      <c r="L149" s="7">
        <v>206834112.6431611</v>
      </c>
      <c r="M149" s="7">
        <v>145023142.11136612</v>
      </c>
      <c r="N149" s="7">
        <v>80248033.80705217</v>
      </c>
    </row>
    <row r="150" spans="2:14" ht="11.25" customHeight="1">
      <c r="B150" s="28">
        <v>42705</v>
      </c>
      <c r="C150" s="29">
        <v>47058</v>
      </c>
      <c r="D150" s="7">
        <v>143</v>
      </c>
      <c r="E150" s="30">
        <v>4353</v>
      </c>
      <c r="F150" s="301"/>
      <c r="G150" s="195"/>
      <c r="H150" s="195"/>
      <c r="I150" s="194">
        <v>259126907.819365</v>
      </c>
      <c r="J150" s="195"/>
      <c r="K150" s="195"/>
      <c r="L150" s="7">
        <v>204170232.2419586</v>
      </c>
      <c r="M150" s="7">
        <v>142791270.78256276</v>
      </c>
      <c r="N150" s="7">
        <v>78678372.57268395</v>
      </c>
    </row>
    <row r="151" spans="2:14" ht="11.25" customHeight="1">
      <c r="B151" s="28">
        <v>42705</v>
      </c>
      <c r="C151" s="29">
        <v>47088</v>
      </c>
      <c r="D151" s="7">
        <v>144</v>
      </c>
      <c r="E151" s="30">
        <v>4383</v>
      </c>
      <c r="F151" s="301"/>
      <c r="G151" s="195"/>
      <c r="H151" s="195"/>
      <c r="I151" s="194">
        <v>256195799.30907</v>
      </c>
      <c r="J151" s="195"/>
      <c r="K151" s="195"/>
      <c r="L151" s="7">
        <v>201529429.35401702</v>
      </c>
      <c r="M151" s="7">
        <v>140597461.1106248</v>
      </c>
      <c r="N151" s="7">
        <v>77152014.67070241</v>
      </c>
    </row>
    <row r="152" spans="2:14" ht="11.25" customHeight="1">
      <c r="B152" s="28">
        <v>42705</v>
      </c>
      <c r="C152" s="29">
        <v>47119</v>
      </c>
      <c r="D152" s="7">
        <v>145</v>
      </c>
      <c r="E152" s="30">
        <v>4414</v>
      </c>
      <c r="F152" s="301"/>
      <c r="G152" s="195"/>
      <c r="H152" s="195"/>
      <c r="I152" s="194">
        <v>253468889.035001</v>
      </c>
      <c r="J152" s="195"/>
      <c r="K152" s="195"/>
      <c r="L152" s="7">
        <v>199046209.1900904</v>
      </c>
      <c r="M152" s="7">
        <v>138511874.59218547</v>
      </c>
      <c r="N152" s="7">
        <v>75685628.11567062</v>
      </c>
    </row>
    <row r="153" spans="2:14" ht="11.25" customHeight="1">
      <c r="B153" s="28">
        <v>42705</v>
      </c>
      <c r="C153" s="29">
        <v>47150</v>
      </c>
      <c r="D153" s="7">
        <v>146</v>
      </c>
      <c r="E153" s="30">
        <v>4445</v>
      </c>
      <c r="F153" s="301"/>
      <c r="G153" s="195"/>
      <c r="H153" s="195"/>
      <c r="I153" s="194">
        <v>250742506.8537</v>
      </c>
      <c r="J153" s="195"/>
      <c r="K153" s="195"/>
      <c r="L153" s="7">
        <v>196571246.74524143</v>
      </c>
      <c r="M153" s="7">
        <v>136441718.60621026</v>
      </c>
      <c r="N153" s="7">
        <v>74238675.19409421</v>
      </c>
    </row>
    <row r="154" spans="2:14" ht="11.25" customHeight="1">
      <c r="B154" s="28">
        <v>42705</v>
      </c>
      <c r="C154" s="29">
        <v>47178</v>
      </c>
      <c r="D154" s="7">
        <v>147</v>
      </c>
      <c r="E154" s="30">
        <v>4473</v>
      </c>
      <c r="F154" s="301"/>
      <c r="G154" s="195"/>
      <c r="H154" s="195"/>
      <c r="I154" s="194">
        <v>248013971.77926</v>
      </c>
      <c r="J154" s="195"/>
      <c r="K154" s="195"/>
      <c r="L154" s="7">
        <v>194134311.13780725</v>
      </c>
      <c r="M154" s="7">
        <v>134440650.17105982</v>
      </c>
      <c r="N154" s="7">
        <v>72869979.51308231</v>
      </c>
    </row>
    <row r="155" spans="2:14" ht="11.25" customHeight="1">
      <c r="B155" s="28">
        <v>42705</v>
      </c>
      <c r="C155" s="29">
        <v>47209</v>
      </c>
      <c r="D155" s="7">
        <v>148</v>
      </c>
      <c r="E155" s="30">
        <v>4504</v>
      </c>
      <c r="F155" s="301"/>
      <c r="G155" s="195"/>
      <c r="H155" s="195"/>
      <c r="I155" s="194">
        <v>245285305.628104</v>
      </c>
      <c r="J155" s="195"/>
      <c r="K155" s="195"/>
      <c r="L155" s="7">
        <v>191672789.0332327</v>
      </c>
      <c r="M155" s="7">
        <v>132398437.64568296</v>
      </c>
      <c r="N155" s="7">
        <v>71459096.88235714</v>
      </c>
    </row>
    <row r="156" spans="2:14" ht="11.25" customHeight="1">
      <c r="B156" s="28">
        <v>42705</v>
      </c>
      <c r="C156" s="29">
        <v>47239</v>
      </c>
      <c r="D156" s="7">
        <v>149</v>
      </c>
      <c r="E156" s="30">
        <v>4534</v>
      </c>
      <c r="F156" s="301"/>
      <c r="G156" s="195"/>
      <c r="H156" s="195"/>
      <c r="I156" s="194">
        <v>242563929.662992</v>
      </c>
      <c r="J156" s="195"/>
      <c r="K156" s="195"/>
      <c r="L156" s="7">
        <v>189235107.3588174</v>
      </c>
      <c r="M156" s="7">
        <v>130392879.53268602</v>
      </c>
      <c r="N156" s="7">
        <v>70088154.15459944</v>
      </c>
    </row>
    <row r="157" spans="2:14" ht="11.25" customHeight="1">
      <c r="B157" s="28">
        <v>42705</v>
      </c>
      <c r="C157" s="29">
        <v>47270</v>
      </c>
      <c r="D157" s="7">
        <v>150</v>
      </c>
      <c r="E157" s="30">
        <v>4565</v>
      </c>
      <c r="F157" s="301"/>
      <c r="G157" s="195"/>
      <c r="H157" s="195"/>
      <c r="I157" s="194">
        <v>239847867.895328</v>
      </c>
      <c r="J157" s="195"/>
      <c r="K157" s="195"/>
      <c r="L157" s="7">
        <v>186798821.6662382</v>
      </c>
      <c r="M157" s="7">
        <v>128386804.77872655</v>
      </c>
      <c r="N157" s="7">
        <v>68717564.13199054</v>
      </c>
    </row>
    <row r="158" spans="2:14" ht="11.25" customHeight="1">
      <c r="B158" s="28">
        <v>42705</v>
      </c>
      <c r="C158" s="29">
        <v>47300</v>
      </c>
      <c r="D158" s="7">
        <v>151</v>
      </c>
      <c r="E158" s="30">
        <v>4595</v>
      </c>
      <c r="F158" s="301"/>
      <c r="G158" s="195"/>
      <c r="H158" s="195"/>
      <c r="I158" s="194">
        <v>237007151.441364</v>
      </c>
      <c r="J158" s="195"/>
      <c r="K158" s="195"/>
      <c r="L158" s="7">
        <v>184283427.49546355</v>
      </c>
      <c r="M158" s="7">
        <v>126346235.49255511</v>
      </c>
      <c r="N158" s="7">
        <v>67348163.25116535</v>
      </c>
    </row>
    <row r="159" spans="2:14" ht="11.25" customHeight="1">
      <c r="B159" s="28">
        <v>42705</v>
      </c>
      <c r="C159" s="29">
        <v>47331</v>
      </c>
      <c r="D159" s="7">
        <v>152</v>
      </c>
      <c r="E159" s="30">
        <v>4626</v>
      </c>
      <c r="F159" s="301"/>
      <c r="G159" s="195"/>
      <c r="H159" s="195"/>
      <c r="I159" s="194">
        <v>234297730.57707</v>
      </c>
      <c r="J159" s="195"/>
      <c r="K159" s="195"/>
      <c r="L159" s="7">
        <v>181867749.03431132</v>
      </c>
      <c r="M159" s="7">
        <v>124372914.04708284</v>
      </c>
      <c r="N159" s="7">
        <v>66015494.21050706</v>
      </c>
    </row>
    <row r="160" spans="2:14" ht="11.25" customHeight="1">
      <c r="B160" s="28">
        <v>42705</v>
      </c>
      <c r="C160" s="29">
        <v>47362</v>
      </c>
      <c r="D160" s="7">
        <v>153</v>
      </c>
      <c r="E160" s="30">
        <v>4657</v>
      </c>
      <c r="F160" s="301"/>
      <c r="G160" s="195"/>
      <c r="H160" s="195"/>
      <c r="I160" s="194">
        <v>231594274.364558</v>
      </c>
      <c r="J160" s="195"/>
      <c r="K160" s="195"/>
      <c r="L160" s="7">
        <v>179464356.84895223</v>
      </c>
      <c r="M160" s="7">
        <v>122417193.31303021</v>
      </c>
      <c r="N160" s="7">
        <v>64702208.76870301</v>
      </c>
    </row>
    <row r="161" spans="2:14" ht="11.25" customHeight="1">
      <c r="B161" s="28">
        <v>42705</v>
      </c>
      <c r="C161" s="29">
        <v>47392</v>
      </c>
      <c r="D161" s="7">
        <v>154</v>
      </c>
      <c r="E161" s="30">
        <v>4687</v>
      </c>
      <c r="F161" s="301"/>
      <c r="G161" s="195"/>
      <c r="H161" s="195"/>
      <c r="I161" s="194">
        <v>228902069.743421</v>
      </c>
      <c r="J161" s="195"/>
      <c r="K161" s="195"/>
      <c r="L161" s="7">
        <v>177086995.07309964</v>
      </c>
      <c r="M161" s="7">
        <v>120498224.32120652</v>
      </c>
      <c r="N161" s="7">
        <v>63426890.27450796</v>
      </c>
    </row>
    <row r="162" spans="2:14" ht="11.25" customHeight="1">
      <c r="B162" s="28">
        <v>42705</v>
      </c>
      <c r="C162" s="29">
        <v>47423</v>
      </c>
      <c r="D162" s="7">
        <v>155</v>
      </c>
      <c r="E162" s="30">
        <v>4718</v>
      </c>
      <c r="F162" s="301"/>
      <c r="G162" s="195"/>
      <c r="H162" s="195"/>
      <c r="I162" s="194">
        <v>226194712.855959</v>
      </c>
      <c r="J162" s="195"/>
      <c r="K162" s="195"/>
      <c r="L162" s="7">
        <v>174695684.77402806</v>
      </c>
      <c r="M162" s="7">
        <v>118568752.03628148</v>
      </c>
      <c r="N162" s="7">
        <v>62146924.36497515</v>
      </c>
    </row>
    <row r="163" spans="2:14" ht="11.25" customHeight="1">
      <c r="B163" s="28">
        <v>42705</v>
      </c>
      <c r="C163" s="29">
        <v>47453</v>
      </c>
      <c r="D163" s="7">
        <v>156</v>
      </c>
      <c r="E163" s="30">
        <v>4748</v>
      </c>
      <c r="F163" s="301"/>
      <c r="G163" s="195"/>
      <c r="H163" s="195"/>
      <c r="I163" s="194">
        <v>223491715.320367</v>
      </c>
      <c r="J163" s="195"/>
      <c r="K163" s="195"/>
      <c r="L163" s="7">
        <v>172324773.84665418</v>
      </c>
      <c r="M163" s="7">
        <v>116671708.05602649</v>
      </c>
      <c r="N163" s="7">
        <v>60901926.51575198</v>
      </c>
    </row>
    <row r="164" spans="2:14" ht="11.25" customHeight="1">
      <c r="B164" s="28">
        <v>42705</v>
      </c>
      <c r="C164" s="29">
        <v>47484</v>
      </c>
      <c r="D164" s="7">
        <v>157</v>
      </c>
      <c r="E164" s="30">
        <v>4779</v>
      </c>
      <c r="F164" s="301"/>
      <c r="G164" s="195"/>
      <c r="H164" s="195"/>
      <c r="I164" s="194">
        <v>220832087.34645</v>
      </c>
      <c r="J164" s="195"/>
      <c r="K164" s="195"/>
      <c r="L164" s="7">
        <v>169985252.61513054</v>
      </c>
      <c r="M164" s="7">
        <v>114795053.97358121</v>
      </c>
      <c r="N164" s="7">
        <v>59668520.72645057</v>
      </c>
    </row>
    <row r="165" spans="2:14" ht="11.25" customHeight="1">
      <c r="B165" s="28">
        <v>42705</v>
      </c>
      <c r="C165" s="29">
        <v>47515</v>
      </c>
      <c r="D165" s="7">
        <v>158</v>
      </c>
      <c r="E165" s="30">
        <v>4810</v>
      </c>
      <c r="F165" s="301"/>
      <c r="G165" s="195"/>
      <c r="H165" s="195"/>
      <c r="I165" s="194">
        <v>218184770.077139</v>
      </c>
      <c r="J165" s="195"/>
      <c r="K165" s="195"/>
      <c r="L165" s="7">
        <v>167662631.74375734</v>
      </c>
      <c r="M165" s="7">
        <v>112938574.89183389</v>
      </c>
      <c r="N165" s="7">
        <v>58454912.86400963</v>
      </c>
    </row>
    <row r="166" spans="2:14" ht="11.25" customHeight="1">
      <c r="B166" s="28">
        <v>42705</v>
      </c>
      <c r="C166" s="29">
        <v>47543</v>
      </c>
      <c r="D166" s="7">
        <v>159</v>
      </c>
      <c r="E166" s="30">
        <v>4838</v>
      </c>
      <c r="F166" s="301"/>
      <c r="G166" s="195"/>
      <c r="H166" s="195"/>
      <c r="I166" s="194">
        <v>215470350.567175</v>
      </c>
      <c r="J166" s="195"/>
      <c r="K166" s="195"/>
      <c r="L166" s="7">
        <v>165323080.05101904</v>
      </c>
      <c r="M166" s="7">
        <v>111106797.13923892</v>
      </c>
      <c r="N166" s="7">
        <v>57286772.332903</v>
      </c>
    </row>
    <row r="167" spans="2:14" ht="11.25" customHeight="1">
      <c r="B167" s="28">
        <v>42705</v>
      </c>
      <c r="C167" s="29">
        <v>47574</v>
      </c>
      <c r="D167" s="7">
        <v>160</v>
      </c>
      <c r="E167" s="30">
        <v>4869</v>
      </c>
      <c r="F167" s="301"/>
      <c r="G167" s="195"/>
      <c r="H167" s="195"/>
      <c r="I167" s="194">
        <v>212840289.929889</v>
      </c>
      <c r="J167" s="195"/>
      <c r="K167" s="195"/>
      <c r="L167" s="7">
        <v>163028146.29723096</v>
      </c>
      <c r="M167" s="7">
        <v>109285822.19281821</v>
      </c>
      <c r="N167" s="7">
        <v>56109211.922888525</v>
      </c>
    </row>
    <row r="168" spans="2:14" ht="11.25" customHeight="1">
      <c r="B168" s="28">
        <v>42705</v>
      </c>
      <c r="C168" s="29">
        <v>47604</v>
      </c>
      <c r="D168" s="7">
        <v>161</v>
      </c>
      <c r="E168" s="30">
        <v>4899</v>
      </c>
      <c r="F168" s="301"/>
      <c r="G168" s="195"/>
      <c r="H168" s="195"/>
      <c r="I168" s="194">
        <v>209922164.413708</v>
      </c>
      <c r="J168" s="195"/>
      <c r="K168" s="195"/>
      <c r="L168" s="7">
        <v>160529038.5194396</v>
      </c>
      <c r="M168" s="7">
        <v>107345688.37062442</v>
      </c>
      <c r="N168" s="7">
        <v>54887194.60996501</v>
      </c>
    </row>
    <row r="169" spans="2:14" ht="11.25" customHeight="1">
      <c r="B169" s="28">
        <v>42705</v>
      </c>
      <c r="C169" s="29">
        <v>47635</v>
      </c>
      <c r="D169" s="7">
        <v>162</v>
      </c>
      <c r="E169" s="30">
        <v>4930</v>
      </c>
      <c r="F169" s="301"/>
      <c r="G169" s="195"/>
      <c r="H169" s="195"/>
      <c r="I169" s="194">
        <v>207358188.339348</v>
      </c>
      <c r="J169" s="195"/>
      <c r="K169" s="195"/>
      <c r="L169" s="7">
        <v>158299403.31823638</v>
      </c>
      <c r="M169" s="7">
        <v>105585522.04845117</v>
      </c>
      <c r="N169" s="7">
        <v>53758534.318047516</v>
      </c>
    </row>
    <row r="170" spans="2:14" ht="11.25" customHeight="1">
      <c r="B170" s="28">
        <v>42705</v>
      </c>
      <c r="C170" s="29">
        <v>47665</v>
      </c>
      <c r="D170" s="7">
        <v>163</v>
      </c>
      <c r="E170" s="30">
        <v>4960</v>
      </c>
      <c r="F170" s="301"/>
      <c r="G170" s="195"/>
      <c r="H170" s="195"/>
      <c r="I170" s="194">
        <v>204840574.509295</v>
      </c>
      <c r="J170" s="195"/>
      <c r="K170" s="195"/>
      <c r="L170" s="7">
        <v>156120751.67840737</v>
      </c>
      <c r="M170" s="7">
        <v>103876066.23154455</v>
      </c>
      <c r="N170" s="7">
        <v>52671371.38166717</v>
      </c>
    </row>
    <row r="171" spans="2:14" ht="11.25" customHeight="1">
      <c r="B171" s="28">
        <v>42705</v>
      </c>
      <c r="C171" s="29">
        <v>47696</v>
      </c>
      <c r="D171" s="7">
        <v>164</v>
      </c>
      <c r="E171" s="30">
        <v>4991</v>
      </c>
      <c r="F171" s="301"/>
      <c r="G171" s="195"/>
      <c r="H171" s="195"/>
      <c r="I171" s="194">
        <v>202362978.747594</v>
      </c>
      <c r="J171" s="195"/>
      <c r="K171" s="195"/>
      <c r="L171" s="7">
        <v>153970844.2099563</v>
      </c>
      <c r="M171" s="7">
        <v>102185069.54808111</v>
      </c>
      <c r="N171" s="7">
        <v>51594474.78728609</v>
      </c>
    </row>
    <row r="172" spans="2:14" ht="11.25" customHeight="1">
      <c r="B172" s="28">
        <v>42705</v>
      </c>
      <c r="C172" s="29">
        <v>47727</v>
      </c>
      <c r="D172" s="7">
        <v>165</v>
      </c>
      <c r="E172" s="30">
        <v>5022</v>
      </c>
      <c r="F172" s="301"/>
      <c r="G172" s="195"/>
      <c r="H172" s="195"/>
      <c r="I172" s="194">
        <v>199924197.776184</v>
      </c>
      <c r="J172" s="195"/>
      <c r="K172" s="195"/>
      <c r="L172" s="7">
        <v>151857263.15180844</v>
      </c>
      <c r="M172" s="7">
        <v>100526049.36642788</v>
      </c>
      <c r="N172" s="7">
        <v>50541832.70218856</v>
      </c>
    </row>
    <row r="173" spans="2:14" ht="11.25" customHeight="1">
      <c r="B173" s="28">
        <v>42705</v>
      </c>
      <c r="C173" s="29">
        <v>47757</v>
      </c>
      <c r="D173" s="7">
        <v>166</v>
      </c>
      <c r="E173" s="30">
        <v>5052</v>
      </c>
      <c r="F173" s="301"/>
      <c r="G173" s="195"/>
      <c r="H173" s="195"/>
      <c r="I173" s="194">
        <v>197528092.490381</v>
      </c>
      <c r="J173" s="195"/>
      <c r="K173" s="195"/>
      <c r="L173" s="7">
        <v>149790971.2281909</v>
      </c>
      <c r="M173" s="7">
        <v>98914156.24941947</v>
      </c>
      <c r="N173" s="7">
        <v>49527556.808212705</v>
      </c>
    </row>
    <row r="174" spans="2:14" ht="11.25" customHeight="1">
      <c r="B174" s="28">
        <v>42705</v>
      </c>
      <c r="C174" s="29">
        <v>47788</v>
      </c>
      <c r="D174" s="7">
        <v>167</v>
      </c>
      <c r="E174" s="30">
        <v>5083</v>
      </c>
      <c r="F174" s="301"/>
      <c r="G174" s="195"/>
      <c r="H174" s="195"/>
      <c r="I174" s="194">
        <v>195162571.429614</v>
      </c>
      <c r="J174" s="195"/>
      <c r="K174" s="195"/>
      <c r="L174" s="7">
        <v>147746117.62815365</v>
      </c>
      <c r="M174" s="7">
        <v>97315716.50058183</v>
      </c>
      <c r="N174" s="7">
        <v>48520811.76932007</v>
      </c>
    </row>
    <row r="175" spans="2:14" ht="11.25" customHeight="1">
      <c r="B175" s="28">
        <v>42705</v>
      </c>
      <c r="C175" s="29">
        <v>47818</v>
      </c>
      <c r="D175" s="7">
        <v>168</v>
      </c>
      <c r="E175" s="30">
        <v>5113</v>
      </c>
      <c r="F175" s="301"/>
      <c r="G175" s="195"/>
      <c r="H175" s="195"/>
      <c r="I175" s="194">
        <v>192808694.723495</v>
      </c>
      <c r="J175" s="195"/>
      <c r="K175" s="195"/>
      <c r="L175" s="7">
        <v>145724549.3223744</v>
      </c>
      <c r="M175" s="7">
        <v>95747930.32922907</v>
      </c>
      <c r="N175" s="7">
        <v>47543434.56010973</v>
      </c>
    </row>
    <row r="176" spans="2:14" ht="11.25" customHeight="1">
      <c r="B176" s="28">
        <v>42705</v>
      </c>
      <c r="C176" s="29">
        <v>47849</v>
      </c>
      <c r="D176" s="7">
        <v>169</v>
      </c>
      <c r="E176" s="30">
        <v>5144</v>
      </c>
      <c r="F176" s="301"/>
      <c r="G176" s="195"/>
      <c r="H176" s="195"/>
      <c r="I176" s="194">
        <v>190454143.455551</v>
      </c>
      <c r="J176" s="195"/>
      <c r="K176" s="195"/>
      <c r="L176" s="7">
        <v>143700841.33257282</v>
      </c>
      <c r="M176" s="7">
        <v>94178133.2757069</v>
      </c>
      <c r="N176" s="7">
        <v>46565884.28154072</v>
      </c>
    </row>
    <row r="177" spans="2:14" ht="11.25" customHeight="1">
      <c r="B177" s="28">
        <v>42705</v>
      </c>
      <c r="C177" s="29">
        <v>47880</v>
      </c>
      <c r="D177" s="7">
        <v>170</v>
      </c>
      <c r="E177" s="30">
        <v>5175</v>
      </c>
      <c r="F177" s="301"/>
      <c r="G177" s="195"/>
      <c r="H177" s="195"/>
      <c r="I177" s="194">
        <v>188098568.917468</v>
      </c>
      <c r="J177" s="195"/>
      <c r="K177" s="195"/>
      <c r="L177" s="7">
        <v>141682808.09382004</v>
      </c>
      <c r="M177" s="7">
        <v>92619411.207723</v>
      </c>
      <c r="N177" s="7">
        <v>45601214.77245944</v>
      </c>
    </row>
    <row r="178" spans="2:14" ht="11.25" customHeight="1">
      <c r="B178" s="28">
        <v>42705</v>
      </c>
      <c r="C178" s="29">
        <v>47908</v>
      </c>
      <c r="D178" s="7">
        <v>171</v>
      </c>
      <c r="E178" s="30">
        <v>5203</v>
      </c>
      <c r="F178" s="301"/>
      <c r="G178" s="195"/>
      <c r="H178" s="195"/>
      <c r="I178" s="194">
        <v>185556896.844289</v>
      </c>
      <c r="J178" s="195"/>
      <c r="K178" s="195"/>
      <c r="L178" s="7">
        <v>139554192.59391642</v>
      </c>
      <c r="M178" s="7">
        <v>91018330.36773236</v>
      </c>
      <c r="N178" s="7">
        <v>44641447.89486836</v>
      </c>
    </row>
    <row r="179" spans="2:14" ht="11.25" customHeight="1">
      <c r="B179" s="28">
        <v>42705</v>
      </c>
      <c r="C179" s="29">
        <v>47939</v>
      </c>
      <c r="D179" s="7">
        <v>172</v>
      </c>
      <c r="E179" s="30">
        <v>5234</v>
      </c>
      <c r="F179" s="301"/>
      <c r="G179" s="195"/>
      <c r="H179" s="195"/>
      <c r="I179" s="194">
        <v>183204797.188835</v>
      </c>
      <c r="J179" s="195"/>
      <c r="K179" s="195"/>
      <c r="L179" s="7">
        <v>137551524.43934754</v>
      </c>
      <c r="M179" s="7">
        <v>89484018.09009717</v>
      </c>
      <c r="N179" s="7">
        <v>43703025.53160043</v>
      </c>
    </row>
    <row r="180" spans="2:14" ht="11.25" customHeight="1">
      <c r="B180" s="28">
        <v>42705</v>
      </c>
      <c r="C180" s="29">
        <v>47969</v>
      </c>
      <c r="D180" s="7">
        <v>173</v>
      </c>
      <c r="E180" s="30">
        <v>5264</v>
      </c>
      <c r="F180" s="301"/>
      <c r="G180" s="195"/>
      <c r="H180" s="195"/>
      <c r="I180" s="194">
        <v>180855098.622837</v>
      </c>
      <c r="J180" s="195"/>
      <c r="K180" s="195"/>
      <c r="L180" s="7">
        <v>135564470.98470607</v>
      </c>
      <c r="M180" s="7">
        <v>87974279.7628954</v>
      </c>
      <c r="N180" s="7">
        <v>42789560.95948596</v>
      </c>
    </row>
    <row r="181" spans="2:14" ht="11.25" customHeight="1">
      <c r="B181" s="28">
        <v>42705</v>
      </c>
      <c r="C181" s="29">
        <v>48000</v>
      </c>
      <c r="D181" s="7">
        <v>174</v>
      </c>
      <c r="E181" s="30">
        <v>5295</v>
      </c>
      <c r="F181" s="301"/>
      <c r="G181" s="195"/>
      <c r="H181" s="195"/>
      <c r="I181" s="194">
        <v>178518794.314703</v>
      </c>
      <c r="J181" s="195"/>
      <c r="K181" s="195"/>
      <c r="L181" s="7">
        <v>133586278.39821705</v>
      </c>
      <c r="M181" s="7">
        <v>86470063.94955628</v>
      </c>
      <c r="N181" s="7">
        <v>41879791.43472754</v>
      </c>
    </row>
    <row r="182" spans="2:14" ht="11.25" customHeight="1">
      <c r="B182" s="28">
        <v>42705</v>
      </c>
      <c r="C182" s="29">
        <v>48030</v>
      </c>
      <c r="D182" s="7">
        <v>175</v>
      </c>
      <c r="E182" s="30">
        <v>5325</v>
      </c>
      <c r="F182" s="301"/>
      <c r="G182" s="195"/>
      <c r="H182" s="195"/>
      <c r="I182" s="194">
        <v>176196477.728339</v>
      </c>
      <c r="J182" s="195"/>
      <c r="K182" s="195"/>
      <c r="L182" s="7">
        <v>131632063.25023854</v>
      </c>
      <c r="M182" s="7">
        <v>84995392.7759697</v>
      </c>
      <c r="N182" s="7">
        <v>40996822.599841245</v>
      </c>
    </row>
    <row r="183" spans="2:14" ht="11.25" customHeight="1">
      <c r="B183" s="28">
        <v>42705</v>
      </c>
      <c r="C183" s="29">
        <v>48061</v>
      </c>
      <c r="D183" s="7">
        <v>176</v>
      </c>
      <c r="E183" s="30">
        <v>5356</v>
      </c>
      <c r="F183" s="301"/>
      <c r="G183" s="195"/>
      <c r="H183" s="195"/>
      <c r="I183" s="194">
        <v>173771111.073419</v>
      </c>
      <c r="J183" s="195"/>
      <c r="K183" s="195"/>
      <c r="L183" s="7">
        <v>129599946.81037813</v>
      </c>
      <c r="M183" s="7">
        <v>83470422.68036279</v>
      </c>
      <c r="N183" s="7">
        <v>40090737.52287843</v>
      </c>
    </row>
    <row r="184" spans="2:14" ht="11.25" customHeight="1">
      <c r="B184" s="28">
        <v>42705</v>
      </c>
      <c r="C184" s="29">
        <v>48092</v>
      </c>
      <c r="D184" s="7">
        <v>177</v>
      </c>
      <c r="E184" s="30">
        <v>5387</v>
      </c>
      <c r="F184" s="301"/>
      <c r="G184" s="195"/>
      <c r="H184" s="195"/>
      <c r="I184" s="194">
        <v>171461270.774562</v>
      </c>
      <c r="J184" s="195"/>
      <c r="K184" s="195"/>
      <c r="L184" s="7">
        <v>127660359.33579001</v>
      </c>
      <c r="M184" s="7">
        <v>82012102.31412481</v>
      </c>
      <c r="N184" s="7">
        <v>39223468.690254435</v>
      </c>
    </row>
    <row r="185" spans="2:14" ht="11.25" customHeight="1">
      <c r="B185" s="28">
        <v>42705</v>
      </c>
      <c r="C185" s="29">
        <v>48122</v>
      </c>
      <c r="D185" s="7">
        <v>178</v>
      </c>
      <c r="E185" s="30">
        <v>5417</v>
      </c>
      <c r="F185" s="301"/>
      <c r="G185" s="195"/>
      <c r="H185" s="195"/>
      <c r="I185" s="194">
        <v>169156428.444034</v>
      </c>
      <c r="J185" s="195"/>
      <c r="K185" s="195"/>
      <c r="L185" s="7">
        <v>125737578.32059278</v>
      </c>
      <c r="M185" s="7">
        <v>80578047.78740108</v>
      </c>
      <c r="N185" s="7">
        <v>38379638.28545376</v>
      </c>
    </row>
    <row r="186" spans="2:14" ht="11.25" customHeight="1">
      <c r="B186" s="28">
        <v>42705</v>
      </c>
      <c r="C186" s="29">
        <v>48153</v>
      </c>
      <c r="D186" s="7">
        <v>179</v>
      </c>
      <c r="E186" s="30">
        <v>5448</v>
      </c>
      <c r="F186" s="301"/>
      <c r="G186" s="195"/>
      <c r="H186" s="195"/>
      <c r="I186" s="194">
        <v>166852119.360718</v>
      </c>
      <c r="J186" s="195"/>
      <c r="K186" s="195"/>
      <c r="L186" s="7">
        <v>123814381.1387972</v>
      </c>
      <c r="M186" s="7">
        <v>79143788.1818672</v>
      </c>
      <c r="N186" s="7">
        <v>37536829.64507241</v>
      </c>
    </row>
    <row r="187" spans="2:14" ht="11.25" customHeight="1">
      <c r="B187" s="28">
        <v>42705</v>
      </c>
      <c r="C187" s="29">
        <v>48183</v>
      </c>
      <c r="D187" s="7">
        <v>180</v>
      </c>
      <c r="E187" s="30">
        <v>5478</v>
      </c>
      <c r="F187" s="301"/>
      <c r="G187" s="195"/>
      <c r="H187" s="195"/>
      <c r="I187" s="194">
        <v>164547071.50666</v>
      </c>
      <c r="J187" s="195"/>
      <c r="K187" s="195"/>
      <c r="L187" s="7">
        <v>121903473.8089335</v>
      </c>
      <c r="M187" s="7">
        <v>77730523.28418374</v>
      </c>
      <c r="N187" s="7">
        <v>36715414.073122695</v>
      </c>
    </row>
    <row r="188" spans="2:14" ht="11.25" customHeight="1">
      <c r="B188" s="28">
        <v>42705</v>
      </c>
      <c r="C188" s="29">
        <v>48214</v>
      </c>
      <c r="D188" s="7">
        <v>181</v>
      </c>
      <c r="E188" s="30">
        <v>5509</v>
      </c>
      <c r="F188" s="301"/>
      <c r="G188" s="195"/>
      <c r="H188" s="195"/>
      <c r="I188" s="194">
        <v>162215262.006013</v>
      </c>
      <c r="J188" s="195"/>
      <c r="K188" s="195"/>
      <c r="L188" s="7">
        <v>119972142.74891382</v>
      </c>
      <c r="M188" s="7">
        <v>76304476.69414842</v>
      </c>
      <c r="N188" s="7">
        <v>35889175.14838678</v>
      </c>
    </row>
    <row r="189" spans="2:14" ht="11.25" customHeight="1">
      <c r="B189" s="28">
        <v>42705</v>
      </c>
      <c r="C189" s="29">
        <v>48245</v>
      </c>
      <c r="D189" s="7">
        <v>182</v>
      </c>
      <c r="E189" s="30">
        <v>5540</v>
      </c>
      <c r="F189" s="301"/>
      <c r="G189" s="195"/>
      <c r="H189" s="195"/>
      <c r="I189" s="194">
        <v>159791635.418234</v>
      </c>
      <c r="J189" s="195"/>
      <c r="K189" s="195"/>
      <c r="L189" s="7">
        <v>117979220.91308056</v>
      </c>
      <c r="M189" s="7">
        <v>74846107.57605049</v>
      </c>
      <c r="N189" s="7">
        <v>35054138.45873008</v>
      </c>
    </row>
    <row r="190" spans="2:14" ht="11.25" customHeight="1">
      <c r="B190" s="28">
        <v>42705</v>
      </c>
      <c r="C190" s="29">
        <v>48274</v>
      </c>
      <c r="D190" s="7">
        <v>183</v>
      </c>
      <c r="E190" s="30">
        <v>5569</v>
      </c>
      <c r="F190" s="301"/>
      <c r="G190" s="195"/>
      <c r="H190" s="195"/>
      <c r="I190" s="194">
        <v>157494264.849843</v>
      </c>
      <c r="J190" s="195"/>
      <c r="K190" s="195"/>
      <c r="L190" s="7">
        <v>116098489.0170296</v>
      </c>
      <c r="M190" s="7">
        <v>73477725.59696764</v>
      </c>
      <c r="N190" s="7">
        <v>34276883.65985916</v>
      </c>
    </row>
    <row r="191" spans="2:14" ht="11.25" customHeight="1">
      <c r="B191" s="28">
        <v>42705</v>
      </c>
      <c r="C191" s="29">
        <v>48305</v>
      </c>
      <c r="D191" s="7">
        <v>184</v>
      </c>
      <c r="E191" s="30">
        <v>5600</v>
      </c>
      <c r="F191" s="301"/>
      <c r="G191" s="195"/>
      <c r="H191" s="195"/>
      <c r="I191" s="194">
        <v>155199367.812608</v>
      </c>
      <c r="J191" s="195"/>
      <c r="K191" s="195"/>
      <c r="L191" s="7">
        <v>114212740.10373747</v>
      </c>
      <c r="M191" s="7">
        <v>72100417.75605275</v>
      </c>
      <c r="N191" s="7">
        <v>33491918.539571196</v>
      </c>
    </row>
    <row r="192" spans="2:14" ht="11.25" customHeight="1">
      <c r="B192" s="28">
        <v>42705</v>
      </c>
      <c r="C192" s="29">
        <v>48335</v>
      </c>
      <c r="D192" s="7">
        <v>185</v>
      </c>
      <c r="E192" s="30">
        <v>5630</v>
      </c>
      <c r="F192" s="301"/>
      <c r="G192" s="195"/>
      <c r="H192" s="195"/>
      <c r="I192" s="194">
        <v>152903421.171767</v>
      </c>
      <c r="J192" s="195"/>
      <c r="K192" s="195"/>
      <c r="L192" s="7">
        <v>112338434.16703232</v>
      </c>
      <c r="M192" s="7">
        <v>70742656.39751929</v>
      </c>
      <c r="N192" s="7">
        <v>32726509.865127746</v>
      </c>
    </row>
    <row r="193" spans="2:14" ht="11.25" customHeight="1">
      <c r="B193" s="28">
        <v>42705</v>
      </c>
      <c r="C193" s="29">
        <v>48366</v>
      </c>
      <c r="D193" s="7">
        <v>186</v>
      </c>
      <c r="E193" s="30">
        <v>5661</v>
      </c>
      <c r="F193" s="301"/>
      <c r="G193" s="195"/>
      <c r="H193" s="195"/>
      <c r="I193" s="194">
        <v>150431263.427981</v>
      </c>
      <c r="J193" s="195"/>
      <c r="K193" s="195"/>
      <c r="L193" s="7">
        <v>110334681.45359892</v>
      </c>
      <c r="M193" s="7">
        <v>69304133.15939848</v>
      </c>
      <c r="N193" s="7">
        <v>31925233.6223167</v>
      </c>
    </row>
    <row r="194" spans="2:14" ht="11.25" customHeight="1">
      <c r="B194" s="28">
        <v>42705</v>
      </c>
      <c r="C194" s="29">
        <v>48396</v>
      </c>
      <c r="D194" s="7">
        <v>187</v>
      </c>
      <c r="E194" s="30">
        <v>5691</v>
      </c>
      <c r="F194" s="301"/>
      <c r="G194" s="195"/>
      <c r="H194" s="195"/>
      <c r="I194" s="194">
        <v>148133922.897593</v>
      </c>
      <c r="J194" s="195"/>
      <c r="K194" s="195"/>
      <c r="L194" s="7">
        <v>108471345.39874132</v>
      </c>
      <c r="M194" s="7">
        <v>67966027.12712976</v>
      </c>
      <c r="N194" s="7">
        <v>31180488.587104317</v>
      </c>
    </row>
    <row r="195" spans="2:14" ht="11.25" customHeight="1">
      <c r="B195" s="28">
        <v>42705</v>
      </c>
      <c r="C195" s="29">
        <v>48427</v>
      </c>
      <c r="D195" s="7">
        <v>188</v>
      </c>
      <c r="E195" s="30">
        <v>5722</v>
      </c>
      <c r="F195" s="301"/>
      <c r="G195" s="195"/>
      <c r="H195" s="195"/>
      <c r="I195" s="194">
        <v>145845905.516393</v>
      </c>
      <c r="J195" s="195"/>
      <c r="K195" s="195"/>
      <c r="L195" s="7">
        <v>106614806.52315295</v>
      </c>
      <c r="M195" s="7">
        <v>66632862.95943319</v>
      </c>
      <c r="N195" s="7">
        <v>30439402.606211174</v>
      </c>
    </row>
    <row r="196" spans="2:14" ht="11.25" customHeight="1">
      <c r="B196" s="28">
        <v>42705</v>
      </c>
      <c r="C196" s="29">
        <v>48458</v>
      </c>
      <c r="D196" s="7">
        <v>189</v>
      </c>
      <c r="E196" s="30">
        <v>5753</v>
      </c>
      <c r="F196" s="301"/>
      <c r="G196" s="195"/>
      <c r="H196" s="195"/>
      <c r="I196" s="194">
        <v>143568854.709695</v>
      </c>
      <c r="J196" s="195"/>
      <c r="K196" s="195"/>
      <c r="L196" s="7">
        <v>104772256.34434941</v>
      </c>
      <c r="M196" s="7">
        <v>65314760.73460206</v>
      </c>
      <c r="N196" s="7">
        <v>29710886.552058704</v>
      </c>
    </row>
    <row r="197" spans="2:14" ht="11.25" customHeight="1">
      <c r="B197" s="28">
        <v>42705</v>
      </c>
      <c r="C197" s="29">
        <v>48488</v>
      </c>
      <c r="D197" s="7">
        <v>190</v>
      </c>
      <c r="E197" s="30">
        <v>5783</v>
      </c>
      <c r="F197" s="301"/>
      <c r="G197" s="195"/>
      <c r="H197" s="195"/>
      <c r="I197" s="194">
        <v>141300245.181627</v>
      </c>
      <c r="J197" s="195"/>
      <c r="K197" s="195"/>
      <c r="L197" s="7">
        <v>102947436.51210263</v>
      </c>
      <c r="M197" s="7">
        <v>64019215.428739615</v>
      </c>
      <c r="N197" s="7">
        <v>29002183.877475128</v>
      </c>
    </row>
    <row r="198" spans="2:14" ht="11.25" customHeight="1">
      <c r="B198" s="28">
        <v>42705</v>
      </c>
      <c r="C198" s="29">
        <v>48519</v>
      </c>
      <c r="D198" s="7">
        <v>191</v>
      </c>
      <c r="E198" s="30">
        <v>5814</v>
      </c>
      <c r="F198" s="301"/>
      <c r="G198" s="195"/>
      <c r="H198" s="195"/>
      <c r="I198" s="194">
        <v>139041405.833118</v>
      </c>
      <c r="J198" s="195"/>
      <c r="K198" s="195"/>
      <c r="L198" s="7">
        <v>101129893.66753206</v>
      </c>
      <c r="M198" s="7">
        <v>62729012.9914661</v>
      </c>
      <c r="N198" s="7">
        <v>28297327.94693739</v>
      </c>
    </row>
    <row r="199" spans="2:14" ht="11.25" customHeight="1">
      <c r="B199" s="28">
        <v>42705</v>
      </c>
      <c r="C199" s="29">
        <v>48549</v>
      </c>
      <c r="D199" s="7">
        <v>192</v>
      </c>
      <c r="E199" s="30">
        <v>5844</v>
      </c>
      <c r="F199" s="301"/>
      <c r="G199" s="195"/>
      <c r="H199" s="195"/>
      <c r="I199" s="194">
        <v>136786535.834559</v>
      </c>
      <c r="J199" s="195"/>
      <c r="K199" s="195"/>
      <c r="L199" s="7">
        <v>99326541.03333296</v>
      </c>
      <c r="M199" s="7">
        <v>61458786.752678536</v>
      </c>
      <c r="N199" s="7">
        <v>27610676.01404394</v>
      </c>
    </row>
    <row r="200" spans="2:14" ht="11.25" customHeight="1">
      <c r="B200" s="28">
        <v>42705</v>
      </c>
      <c r="C200" s="29">
        <v>48580</v>
      </c>
      <c r="D200" s="7">
        <v>193</v>
      </c>
      <c r="E200" s="30">
        <v>5875</v>
      </c>
      <c r="F200" s="301"/>
      <c r="G200" s="195"/>
      <c r="H200" s="195"/>
      <c r="I200" s="194">
        <v>134538910.926424</v>
      </c>
      <c r="J200" s="195"/>
      <c r="K200" s="195"/>
      <c r="L200" s="7">
        <v>97528747.66243194</v>
      </c>
      <c r="M200" s="7">
        <v>60192919.94719312</v>
      </c>
      <c r="N200" s="7">
        <v>26927441.324329056</v>
      </c>
    </row>
    <row r="201" spans="2:14" ht="11.25" customHeight="1">
      <c r="B201" s="28">
        <v>42705</v>
      </c>
      <c r="C201" s="29">
        <v>48611</v>
      </c>
      <c r="D201" s="7">
        <v>194</v>
      </c>
      <c r="E201" s="30">
        <v>5906</v>
      </c>
      <c r="F201" s="301"/>
      <c r="G201" s="195"/>
      <c r="H201" s="195"/>
      <c r="I201" s="194">
        <v>132300459.250181</v>
      </c>
      <c r="J201" s="195"/>
      <c r="K201" s="195"/>
      <c r="L201" s="7">
        <v>95743405.44229384</v>
      </c>
      <c r="M201" s="7">
        <v>58940759.42623326</v>
      </c>
      <c r="N201" s="7">
        <v>26255604.613507997</v>
      </c>
    </row>
    <row r="202" spans="2:14" ht="11.25" customHeight="1">
      <c r="B202" s="28">
        <v>42705</v>
      </c>
      <c r="C202" s="29">
        <v>48639</v>
      </c>
      <c r="D202" s="7">
        <v>195</v>
      </c>
      <c r="E202" s="30">
        <v>5934</v>
      </c>
      <c r="F202" s="301"/>
      <c r="G202" s="195"/>
      <c r="H202" s="195"/>
      <c r="I202" s="194">
        <v>130078930.827267</v>
      </c>
      <c r="J202" s="195"/>
      <c r="K202" s="195"/>
      <c r="L202" s="7">
        <v>93991504.32169773</v>
      </c>
      <c r="M202" s="7">
        <v>57729337.46156059</v>
      </c>
      <c r="N202" s="7">
        <v>25617567.011759806</v>
      </c>
    </row>
    <row r="203" spans="2:14" ht="11.25" customHeight="1">
      <c r="B203" s="28">
        <v>42705</v>
      </c>
      <c r="C203" s="29">
        <v>48670</v>
      </c>
      <c r="D203" s="7">
        <v>196</v>
      </c>
      <c r="E203" s="30">
        <v>5965</v>
      </c>
      <c r="F203" s="301"/>
      <c r="G203" s="195"/>
      <c r="H203" s="195"/>
      <c r="I203" s="194">
        <v>127873179.189736</v>
      </c>
      <c r="J203" s="195"/>
      <c r="K203" s="195"/>
      <c r="L203" s="7">
        <v>92240974.74870254</v>
      </c>
      <c r="M203" s="7">
        <v>56510083.54560799</v>
      </c>
      <c r="N203" s="7">
        <v>24970306.69632668</v>
      </c>
    </row>
    <row r="204" spans="2:14" ht="11.25" customHeight="1">
      <c r="B204" s="28">
        <v>42705</v>
      </c>
      <c r="C204" s="29">
        <v>48700</v>
      </c>
      <c r="D204" s="7">
        <v>197</v>
      </c>
      <c r="E204" s="30">
        <v>5995</v>
      </c>
      <c r="F204" s="301"/>
      <c r="G204" s="195"/>
      <c r="H204" s="195"/>
      <c r="I204" s="194">
        <v>125678986.110491</v>
      </c>
      <c r="J204" s="195"/>
      <c r="K204" s="195"/>
      <c r="L204" s="7">
        <v>90509392.46666613</v>
      </c>
      <c r="M204" s="7">
        <v>55312779.522083536</v>
      </c>
      <c r="N204" s="7">
        <v>24341060.366180003</v>
      </c>
    </row>
    <row r="205" spans="2:14" ht="11.25" customHeight="1">
      <c r="B205" s="28">
        <v>42705</v>
      </c>
      <c r="C205" s="29">
        <v>48731</v>
      </c>
      <c r="D205" s="7">
        <v>198</v>
      </c>
      <c r="E205" s="30">
        <v>6026</v>
      </c>
      <c r="F205" s="301"/>
      <c r="G205" s="195"/>
      <c r="H205" s="195"/>
      <c r="I205" s="194">
        <v>123495329.96072</v>
      </c>
      <c r="J205" s="195"/>
      <c r="K205" s="195"/>
      <c r="L205" s="7">
        <v>88785960.06344755</v>
      </c>
      <c r="M205" s="7">
        <v>54121549.38766101</v>
      </c>
      <c r="N205" s="7">
        <v>23715967.76054049</v>
      </c>
    </row>
    <row r="206" spans="2:14" ht="11.25" customHeight="1">
      <c r="B206" s="28">
        <v>42705</v>
      </c>
      <c r="C206" s="29">
        <v>48761</v>
      </c>
      <c r="D206" s="7">
        <v>199</v>
      </c>
      <c r="E206" s="30">
        <v>6056</v>
      </c>
      <c r="F206" s="301"/>
      <c r="G206" s="195"/>
      <c r="H206" s="195"/>
      <c r="I206" s="194">
        <v>121342208.620033</v>
      </c>
      <c r="J206" s="195"/>
      <c r="K206" s="195"/>
      <c r="L206" s="7">
        <v>87094798.00226808</v>
      </c>
      <c r="M206" s="7">
        <v>52959991.82826038</v>
      </c>
      <c r="N206" s="7">
        <v>23111845.36583269</v>
      </c>
    </row>
    <row r="207" spans="2:14" ht="11.25" customHeight="1">
      <c r="B207" s="28">
        <v>42705</v>
      </c>
      <c r="C207" s="29">
        <v>48792</v>
      </c>
      <c r="D207" s="7">
        <v>200</v>
      </c>
      <c r="E207" s="30">
        <v>6087</v>
      </c>
      <c r="F207" s="301"/>
      <c r="G207" s="195"/>
      <c r="H207" s="195"/>
      <c r="I207" s="194">
        <v>119220938.295991</v>
      </c>
      <c r="J207" s="195"/>
      <c r="K207" s="195"/>
      <c r="L207" s="7">
        <v>85427094.43065836</v>
      </c>
      <c r="M207" s="7">
        <v>51813797.246493734</v>
      </c>
      <c r="N207" s="7">
        <v>22515871.14536351</v>
      </c>
    </row>
    <row r="208" spans="2:14" ht="11.25" customHeight="1">
      <c r="B208" s="28">
        <v>42705</v>
      </c>
      <c r="C208" s="29">
        <v>48823</v>
      </c>
      <c r="D208" s="7">
        <v>201</v>
      </c>
      <c r="E208" s="30">
        <v>6118</v>
      </c>
      <c r="F208" s="301"/>
      <c r="G208" s="195"/>
      <c r="H208" s="195"/>
      <c r="I208" s="194">
        <v>117115586.974777</v>
      </c>
      <c r="J208" s="195"/>
      <c r="K208" s="195"/>
      <c r="L208" s="7">
        <v>83776184.73925759</v>
      </c>
      <c r="M208" s="7">
        <v>50683250.17103566</v>
      </c>
      <c r="N208" s="7">
        <v>21931301.732830364</v>
      </c>
    </row>
    <row r="209" spans="2:14" ht="11.25" customHeight="1">
      <c r="B209" s="28">
        <v>42705</v>
      </c>
      <c r="C209" s="29">
        <v>48853</v>
      </c>
      <c r="D209" s="7">
        <v>202</v>
      </c>
      <c r="E209" s="30">
        <v>6148</v>
      </c>
      <c r="F209" s="301"/>
      <c r="G209" s="195"/>
      <c r="H209" s="195"/>
      <c r="I209" s="194">
        <v>115042153.213413</v>
      </c>
      <c r="J209" s="195"/>
      <c r="K209" s="195"/>
      <c r="L209" s="7">
        <v>82157920.98975518</v>
      </c>
      <c r="M209" s="7">
        <v>49581891.09774897</v>
      </c>
      <c r="N209" s="7">
        <v>21366782.215964533</v>
      </c>
    </row>
    <row r="210" spans="2:14" ht="11.25" customHeight="1">
      <c r="B210" s="28">
        <v>42705</v>
      </c>
      <c r="C210" s="29">
        <v>48884</v>
      </c>
      <c r="D210" s="7">
        <v>203</v>
      </c>
      <c r="E210" s="30">
        <v>6179</v>
      </c>
      <c r="F210" s="301"/>
      <c r="G210" s="195"/>
      <c r="H210" s="195"/>
      <c r="I210" s="194">
        <v>112988675.845392</v>
      </c>
      <c r="J210" s="195"/>
      <c r="K210" s="195"/>
      <c r="L210" s="7">
        <v>80554561.38205166</v>
      </c>
      <c r="M210" s="7">
        <v>48490635.56036867</v>
      </c>
      <c r="N210" s="7">
        <v>20808009.25054052</v>
      </c>
    </row>
    <row r="211" spans="2:14" ht="11.25" customHeight="1">
      <c r="B211" s="28">
        <v>42705</v>
      </c>
      <c r="C211" s="29">
        <v>48914</v>
      </c>
      <c r="D211" s="7">
        <v>204</v>
      </c>
      <c r="E211" s="30">
        <v>6209</v>
      </c>
      <c r="F211" s="301"/>
      <c r="G211" s="195"/>
      <c r="H211" s="195"/>
      <c r="I211" s="194">
        <v>110787394.901839</v>
      </c>
      <c r="J211" s="195"/>
      <c r="K211" s="195"/>
      <c r="L211" s="7">
        <v>78855525.26076964</v>
      </c>
      <c r="M211" s="7">
        <v>47351052.34764353</v>
      </c>
      <c r="N211" s="7">
        <v>20235706.637335014</v>
      </c>
    </row>
    <row r="212" spans="2:14" ht="11.25" customHeight="1">
      <c r="B212" s="28">
        <v>42705</v>
      </c>
      <c r="C212" s="29">
        <v>48945</v>
      </c>
      <c r="D212" s="7">
        <v>205</v>
      </c>
      <c r="E212" s="30">
        <v>6240</v>
      </c>
      <c r="F212" s="301"/>
      <c r="G212" s="195"/>
      <c r="H212" s="195"/>
      <c r="I212" s="194">
        <v>108743234.626545</v>
      </c>
      <c r="J212" s="195"/>
      <c r="K212" s="195"/>
      <c r="L212" s="7">
        <v>77269269.21392395</v>
      </c>
      <c r="M212" s="7">
        <v>46280538.56377897</v>
      </c>
      <c r="N212" s="7">
        <v>19694445.74350366</v>
      </c>
    </row>
    <row r="213" spans="2:14" ht="11.25" customHeight="1">
      <c r="B213" s="28">
        <v>42705</v>
      </c>
      <c r="C213" s="29">
        <v>48976</v>
      </c>
      <c r="D213" s="7">
        <v>206</v>
      </c>
      <c r="E213" s="30">
        <v>6271</v>
      </c>
      <c r="F213" s="301"/>
      <c r="G213" s="195"/>
      <c r="H213" s="195"/>
      <c r="I213" s="194">
        <v>106700989.033109</v>
      </c>
      <c r="J213" s="195"/>
      <c r="K213" s="195"/>
      <c r="L213" s="7">
        <v>75689525.34200056</v>
      </c>
      <c r="M213" s="7">
        <v>45219054.14868808</v>
      </c>
      <c r="N213" s="7">
        <v>19161233.020909604</v>
      </c>
    </row>
    <row r="214" spans="2:14" ht="11.25" customHeight="1">
      <c r="B214" s="28">
        <v>42705</v>
      </c>
      <c r="C214" s="29">
        <v>49004</v>
      </c>
      <c r="D214" s="7">
        <v>207</v>
      </c>
      <c r="E214" s="30">
        <v>6299</v>
      </c>
      <c r="F214" s="301"/>
      <c r="G214" s="195"/>
      <c r="H214" s="195"/>
      <c r="I214" s="194">
        <v>104656332.014976</v>
      </c>
      <c r="J214" s="195"/>
      <c r="K214" s="195"/>
      <c r="L214" s="7">
        <v>74125386.2357242</v>
      </c>
      <c r="M214" s="7">
        <v>44182855.20715807</v>
      </c>
      <c r="N214" s="7">
        <v>18650512.37068998</v>
      </c>
    </row>
    <row r="215" spans="2:14" ht="11.25" customHeight="1">
      <c r="B215" s="28">
        <v>42705</v>
      </c>
      <c r="C215" s="29">
        <v>49035</v>
      </c>
      <c r="D215" s="7">
        <v>208</v>
      </c>
      <c r="E215" s="30">
        <v>6330</v>
      </c>
      <c r="F215" s="301"/>
      <c r="G215" s="195"/>
      <c r="H215" s="195"/>
      <c r="I215" s="194">
        <v>102620268.442533</v>
      </c>
      <c r="J215" s="195"/>
      <c r="K215" s="195"/>
      <c r="L215" s="7">
        <v>72560018.56653005</v>
      </c>
      <c r="M215" s="7">
        <v>43139815.79981697</v>
      </c>
      <c r="N215" s="7">
        <v>18133093.280727793</v>
      </c>
    </row>
    <row r="216" spans="2:14" ht="11.25" customHeight="1">
      <c r="B216" s="28">
        <v>42705</v>
      </c>
      <c r="C216" s="29">
        <v>49065</v>
      </c>
      <c r="D216" s="7">
        <v>209</v>
      </c>
      <c r="E216" s="30">
        <v>6360</v>
      </c>
      <c r="F216" s="301"/>
      <c r="G216" s="195"/>
      <c r="H216" s="195"/>
      <c r="I216" s="194">
        <v>100594504.15612</v>
      </c>
      <c r="J216" s="195"/>
      <c r="K216" s="195"/>
      <c r="L216" s="7">
        <v>71010905.96281286</v>
      </c>
      <c r="M216" s="7">
        <v>42114894.97291404</v>
      </c>
      <c r="N216" s="7">
        <v>17629719.996913947</v>
      </c>
    </row>
    <row r="217" spans="2:14" ht="11.25" customHeight="1">
      <c r="B217" s="28">
        <v>42705</v>
      </c>
      <c r="C217" s="29">
        <v>49096</v>
      </c>
      <c r="D217" s="7">
        <v>210</v>
      </c>
      <c r="E217" s="30">
        <v>6391</v>
      </c>
      <c r="F217" s="301"/>
      <c r="G217" s="195"/>
      <c r="H217" s="195"/>
      <c r="I217" s="194">
        <v>98582235.119267</v>
      </c>
      <c r="J217" s="195"/>
      <c r="K217" s="195"/>
      <c r="L217" s="7">
        <v>69472389.83271287</v>
      </c>
      <c r="M217" s="7">
        <v>41097651.03315419</v>
      </c>
      <c r="N217" s="7">
        <v>17131023.563514326</v>
      </c>
    </row>
    <row r="218" spans="2:14" ht="11.25" customHeight="1">
      <c r="B218" s="28">
        <v>42705</v>
      </c>
      <c r="C218" s="29">
        <v>49126</v>
      </c>
      <c r="D218" s="7">
        <v>211</v>
      </c>
      <c r="E218" s="30">
        <v>6421</v>
      </c>
      <c r="F218" s="301"/>
      <c r="G218" s="195"/>
      <c r="H218" s="195"/>
      <c r="I218" s="194">
        <v>96445975.444309</v>
      </c>
      <c r="J218" s="195"/>
      <c r="K218" s="195"/>
      <c r="L218" s="7">
        <v>67855373.98464134</v>
      </c>
      <c r="M218" s="7">
        <v>40042278.064250715</v>
      </c>
      <c r="N218" s="7">
        <v>16622684.917215085</v>
      </c>
    </row>
    <row r="219" spans="2:14" ht="11.25" customHeight="1">
      <c r="B219" s="28">
        <v>42705</v>
      </c>
      <c r="C219" s="29">
        <v>49157</v>
      </c>
      <c r="D219" s="7">
        <v>212</v>
      </c>
      <c r="E219" s="30">
        <v>6452</v>
      </c>
      <c r="F219" s="301"/>
      <c r="G219" s="195"/>
      <c r="H219" s="195"/>
      <c r="I219" s="194">
        <v>94463634.776785</v>
      </c>
      <c r="J219" s="195"/>
      <c r="K219" s="195"/>
      <c r="L219" s="7">
        <v>66347959.36704803</v>
      </c>
      <c r="M219" s="7">
        <v>39053160.978850685</v>
      </c>
      <c r="N219" s="7">
        <v>16143407.401280351</v>
      </c>
    </row>
    <row r="220" spans="2:14" ht="11.25" customHeight="1">
      <c r="B220" s="28">
        <v>42705</v>
      </c>
      <c r="C220" s="29">
        <v>49188</v>
      </c>
      <c r="D220" s="7">
        <v>213</v>
      </c>
      <c r="E220" s="30">
        <v>6483</v>
      </c>
      <c r="F220" s="301"/>
      <c r="G220" s="195"/>
      <c r="H220" s="195"/>
      <c r="I220" s="194">
        <v>92489453.038884</v>
      </c>
      <c r="J220" s="195"/>
      <c r="K220" s="195"/>
      <c r="L220" s="7">
        <v>64851183.75353305</v>
      </c>
      <c r="M220" s="7">
        <v>38075062.27303517</v>
      </c>
      <c r="N220" s="7">
        <v>15672427.056659304</v>
      </c>
    </row>
    <row r="221" spans="2:14" ht="11.25" customHeight="1">
      <c r="B221" s="28">
        <v>42705</v>
      </c>
      <c r="C221" s="29">
        <v>49218</v>
      </c>
      <c r="D221" s="7">
        <v>214</v>
      </c>
      <c r="E221" s="30">
        <v>6513</v>
      </c>
      <c r="F221" s="301"/>
      <c r="G221" s="195"/>
      <c r="H221" s="195"/>
      <c r="I221" s="194">
        <v>90532150.438249</v>
      </c>
      <c r="J221" s="195"/>
      <c r="K221" s="195"/>
      <c r="L221" s="7">
        <v>63374579.90219466</v>
      </c>
      <c r="M221" s="7">
        <v>37116547.75412184</v>
      </c>
      <c r="N221" s="7">
        <v>15215257.042920103</v>
      </c>
    </row>
    <row r="222" spans="2:14" ht="11.25" customHeight="1">
      <c r="B222" s="28">
        <v>42705</v>
      </c>
      <c r="C222" s="29">
        <v>49249</v>
      </c>
      <c r="D222" s="7">
        <v>215</v>
      </c>
      <c r="E222" s="30">
        <v>6544</v>
      </c>
      <c r="F222" s="301"/>
      <c r="G222" s="195"/>
      <c r="H222" s="195"/>
      <c r="I222" s="194">
        <v>88605373.962004</v>
      </c>
      <c r="J222" s="195"/>
      <c r="K222" s="195"/>
      <c r="L222" s="7">
        <v>61920591.882025376</v>
      </c>
      <c r="M222" s="7">
        <v>36172762.22738477</v>
      </c>
      <c r="N222" s="7">
        <v>14765563.021480381</v>
      </c>
    </row>
    <row r="223" spans="2:14" ht="11.25" customHeight="1">
      <c r="B223" s="28">
        <v>42705</v>
      </c>
      <c r="C223" s="29">
        <v>49279</v>
      </c>
      <c r="D223" s="7">
        <v>216</v>
      </c>
      <c r="E223" s="30">
        <v>6574</v>
      </c>
      <c r="F223" s="301"/>
      <c r="G223" s="195"/>
      <c r="H223" s="195"/>
      <c r="I223" s="194">
        <v>86702573.822272</v>
      </c>
      <c r="J223" s="195"/>
      <c r="K223" s="195"/>
      <c r="L223" s="7">
        <v>60491393.12452919</v>
      </c>
      <c r="M223" s="7">
        <v>35250877.1828105</v>
      </c>
      <c r="N223" s="7">
        <v>14330269.231192332</v>
      </c>
    </row>
    <row r="224" spans="2:14" ht="11.25" customHeight="1">
      <c r="B224" s="28">
        <v>42705</v>
      </c>
      <c r="C224" s="29">
        <v>49310</v>
      </c>
      <c r="D224" s="7">
        <v>217</v>
      </c>
      <c r="E224" s="30">
        <v>6605</v>
      </c>
      <c r="F224" s="301"/>
      <c r="G224" s="195"/>
      <c r="H224" s="195"/>
      <c r="I224" s="194">
        <v>84763308.095087</v>
      </c>
      <c r="J224" s="195"/>
      <c r="K224" s="195"/>
      <c r="L224" s="7">
        <v>59038086.54356831</v>
      </c>
      <c r="M224" s="7">
        <v>34316477.969383895</v>
      </c>
      <c r="N224" s="7">
        <v>13891327.462100541</v>
      </c>
    </row>
    <row r="225" spans="2:14" ht="11.25" customHeight="1">
      <c r="B225" s="28">
        <v>42705</v>
      </c>
      <c r="C225" s="29">
        <v>49341</v>
      </c>
      <c r="D225" s="7">
        <v>218</v>
      </c>
      <c r="E225" s="30">
        <v>6636</v>
      </c>
      <c r="F225" s="301"/>
      <c r="G225" s="195"/>
      <c r="H225" s="195"/>
      <c r="I225" s="194">
        <v>82913777.010805</v>
      </c>
      <c r="J225" s="195"/>
      <c r="K225" s="195"/>
      <c r="L225" s="7">
        <v>57651930.4214937</v>
      </c>
      <c r="M225" s="7">
        <v>33425536.105360314</v>
      </c>
      <c r="N225" s="7">
        <v>13473363.972420648</v>
      </c>
    </row>
    <row r="226" spans="2:14" ht="11.25" customHeight="1">
      <c r="B226" s="28">
        <v>42705</v>
      </c>
      <c r="C226" s="29">
        <v>49369</v>
      </c>
      <c r="D226" s="7">
        <v>219</v>
      </c>
      <c r="E226" s="30">
        <v>6664</v>
      </c>
      <c r="F226" s="301"/>
      <c r="G226" s="195"/>
      <c r="H226" s="195"/>
      <c r="I226" s="194">
        <v>80997810.766093</v>
      </c>
      <c r="J226" s="195"/>
      <c r="K226" s="195"/>
      <c r="L226" s="7">
        <v>56233427.92532684</v>
      </c>
      <c r="M226" s="7">
        <v>32528212.786922924</v>
      </c>
      <c r="N226" s="7">
        <v>13061494.564621665</v>
      </c>
    </row>
    <row r="227" spans="2:14" ht="11.25" customHeight="1">
      <c r="B227" s="28">
        <v>42705</v>
      </c>
      <c r="C227" s="29">
        <v>49400</v>
      </c>
      <c r="D227" s="7">
        <v>220</v>
      </c>
      <c r="E227" s="30">
        <v>6695</v>
      </c>
      <c r="F227" s="301"/>
      <c r="G227" s="195"/>
      <c r="H227" s="195"/>
      <c r="I227" s="194">
        <v>79182457.167832</v>
      </c>
      <c r="J227" s="195"/>
      <c r="K227" s="195"/>
      <c r="L227" s="7">
        <v>54879864.59946628</v>
      </c>
      <c r="M227" s="7">
        <v>31664509.71850484</v>
      </c>
      <c r="N227" s="7">
        <v>12660826.55486909</v>
      </c>
    </row>
    <row r="228" spans="2:14" ht="11.25" customHeight="1">
      <c r="B228" s="28">
        <v>42705</v>
      </c>
      <c r="C228" s="29">
        <v>49430</v>
      </c>
      <c r="D228" s="7">
        <v>221</v>
      </c>
      <c r="E228" s="30">
        <v>6725</v>
      </c>
      <c r="F228" s="301"/>
      <c r="G228" s="195"/>
      <c r="H228" s="195"/>
      <c r="I228" s="194">
        <v>77405363.913154</v>
      </c>
      <c r="J228" s="195"/>
      <c r="K228" s="195"/>
      <c r="L228" s="7">
        <v>53560136.33450036</v>
      </c>
      <c r="M228" s="7">
        <v>30826993.998987235</v>
      </c>
      <c r="N228" s="7">
        <v>12275425.436487606</v>
      </c>
    </row>
    <row r="229" spans="2:14" ht="11.25" customHeight="1">
      <c r="B229" s="28">
        <v>42705</v>
      </c>
      <c r="C229" s="29">
        <v>49461</v>
      </c>
      <c r="D229" s="7">
        <v>222</v>
      </c>
      <c r="E229" s="30">
        <v>6756</v>
      </c>
      <c r="F229" s="301"/>
      <c r="G229" s="195"/>
      <c r="H229" s="195"/>
      <c r="I229" s="194">
        <v>75666501.568364</v>
      </c>
      <c r="J229" s="195"/>
      <c r="K229" s="195"/>
      <c r="L229" s="7">
        <v>52268140.636636</v>
      </c>
      <c r="M229" s="7">
        <v>30006866.62483759</v>
      </c>
      <c r="N229" s="7">
        <v>11898237.737299267</v>
      </c>
    </row>
    <row r="230" spans="2:14" ht="11.25" customHeight="1">
      <c r="B230" s="28">
        <v>42705</v>
      </c>
      <c r="C230" s="29">
        <v>49491</v>
      </c>
      <c r="D230" s="7">
        <v>223</v>
      </c>
      <c r="E230" s="30">
        <v>6786</v>
      </c>
      <c r="F230" s="301"/>
      <c r="G230" s="195"/>
      <c r="H230" s="195"/>
      <c r="I230" s="194">
        <v>74026803.877336</v>
      </c>
      <c r="J230" s="195"/>
      <c r="K230" s="195"/>
      <c r="L230" s="7">
        <v>51051552.710942045</v>
      </c>
      <c r="M230" s="7">
        <v>29236293.94992449</v>
      </c>
      <c r="N230" s="7">
        <v>11545171.737600904</v>
      </c>
    </row>
    <row r="231" spans="2:14" ht="11.25" customHeight="1">
      <c r="B231" s="28">
        <v>42705</v>
      </c>
      <c r="C231" s="29">
        <v>49522</v>
      </c>
      <c r="D231" s="7">
        <v>224</v>
      </c>
      <c r="E231" s="30">
        <v>6817</v>
      </c>
      <c r="F231" s="301"/>
      <c r="G231" s="195"/>
      <c r="H231" s="195"/>
      <c r="I231" s="194">
        <v>72460405.818919</v>
      </c>
      <c r="J231" s="195"/>
      <c r="K231" s="195"/>
      <c r="L231" s="7">
        <v>49886553.10270843</v>
      </c>
      <c r="M231" s="7">
        <v>28496462.751940183</v>
      </c>
      <c r="N231" s="7">
        <v>11205355.82376542</v>
      </c>
    </row>
    <row r="232" spans="2:14" ht="11.25" customHeight="1">
      <c r="B232" s="28">
        <v>42705</v>
      </c>
      <c r="C232" s="29">
        <v>49553</v>
      </c>
      <c r="D232" s="7">
        <v>225</v>
      </c>
      <c r="E232" s="30">
        <v>6848</v>
      </c>
      <c r="F232" s="301"/>
      <c r="G232" s="195"/>
      <c r="H232" s="195"/>
      <c r="I232" s="194">
        <v>70969436.467045</v>
      </c>
      <c r="J232" s="195"/>
      <c r="K232" s="195"/>
      <c r="L232" s="7">
        <v>48777200.538261145</v>
      </c>
      <c r="M232" s="7">
        <v>27791911.70270588</v>
      </c>
      <c r="N232" s="7">
        <v>10882025.474843321</v>
      </c>
    </row>
    <row r="233" spans="2:14" ht="11.25" customHeight="1">
      <c r="B233" s="28">
        <v>42705</v>
      </c>
      <c r="C233" s="29">
        <v>49583</v>
      </c>
      <c r="D233" s="7">
        <v>226</v>
      </c>
      <c r="E233" s="30">
        <v>6878</v>
      </c>
      <c r="F233" s="301"/>
      <c r="G233" s="195"/>
      <c r="H233" s="195"/>
      <c r="I233" s="194">
        <v>69554305.912816</v>
      </c>
      <c r="J233" s="195"/>
      <c r="K233" s="195"/>
      <c r="L233" s="7">
        <v>47726116.39468858</v>
      </c>
      <c r="M233" s="7">
        <v>27126103.43173898</v>
      </c>
      <c r="N233" s="7">
        <v>10577786.907388706</v>
      </c>
    </row>
    <row r="234" spans="2:14" ht="11.25" customHeight="1">
      <c r="B234" s="28">
        <v>42705</v>
      </c>
      <c r="C234" s="29">
        <v>49614</v>
      </c>
      <c r="D234" s="7">
        <v>227</v>
      </c>
      <c r="E234" s="30">
        <v>6909</v>
      </c>
      <c r="F234" s="301"/>
      <c r="G234" s="195"/>
      <c r="H234" s="195"/>
      <c r="I234" s="194">
        <v>68213033.43706</v>
      </c>
      <c r="J234" s="195"/>
      <c r="K234" s="195"/>
      <c r="L234" s="7">
        <v>46726388.66365932</v>
      </c>
      <c r="M234" s="7">
        <v>26490345.783218</v>
      </c>
      <c r="N234" s="7">
        <v>10286121.4363018</v>
      </c>
    </row>
    <row r="235" spans="2:14" ht="11.25" customHeight="1">
      <c r="B235" s="28">
        <v>42705</v>
      </c>
      <c r="C235" s="29">
        <v>49644</v>
      </c>
      <c r="D235" s="7">
        <v>228</v>
      </c>
      <c r="E235" s="30">
        <v>6939</v>
      </c>
      <c r="F235" s="301"/>
      <c r="G235" s="195"/>
      <c r="H235" s="195"/>
      <c r="I235" s="194">
        <v>66901008.656074</v>
      </c>
      <c r="J235" s="195"/>
      <c r="K235" s="195"/>
      <c r="L235" s="7">
        <v>45752421.01880782</v>
      </c>
      <c r="M235" s="7">
        <v>25874338.618824158</v>
      </c>
      <c r="N235" s="7">
        <v>10005743.395829815</v>
      </c>
    </row>
    <row r="236" spans="2:14" ht="11.25" customHeight="1">
      <c r="B236" s="28">
        <v>42705</v>
      </c>
      <c r="C236" s="29">
        <v>49675</v>
      </c>
      <c r="D236" s="7">
        <v>229</v>
      </c>
      <c r="E236" s="30">
        <v>6970</v>
      </c>
      <c r="F236" s="301"/>
      <c r="G236" s="195"/>
      <c r="H236" s="195"/>
      <c r="I236" s="194">
        <v>65589259.836239</v>
      </c>
      <c r="J236" s="195"/>
      <c r="K236" s="195"/>
      <c r="L236" s="7">
        <v>44779261.139522456</v>
      </c>
      <c r="M236" s="7">
        <v>25259583.995151732</v>
      </c>
      <c r="N236" s="7">
        <v>9726641.67131451</v>
      </c>
    </row>
    <row r="237" spans="2:14" ht="11.25" customHeight="1">
      <c r="B237" s="28">
        <v>42705</v>
      </c>
      <c r="C237" s="29">
        <v>49706</v>
      </c>
      <c r="D237" s="7">
        <v>230</v>
      </c>
      <c r="E237" s="30">
        <v>7001</v>
      </c>
      <c r="F237" s="301"/>
      <c r="G237" s="195"/>
      <c r="H237" s="195"/>
      <c r="I237" s="194">
        <v>64282767.77668</v>
      </c>
      <c r="J237" s="195"/>
      <c r="K237" s="195"/>
      <c r="L237" s="7">
        <v>43812853.569376744</v>
      </c>
      <c r="M237" s="7">
        <v>24651588.144836646</v>
      </c>
      <c r="N237" s="7">
        <v>9452316.300909285</v>
      </c>
    </row>
    <row r="238" spans="2:14" ht="11.25" customHeight="1">
      <c r="B238" s="28">
        <v>42705</v>
      </c>
      <c r="C238" s="29">
        <v>49735</v>
      </c>
      <c r="D238" s="7">
        <v>231</v>
      </c>
      <c r="E238" s="30">
        <v>7030</v>
      </c>
      <c r="F238" s="301"/>
      <c r="G238" s="195"/>
      <c r="H238" s="195"/>
      <c r="I238" s="194">
        <v>62974937.201254</v>
      </c>
      <c r="J238" s="195"/>
      <c r="K238" s="195"/>
      <c r="L238" s="7">
        <v>42853377.56175061</v>
      </c>
      <c r="M238" s="7">
        <v>24054363.09500268</v>
      </c>
      <c r="N238" s="7">
        <v>9186768.067706386</v>
      </c>
    </row>
    <row r="239" spans="2:14" ht="11.25" customHeight="1">
      <c r="B239" s="28">
        <v>42705</v>
      </c>
      <c r="C239" s="29">
        <v>49766</v>
      </c>
      <c r="D239" s="7">
        <v>232</v>
      </c>
      <c r="E239" s="30">
        <v>7061</v>
      </c>
      <c r="F239" s="301"/>
      <c r="G239" s="195"/>
      <c r="H239" s="195"/>
      <c r="I239" s="194">
        <v>61673157.224714</v>
      </c>
      <c r="J239" s="195"/>
      <c r="K239" s="195"/>
      <c r="L239" s="7">
        <v>41896358.29759036</v>
      </c>
      <c r="M239" s="7">
        <v>23457362.152512982</v>
      </c>
      <c r="N239" s="7">
        <v>8920818.066585882</v>
      </c>
    </row>
    <row r="240" spans="2:14" ht="11.25" customHeight="1">
      <c r="B240" s="28">
        <v>42705</v>
      </c>
      <c r="C240" s="29">
        <v>49796</v>
      </c>
      <c r="D240" s="7">
        <v>233</v>
      </c>
      <c r="E240" s="30">
        <v>7091</v>
      </c>
      <c r="F240" s="301"/>
      <c r="G240" s="195"/>
      <c r="H240" s="195"/>
      <c r="I240" s="194">
        <v>60376290.182281</v>
      </c>
      <c r="J240" s="195"/>
      <c r="K240" s="195"/>
      <c r="L240" s="7">
        <v>40948036.13927625</v>
      </c>
      <c r="M240" s="7">
        <v>22869977.802640587</v>
      </c>
      <c r="N240" s="7">
        <v>8661783.731730124</v>
      </c>
    </row>
    <row r="241" spans="2:14" ht="11.25" customHeight="1">
      <c r="B241" s="28">
        <v>42705</v>
      </c>
      <c r="C241" s="29">
        <v>49827</v>
      </c>
      <c r="D241" s="7">
        <v>234</v>
      </c>
      <c r="E241" s="30">
        <v>7122</v>
      </c>
      <c r="F241" s="301"/>
      <c r="G241" s="195"/>
      <c r="H241" s="195"/>
      <c r="I241" s="194">
        <v>59088054.614143</v>
      </c>
      <c r="J241" s="195"/>
      <c r="K241" s="195"/>
      <c r="L241" s="7">
        <v>40006367.89545859</v>
      </c>
      <c r="M241" s="7">
        <v>22287219.09497943</v>
      </c>
      <c r="N241" s="7">
        <v>8405316.956937985</v>
      </c>
    </row>
    <row r="242" spans="2:14" ht="11.25" customHeight="1">
      <c r="B242" s="28">
        <v>42705</v>
      </c>
      <c r="C242" s="29">
        <v>49857</v>
      </c>
      <c r="D242" s="7">
        <v>235</v>
      </c>
      <c r="E242" s="30">
        <v>7152</v>
      </c>
      <c r="F242" s="301"/>
      <c r="G242" s="195"/>
      <c r="H242" s="195"/>
      <c r="I242" s="194">
        <v>57803782.382701</v>
      </c>
      <c r="J242" s="195"/>
      <c r="K242" s="195"/>
      <c r="L242" s="7">
        <v>39072594.514009975</v>
      </c>
      <c r="M242" s="7">
        <v>21713447.13792718</v>
      </c>
      <c r="N242" s="7">
        <v>8155358.778535289</v>
      </c>
    </row>
    <row r="243" spans="2:14" ht="11.25" customHeight="1">
      <c r="B243" s="28">
        <v>42705</v>
      </c>
      <c r="C243" s="29">
        <v>49888</v>
      </c>
      <c r="D243" s="7">
        <v>236</v>
      </c>
      <c r="E243" s="30">
        <v>7183</v>
      </c>
      <c r="F243" s="301"/>
      <c r="G243" s="195"/>
      <c r="H243" s="195"/>
      <c r="I243" s="194">
        <v>56531622.386167</v>
      </c>
      <c r="J243" s="195"/>
      <c r="K243" s="195"/>
      <c r="L243" s="7">
        <v>38147863.62655722</v>
      </c>
      <c r="M243" s="7">
        <v>21145640.267914485</v>
      </c>
      <c r="N243" s="7">
        <v>7908456.956093805</v>
      </c>
    </row>
    <row r="244" spans="2:14" ht="11.25" customHeight="1">
      <c r="B244" s="28">
        <v>42705</v>
      </c>
      <c r="C244" s="29">
        <v>49919</v>
      </c>
      <c r="D244" s="7">
        <v>237</v>
      </c>
      <c r="E244" s="30">
        <v>7214</v>
      </c>
      <c r="F244" s="301"/>
      <c r="G244" s="195"/>
      <c r="H244" s="195"/>
      <c r="I244" s="194">
        <v>55267777.713915</v>
      </c>
      <c r="J244" s="195"/>
      <c r="K244" s="195"/>
      <c r="L244" s="7">
        <v>37231758.87584222</v>
      </c>
      <c r="M244" s="7">
        <v>20585350.427413773</v>
      </c>
      <c r="N244" s="7">
        <v>7666299.812284738</v>
      </c>
    </row>
    <row r="245" spans="2:14" ht="11.25" customHeight="1">
      <c r="B245" s="28">
        <v>42705</v>
      </c>
      <c r="C245" s="29">
        <v>49949</v>
      </c>
      <c r="D245" s="7">
        <v>238</v>
      </c>
      <c r="E245" s="30">
        <v>7244</v>
      </c>
      <c r="F245" s="301"/>
      <c r="G245" s="195"/>
      <c r="H245" s="195"/>
      <c r="I245" s="194">
        <v>54002127.522405</v>
      </c>
      <c r="J245" s="195"/>
      <c r="K245" s="195"/>
      <c r="L245" s="7">
        <v>36319426.44736578</v>
      </c>
      <c r="M245" s="7">
        <v>20031499.475217953</v>
      </c>
      <c r="N245" s="7">
        <v>7429457.087493633</v>
      </c>
    </row>
    <row r="246" spans="2:14" ht="11.25" customHeight="1">
      <c r="B246" s="28">
        <v>42705</v>
      </c>
      <c r="C246" s="29">
        <v>49980</v>
      </c>
      <c r="D246" s="7">
        <v>239</v>
      </c>
      <c r="E246" s="30">
        <v>7275</v>
      </c>
      <c r="F246" s="301"/>
      <c r="G246" s="195"/>
      <c r="H246" s="195"/>
      <c r="I246" s="194">
        <v>52736925.965834</v>
      </c>
      <c r="J246" s="195"/>
      <c r="K246" s="195"/>
      <c r="L246" s="7">
        <v>35408351.00070657</v>
      </c>
      <c r="M246" s="7">
        <v>19479341.5718667</v>
      </c>
      <c r="N246" s="7">
        <v>7194067.546607414</v>
      </c>
    </row>
    <row r="247" spans="2:14" ht="11.25" customHeight="1">
      <c r="B247" s="28">
        <v>42705</v>
      </c>
      <c r="C247" s="29">
        <v>50010</v>
      </c>
      <c r="D247" s="7">
        <v>240</v>
      </c>
      <c r="E247" s="30">
        <v>7305</v>
      </c>
      <c r="F247" s="301"/>
      <c r="G247" s="195"/>
      <c r="H247" s="195"/>
      <c r="I247" s="194">
        <v>51473592.855448</v>
      </c>
      <c r="J247" s="195"/>
      <c r="K247" s="195"/>
      <c r="L247" s="7">
        <v>34503403.2559402</v>
      </c>
      <c r="M247" s="7">
        <v>18934780.397018094</v>
      </c>
      <c r="N247" s="7">
        <v>6964285.941495921</v>
      </c>
    </row>
    <row r="248" spans="2:14" ht="11.25" customHeight="1">
      <c r="B248" s="28">
        <v>42705</v>
      </c>
      <c r="C248" s="29">
        <v>50041</v>
      </c>
      <c r="D248" s="7">
        <v>241</v>
      </c>
      <c r="E248" s="30">
        <v>7336</v>
      </c>
      <c r="F248" s="301"/>
      <c r="G248" s="195"/>
      <c r="H248" s="195"/>
      <c r="I248" s="194">
        <v>50212743.6024</v>
      </c>
      <c r="J248" s="195"/>
      <c r="K248" s="195"/>
      <c r="L248" s="7">
        <v>33601153.11692043</v>
      </c>
      <c r="M248" s="7">
        <v>18392747.685232956</v>
      </c>
      <c r="N248" s="7">
        <v>6736271.059374598</v>
      </c>
    </row>
    <row r="249" spans="2:14" ht="11.25" customHeight="1">
      <c r="B249" s="28">
        <v>42705</v>
      </c>
      <c r="C249" s="29">
        <v>50072</v>
      </c>
      <c r="D249" s="7">
        <v>242</v>
      </c>
      <c r="E249" s="30">
        <v>7367</v>
      </c>
      <c r="F249" s="301"/>
      <c r="G249" s="195"/>
      <c r="H249" s="195"/>
      <c r="I249" s="194">
        <v>48951144.332693</v>
      </c>
      <c r="J249" s="195"/>
      <c r="K249" s="195"/>
      <c r="L249" s="7">
        <v>32701363.24735267</v>
      </c>
      <c r="M249" s="7">
        <v>17854692.794936128</v>
      </c>
      <c r="N249" s="7">
        <v>6511513.464419853</v>
      </c>
    </row>
    <row r="250" spans="2:14" ht="11.25" customHeight="1">
      <c r="B250" s="28">
        <v>42705</v>
      </c>
      <c r="C250" s="29">
        <v>50100</v>
      </c>
      <c r="D250" s="7">
        <v>243</v>
      </c>
      <c r="E250" s="30">
        <v>7395</v>
      </c>
      <c r="F250" s="301"/>
      <c r="G250" s="195"/>
      <c r="H250" s="195"/>
      <c r="I250" s="194">
        <v>47690001.442186</v>
      </c>
      <c r="J250" s="195"/>
      <c r="K250" s="195"/>
      <c r="L250" s="7">
        <v>31810058.487201978</v>
      </c>
      <c r="M250" s="7">
        <v>17328146.385418016</v>
      </c>
      <c r="N250" s="7">
        <v>6295303.60995448</v>
      </c>
    </row>
    <row r="251" spans="2:14" ht="11.25" customHeight="1">
      <c r="B251" s="28">
        <v>42705</v>
      </c>
      <c r="C251" s="29">
        <v>50131</v>
      </c>
      <c r="D251" s="7">
        <v>244</v>
      </c>
      <c r="E251" s="30">
        <v>7426</v>
      </c>
      <c r="F251" s="301"/>
      <c r="G251" s="195"/>
      <c r="H251" s="195"/>
      <c r="I251" s="194">
        <v>46429125.850036</v>
      </c>
      <c r="J251" s="195"/>
      <c r="K251" s="195"/>
      <c r="L251" s="7">
        <v>30916506.817266107</v>
      </c>
      <c r="M251" s="7">
        <v>16798563.737894148</v>
      </c>
      <c r="N251" s="7">
        <v>6077057.464666281</v>
      </c>
    </row>
    <row r="252" spans="2:14" ht="11.25" customHeight="1">
      <c r="B252" s="28">
        <v>42705</v>
      </c>
      <c r="C252" s="29">
        <v>50161</v>
      </c>
      <c r="D252" s="7">
        <v>245</v>
      </c>
      <c r="E252" s="30">
        <v>7456</v>
      </c>
      <c r="F252" s="301"/>
      <c r="G252" s="195"/>
      <c r="H252" s="195"/>
      <c r="I252" s="194">
        <v>45172461.504357</v>
      </c>
      <c r="J252" s="195"/>
      <c r="K252" s="195"/>
      <c r="L252" s="7">
        <v>30030338.525710765</v>
      </c>
      <c r="M252" s="7">
        <v>16276901.248982722</v>
      </c>
      <c r="N252" s="7">
        <v>5864203.10607546</v>
      </c>
    </row>
    <row r="253" spans="2:14" ht="11.25" customHeight="1">
      <c r="B253" s="28">
        <v>42705</v>
      </c>
      <c r="C253" s="29">
        <v>50192</v>
      </c>
      <c r="D253" s="7">
        <v>246</v>
      </c>
      <c r="E253" s="30">
        <v>7487</v>
      </c>
      <c r="F253" s="301"/>
      <c r="G253" s="195"/>
      <c r="H253" s="195"/>
      <c r="I253" s="194">
        <v>43917115.093295</v>
      </c>
      <c r="J253" s="195"/>
      <c r="K253" s="195"/>
      <c r="L253" s="7">
        <v>29146274.72905859</v>
      </c>
      <c r="M253" s="7">
        <v>15757548.328538543</v>
      </c>
      <c r="N253" s="7">
        <v>5653046.298407701</v>
      </c>
    </row>
    <row r="254" spans="2:14" ht="11.25" customHeight="1">
      <c r="B254" s="28">
        <v>42705</v>
      </c>
      <c r="C254" s="29">
        <v>50222</v>
      </c>
      <c r="D254" s="7">
        <v>247</v>
      </c>
      <c r="E254" s="30">
        <v>7517</v>
      </c>
      <c r="F254" s="301"/>
      <c r="G254" s="195"/>
      <c r="H254" s="195"/>
      <c r="I254" s="194">
        <v>42668445.438091</v>
      </c>
      <c r="J254" s="195"/>
      <c r="K254" s="195"/>
      <c r="L254" s="7">
        <v>28271095.078237884</v>
      </c>
      <c r="M254" s="7">
        <v>15246775.02474129</v>
      </c>
      <c r="N254" s="7">
        <v>5447383.739200448</v>
      </c>
    </row>
    <row r="255" spans="2:14" ht="11.25" customHeight="1">
      <c r="B255" s="28">
        <v>42705</v>
      </c>
      <c r="C255" s="29">
        <v>50253</v>
      </c>
      <c r="D255" s="7">
        <v>248</v>
      </c>
      <c r="E255" s="30">
        <v>7548</v>
      </c>
      <c r="F255" s="301"/>
      <c r="G255" s="195"/>
      <c r="H255" s="195"/>
      <c r="I255" s="194">
        <v>41427874.233059</v>
      </c>
      <c r="J255" s="195"/>
      <c r="K255" s="195"/>
      <c r="L255" s="7">
        <v>27402566.420445092</v>
      </c>
      <c r="M255" s="7">
        <v>14740787.749051228</v>
      </c>
      <c r="N255" s="7">
        <v>5244297.137359245</v>
      </c>
    </row>
    <row r="256" spans="2:14" ht="11.25" customHeight="1">
      <c r="B256" s="28">
        <v>42705</v>
      </c>
      <c r="C256" s="29">
        <v>50284</v>
      </c>
      <c r="D256" s="7">
        <v>249</v>
      </c>
      <c r="E256" s="30">
        <v>7579</v>
      </c>
      <c r="F256" s="301"/>
      <c r="G256" s="195"/>
      <c r="H256" s="195"/>
      <c r="I256" s="194">
        <v>40190117.072025</v>
      </c>
      <c r="J256" s="195"/>
      <c r="K256" s="195"/>
      <c r="L256" s="7">
        <v>26538760.81300834</v>
      </c>
      <c r="M256" s="7">
        <v>14239809.748916237</v>
      </c>
      <c r="N256" s="7">
        <v>5044607.765635419</v>
      </c>
    </row>
    <row r="257" spans="2:14" ht="11.25" customHeight="1">
      <c r="B257" s="28">
        <v>42705</v>
      </c>
      <c r="C257" s="29">
        <v>50314</v>
      </c>
      <c r="D257" s="7">
        <v>250</v>
      </c>
      <c r="E257" s="30">
        <v>7609</v>
      </c>
      <c r="F257" s="301"/>
      <c r="G257" s="195"/>
      <c r="H257" s="195"/>
      <c r="I257" s="194">
        <v>38956571.31458</v>
      </c>
      <c r="J257" s="195"/>
      <c r="K257" s="195"/>
      <c r="L257" s="7">
        <v>25681989.00472466</v>
      </c>
      <c r="M257" s="7">
        <v>13746178.201199777</v>
      </c>
      <c r="N257" s="7">
        <v>4849771.4246564135</v>
      </c>
    </row>
    <row r="258" spans="2:14" ht="11.25" customHeight="1">
      <c r="B258" s="28">
        <v>42705</v>
      </c>
      <c r="C258" s="29">
        <v>50345</v>
      </c>
      <c r="D258" s="7">
        <v>251</v>
      </c>
      <c r="E258" s="30">
        <v>7640</v>
      </c>
      <c r="F258" s="301"/>
      <c r="G258" s="195"/>
      <c r="H258" s="195"/>
      <c r="I258" s="194">
        <v>37725924.549684</v>
      </c>
      <c r="J258" s="195"/>
      <c r="K258" s="195"/>
      <c r="L258" s="7">
        <v>24828506.72228752</v>
      </c>
      <c r="M258" s="7">
        <v>13255557.78028269</v>
      </c>
      <c r="N258" s="7">
        <v>4656867.993307623</v>
      </c>
    </row>
    <row r="259" spans="2:14" ht="11.25" customHeight="1">
      <c r="B259" s="28">
        <v>42705</v>
      </c>
      <c r="C259" s="29">
        <v>50375</v>
      </c>
      <c r="D259" s="7">
        <v>252</v>
      </c>
      <c r="E259" s="30">
        <v>7670</v>
      </c>
      <c r="F259" s="301"/>
      <c r="G259" s="195"/>
      <c r="H259" s="195"/>
      <c r="I259" s="194">
        <v>36495033.618779</v>
      </c>
      <c r="J259" s="195"/>
      <c r="K259" s="195"/>
      <c r="L259" s="7">
        <v>23978998.29786107</v>
      </c>
      <c r="M259" s="7">
        <v>12770509.10385278</v>
      </c>
      <c r="N259" s="7">
        <v>4468072.532812431</v>
      </c>
    </row>
    <row r="260" spans="2:14" ht="11.25" customHeight="1">
      <c r="B260" s="28">
        <v>42705</v>
      </c>
      <c r="C260" s="29">
        <v>50406</v>
      </c>
      <c r="D260" s="7">
        <v>253</v>
      </c>
      <c r="E260" s="30">
        <v>7701</v>
      </c>
      <c r="F260" s="301"/>
      <c r="G260" s="195"/>
      <c r="H260" s="195"/>
      <c r="I260" s="194">
        <v>35266307.839639</v>
      </c>
      <c r="J260" s="195"/>
      <c r="K260" s="195"/>
      <c r="L260" s="7">
        <v>23132365.30344481</v>
      </c>
      <c r="M260" s="7">
        <v>12288285.95424047</v>
      </c>
      <c r="N260" s="7">
        <v>4281144.949337473</v>
      </c>
    </row>
    <row r="261" spans="2:14" ht="11.25" customHeight="1">
      <c r="B261" s="28">
        <v>42705</v>
      </c>
      <c r="C261" s="29">
        <v>50437</v>
      </c>
      <c r="D261" s="7">
        <v>254</v>
      </c>
      <c r="E261" s="30">
        <v>7732</v>
      </c>
      <c r="F261" s="301"/>
      <c r="G261" s="195"/>
      <c r="H261" s="195"/>
      <c r="I261" s="194">
        <v>34036256.373025</v>
      </c>
      <c r="J261" s="195"/>
      <c r="K261" s="195"/>
      <c r="L261" s="7">
        <v>22287667.145403426</v>
      </c>
      <c r="M261" s="7">
        <v>11809458.194107406</v>
      </c>
      <c r="N261" s="7">
        <v>4096898.607132921</v>
      </c>
    </row>
    <row r="262" spans="2:14" ht="11.25" customHeight="1">
      <c r="B262" s="28">
        <v>42705</v>
      </c>
      <c r="C262" s="29">
        <v>50465</v>
      </c>
      <c r="D262" s="7">
        <v>255</v>
      </c>
      <c r="E262" s="30">
        <v>7760</v>
      </c>
      <c r="F262" s="301"/>
      <c r="G262" s="195"/>
      <c r="H262" s="195"/>
      <c r="I262" s="194">
        <v>32805660.972852</v>
      </c>
      <c r="J262" s="195"/>
      <c r="K262" s="195"/>
      <c r="L262" s="7">
        <v>21448935.455382276</v>
      </c>
      <c r="M262" s="7">
        <v>11338933.764328191</v>
      </c>
      <c r="N262" s="7">
        <v>3918613.8796429005</v>
      </c>
    </row>
    <row r="263" spans="2:14" ht="11.25" customHeight="1">
      <c r="B263" s="28">
        <v>42705</v>
      </c>
      <c r="C263" s="29">
        <v>50496</v>
      </c>
      <c r="D263" s="7">
        <v>256</v>
      </c>
      <c r="E263" s="30">
        <v>7791</v>
      </c>
      <c r="F263" s="301"/>
      <c r="G263" s="195"/>
      <c r="H263" s="195"/>
      <c r="I263" s="194">
        <v>31581047.273911</v>
      </c>
      <c r="J263" s="195"/>
      <c r="K263" s="195"/>
      <c r="L263" s="7">
        <v>20613239.85537945</v>
      </c>
      <c r="M263" s="7">
        <v>10869431.393635614</v>
      </c>
      <c r="N263" s="7">
        <v>3740448.6695269872</v>
      </c>
    </row>
    <row r="264" spans="2:14" ht="11.25" customHeight="1">
      <c r="B264" s="28">
        <v>42705</v>
      </c>
      <c r="C264" s="29">
        <v>50526</v>
      </c>
      <c r="D264" s="7">
        <v>257</v>
      </c>
      <c r="E264" s="30">
        <v>7821</v>
      </c>
      <c r="F264" s="301"/>
      <c r="G264" s="195"/>
      <c r="H264" s="195"/>
      <c r="I264" s="194">
        <v>30365928.057442</v>
      </c>
      <c r="J264" s="195"/>
      <c r="K264" s="195"/>
      <c r="L264" s="7">
        <v>19787587.491516076</v>
      </c>
      <c r="M264" s="7">
        <v>10408381.074992577</v>
      </c>
      <c r="N264" s="7">
        <v>3567107.0382078867</v>
      </c>
    </row>
    <row r="265" spans="2:14" ht="11.25" customHeight="1">
      <c r="B265" s="28">
        <v>42705</v>
      </c>
      <c r="C265" s="29">
        <v>50557</v>
      </c>
      <c r="D265" s="7">
        <v>258</v>
      </c>
      <c r="E265" s="30">
        <v>7852</v>
      </c>
      <c r="F265" s="301"/>
      <c r="G265" s="195"/>
      <c r="H265" s="195"/>
      <c r="I265" s="194">
        <v>29156118.414481</v>
      </c>
      <c r="J265" s="195"/>
      <c r="K265" s="195"/>
      <c r="L265" s="7">
        <v>18967005.660366505</v>
      </c>
      <c r="M265" s="7">
        <v>9951377.53820117</v>
      </c>
      <c r="N265" s="7">
        <v>3396039.864268981</v>
      </c>
    </row>
    <row r="266" spans="2:14" ht="11.25" customHeight="1">
      <c r="B266" s="28">
        <v>42705</v>
      </c>
      <c r="C266" s="29">
        <v>50587</v>
      </c>
      <c r="D266" s="7">
        <v>259</v>
      </c>
      <c r="E266" s="30">
        <v>7882</v>
      </c>
      <c r="F266" s="301"/>
      <c r="G266" s="195"/>
      <c r="H266" s="195"/>
      <c r="I266" s="194">
        <v>27962539.755316</v>
      </c>
      <c r="J266" s="195"/>
      <c r="K266" s="195"/>
      <c r="L266" s="7">
        <v>18160685.742581476</v>
      </c>
      <c r="M266" s="7">
        <v>9504875.656667674</v>
      </c>
      <c r="N266" s="7">
        <v>3230368.7463159054</v>
      </c>
    </row>
    <row r="267" spans="2:14" ht="11.25" customHeight="1">
      <c r="B267" s="28">
        <v>42705</v>
      </c>
      <c r="C267" s="29">
        <v>50618</v>
      </c>
      <c r="D267" s="7">
        <v>260</v>
      </c>
      <c r="E267" s="30">
        <v>7913</v>
      </c>
      <c r="F267" s="301"/>
      <c r="G267" s="195"/>
      <c r="H267" s="195"/>
      <c r="I267" s="194">
        <v>26279387.355686</v>
      </c>
      <c r="J267" s="195"/>
      <c r="K267" s="195"/>
      <c r="L267" s="7">
        <v>17038589.672130197</v>
      </c>
      <c r="M267" s="7">
        <v>8894917.688227026</v>
      </c>
      <c r="N267" s="7">
        <v>3010261.423839428</v>
      </c>
    </row>
    <row r="268" spans="2:14" ht="11.25" customHeight="1">
      <c r="B268" s="28">
        <v>42705</v>
      </c>
      <c r="C268" s="29">
        <v>50649</v>
      </c>
      <c r="D268" s="7">
        <v>261</v>
      </c>
      <c r="E268" s="30">
        <v>7944</v>
      </c>
      <c r="F268" s="301"/>
      <c r="G268" s="195"/>
      <c r="H268" s="195"/>
      <c r="I268" s="194">
        <v>25107683.780923</v>
      </c>
      <c r="J268" s="195"/>
      <c r="K268" s="195"/>
      <c r="L268" s="7">
        <v>16251289.884875827</v>
      </c>
      <c r="M268" s="7">
        <v>8462335.1079199</v>
      </c>
      <c r="N268" s="7">
        <v>2851734.689555329</v>
      </c>
    </row>
    <row r="269" spans="2:14" ht="11.25" customHeight="1">
      <c r="B269" s="28">
        <v>42705</v>
      </c>
      <c r="C269" s="29">
        <v>50679</v>
      </c>
      <c r="D269" s="7">
        <v>262</v>
      </c>
      <c r="E269" s="30">
        <v>7974</v>
      </c>
      <c r="F269" s="301"/>
      <c r="G269" s="195"/>
      <c r="H269" s="195"/>
      <c r="I269" s="194">
        <v>23941046.387101</v>
      </c>
      <c r="J269" s="195"/>
      <c r="K269" s="195"/>
      <c r="L269" s="7">
        <v>15470732.444658428</v>
      </c>
      <c r="M269" s="7">
        <v>8036057.302130843</v>
      </c>
      <c r="N269" s="7">
        <v>2696981.74922658</v>
      </c>
    </row>
    <row r="270" spans="2:14" ht="11.25" customHeight="1">
      <c r="B270" s="28">
        <v>42705</v>
      </c>
      <c r="C270" s="29">
        <v>50710</v>
      </c>
      <c r="D270" s="7">
        <v>263</v>
      </c>
      <c r="E270" s="30">
        <v>8005</v>
      </c>
      <c r="F270" s="301"/>
      <c r="G270" s="195"/>
      <c r="H270" s="195"/>
      <c r="I270" s="194">
        <v>22779260.006704</v>
      </c>
      <c r="J270" s="195"/>
      <c r="K270" s="195"/>
      <c r="L270" s="7">
        <v>14695018.530440083</v>
      </c>
      <c r="M270" s="7">
        <v>7613710.868990339</v>
      </c>
      <c r="N270" s="7">
        <v>2544415.2078814246</v>
      </c>
    </row>
    <row r="271" spans="2:14" ht="11.25" customHeight="1">
      <c r="B271" s="28">
        <v>42705</v>
      </c>
      <c r="C271" s="29">
        <v>50740</v>
      </c>
      <c r="D271" s="7">
        <v>264</v>
      </c>
      <c r="E271" s="30">
        <v>8035</v>
      </c>
      <c r="F271" s="301"/>
      <c r="G271" s="195"/>
      <c r="H271" s="195"/>
      <c r="I271" s="194">
        <v>21623342.446326</v>
      </c>
      <c r="J271" s="195"/>
      <c r="K271" s="195"/>
      <c r="L271" s="7">
        <v>13926433.603248913</v>
      </c>
      <c r="M271" s="7">
        <v>7197736.151559914</v>
      </c>
      <c r="N271" s="7">
        <v>2395541.000227352</v>
      </c>
    </row>
    <row r="272" spans="2:14" ht="11.25" customHeight="1">
      <c r="B272" s="28">
        <v>42705</v>
      </c>
      <c r="C272" s="29">
        <v>50771</v>
      </c>
      <c r="D272" s="7">
        <v>265</v>
      </c>
      <c r="E272" s="30">
        <v>8066</v>
      </c>
      <c r="F272" s="301"/>
      <c r="G272" s="195"/>
      <c r="H272" s="195"/>
      <c r="I272" s="194">
        <v>20477522.248188</v>
      </c>
      <c r="J272" s="195"/>
      <c r="K272" s="195"/>
      <c r="L272" s="7">
        <v>13166103.724021463</v>
      </c>
      <c r="M272" s="7">
        <v>6787461.430778113</v>
      </c>
      <c r="N272" s="7">
        <v>2249425.841477659</v>
      </c>
    </row>
    <row r="273" spans="2:14" ht="11.25" customHeight="1">
      <c r="B273" s="28">
        <v>42705</v>
      </c>
      <c r="C273" s="29">
        <v>50802</v>
      </c>
      <c r="D273" s="7">
        <v>266</v>
      </c>
      <c r="E273" s="30">
        <v>8097</v>
      </c>
      <c r="F273" s="301"/>
      <c r="G273" s="195"/>
      <c r="H273" s="195"/>
      <c r="I273" s="194">
        <v>19337839.994169</v>
      </c>
      <c r="J273" s="195"/>
      <c r="K273" s="195"/>
      <c r="L273" s="7">
        <v>12412252.656540008</v>
      </c>
      <c r="M273" s="7">
        <v>6382558.479887711</v>
      </c>
      <c r="N273" s="7">
        <v>2106278.1743283807</v>
      </c>
    </row>
    <row r="274" spans="2:14" ht="11.25" customHeight="1">
      <c r="B274" s="28">
        <v>42705</v>
      </c>
      <c r="C274" s="29">
        <v>50830</v>
      </c>
      <c r="D274" s="7">
        <v>267</v>
      </c>
      <c r="E274" s="30">
        <v>8125</v>
      </c>
      <c r="F274" s="301"/>
      <c r="G274" s="195"/>
      <c r="H274" s="195"/>
      <c r="I274" s="194">
        <v>18201448.972633</v>
      </c>
      <c r="J274" s="195"/>
      <c r="K274" s="195"/>
      <c r="L274" s="7">
        <v>11664945.935753</v>
      </c>
      <c r="M274" s="7">
        <v>5984502.350416626</v>
      </c>
      <c r="N274" s="7">
        <v>1967360.637817219</v>
      </c>
    </row>
    <row r="275" spans="2:14" ht="11.25" customHeight="1">
      <c r="B275" s="28">
        <v>42705</v>
      </c>
      <c r="C275" s="29">
        <v>50861</v>
      </c>
      <c r="D275" s="7">
        <v>268</v>
      </c>
      <c r="E275" s="30">
        <v>8156</v>
      </c>
      <c r="F275" s="301"/>
      <c r="G275" s="195"/>
      <c r="H275" s="195"/>
      <c r="I275" s="194">
        <v>17077425.29033</v>
      </c>
      <c r="J275" s="195"/>
      <c r="K275" s="195"/>
      <c r="L275" s="7">
        <v>10926018.736595025</v>
      </c>
      <c r="M275" s="7">
        <v>5591152.596710873</v>
      </c>
      <c r="N275" s="7">
        <v>1830264.689122562</v>
      </c>
    </row>
    <row r="276" spans="2:14" ht="11.25" customHeight="1">
      <c r="B276" s="28">
        <v>42705</v>
      </c>
      <c r="C276" s="29">
        <v>50891</v>
      </c>
      <c r="D276" s="7">
        <v>269</v>
      </c>
      <c r="E276" s="30">
        <v>8186</v>
      </c>
      <c r="F276" s="301"/>
      <c r="G276" s="195"/>
      <c r="H276" s="195"/>
      <c r="I276" s="194">
        <v>15845972.83099</v>
      </c>
      <c r="J276" s="195"/>
      <c r="K276" s="195"/>
      <c r="L276" s="7">
        <v>10121503.140409445</v>
      </c>
      <c r="M276" s="7">
        <v>5166711.190588886</v>
      </c>
      <c r="N276" s="7">
        <v>1684390.6619090862</v>
      </c>
    </row>
    <row r="277" spans="2:14" ht="11.25" customHeight="1">
      <c r="B277" s="28">
        <v>42705</v>
      </c>
      <c r="C277" s="29">
        <v>50922</v>
      </c>
      <c r="D277" s="7">
        <v>270</v>
      </c>
      <c r="E277" s="30">
        <v>8217</v>
      </c>
      <c r="F277" s="301"/>
      <c r="G277" s="195"/>
      <c r="H277" s="195"/>
      <c r="I277" s="194">
        <v>14751433.887983</v>
      </c>
      <c r="J277" s="195"/>
      <c r="K277" s="195"/>
      <c r="L277" s="7">
        <v>9406393.083389377</v>
      </c>
      <c r="M277" s="7">
        <v>4789458.209555505</v>
      </c>
      <c r="N277" s="7">
        <v>1554789.671110726</v>
      </c>
    </row>
    <row r="278" spans="2:14" ht="11.25" customHeight="1">
      <c r="B278" s="28">
        <v>42705</v>
      </c>
      <c r="C278" s="29">
        <v>50952</v>
      </c>
      <c r="D278" s="7">
        <v>271</v>
      </c>
      <c r="E278" s="30">
        <v>8247</v>
      </c>
      <c r="F278" s="301"/>
      <c r="G278" s="195"/>
      <c r="H278" s="195"/>
      <c r="I278" s="194">
        <v>13675431.109996</v>
      </c>
      <c r="J278" s="195"/>
      <c r="K278" s="195"/>
      <c r="L278" s="7">
        <v>8705956.097443182</v>
      </c>
      <c r="M278" s="7">
        <v>4421905.985099446</v>
      </c>
      <c r="N278" s="7">
        <v>1429587.844677114</v>
      </c>
    </row>
    <row r="279" spans="2:14" ht="11.25" customHeight="1">
      <c r="B279" s="28">
        <v>42705</v>
      </c>
      <c r="C279" s="29">
        <v>50983</v>
      </c>
      <c r="D279" s="7">
        <v>272</v>
      </c>
      <c r="E279" s="30">
        <v>8278</v>
      </c>
      <c r="F279" s="301"/>
      <c r="G279" s="195"/>
      <c r="H279" s="195"/>
      <c r="I279" s="194">
        <v>12616202.479516</v>
      </c>
      <c r="J279" s="195"/>
      <c r="K279" s="195"/>
      <c r="L279" s="7">
        <v>8018015.217156408</v>
      </c>
      <c r="M279" s="7">
        <v>4062131.7118937173</v>
      </c>
      <c r="N279" s="7">
        <v>1307711.5594907252</v>
      </c>
    </row>
    <row r="280" spans="2:14" ht="11.25" customHeight="1">
      <c r="B280" s="28">
        <v>42705</v>
      </c>
      <c r="C280" s="29">
        <v>51014</v>
      </c>
      <c r="D280" s="7">
        <v>273</v>
      </c>
      <c r="E280" s="30">
        <v>8309</v>
      </c>
      <c r="F280" s="301"/>
      <c r="G280" s="195"/>
      <c r="H280" s="195"/>
      <c r="I280" s="194">
        <v>11570422.795099</v>
      </c>
      <c r="J280" s="195"/>
      <c r="K280" s="195"/>
      <c r="L280" s="7">
        <v>7340915.644636458</v>
      </c>
      <c r="M280" s="7">
        <v>3709637.313757103</v>
      </c>
      <c r="N280" s="7">
        <v>1189175.7176703652</v>
      </c>
    </row>
    <row r="281" spans="2:14" ht="11.25" customHeight="1">
      <c r="B281" s="28">
        <v>42705</v>
      </c>
      <c r="C281" s="29">
        <v>51044</v>
      </c>
      <c r="D281" s="7">
        <v>274</v>
      </c>
      <c r="E281" s="30">
        <v>8339</v>
      </c>
      <c r="F281" s="301"/>
      <c r="G281" s="195"/>
      <c r="H281" s="195"/>
      <c r="I281" s="194">
        <v>10543150.594791</v>
      </c>
      <c r="J281" s="195"/>
      <c r="K281" s="195"/>
      <c r="L281" s="7">
        <v>6678177.7611235</v>
      </c>
      <c r="M281" s="7">
        <v>3366425.1295462004</v>
      </c>
      <c r="N281" s="7">
        <v>1074730.625670235</v>
      </c>
    </row>
    <row r="282" spans="2:14" ht="11.25" customHeight="1">
      <c r="B282" s="28">
        <v>42705</v>
      </c>
      <c r="C282" s="29">
        <v>51075</v>
      </c>
      <c r="D282" s="7">
        <v>275</v>
      </c>
      <c r="E282" s="30">
        <v>8370</v>
      </c>
      <c r="F282" s="301"/>
      <c r="G282" s="195"/>
      <c r="H282" s="195"/>
      <c r="I282" s="194">
        <v>9545859.048889</v>
      </c>
      <c r="J282" s="195"/>
      <c r="K282" s="195"/>
      <c r="L282" s="7">
        <v>6036224.192476605</v>
      </c>
      <c r="M282" s="7">
        <v>3035082.073089499</v>
      </c>
      <c r="N282" s="7">
        <v>964845.3848392795</v>
      </c>
    </row>
    <row r="283" spans="2:14" ht="11.25" customHeight="1">
      <c r="B283" s="28">
        <v>42705</v>
      </c>
      <c r="C283" s="29">
        <v>51105</v>
      </c>
      <c r="D283" s="7">
        <v>276</v>
      </c>
      <c r="E283" s="30">
        <v>8400</v>
      </c>
      <c r="F283" s="301"/>
      <c r="G283" s="195"/>
      <c r="H283" s="195"/>
      <c r="I283" s="194">
        <v>8583607.396396</v>
      </c>
      <c r="J283" s="195"/>
      <c r="K283" s="195"/>
      <c r="L283" s="7">
        <v>5418845.26449545</v>
      </c>
      <c r="M283" s="7">
        <v>2717950.826167751</v>
      </c>
      <c r="N283" s="7">
        <v>860488.2865601924</v>
      </c>
    </row>
    <row r="284" spans="2:14" ht="11.25" customHeight="1">
      <c r="B284" s="28">
        <v>42705</v>
      </c>
      <c r="C284" s="29">
        <v>51136</v>
      </c>
      <c r="D284" s="7">
        <v>277</v>
      </c>
      <c r="E284" s="30">
        <v>8431</v>
      </c>
      <c r="F284" s="301"/>
      <c r="G284" s="195"/>
      <c r="H284" s="195"/>
      <c r="I284" s="194">
        <v>7697054.052273</v>
      </c>
      <c r="J284" s="195"/>
      <c r="K284" s="195"/>
      <c r="L284" s="7">
        <v>4850921.201603158</v>
      </c>
      <c r="M284" s="7">
        <v>2426907.1329214554</v>
      </c>
      <c r="N284" s="7">
        <v>765091.0919017013</v>
      </c>
    </row>
    <row r="285" spans="2:14" ht="11.25" customHeight="1">
      <c r="B285" s="28">
        <v>42705</v>
      </c>
      <c r="C285" s="29">
        <v>51167</v>
      </c>
      <c r="D285" s="7">
        <v>278</v>
      </c>
      <c r="E285" s="30">
        <v>8462</v>
      </c>
      <c r="F285" s="301"/>
      <c r="G285" s="195"/>
      <c r="H285" s="195"/>
      <c r="I285" s="194">
        <v>6824616.630282</v>
      </c>
      <c r="J285" s="195"/>
      <c r="K285" s="195"/>
      <c r="L285" s="7">
        <v>4293789.234331436</v>
      </c>
      <c r="M285" s="7">
        <v>2142711.762813239</v>
      </c>
      <c r="N285" s="7">
        <v>672636.3922592599</v>
      </c>
    </row>
    <row r="286" spans="2:14" ht="11.25" customHeight="1">
      <c r="B286" s="28">
        <v>42705</v>
      </c>
      <c r="C286" s="29">
        <v>51196</v>
      </c>
      <c r="D286" s="7">
        <v>279</v>
      </c>
      <c r="E286" s="30">
        <v>8491</v>
      </c>
      <c r="F286" s="301"/>
      <c r="G286" s="195"/>
      <c r="H286" s="195"/>
      <c r="I286" s="194">
        <v>5974365.471897</v>
      </c>
      <c r="J286" s="195"/>
      <c r="K286" s="195"/>
      <c r="L286" s="7">
        <v>3752879.2465575254</v>
      </c>
      <c r="M286" s="7">
        <v>1868327.7458650188</v>
      </c>
      <c r="N286" s="7">
        <v>584178.0270452279</v>
      </c>
    </row>
    <row r="287" spans="2:14" ht="11.25" customHeight="1">
      <c r="B287" s="28">
        <v>42705</v>
      </c>
      <c r="C287" s="29">
        <v>51227</v>
      </c>
      <c r="D287" s="7">
        <v>280</v>
      </c>
      <c r="E287" s="30">
        <v>8522</v>
      </c>
      <c r="F287" s="301"/>
      <c r="G287" s="195"/>
      <c r="H287" s="195"/>
      <c r="I287" s="194">
        <v>5165114.983664</v>
      </c>
      <c r="J287" s="195"/>
      <c r="K287" s="195"/>
      <c r="L287" s="7">
        <v>3239034.526971725</v>
      </c>
      <c r="M287" s="7">
        <v>1608415.1051760516</v>
      </c>
      <c r="N287" s="7">
        <v>500779.932001402</v>
      </c>
    </row>
    <row r="288" spans="2:14" ht="11.25" customHeight="1">
      <c r="B288" s="28">
        <v>42705</v>
      </c>
      <c r="C288" s="29">
        <v>51257</v>
      </c>
      <c r="D288" s="7">
        <v>281</v>
      </c>
      <c r="E288" s="30">
        <v>8552</v>
      </c>
      <c r="F288" s="301"/>
      <c r="G288" s="195"/>
      <c r="H288" s="195"/>
      <c r="I288" s="194">
        <v>4395099.972324</v>
      </c>
      <c r="J288" s="195"/>
      <c r="K288" s="195"/>
      <c r="L288" s="7">
        <v>2751635.4878302626</v>
      </c>
      <c r="M288" s="7">
        <v>1363023.1585408088</v>
      </c>
      <c r="N288" s="7">
        <v>422637.56163037196</v>
      </c>
    </row>
    <row r="289" spans="2:14" ht="11.25" customHeight="1">
      <c r="B289" s="28">
        <v>42705</v>
      </c>
      <c r="C289" s="29">
        <v>51288</v>
      </c>
      <c r="D289" s="7">
        <v>282</v>
      </c>
      <c r="E289" s="30">
        <v>8583</v>
      </c>
      <c r="F289" s="301"/>
      <c r="G289" s="195"/>
      <c r="H289" s="195"/>
      <c r="I289" s="194">
        <v>3699502.749007</v>
      </c>
      <c r="J289" s="195"/>
      <c r="K289" s="195"/>
      <c r="L289" s="7">
        <v>2312215.3351948196</v>
      </c>
      <c r="M289" s="7">
        <v>1142443.4261507299</v>
      </c>
      <c r="N289" s="7">
        <v>352741.19334370695</v>
      </c>
    </row>
    <row r="290" spans="2:14" ht="11.25" customHeight="1">
      <c r="B290" s="28">
        <v>42705</v>
      </c>
      <c r="C290" s="29">
        <v>51318</v>
      </c>
      <c r="D290" s="7">
        <v>283</v>
      </c>
      <c r="E290" s="30">
        <v>8613</v>
      </c>
      <c r="F290" s="301"/>
      <c r="G290" s="195"/>
      <c r="H290" s="195"/>
      <c r="I290" s="194">
        <v>3116263.530758</v>
      </c>
      <c r="J290" s="195"/>
      <c r="K290" s="195"/>
      <c r="L290" s="7">
        <v>1944489.7600146956</v>
      </c>
      <c r="M290" s="7">
        <v>958389.0730341445</v>
      </c>
      <c r="N290" s="7">
        <v>294699.51003480644</v>
      </c>
    </row>
    <row r="291" spans="2:14" ht="11.25" customHeight="1">
      <c r="B291" s="28">
        <v>42705</v>
      </c>
      <c r="C291" s="29">
        <v>51349</v>
      </c>
      <c r="D291" s="7">
        <v>284</v>
      </c>
      <c r="E291" s="30">
        <v>8644</v>
      </c>
      <c r="F291" s="301"/>
      <c r="G291" s="195"/>
      <c r="H291" s="195"/>
      <c r="I291" s="194">
        <v>2634537.576762</v>
      </c>
      <c r="J291" s="195"/>
      <c r="K291" s="195"/>
      <c r="L291" s="7">
        <v>1641113.6570632192</v>
      </c>
      <c r="M291" s="7">
        <v>806805.6773138078</v>
      </c>
      <c r="N291" s="7">
        <v>247037.6375349461</v>
      </c>
    </row>
    <row r="292" spans="2:14" ht="11.25" customHeight="1">
      <c r="B292" s="28">
        <v>42705</v>
      </c>
      <c r="C292" s="29">
        <v>51380</v>
      </c>
      <c r="D292" s="7">
        <v>285</v>
      </c>
      <c r="E292" s="30">
        <v>8675</v>
      </c>
      <c r="F292" s="301"/>
      <c r="G292" s="195"/>
      <c r="H292" s="195"/>
      <c r="I292" s="194">
        <v>2257352.166267</v>
      </c>
      <c r="J292" s="195"/>
      <c r="K292" s="195"/>
      <c r="L292" s="7">
        <v>1403771.3009395928</v>
      </c>
      <c r="M292" s="7">
        <v>688368.1030388274</v>
      </c>
      <c r="N292" s="7">
        <v>209880.23297649744</v>
      </c>
    </row>
    <row r="293" spans="2:14" ht="11.25" customHeight="1">
      <c r="B293" s="28">
        <v>42705</v>
      </c>
      <c r="C293" s="29">
        <v>51410</v>
      </c>
      <c r="D293" s="7">
        <v>286</v>
      </c>
      <c r="E293" s="30">
        <v>8705</v>
      </c>
      <c r="F293" s="301"/>
      <c r="G293" s="195"/>
      <c r="H293" s="195"/>
      <c r="I293" s="194">
        <v>2014383.00625</v>
      </c>
      <c r="J293" s="195"/>
      <c r="K293" s="195"/>
      <c r="L293" s="7">
        <v>1250620.8092012105</v>
      </c>
      <c r="M293" s="7">
        <v>611758.1964568602</v>
      </c>
      <c r="N293" s="7">
        <v>185757.6378058987</v>
      </c>
    </row>
    <row r="294" spans="2:14" ht="11.25" customHeight="1">
      <c r="B294" s="28">
        <v>42705</v>
      </c>
      <c r="C294" s="29">
        <v>51441</v>
      </c>
      <c r="D294" s="7">
        <v>287</v>
      </c>
      <c r="E294" s="30">
        <v>8736</v>
      </c>
      <c r="F294" s="301"/>
      <c r="G294" s="195"/>
      <c r="H294" s="195"/>
      <c r="I294" s="194">
        <v>1876567.827736</v>
      </c>
      <c r="J294" s="195"/>
      <c r="K294" s="195"/>
      <c r="L294" s="7">
        <v>1163082.8371182836</v>
      </c>
      <c r="M294" s="7">
        <v>567490.879623114</v>
      </c>
      <c r="N294" s="7">
        <v>171586.21277033736</v>
      </c>
    </row>
    <row r="295" spans="2:14" ht="11.25" customHeight="1">
      <c r="B295" s="28">
        <v>42705</v>
      </c>
      <c r="C295" s="29">
        <v>51471</v>
      </c>
      <c r="D295" s="7">
        <v>288</v>
      </c>
      <c r="E295" s="30">
        <v>8766</v>
      </c>
      <c r="F295" s="301"/>
      <c r="G295" s="195"/>
      <c r="H295" s="195"/>
      <c r="I295" s="194">
        <v>1786570.137107</v>
      </c>
      <c r="J295" s="195"/>
      <c r="K295" s="195"/>
      <c r="L295" s="7">
        <v>1105485.4005732115</v>
      </c>
      <c r="M295" s="7">
        <v>538060.3847516516</v>
      </c>
      <c r="N295" s="7">
        <v>162020.73714774384</v>
      </c>
    </row>
    <row r="296" spans="2:14" ht="11.25" customHeight="1">
      <c r="B296" s="28">
        <v>42705</v>
      </c>
      <c r="C296" s="29">
        <v>51502</v>
      </c>
      <c r="D296" s="7">
        <v>289</v>
      </c>
      <c r="E296" s="30">
        <v>8797</v>
      </c>
      <c r="F296" s="301"/>
      <c r="G296" s="195"/>
      <c r="H296" s="195"/>
      <c r="I296" s="194">
        <v>1698154.952773</v>
      </c>
      <c r="J296" s="195"/>
      <c r="K296" s="195"/>
      <c r="L296" s="7">
        <v>1048994.0776082524</v>
      </c>
      <c r="M296" s="7">
        <v>509266.5312470544</v>
      </c>
      <c r="N296" s="7">
        <v>152700.81006866088</v>
      </c>
    </row>
    <row r="297" spans="2:14" ht="11.25" customHeight="1">
      <c r="B297" s="28">
        <v>42705</v>
      </c>
      <c r="C297" s="29">
        <v>51533</v>
      </c>
      <c r="D297" s="7">
        <v>290</v>
      </c>
      <c r="E297" s="30">
        <v>8828</v>
      </c>
      <c r="F297" s="301"/>
      <c r="G297" s="195"/>
      <c r="H297" s="195"/>
      <c r="I297" s="194">
        <v>1615790.049488</v>
      </c>
      <c r="J297" s="195"/>
      <c r="K297" s="195"/>
      <c r="L297" s="7">
        <v>996422.2770529373</v>
      </c>
      <c r="M297" s="7">
        <v>482513.66871940286</v>
      </c>
      <c r="N297" s="7">
        <v>144066.31432043007</v>
      </c>
    </row>
    <row r="298" spans="2:14" ht="11.25" customHeight="1">
      <c r="B298" s="28">
        <v>42705</v>
      </c>
      <c r="C298" s="29">
        <v>51561</v>
      </c>
      <c r="D298" s="7">
        <v>291</v>
      </c>
      <c r="E298" s="30">
        <v>8856</v>
      </c>
      <c r="F298" s="301"/>
      <c r="G298" s="195"/>
      <c r="H298" s="195"/>
      <c r="I298" s="194">
        <v>1534256.335041</v>
      </c>
      <c r="J298" s="195"/>
      <c r="K298" s="195"/>
      <c r="L298" s="7">
        <v>944692.6739322309</v>
      </c>
      <c r="M298" s="7">
        <v>456412.8421052629</v>
      </c>
      <c r="N298" s="7">
        <v>135751.82973648672</v>
      </c>
    </row>
    <row r="299" spans="2:14" ht="11.25" customHeight="1">
      <c r="B299" s="28">
        <v>42705</v>
      </c>
      <c r="C299" s="29">
        <v>51592</v>
      </c>
      <c r="D299" s="7">
        <v>292</v>
      </c>
      <c r="E299" s="30">
        <v>8887</v>
      </c>
      <c r="F299" s="301"/>
      <c r="G299" s="195"/>
      <c r="H299" s="195"/>
      <c r="I299" s="194">
        <v>1456380.435726</v>
      </c>
      <c r="J299" s="195"/>
      <c r="K299" s="195"/>
      <c r="L299" s="7">
        <v>895220.9509942415</v>
      </c>
      <c r="M299" s="7">
        <v>431411.4213867419</v>
      </c>
      <c r="N299" s="7">
        <v>127772.11817531123</v>
      </c>
    </row>
    <row r="300" spans="2:14" ht="11.25" customHeight="1">
      <c r="B300" s="28">
        <v>42705</v>
      </c>
      <c r="C300" s="29">
        <v>51622</v>
      </c>
      <c r="D300" s="7">
        <v>293</v>
      </c>
      <c r="E300" s="30">
        <v>8917</v>
      </c>
      <c r="F300" s="301"/>
      <c r="G300" s="195"/>
      <c r="H300" s="195"/>
      <c r="I300" s="194">
        <v>1382607.072695</v>
      </c>
      <c r="J300" s="195"/>
      <c r="K300" s="195"/>
      <c r="L300" s="7">
        <v>848478.2925966908</v>
      </c>
      <c r="M300" s="7">
        <v>407879.52444333513</v>
      </c>
      <c r="N300" s="7">
        <v>120307.42835482987</v>
      </c>
    </row>
    <row r="301" spans="2:14" ht="11.25" customHeight="1">
      <c r="B301" s="28">
        <v>42705</v>
      </c>
      <c r="C301" s="29">
        <v>51653</v>
      </c>
      <c r="D301" s="7">
        <v>294</v>
      </c>
      <c r="E301" s="30">
        <v>8948</v>
      </c>
      <c r="F301" s="301"/>
      <c r="G301" s="195"/>
      <c r="H301" s="195"/>
      <c r="I301" s="194">
        <v>1316291.47252</v>
      </c>
      <c r="J301" s="195"/>
      <c r="K301" s="195"/>
      <c r="L301" s="7">
        <v>806411.6782365426</v>
      </c>
      <c r="M301" s="7">
        <v>386671.41688343766</v>
      </c>
      <c r="N301" s="7">
        <v>113568.8501423333</v>
      </c>
    </row>
    <row r="302" spans="2:14" ht="11.25" customHeight="1">
      <c r="B302" s="28">
        <v>42705</v>
      </c>
      <c r="C302" s="29">
        <v>51683</v>
      </c>
      <c r="D302" s="7">
        <v>295</v>
      </c>
      <c r="E302" s="30">
        <v>8978</v>
      </c>
      <c r="F302" s="301"/>
      <c r="G302" s="195"/>
      <c r="H302" s="195"/>
      <c r="I302" s="194">
        <v>1257072.331504</v>
      </c>
      <c r="J302" s="195"/>
      <c r="K302" s="195"/>
      <c r="L302" s="7">
        <v>768867.6150165583</v>
      </c>
      <c r="M302" s="7">
        <v>367761.78380968585</v>
      </c>
      <c r="N302" s="7">
        <v>107572.14772808382</v>
      </c>
    </row>
    <row r="303" spans="2:14" ht="11.25" customHeight="1">
      <c r="B303" s="28">
        <v>42705</v>
      </c>
      <c r="C303" s="29">
        <v>51714</v>
      </c>
      <c r="D303" s="7">
        <v>296</v>
      </c>
      <c r="E303" s="30">
        <v>9009</v>
      </c>
      <c r="F303" s="301"/>
      <c r="G303" s="195"/>
      <c r="H303" s="195"/>
      <c r="I303" s="194">
        <v>1208195.328744</v>
      </c>
      <c r="J303" s="195"/>
      <c r="K303" s="195"/>
      <c r="L303" s="7">
        <v>737719.4476614131</v>
      </c>
      <c r="M303" s="7">
        <v>351965.70935751183</v>
      </c>
      <c r="N303" s="7">
        <v>102515.66089329463</v>
      </c>
    </row>
    <row r="304" spans="2:14" ht="11.25" customHeight="1">
      <c r="B304" s="28">
        <v>42705</v>
      </c>
      <c r="C304" s="29">
        <v>51745</v>
      </c>
      <c r="D304" s="7">
        <v>297</v>
      </c>
      <c r="E304" s="30">
        <v>9040</v>
      </c>
      <c r="F304" s="301"/>
      <c r="G304" s="195"/>
      <c r="H304" s="195"/>
      <c r="I304" s="194">
        <v>1167999.976205</v>
      </c>
      <c r="J304" s="195"/>
      <c r="K304" s="195"/>
      <c r="L304" s="7">
        <v>711966.719292205</v>
      </c>
      <c r="M304" s="7">
        <v>338815.2171640322</v>
      </c>
      <c r="N304" s="7">
        <v>98267.38269622308</v>
      </c>
    </row>
    <row r="305" spans="2:14" ht="11.25" customHeight="1">
      <c r="B305" s="28">
        <v>42705</v>
      </c>
      <c r="C305" s="29">
        <v>51775</v>
      </c>
      <c r="D305" s="7">
        <v>298</v>
      </c>
      <c r="E305" s="30">
        <v>9070</v>
      </c>
      <c r="F305" s="301"/>
      <c r="G305" s="195"/>
      <c r="H305" s="195"/>
      <c r="I305" s="194">
        <v>1131172.82</v>
      </c>
      <c r="J305" s="195"/>
      <c r="K305" s="195"/>
      <c r="L305" s="7">
        <v>688386.5572093502</v>
      </c>
      <c r="M305" s="7">
        <v>326787.4447904303</v>
      </c>
      <c r="N305" s="7">
        <v>94390.42194275398</v>
      </c>
    </row>
    <row r="306" spans="2:14" ht="11.25" customHeight="1">
      <c r="B306" s="28">
        <v>42705</v>
      </c>
      <c r="C306" s="29">
        <v>51806</v>
      </c>
      <c r="D306" s="7">
        <v>299</v>
      </c>
      <c r="E306" s="30">
        <v>9101</v>
      </c>
      <c r="F306" s="301"/>
      <c r="G306" s="195"/>
      <c r="H306" s="195"/>
      <c r="I306" s="194">
        <v>1099984.32</v>
      </c>
      <c r="J306" s="195"/>
      <c r="K306" s="195"/>
      <c r="L306" s="7">
        <v>668271.1200036401</v>
      </c>
      <c r="M306" s="7">
        <v>316431.5420255989</v>
      </c>
      <c r="N306" s="7">
        <v>91012.06160966487</v>
      </c>
    </row>
    <row r="307" spans="2:14" ht="11.25" customHeight="1">
      <c r="B307" s="28">
        <v>42705</v>
      </c>
      <c r="C307" s="29">
        <v>51836</v>
      </c>
      <c r="D307" s="7">
        <v>300</v>
      </c>
      <c r="E307" s="30">
        <v>9131</v>
      </c>
      <c r="F307" s="301"/>
      <c r="G307" s="195"/>
      <c r="H307" s="195"/>
      <c r="I307" s="194">
        <v>1068950.39</v>
      </c>
      <c r="J307" s="195"/>
      <c r="K307" s="195"/>
      <c r="L307" s="7">
        <v>648351.1851657511</v>
      </c>
      <c r="M307" s="7">
        <v>306243.69133436074</v>
      </c>
      <c r="N307" s="7">
        <v>87720.76670731086</v>
      </c>
    </row>
    <row r="308" spans="2:14" ht="11.25" customHeight="1">
      <c r="B308" s="28">
        <v>42705</v>
      </c>
      <c r="C308" s="29">
        <v>51867</v>
      </c>
      <c r="D308" s="7">
        <v>301</v>
      </c>
      <c r="E308" s="30">
        <v>9162</v>
      </c>
      <c r="F308" s="301"/>
      <c r="G308" s="195"/>
      <c r="H308" s="195"/>
      <c r="I308" s="194">
        <v>1038486.88</v>
      </c>
      <c r="J308" s="195"/>
      <c r="K308" s="195"/>
      <c r="L308" s="7">
        <v>628805.8192102378</v>
      </c>
      <c r="M308" s="7">
        <v>296256.22658953397</v>
      </c>
      <c r="N308" s="7">
        <v>84500.51862678323</v>
      </c>
    </row>
    <row r="309" spans="2:14" ht="11.25" customHeight="1">
      <c r="B309" s="28">
        <v>42705</v>
      </c>
      <c r="C309" s="29">
        <v>51898</v>
      </c>
      <c r="D309" s="7">
        <v>302</v>
      </c>
      <c r="E309" s="30">
        <v>9193</v>
      </c>
      <c r="F309" s="301"/>
      <c r="G309" s="195"/>
      <c r="H309" s="195"/>
      <c r="I309" s="194">
        <v>1007953.52</v>
      </c>
      <c r="J309" s="195"/>
      <c r="K309" s="195"/>
      <c r="L309" s="7">
        <v>609282.6663622215</v>
      </c>
      <c r="M309" s="7">
        <v>286328.02033965173</v>
      </c>
      <c r="N309" s="7">
        <v>81322.80644234046</v>
      </c>
    </row>
    <row r="310" spans="2:14" ht="11.25" customHeight="1">
      <c r="B310" s="28">
        <v>42705</v>
      </c>
      <c r="C310" s="29">
        <v>51926</v>
      </c>
      <c r="D310" s="7">
        <v>303</v>
      </c>
      <c r="E310" s="30">
        <v>9221</v>
      </c>
      <c r="F310" s="301"/>
      <c r="G310" s="195"/>
      <c r="H310" s="195"/>
      <c r="I310" s="194">
        <v>977350.07</v>
      </c>
      <c r="J310" s="195"/>
      <c r="K310" s="195"/>
      <c r="L310" s="7">
        <v>589878.5289395722</v>
      </c>
      <c r="M310" s="7">
        <v>276572.3324559992</v>
      </c>
      <c r="N310" s="7">
        <v>78251.42420939846</v>
      </c>
    </row>
    <row r="311" spans="2:14" ht="11.25" customHeight="1">
      <c r="B311" s="28">
        <v>42705</v>
      </c>
      <c r="C311" s="29">
        <v>51957</v>
      </c>
      <c r="D311" s="7">
        <v>304</v>
      </c>
      <c r="E311" s="30">
        <v>9252</v>
      </c>
      <c r="F311" s="301"/>
      <c r="G311" s="195"/>
      <c r="H311" s="195"/>
      <c r="I311" s="194">
        <v>947287.74</v>
      </c>
      <c r="J311" s="195"/>
      <c r="K311" s="195"/>
      <c r="L311" s="7">
        <v>570764.7397557417</v>
      </c>
      <c r="M311" s="7">
        <v>266929.991386677</v>
      </c>
      <c r="N311" s="7">
        <v>75203.40598162536</v>
      </c>
    </row>
    <row r="312" spans="2:14" ht="11.25" customHeight="1">
      <c r="B312" s="28">
        <v>42705</v>
      </c>
      <c r="C312" s="29">
        <v>51987</v>
      </c>
      <c r="D312" s="7">
        <v>305</v>
      </c>
      <c r="E312" s="30">
        <v>9282</v>
      </c>
      <c r="F312" s="301"/>
      <c r="G312" s="195"/>
      <c r="H312" s="195"/>
      <c r="I312" s="194">
        <v>917893.36</v>
      </c>
      <c r="J312" s="195"/>
      <c r="K312" s="195"/>
      <c r="L312" s="7">
        <v>552146.098476562</v>
      </c>
      <c r="M312" s="7">
        <v>257587.0418835771</v>
      </c>
      <c r="N312" s="7">
        <v>72273.69074584966</v>
      </c>
    </row>
    <row r="313" spans="2:14" ht="11.25" customHeight="1">
      <c r="B313" s="28">
        <v>42705</v>
      </c>
      <c r="C313" s="29">
        <v>52018</v>
      </c>
      <c r="D313" s="7">
        <v>306</v>
      </c>
      <c r="E313" s="30">
        <v>9313</v>
      </c>
      <c r="F313" s="301"/>
      <c r="G313" s="195"/>
      <c r="H313" s="195"/>
      <c r="I313" s="194">
        <v>890158.82</v>
      </c>
      <c r="J313" s="195"/>
      <c r="K313" s="195"/>
      <c r="L313" s="7">
        <v>534554.5837519467</v>
      </c>
      <c r="M313" s="7">
        <v>248746.02809573323</v>
      </c>
      <c r="N313" s="7">
        <v>69497.47015669502</v>
      </c>
    </row>
    <row r="314" spans="2:14" ht="11.25" customHeight="1">
      <c r="B314" s="28">
        <v>42705</v>
      </c>
      <c r="C314" s="29">
        <v>52048</v>
      </c>
      <c r="D314" s="7">
        <v>307</v>
      </c>
      <c r="E314" s="30">
        <v>9343</v>
      </c>
      <c r="F314" s="301"/>
      <c r="G314" s="195"/>
      <c r="H314" s="195"/>
      <c r="I314" s="194">
        <v>862362.75</v>
      </c>
      <c r="J314" s="195"/>
      <c r="K314" s="195"/>
      <c r="L314" s="7">
        <v>517012.5766963321</v>
      </c>
      <c r="M314" s="7">
        <v>239991.009139369</v>
      </c>
      <c r="N314" s="7">
        <v>66776.53750622371</v>
      </c>
    </row>
    <row r="315" spans="2:14" ht="11.25" customHeight="1">
      <c r="B315" s="28">
        <v>42705</v>
      </c>
      <c r="C315" s="29">
        <v>52079</v>
      </c>
      <c r="D315" s="7">
        <v>308</v>
      </c>
      <c r="E315" s="30">
        <v>9374</v>
      </c>
      <c r="F315" s="301"/>
      <c r="G315" s="195"/>
      <c r="H315" s="195"/>
      <c r="I315" s="194">
        <v>835764.15</v>
      </c>
      <c r="J315" s="195"/>
      <c r="K315" s="195"/>
      <c r="L315" s="7">
        <v>500216.0658580884</v>
      </c>
      <c r="M315" s="7">
        <v>231603.75335423645</v>
      </c>
      <c r="N315" s="7">
        <v>64169.86671197072</v>
      </c>
    </row>
    <row r="316" spans="2:14" ht="11.25" customHeight="1">
      <c r="B316" s="28">
        <v>42705</v>
      </c>
      <c r="C316" s="29">
        <v>52110</v>
      </c>
      <c r="D316" s="7">
        <v>309</v>
      </c>
      <c r="E316" s="30">
        <v>9405</v>
      </c>
      <c r="F316" s="301"/>
      <c r="G316" s="195"/>
      <c r="H316" s="195"/>
      <c r="I316" s="194">
        <v>809107.6</v>
      </c>
      <c r="J316" s="195"/>
      <c r="K316" s="195"/>
      <c r="L316" s="7">
        <v>483440.41897079535</v>
      </c>
      <c r="M316" s="7">
        <v>223267.24196391777</v>
      </c>
      <c r="N316" s="7">
        <v>61598.07937105161</v>
      </c>
    </row>
    <row r="317" spans="2:14" ht="11.25" customHeight="1">
      <c r="B317" s="28">
        <v>42705</v>
      </c>
      <c r="C317" s="29">
        <v>52140</v>
      </c>
      <c r="D317" s="7">
        <v>310</v>
      </c>
      <c r="E317" s="30">
        <v>9435</v>
      </c>
      <c r="F317" s="301"/>
      <c r="G317" s="195"/>
      <c r="H317" s="195"/>
      <c r="I317" s="194">
        <v>782392.94</v>
      </c>
      <c r="J317" s="195"/>
      <c r="K317" s="195"/>
      <c r="L317" s="7">
        <v>466711.1325766691</v>
      </c>
      <c r="M317" s="7">
        <v>215010.65270294232</v>
      </c>
      <c r="N317" s="7">
        <v>59076.97161602805</v>
      </c>
    </row>
    <row r="318" spans="2:14" ht="11.25" customHeight="1">
      <c r="B318" s="28">
        <v>42705</v>
      </c>
      <c r="C318" s="29">
        <v>52171</v>
      </c>
      <c r="D318" s="7">
        <v>311</v>
      </c>
      <c r="E318" s="30">
        <v>9466</v>
      </c>
      <c r="F318" s="301"/>
      <c r="G318" s="195"/>
      <c r="H318" s="195"/>
      <c r="I318" s="194">
        <v>755620.02</v>
      </c>
      <c r="J318" s="195"/>
      <c r="K318" s="195"/>
      <c r="L318" s="7">
        <v>449976.1260519581</v>
      </c>
      <c r="M318" s="7">
        <v>206773.7397478594</v>
      </c>
      <c r="N318" s="7">
        <v>56573.13542624084</v>
      </c>
    </row>
    <row r="319" spans="2:14" ht="11.25" customHeight="1">
      <c r="B319" s="28">
        <v>42705</v>
      </c>
      <c r="C319" s="29">
        <v>52201</v>
      </c>
      <c r="D319" s="7">
        <v>312</v>
      </c>
      <c r="E319" s="30">
        <v>9496</v>
      </c>
      <c r="F319" s="301"/>
      <c r="G319" s="195"/>
      <c r="H319" s="195"/>
      <c r="I319" s="194">
        <v>728788.76</v>
      </c>
      <c r="J319" s="195"/>
      <c r="K319" s="195"/>
      <c r="L319" s="7">
        <v>433285.5871140611</v>
      </c>
      <c r="M319" s="7">
        <v>198614.02846479267</v>
      </c>
      <c r="N319" s="7">
        <v>54117.891829711785</v>
      </c>
    </row>
    <row r="320" spans="2:14" ht="11.25" customHeight="1">
      <c r="B320" s="28">
        <v>42705</v>
      </c>
      <c r="C320" s="29">
        <v>52232</v>
      </c>
      <c r="D320" s="7">
        <v>313</v>
      </c>
      <c r="E320" s="30">
        <v>9527</v>
      </c>
      <c r="F320" s="301"/>
      <c r="G320" s="195"/>
      <c r="H320" s="195"/>
      <c r="I320" s="194">
        <v>701898.93</v>
      </c>
      <c r="J320" s="195"/>
      <c r="K320" s="195"/>
      <c r="L320" s="7">
        <v>416591.05087174155</v>
      </c>
      <c r="M320" s="7">
        <v>190475.75626651623</v>
      </c>
      <c r="N320" s="7">
        <v>51680.567760862636</v>
      </c>
    </row>
    <row r="321" spans="2:14" ht="11.25" customHeight="1">
      <c r="B321" s="28">
        <v>42705</v>
      </c>
      <c r="C321" s="29">
        <v>52263</v>
      </c>
      <c r="D321" s="7">
        <v>314</v>
      </c>
      <c r="E321" s="30">
        <v>9558</v>
      </c>
      <c r="F321" s="301"/>
      <c r="G321" s="195"/>
      <c r="H321" s="195"/>
      <c r="I321" s="194">
        <v>674950.47</v>
      </c>
      <c r="J321" s="195"/>
      <c r="K321" s="195"/>
      <c r="L321" s="7">
        <v>399917.15949153923</v>
      </c>
      <c r="M321" s="7">
        <v>182387.0093921746</v>
      </c>
      <c r="N321" s="7">
        <v>49276.30009148863</v>
      </c>
    </row>
    <row r="322" spans="2:14" ht="11.25" customHeight="1">
      <c r="B322" s="28">
        <v>42705</v>
      </c>
      <c r="C322" s="29">
        <v>52291</v>
      </c>
      <c r="D322" s="7">
        <v>315</v>
      </c>
      <c r="E322" s="30">
        <v>9586</v>
      </c>
      <c r="F322" s="301"/>
      <c r="G322" s="195"/>
      <c r="H322" s="195"/>
      <c r="I322" s="194">
        <v>647943.21</v>
      </c>
      <c r="J322" s="195"/>
      <c r="K322" s="195"/>
      <c r="L322" s="7">
        <v>383326.8153806671</v>
      </c>
      <c r="M322" s="7">
        <v>174419.1559152876</v>
      </c>
      <c r="N322" s="7">
        <v>46943.2745585131</v>
      </c>
    </row>
    <row r="323" spans="2:14" ht="11.25" customHeight="1">
      <c r="B323" s="28">
        <v>42705</v>
      </c>
      <c r="C323" s="29">
        <v>52322</v>
      </c>
      <c r="D323" s="7">
        <v>316</v>
      </c>
      <c r="E323" s="30">
        <v>9617</v>
      </c>
      <c r="F323" s="301"/>
      <c r="G323" s="195"/>
      <c r="H323" s="195"/>
      <c r="I323" s="194">
        <v>620877.05</v>
      </c>
      <c r="J323" s="195"/>
      <c r="K323" s="195"/>
      <c r="L323" s="7">
        <v>366691.33195241034</v>
      </c>
      <c r="M323" s="7">
        <v>166425.44091053924</v>
      </c>
      <c r="N323" s="7">
        <v>44602.12352626295</v>
      </c>
    </row>
    <row r="324" spans="2:14" ht="11.25" customHeight="1">
      <c r="B324" s="28">
        <v>42705</v>
      </c>
      <c r="C324" s="29">
        <v>52352</v>
      </c>
      <c r="D324" s="7">
        <v>317</v>
      </c>
      <c r="E324" s="30">
        <v>9647</v>
      </c>
      <c r="F324" s="301"/>
      <c r="G324" s="195"/>
      <c r="H324" s="195"/>
      <c r="I324" s="194">
        <v>593751.91</v>
      </c>
      <c r="J324" s="195"/>
      <c r="K324" s="195"/>
      <c r="L324" s="7">
        <v>350095.57139584015</v>
      </c>
      <c r="M324" s="7">
        <v>158502.25913921467</v>
      </c>
      <c r="N324" s="7">
        <v>42304.57730086459</v>
      </c>
    </row>
    <row r="325" spans="2:14" ht="11.25" customHeight="1">
      <c r="B325" s="28">
        <v>42705</v>
      </c>
      <c r="C325" s="29">
        <v>52383</v>
      </c>
      <c r="D325" s="7">
        <v>318</v>
      </c>
      <c r="E325" s="30">
        <v>9678</v>
      </c>
      <c r="F325" s="301"/>
      <c r="G325" s="195"/>
      <c r="H325" s="195"/>
      <c r="I325" s="194">
        <v>567154.68</v>
      </c>
      <c r="J325" s="195"/>
      <c r="K325" s="195"/>
      <c r="L325" s="7">
        <v>333845.7843834042</v>
      </c>
      <c r="M325" s="7">
        <v>150760.93734140764</v>
      </c>
      <c r="N325" s="7">
        <v>40067.97110840972</v>
      </c>
    </row>
    <row r="326" spans="2:14" ht="11.25" customHeight="1">
      <c r="B326" s="28">
        <v>42705</v>
      </c>
      <c r="C326" s="29">
        <v>52413</v>
      </c>
      <c r="D326" s="7">
        <v>319</v>
      </c>
      <c r="E326" s="30">
        <v>9708</v>
      </c>
      <c r="F326" s="301"/>
      <c r="G326" s="195"/>
      <c r="H326" s="195"/>
      <c r="I326" s="194">
        <v>540499.7</v>
      </c>
      <c r="J326" s="195"/>
      <c r="K326" s="195"/>
      <c r="L326" s="7">
        <v>317633.5687292487</v>
      </c>
      <c r="M326" s="7">
        <v>143086.64270202498</v>
      </c>
      <c r="N326" s="7">
        <v>37872.47610153207</v>
      </c>
    </row>
    <row r="327" spans="2:14" ht="11.25" customHeight="1">
      <c r="B327" s="28">
        <v>42705</v>
      </c>
      <c r="C327" s="29">
        <v>52444</v>
      </c>
      <c r="D327" s="7">
        <v>320</v>
      </c>
      <c r="E327" s="30">
        <v>9739</v>
      </c>
      <c r="F327" s="301"/>
      <c r="G327" s="195"/>
      <c r="H327" s="195"/>
      <c r="I327" s="194">
        <v>514428.63</v>
      </c>
      <c r="J327" s="195"/>
      <c r="K327" s="195"/>
      <c r="L327" s="7">
        <v>301799.72985735297</v>
      </c>
      <c r="M327" s="7">
        <v>135608.1025453556</v>
      </c>
      <c r="N327" s="7">
        <v>35741.013643751365</v>
      </c>
    </row>
    <row r="328" spans="2:14" ht="11.25" customHeight="1">
      <c r="B328" s="28">
        <v>42705</v>
      </c>
      <c r="C328" s="29">
        <v>52475</v>
      </c>
      <c r="D328" s="7">
        <v>321</v>
      </c>
      <c r="E328" s="30">
        <v>9770</v>
      </c>
      <c r="F328" s="301"/>
      <c r="G328" s="195"/>
      <c r="H328" s="195"/>
      <c r="I328" s="194">
        <v>488300.78</v>
      </c>
      <c r="J328" s="195"/>
      <c r="K328" s="195"/>
      <c r="L328" s="7">
        <v>285985.4333725139</v>
      </c>
      <c r="M328" s="7">
        <v>128175.43452937166</v>
      </c>
      <c r="N328" s="7">
        <v>33638.96647120856</v>
      </c>
    </row>
    <row r="329" spans="2:14" ht="11.25" customHeight="1">
      <c r="B329" s="28">
        <v>42705</v>
      </c>
      <c r="C329" s="29">
        <v>52505</v>
      </c>
      <c r="D329" s="7">
        <v>322</v>
      </c>
      <c r="E329" s="30">
        <v>9800</v>
      </c>
      <c r="F329" s="301"/>
      <c r="G329" s="195"/>
      <c r="H329" s="195"/>
      <c r="I329" s="194">
        <v>462635.86</v>
      </c>
      <c r="J329" s="195"/>
      <c r="K329" s="195"/>
      <c r="L329" s="7">
        <v>270509.3919895219</v>
      </c>
      <c r="M329" s="7">
        <v>120940.84565984794</v>
      </c>
      <c r="N329" s="7">
        <v>31610.177173809752</v>
      </c>
    </row>
    <row r="330" spans="2:14" ht="11.25" customHeight="1">
      <c r="B330" s="28">
        <v>42705</v>
      </c>
      <c r="C330" s="29">
        <v>52536</v>
      </c>
      <c r="D330" s="7">
        <v>323</v>
      </c>
      <c r="E330" s="30">
        <v>9831</v>
      </c>
      <c r="F330" s="301"/>
      <c r="G330" s="195"/>
      <c r="H330" s="195"/>
      <c r="I330" s="194">
        <v>436914.85</v>
      </c>
      <c r="J330" s="195"/>
      <c r="K330" s="195"/>
      <c r="L330" s="7">
        <v>255036.67650622257</v>
      </c>
      <c r="M330" s="7">
        <v>113733.23333183111</v>
      </c>
      <c r="N330" s="7">
        <v>29600.424172593066</v>
      </c>
    </row>
    <row r="331" spans="2:14" ht="11.25" customHeight="1">
      <c r="B331" s="28">
        <v>42705</v>
      </c>
      <c r="C331" s="29">
        <v>52566</v>
      </c>
      <c r="D331" s="7">
        <v>324</v>
      </c>
      <c r="E331" s="30">
        <v>9861</v>
      </c>
      <c r="F331" s="301"/>
      <c r="G331" s="195"/>
      <c r="H331" s="195"/>
      <c r="I331" s="194">
        <v>411137.64</v>
      </c>
      <c r="J331" s="195"/>
      <c r="K331" s="195"/>
      <c r="L331" s="7">
        <v>239596.03864323528</v>
      </c>
      <c r="M331" s="7">
        <v>106584.52309649586</v>
      </c>
      <c r="N331" s="7">
        <v>27626.17626153873</v>
      </c>
    </row>
    <row r="332" spans="2:14" ht="11.25" customHeight="1">
      <c r="B332" s="28">
        <v>42705</v>
      </c>
      <c r="C332" s="29">
        <v>52597</v>
      </c>
      <c r="D332" s="7">
        <v>325</v>
      </c>
      <c r="E332" s="30">
        <v>9892</v>
      </c>
      <c r="F332" s="301"/>
      <c r="G332" s="195"/>
      <c r="H332" s="195"/>
      <c r="I332" s="194">
        <v>385304.1</v>
      </c>
      <c r="J332" s="195"/>
      <c r="K332" s="195"/>
      <c r="L332" s="7">
        <v>224160.35418071953</v>
      </c>
      <c r="M332" s="7">
        <v>99464.34109338828</v>
      </c>
      <c r="N332" s="7">
        <v>25671.465486599427</v>
      </c>
    </row>
    <row r="333" spans="2:14" ht="11.25" customHeight="1">
      <c r="B333" s="28">
        <v>42705</v>
      </c>
      <c r="C333" s="29">
        <v>52628</v>
      </c>
      <c r="D333" s="7">
        <v>326</v>
      </c>
      <c r="E333" s="30">
        <v>9923</v>
      </c>
      <c r="F333" s="301"/>
      <c r="G333" s="195"/>
      <c r="H333" s="195"/>
      <c r="I333" s="194">
        <v>359414</v>
      </c>
      <c r="J333" s="195"/>
      <c r="K333" s="195"/>
      <c r="L333" s="7">
        <v>208743.4912130644</v>
      </c>
      <c r="M333" s="7">
        <v>92388.01611563502</v>
      </c>
      <c r="N333" s="7">
        <v>23744.089063856445</v>
      </c>
    </row>
    <row r="334" spans="2:14" ht="11.25" customHeight="1">
      <c r="B334" s="28">
        <v>42705</v>
      </c>
      <c r="C334" s="29">
        <v>52657</v>
      </c>
      <c r="D334" s="7">
        <v>327</v>
      </c>
      <c r="E334" s="30">
        <v>9952</v>
      </c>
      <c r="F334" s="301"/>
      <c r="G334" s="195"/>
      <c r="H334" s="195"/>
      <c r="I334" s="194">
        <v>333467.43</v>
      </c>
      <c r="J334" s="195"/>
      <c r="K334" s="195"/>
      <c r="L334" s="7">
        <v>193366.71398422922</v>
      </c>
      <c r="M334" s="7">
        <v>85378.76283679015</v>
      </c>
      <c r="N334" s="7">
        <v>21855.72794329095</v>
      </c>
    </row>
    <row r="335" spans="2:14" ht="11.25" customHeight="1">
      <c r="B335" s="28">
        <v>42705</v>
      </c>
      <c r="C335" s="29">
        <v>52688</v>
      </c>
      <c r="D335" s="7">
        <v>328</v>
      </c>
      <c r="E335" s="30">
        <v>9983</v>
      </c>
      <c r="F335" s="301"/>
      <c r="G335" s="195"/>
      <c r="H335" s="195"/>
      <c r="I335" s="194">
        <v>307902.06</v>
      </c>
      <c r="J335" s="195"/>
      <c r="K335" s="195"/>
      <c r="L335" s="7">
        <v>178239.38218198827</v>
      </c>
      <c r="M335" s="7">
        <v>78499.32122280817</v>
      </c>
      <c r="N335" s="7">
        <v>20009.57846367374</v>
      </c>
    </row>
    <row r="336" spans="2:14" ht="11.25" customHeight="1">
      <c r="B336" s="28">
        <v>42705</v>
      </c>
      <c r="C336" s="29">
        <v>52718</v>
      </c>
      <c r="D336" s="7">
        <v>329</v>
      </c>
      <c r="E336" s="30">
        <v>10013</v>
      </c>
      <c r="F336" s="301"/>
      <c r="G336" s="195"/>
      <c r="H336" s="195"/>
      <c r="I336" s="194">
        <v>282280.74</v>
      </c>
      <c r="J336" s="195"/>
      <c r="K336" s="195"/>
      <c r="L336" s="7">
        <v>163139.40771236326</v>
      </c>
      <c r="M336" s="7">
        <v>71672.22415885839</v>
      </c>
      <c r="N336" s="7">
        <v>18194.45299981049</v>
      </c>
    </row>
    <row r="337" spans="2:14" ht="11.25" customHeight="1">
      <c r="B337" s="28">
        <v>42705</v>
      </c>
      <c r="C337" s="29">
        <v>52749</v>
      </c>
      <c r="D337" s="7">
        <v>330</v>
      </c>
      <c r="E337" s="30">
        <v>10044</v>
      </c>
      <c r="F337" s="301"/>
      <c r="G337" s="195"/>
      <c r="H337" s="195"/>
      <c r="I337" s="194">
        <v>257816.83</v>
      </c>
      <c r="J337" s="195"/>
      <c r="K337" s="195"/>
      <c r="L337" s="7">
        <v>148748.18568169506</v>
      </c>
      <c r="M337" s="7">
        <v>65183.51421812421</v>
      </c>
      <c r="N337" s="7">
        <v>16477.165804216682</v>
      </c>
    </row>
    <row r="338" spans="2:14" ht="11.25" customHeight="1">
      <c r="B338" s="28">
        <v>42705</v>
      </c>
      <c r="C338" s="29">
        <v>52779</v>
      </c>
      <c r="D338" s="7">
        <v>331</v>
      </c>
      <c r="E338" s="30">
        <v>10074</v>
      </c>
      <c r="F338" s="301"/>
      <c r="G338" s="195"/>
      <c r="H338" s="195"/>
      <c r="I338" s="194">
        <v>233886.97</v>
      </c>
      <c r="J338" s="195"/>
      <c r="K338" s="195"/>
      <c r="L338" s="7">
        <v>134720.2875254161</v>
      </c>
      <c r="M338" s="7">
        <v>58890.990904478545</v>
      </c>
      <c r="N338" s="7">
        <v>14825.511514302872</v>
      </c>
    </row>
    <row r="339" spans="2:14" ht="11.25" customHeight="1">
      <c r="B339" s="28">
        <v>42705</v>
      </c>
      <c r="C339" s="29">
        <v>52810</v>
      </c>
      <c r="D339" s="7">
        <v>332</v>
      </c>
      <c r="E339" s="30">
        <v>10105</v>
      </c>
      <c r="F339" s="301"/>
      <c r="G339" s="195"/>
      <c r="H339" s="195"/>
      <c r="I339" s="194">
        <v>210337.07</v>
      </c>
      <c r="J339" s="195"/>
      <c r="K339" s="195"/>
      <c r="L339" s="7">
        <v>120949.91635248772</v>
      </c>
      <c r="M339" s="7">
        <v>52737.01277171284</v>
      </c>
      <c r="N339" s="7">
        <v>13220.046118708877</v>
      </c>
    </row>
    <row r="340" spans="2:14" ht="11.25" customHeight="1">
      <c r="B340" s="28">
        <v>42705</v>
      </c>
      <c r="C340" s="29">
        <v>52841</v>
      </c>
      <c r="D340" s="7">
        <v>333</v>
      </c>
      <c r="E340" s="30">
        <v>10136</v>
      </c>
      <c r="F340" s="301"/>
      <c r="G340" s="195"/>
      <c r="H340" s="195"/>
      <c r="I340" s="194">
        <v>187618.97</v>
      </c>
      <c r="J340" s="195"/>
      <c r="K340" s="195"/>
      <c r="L340" s="7">
        <v>107703.36665101121</v>
      </c>
      <c r="M340" s="7">
        <v>46841.773040902306</v>
      </c>
      <c r="N340" s="7">
        <v>11692.500287003779</v>
      </c>
    </row>
    <row r="341" spans="2:14" ht="11.25" customHeight="1">
      <c r="B341" s="28">
        <v>42705</v>
      </c>
      <c r="C341" s="29">
        <v>52871</v>
      </c>
      <c r="D341" s="7">
        <v>334</v>
      </c>
      <c r="E341" s="30">
        <v>10166</v>
      </c>
      <c r="F341" s="301"/>
      <c r="G341" s="195"/>
      <c r="H341" s="195"/>
      <c r="I341" s="194">
        <v>164852.11</v>
      </c>
      <c r="J341" s="195"/>
      <c r="K341" s="195"/>
      <c r="L341" s="7">
        <v>94478.6332574818</v>
      </c>
      <c r="M341" s="7">
        <v>40989.00876806816</v>
      </c>
      <c r="N341" s="7">
        <v>10189.610026748733</v>
      </c>
    </row>
    <row r="342" spans="2:14" ht="11.25" customHeight="1">
      <c r="B342" s="28">
        <v>42705</v>
      </c>
      <c r="C342" s="29">
        <v>52902</v>
      </c>
      <c r="D342" s="7">
        <v>335</v>
      </c>
      <c r="E342" s="30">
        <v>10197</v>
      </c>
      <c r="F342" s="301"/>
      <c r="G342" s="195"/>
      <c r="H342" s="195"/>
      <c r="I342" s="194">
        <v>142036.4</v>
      </c>
      <c r="J342" s="195"/>
      <c r="K342" s="195"/>
      <c r="L342" s="7">
        <v>81264.62343105521</v>
      </c>
      <c r="M342" s="7">
        <v>35166.52326816569</v>
      </c>
      <c r="N342" s="7">
        <v>8705.148834271567</v>
      </c>
    </row>
    <row r="343" spans="2:14" ht="11.25" customHeight="1">
      <c r="B343" s="28">
        <v>42705</v>
      </c>
      <c r="C343" s="29">
        <v>52932</v>
      </c>
      <c r="D343" s="7">
        <v>336</v>
      </c>
      <c r="E343" s="30">
        <v>10227</v>
      </c>
      <c r="F343" s="301"/>
      <c r="G343" s="195"/>
      <c r="H343" s="195"/>
      <c r="I343" s="194">
        <v>122058.53</v>
      </c>
      <c r="J343" s="195"/>
      <c r="K343" s="195"/>
      <c r="L343" s="7">
        <v>69719.8696662814</v>
      </c>
      <c r="M343" s="7">
        <v>30096.378540979174</v>
      </c>
      <c r="N343" s="7">
        <v>7419.541884950868</v>
      </c>
    </row>
    <row r="344" spans="2:14" ht="11.25" customHeight="1">
      <c r="B344" s="28">
        <v>42705</v>
      </c>
      <c r="C344" s="29">
        <v>52963</v>
      </c>
      <c r="D344" s="7">
        <v>337</v>
      </c>
      <c r="E344" s="30">
        <v>10258</v>
      </c>
      <c r="F344" s="301"/>
      <c r="G344" s="195"/>
      <c r="H344" s="195"/>
      <c r="I344" s="194">
        <v>102037.25</v>
      </c>
      <c r="J344" s="195"/>
      <c r="K344" s="195"/>
      <c r="L344" s="7">
        <v>58184.85492442502</v>
      </c>
      <c r="M344" s="7">
        <v>25053.11447049196</v>
      </c>
      <c r="N344" s="7">
        <v>6150.086053156102</v>
      </c>
    </row>
    <row r="345" spans="2:14" ht="11.25" customHeight="1">
      <c r="B345" s="28">
        <v>42705</v>
      </c>
      <c r="C345" s="29">
        <v>52994</v>
      </c>
      <c r="D345" s="7">
        <v>338</v>
      </c>
      <c r="E345" s="30">
        <v>10289</v>
      </c>
      <c r="F345" s="301"/>
      <c r="G345" s="195"/>
      <c r="H345" s="195"/>
      <c r="I345" s="194">
        <v>81972.47</v>
      </c>
      <c r="J345" s="195"/>
      <c r="K345" s="195"/>
      <c r="L345" s="7">
        <v>46664.00509959355</v>
      </c>
      <c r="M345" s="7">
        <v>20041.39144608412</v>
      </c>
      <c r="N345" s="7">
        <v>4898.960751492411</v>
      </c>
    </row>
    <row r="346" spans="2:14" ht="11.25" customHeight="1">
      <c r="B346" s="28">
        <v>42705</v>
      </c>
      <c r="C346" s="29">
        <v>53022</v>
      </c>
      <c r="D346" s="7">
        <v>339</v>
      </c>
      <c r="E346" s="30">
        <v>10317</v>
      </c>
      <c r="F346" s="301"/>
      <c r="G346" s="195"/>
      <c r="H346" s="195"/>
      <c r="I346" s="194">
        <v>61864.14</v>
      </c>
      <c r="J346" s="195"/>
      <c r="K346" s="195"/>
      <c r="L346" s="7">
        <v>35163.094871758345</v>
      </c>
      <c r="M346" s="7">
        <v>15067.252571607618</v>
      </c>
      <c r="N346" s="7">
        <v>3668.978518257521</v>
      </c>
    </row>
    <row r="347" spans="2:14" ht="11.25" customHeight="1">
      <c r="B347" s="28">
        <v>42705</v>
      </c>
      <c r="C347" s="29">
        <v>53053</v>
      </c>
      <c r="D347" s="7">
        <v>340</v>
      </c>
      <c r="E347" s="30">
        <v>10348</v>
      </c>
      <c r="F347" s="301"/>
      <c r="G347" s="195"/>
      <c r="H347" s="195"/>
      <c r="I347" s="194">
        <v>44503.84</v>
      </c>
      <c r="J347" s="195"/>
      <c r="K347" s="195"/>
      <c r="L347" s="7">
        <v>25252.732425792237</v>
      </c>
      <c r="M347" s="7">
        <v>10793.180645121742</v>
      </c>
      <c r="N347" s="7">
        <v>2617.081009501538</v>
      </c>
    </row>
    <row r="348" spans="2:14" ht="11.25" customHeight="1">
      <c r="B348" s="28">
        <v>42705</v>
      </c>
      <c r="C348" s="29">
        <v>53083</v>
      </c>
      <c r="D348" s="7">
        <v>341</v>
      </c>
      <c r="E348" s="30">
        <v>10378</v>
      </c>
      <c r="F348" s="301"/>
      <c r="G348" s="195"/>
      <c r="H348" s="195"/>
      <c r="I348" s="194">
        <v>29042.97</v>
      </c>
      <c r="J348" s="195"/>
      <c r="K348" s="195"/>
      <c r="L348" s="7">
        <v>16452.749221440507</v>
      </c>
      <c r="M348" s="7">
        <v>7014.70342587155</v>
      </c>
      <c r="N348" s="7">
        <v>1693.920866418988</v>
      </c>
    </row>
    <row r="349" spans="2:14" ht="11.25" customHeight="1">
      <c r="B349" s="28">
        <v>42705</v>
      </c>
      <c r="C349" s="29">
        <v>53114</v>
      </c>
      <c r="D349" s="7">
        <v>342</v>
      </c>
      <c r="E349" s="30">
        <v>10409</v>
      </c>
      <c r="F349" s="301"/>
      <c r="G349" s="195"/>
      <c r="H349" s="195"/>
      <c r="I349" s="194">
        <v>17803</v>
      </c>
      <c r="J349" s="195"/>
      <c r="K349" s="195"/>
      <c r="L349" s="7">
        <v>10068.236831365582</v>
      </c>
      <c r="M349" s="7">
        <v>4281.720870283877</v>
      </c>
      <c r="N349" s="7">
        <v>1029.5768643896718</v>
      </c>
    </row>
    <row r="350" spans="2:14" ht="11.25" customHeight="1">
      <c r="B350" s="28">
        <v>42705</v>
      </c>
      <c r="C350" s="29">
        <v>53144</v>
      </c>
      <c r="D350" s="7">
        <v>343</v>
      </c>
      <c r="E350" s="30">
        <v>10439</v>
      </c>
      <c r="F350" s="301"/>
      <c r="G350" s="195"/>
      <c r="H350" s="195"/>
      <c r="I350" s="194">
        <v>8867.38</v>
      </c>
      <c r="J350" s="195"/>
      <c r="K350" s="195"/>
      <c r="L350" s="7">
        <v>0</v>
      </c>
      <c r="M350" s="7">
        <v>0</v>
      </c>
      <c r="N350" s="7">
        <v>0</v>
      </c>
    </row>
    <row r="351" spans="2:14" ht="11.25" customHeight="1">
      <c r="B351" s="28">
        <v>42705</v>
      </c>
      <c r="C351" s="29">
        <v>53175</v>
      </c>
      <c r="D351" s="7">
        <v>344</v>
      </c>
      <c r="E351" s="30">
        <v>10470</v>
      </c>
      <c r="F351" s="301"/>
      <c r="G351" s="195"/>
      <c r="H351" s="195"/>
      <c r="I351" s="194">
        <v>3636.97</v>
      </c>
      <c r="J351" s="195"/>
      <c r="K351" s="195"/>
      <c r="L351" s="7">
        <v>0</v>
      </c>
      <c r="M351" s="7">
        <v>0</v>
      </c>
      <c r="N351" s="7">
        <v>0</v>
      </c>
    </row>
    <row r="352" spans="2:14" ht="11.25" customHeight="1">
      <c r="B352" s="28">
        <v>42705</v>
      </c>
      <c r="C352" s="29">
        <v>53206</v>
      </c>
      <c r="D352" s="7">
        <v>345</v>
      </c>
      <c r="E352" s="30">
        <v>10501</v>
      </c>
      <c r="F352" s="301"/>
      <c r="G352" s="195"/>
      <c r="H352" s="195"/>
      <c r="I352" s="194">
        <v>501.91</v>
      </c>
      <c r="J352" s="195"/>
      <c r="K352" s="195"/>
      <c r="L352" s="7">
        <v>0</v>
      </c>
      <c r="M352" s="7">
        <v>0</v>
      </c>
      <c r="N352" s="7">
        <v>0</v>
      </c>
    </row>
    <row r="353" spans="2:14" ht="11.25" customHeight="1">
      <c r="B353" s="28">
        <v>42705</v>
      </c>
      <c r="C353" s="29">
        <v>53236</v>
      </c>
      <c r="D353" s="7">
        <v>346</v>
      </c>
      <c r="E353" s="30">
        <v>10531</v>
      </c>
      <c r="F353" s="301"/>
      <c r="G353" s="195"/>
      <c r="H353" s="195"/>
      <c r="I353" s="194">
        <v>0</v>
      </c>
      <c r="J353" s="195"/>
      <c r="K353" s="195"/>
      <c r="L353" s="7">
        <v>0</v>
      </c>
      <c r="M353" s="7">
        <v>0</v>
      </c>
      <c r="N353" s="7">
        <v>0</v>
      </c>
    </row>
    <row r="354" spans="2:14" ht="11.25" customHeight="1">
      <c r="B354" s="28">
        <v>42705</v>
      </c>
      <c r="C354" s="29">
        <v>53267</v>
      </c>
      <c r="D354" s="7">
        <v>347</v>
      </c>
      <c r="E354" s="30">
        <v>10562</v>
      </c>
      <c r="F354" s="301"/>
      <c r="G354" s="195"/>
      <c r="H354" s="195"/>
      <c r="I354" s="194">
        <v>0</v>
      </c>
      <c r="J354" s="195"/>
      <c r="K354" s="195"/>
      <c r="L354" s="7">
        <v>0</v>
      </c>
      <c r="M354" s="7">
        <v>0</v>
      </c>
      <c r="N354" s="7">
        <v>0</v>
      </c>
    </row>
    <row r="355" spans="2:14" ht="11.25" customHeight="1">
      <c r="B355" s="28">
        <v>42705</v>
      </c>
      <c r="C355" s="29">
        <v>53297</v>
      </c>
      <c r="D355" s="7">
        <v>348</v>
      </c>
      <c r="E355" s="30">
        <v>10592</v>
      </c>
      <c r="F355" s="301"/>
      <c r="G355" s="195"/>
      <c r="H355" s="195"/>
      <c r="I355" s="194">
        <v>0</v>
      </c>
      <c r="J355" s="195"/>
      <c r="K355" s="195"/>
      <c r="L355" s="7">
        <v>0</v>
      </c>
      <c r="M355" s="7">
        <v>0</v>
      </c>
      <c r="N355" s="7">
        <v>0</v>
      </c>
    </row>
    <row r="356" spans="2:14" ht="11.25" customHeight="1">
      <c r="B356" s="28">
        <v>42705</v>
      </c>
      <c r="C356" s="29">
        <v>53328</v>
      </c>
      <c r="D356" s="7">
        <v>349</v>
      </c>
      <c r="E356" s="30">
        <v>10623</v>
      </c>
      <c r="F356" s="301"/>
      <c r="G356" s="195"/>
      <c r="H356" s="195"/>
      <c r="I356" s="194">
        <v>0</v>
      </c>
      <c r="J356" s="195"/>
      <c r="K356" s="195"/>
      <c r="L356" s="7">
        <v>0</v>
      </c>
      <c r="M356" s="7">
        <v>0</v>
      </c>
      <c r="N356" s="7">
        <v>0</v>
      </c>
    </row>
    <row r="357" spans="2:14" ht="11.25" customHeight="1">
      <c r="B357" s="28">
        <v>42705</v>
      </c>
      <c r="C357" s="29">
        <v>53359</v>
      </c>
      <c r="D357" s="7">
        <v>350</v>
      </c>
      <c r="E357" s="30">
        <v>10654</v>
      </c>
      <c r="F357" s="301"/>
      <c r="G357" s="195"/>
      <c r="H357" s="195"/>
      <c r="I357" s="194">
        <v>0</v>
      </c>
      <c r="J357" s="195"/>
      <c r="K357" s="195"/>
      <c r="L357" s="7">
        <v>0</v>
      </c>
      <c r="M357" s="7">
        <v>0</v>
      </c>
      <c r="N357" s="7">
        <v>0</v>
      </c>
    </row>
    <row r="358" spans="2:14" ht="11.25" customHeight="1">
      <c r="B358" s="28">
        <v>42705</v>
      </c>
      <c r="C358" s="29">
        <v>53387</v>
      </c>
      <c r="D358" s="7">
        <v>351</v>
      </c>
      <c r="E358" s="30">
        <v>10682</v>
      </c>
      <c r="F358" s="301"/>
      <c r="G358" s="195"/>
      <c r="H358" s="195"/>
      <c r="I358" s="194">
        <v>0</v>
      </c>
      <c r="J358" s="195"/>
      <c r="K358" s="195"/>
      <c r="L358" s="7">
        <v>0</v>
      </c>
      <c r="M358" s="7">
        <v>0</v>
      </c>
      <c r="N358" s="7">
        <v>0</v>
      </c>
    </row>
    <row r="359" spans="2:14" ht="11.25" customHeight="1">
      <c r="B359" s="28">
        <v>42705</v>
      </c>
      <c r="C359" s="29">
        <v>53418</v>
      </c>
      <c r="D359" s="7">
        <v>352</v>
      </c>
      <c r="E359" s="30">
        <v>10713</v>
      </c>
      <c r="F359" s="301"/>
      <c r="G359" s="195"/>
      <c r="H359" s="195"/>
      <c r="I359" s="194">
        <v>0</v>
      </c>
      <c r="J359" s="195"/>
      <c r="K359" s="195"/>
      <c r="L359" s="7">
        <v>0</v>
      </c>
      <c r="M359" s="7">
        <v>0</v>
      </c>
      <c r="N359" s="7">
        <v>0</v>
      </c>
    </row>
    <row r="360" spans="2:14" ht="11.25" customHeight="1">
      <c r="B360" s="28">
        <v>42705</v>
      </c>
      <c r="C360" s="29">
        <v>53448</v>
      </c>
      <c r="D360" s="7">
        <v>353</v>
      </c>
      <c r="E360" s="30">
        <v>10743</v>
      </c>
      <c r="F360" s="301"/>
      <c r="G360" s="195"/>
      <c r="H360" s="195"/>
      <c r="I360" s="194">
        <v>0</v>
      </c>
      <c r="J360" s="195"/>
      <c r="K360" s="195"/>
      <c r="L360" s="7">
        <v>0</v>
      </c>
      <c r="M360" s="7">
        <v>0</v>
      </c>
      <c r="N360" s="7">
        <v>0</v>
      </c>
    </row>
    <row r="361" spans="2:14" ht="11.25" customHeight="1">
      <c r="B361" s="28">
        <v>42705</v>
      </c>
      <c r="C361" s="29">
        <v>53479</v>
      </c>
      <c r="D361" s="7">
        <v>354</v>
      </c>
      <c r="E361" s="30">
        <v>10774</v>
      </c>
      <c r="F361" s="301"/>
      <c r="G361" s="195"/>
      <c r="H361" s="195"/>
      <c r="I361" s="194">
        <v>0</v>
      </c>
      <c r="J361" s="195"/>
      <c r="K361" s="195"/>
      <c r="L361" s="7">
        <v>0</v>
      </c>
      <c r="M361" s="7">
        <v>0</v>
      </c>
      <c r="N361" s="7">
        <v>0</v>
      </c>
    </row>
    <row r="362" spans="2:14" ht="11.25" customHeight="1">
      <c r="B362" s="28">
        <v>42705</v>
      </c>
      <c r="C362" s="29">
        <v>53509</v>
      </c>
      <c r="D362" s="7">
        <v>355</v>
      </c>
      <c r="E362" s="30">
        <v>10804</v>
      </c>
      <c r="F362" s="301"/>
      <c r="G362" s="195"/>
      <c r="H362" s="195"/>
      <c r="I362" s="194">
        <v>0</v>
      </c>
      <c r="J362" s="195"/>
      <c r="K362" s="195"/>
      <c r="L362" s="7">
        <v>0</v>
      </c>
      <c r="M362" s="7">
        <v>0</v>
      </c>
      <c r="N362" s="7">
        <v>0</v>
      </c>
    </row>
    <row r="363" spans="2:14" ht="11.25" customHeight="1">
      <c r="B363" s="28">
        <v>42705</v>
      </c>
      <c r="C363" s="29">
        <v>53540</v>
      </c>
      <c r="D363" s="7">
        <v>356</v>
      </c>
      <c r="E363" s="30">
        <v>10835</v>
      </c>
      <c r="F363" s="301"/>
      <c r="G363" s="195"/>
      <c r="H363" s="195"/>
      <c r="I363" s="194">
        <v>0</v>
      </c>
      <c r="J363" s="195"/>
      <c r="K363" s="195"/>
      <c r="L363" s="7">
        <v>0</v>
      </c>
      <c r="M363" s="7">
        <v>0</v>
      </c>
      <c r="N363" s="7">
        <v>0</v>
      </c>
    </row>
    <row r="364" spans="2:14" ht="11.25" customHeight="1">
      <c r="B364" s="28">
        <v>42705</v>
      </c>
      <c r="C364" s="29">
        <v>53571</v>
      </c>
      <c r="D364" s="7">
        <v>357</v>
      </c>
      <c r="E364" s="30">
        <v>10866</v>
      </c>
      <c r="F364" s="301"/>
      <c r="G364" s="195"/>
      <c r="H364" s="195"/>
      <c r="I364" s="194">
        <v>0</v>
      </c>
      <c r="J364" s="195"/>
      <c r="K364" s="195"/>
      <c r="L364" s="7">
        <v>0</v>
      </c>
      <c r="M364" s="7">
        <v>0</v>
      </c>
      <c r="N364" s="7">
        <v>0</v>
      </c>
    </row>
    <row r="365" spans="2:14" ht="11.25" customHeight="1">
      <c r="B365" s="28">
        <v>42705</v>
      </c>
      <c r="C365" s="29">
        <v>53601</v>
      </c>
      <c r="D365" s="7">
        <v>358</v>
      </c>
      <c r="E365" s="30">
        <v>10896</v>
      </c>
      <c r="F365" s="301"/>
      <c r="G365" s="195"/>
      <c r="H365" s="195"/>
      <c r="I365" s="194">
        <v>0</v>
      </c>
      <c r="J365" s="195"/>
      <c r="K365" s="195"/>
      <c r="L365" s="7">
        <v>0</v>
      </c>
      <c r="M365" s="7">
        <v>0</v>
      </c>
      <c r="N365" s="7">
        <v>0</v>
      </c>
    </row>
    <row r="366" spans="2:14" ht="11.25" customHeight="1">
      <c r="B366" s="28">
        <v>42705</v>
      </c>
      <c r="C366" s="29">
        <v>53632</v>
      </c>
      <c r="D366" s="7">
        <v>359</v>
      </c>
      <c r="E366" s="30">
        <v>10927</v>
      </c>
      <c r="F366" s="301"/>
      <c r="G366" s="195"/>
      <c r="H366" s="195"/>
      <c r="I366" s="194">
        <v>0</v>
      </c>
      <c r="J366" s="195"/>
      <c r="K366" s="195"/>
      <c r="L366" s="7">
        <v>0</v>
      </c>
      <c r="M366" s="7">
        <v>0</v>
      </c>
      <c r="N366" s="7">
        <v>0</v>
      </c>
    </row>
    <row r="367" spans="2:14" ht="11.25" customHeight="1">
      <c r="B367" s="28">
        <v>42705</v>
      </c>
      <c r="C367" s="29">
        <v>53662</v>
      </c>
      <c r="D367" s="7">
        <v>360</v>
      </c>
      <c r="E367" s="30">
        <v>10957</v>
      </c>
      <c r="F367" s="301"/>
      <c r="G367" s="195"/>
      <c r="H367" s="195"/>
      <c r="I367" s="194">
        <v>0</v>
      </c>
      <c r="J367" s="195"/>
      <c r="K367" s="195"/>
      <c r="L367" s="7">
        <v>0</v>
      </c>
      <c r="M367" s="7">
        <v>0</v>
      </c>
      <c r="N367" s="7">
        <v>0</v>
      </c>
    </row>
    <row r="368" spans="2:14" ht="11.25" customHeight="1">
      <c r="B368" s="28">
        <v>42705</v>
      </c>
      <c r="C368" s="29">
        <v>53693</v>
      </c>
      <c r="D368" s="7">
        <v>361</v>
      </c>
      <c r="E368" s="30">
        <v>10988</v>
      </c>
      <c r="F368" s="301"/>
      <c r="G368" s="195"/>
      <c r="H368" s="195"/>
      <c r="I368" s="194">
        <v>0</v>
      </c>
      <c r="J368" s="195"/>
      <c r="K368" s="195"/>
      <c r="L368" s="7">
        <v>0</v>
      </c>
      <c r="M368" s="7">
        <v>0</v>
      </c>
      <c r="N368" s="7">
        <v>0</v>
      </c>
    </row>
    <row r="369" spans="2:14" ht="11.25" customHeight="1">
      <c r="B369" s="28">
        <v>42705</v>
      </c>
      <c r="C369" s="29">
        <v>53724</v>
      </c>
      <c r="D369" s="7">
        <v>362</v>
      </c>
      <c r="E369" s="30">
        <v>11019</v>
      </c>
      <c r="F369" s="301"/>
      <c r="G369" s="195"/>
      <c r="H369" s="195"/>
      <c r="I369" s="194">
        <v>0</v>
      </c>
      <c r="J369" s="195"/>
      <c r="K369" s="195"/>
      <c r="L369" s="7">
        <v>0</v>
      </c>
      <c r="M369" s="7">
        <v>0</v>
      </c>
      <c r="N369" s="7">
        <v>0</v>
      </c>
    </row>
    <row r="370" spans="2:14" ht="11.25" customHeight="1">
      <c r="B370" s="28">
        <v>42705</v>
      </c>
      <c r="C370" s="29">
        <v>53752</v>
      </c>
      <c r="D370" s="7">
        <v>363</v>
      </c>
      <c r="E370" s="30">
        <v>11047</v>
      </c>
      <c r="F370" s="301"/>
      <c r="G370" s="195"/>
      <c r="H370" s="195"/>
      <c r="I370" s="194">
        <v>0</v>
      </c>
      <c r="J370" s="195"/>
      <c r="K370" s="195"/>
      <c r="L370" s="7">
        <v>0</v>
      </c>
      <c r="M370" s="7">
        <v>0</v>
      </c>
      <c r="N370" s="7">
        <v>0</v>
      </c>
    </row>
    <row r="371" spans="2:14" ht="11.25" customHeight="1">
      <c r="B371" s="28">
        <v>42705</v>
      </c>
      <c r="C371" s="29">
        <v>53783</v>
      </c>
      <c r="D371" s="7">
        <v>364</v>
      </c>
      <c r="E371" s="30">
        <v>11078</v>
      </c>
      <c r="F371" s="301"/>
      <c r="G371" s="195"/>
      <c r="H371" s="195"/>
      <c r="I371" s="194">
        <v>0</v>
      </c>
      <c r="J371" s="195"/>
      <c r="K371" s="195"/>
      <c r="L371" s="7">
        <v>0</v>
      </c>
      <c r="M371" s="7">
        <v>0</v>
      </c>
      <c r="N371" s="7">
        <v>0</v>
      </c>
    </row>
    <row r="372" spans="2:14" ht="11.25" customHeight="1">
      <c r="B372" s="28">
        <v>42705</v>
      </c>
      <c r="C372" s="29">
        <v>53813</v>
      </c>
      <c r="D372" s="7">
        <v>365</v>
      </c>
      <c r="E372" s="30">
        <v>11108</v>
      </c>
      <c r="F372" s="301"/>
      <c r="G372" s="195"/>
      <c r="H372" s="195"/>
      <c r="I372" s="194">
        <v>0</v>
      </c>
      <c r="J372" s="195"/>
      <c r="K372" s="195"/>
      <c r="L372" s="7">
        <v>0</v>
      </c>
      <c r="M372" s="7">
        <v>0</v>
      </c>
      <c r="N372" s="7">
        <v>0</v>
      </c>
    </row>
    <row r="373" spans="2:14" ht="11.25" customHeight="1">
      <c r="B373" s="28">
        <v>42705</v>
      </c>
      <c r="C373" s="29">
        <v>53844</v>
      </c>
      <c r="D373" s="7">
        <v>366</v>
      </c>
      <c r="E373" s="30">
        <v>11139</v>
      </c>
      <c r="F373" s="301"/>
      <c r="G373" s="195"/>
      <c r="H373" s="195"/>
      <c r="I373" s="194">
        <v>0</v>
      </c>
      <c r="J373" s="195"/>
      <c r="K373" s="195"/>
      <c r="L373" s="7">
        <v>0</v>
      </c>
      <c r="M373" s="7">
        <v>0</v>
      </c>
      <c r="N373" s="7">
        <v>0</v>
      </c>
    </row>
    <row r="374" spans="2:14" ht="11.25" customHeight="1">
      <c r="B374" s="28">
        <v>42705</v>
      </c>
      <c r="C374" s="29">
        <v>53874</v>
      </c>
      <c r="D374" s="7">
        <v>367</v>
      </c>
      <c r="E374" s="30">
        <v>11169</v>
      </c>
      <c r="F374" s="301"/>
      <c r="G374" s="195"/>
      <c r="H374" s="195"/>
      <c r="I374" s="194">
        <v>0</v>
      </c>
      <c r="J374" s="195"/>
      <c r="K374" s="195"/>
      <c r="L374" s="7">
        <v>0</v>
      </c>
      <c r="M374" s="7">
        <v>0</v>
      </c>
      <c r="N374" s="7">
        <v>0</v>
      </c>
    </row>
    <row r="375" spans="2:14" ht="11.25" customHeight="1">
      <c r="B375" s="28">
        <v>42705</v>
      </c>
      <c r="C375" s="29">
        <v>53905</v>
      </c>
      <c r="D375" s="7">
        <v>368</v>
      </c>
      <c r="E375" s="30">
        <v>11200</v>
      </c>
      <c r="F375" s="301"/>
      <c r="G375" s="195"/>
      <c r="H375" s="195"/>
      <c r="I375" s="194">
        <v>0</v>
      </c>
      <c r="J375" s="195"/>
      <c r="K375" s="195"/>
      <c r="L375" s="7">
        <v>0</v>
      </c>
      <c r="M375" s="7">
        <v>0</v>
      </c>
      <c r="N375" s="7">
        <v>0</v>
      </c>
    </row>
    <row r="376" spans="2:14" ht="11.25" customHeight="1">
      <c r="B376" s="28">
        <v>42705</v>
      </c>
      <c r="C376" s="29">
        <v>53936</v>
      </c>
      <c r="D376" s="7">
        <v>369</v>
      </c>
      <c r="E376" s="30">
        <v>11231</v>
      </c>
      <c r="F376" s="301"/>
      <c r="G376" s="195"/>
      <c r="H376" s="195"/>
      <c r="I376" s="194">
        <v>0</v>
      </c>
      <c r="J376" s="195"/>
      <c r="K376" s="195"/>
      <c r="L376" s="7">
        <v>0</v>
      </c>
      <c r="M376" s="7">
        <v>0</v>
      </c>
      <c r="N376" s="7">
        <v>0</v>
      </c>
    </row>
    <row r="377" spans="2:14" ht="11.25" customHeight="1">
      <c r="B377" s="28">
        <v>42705</v>
      </c>
      <c r="C377" s="29">
        <v>53966</v>
      </c>
      <c r="D377" s="7">
        <v>370</v>
      </c>
      <c r="E377" s="30">
        <v>11261</v>
      </c>
      <c r="F377" s="301"/>
      <c r="G377" s="195"/>
      <c r="H377" s="195"/>
      <c r="I377" s="194">
        <v>0</v>
      </c>
      <c r="J377" s="195"/>
      <c r="K377" s="195"/>
      <c r="L377" s="7">
        <v>0</v>
      </c>
      <c r="M377" s="7">
        <v>0</v>
      </c>
      <c r="N377" s="7">
        <v>0</v>
      </c>
    </row>
    <row r="378" spans="2:14" ht="11.25" customHeight="1">
      <c r="B378" s="28">
        <v>42705</v>
      </c>
      <c r="C378" s="29">
        <v>53997</v>
      </c>
      <c r="D378" s="7">
        <v>371</v>
      </c>
      <c r="E378" s="30">
        <v>11292</v>
      </c>
      <c r="F378" s="301"/>
      <c r="G378" s="195"/>
      <c r="H378" s="195"/>
      <c r="I378" s="194">
        <v>0</v>
      </c>
      <c r="J378" s="195"/>
      <c r="K378" s="195"/>
      <c r="L378" s="7">
        <v>0</v>
      </c>
      <c r="M378" s="7">
        <v>0</v>
      </c>
      <c r="N378" s="7">
        <v>0</v>
      </c>
    </row>
    <row r="379" spans="2:14" ht="11.25" customHeight="1">
      <c r="B379" s="28">
        <v>42705</v>
      </c>
      <c r="C379" s="29">
        <v>54027</v>
      </c>
      <c r="D379" s="7">
        <v>372</v>
      </c>
      <c r="E379" s="30">
        <v>11322</v>
      </c>
      <c r="F379" s="301"/>
      <c r="G379" s="195"/>
      <c r="H379" s="195"/>
      <c r="I379" s="194">
        <v>0</v>
      </c>
      <c r="J379" s="195"/>
      <c r="K379" s="195"/>
      <c r="L379" s="7">
        <v>0</v>
      </c>
      <c r="M379" s="7">
        <v>0</v>
      </c>
      <c r="N379" s="7">
        <v>0</v>
      </c>
    </row>
    <row r="380" spans="2:14" ht="15" customHeight="1">
      <c r="B380" s="31"/>
      <c r="C380" s="32"/>
      <c r="D380" s="32"/>
      <c r="E380" s="31"/>
      <c r="F380" s="302"/>
      <c r="G380" s="303"/>
      <c r="H380" s="303"/>
      <c r="I380" s="304">
        <v>85740731095.60165</v>
      </c>
      <c r="J380" s="303"/>
      <c r="K380" s="303"/>
      <c r="L380" s="33">
        <v>75200286216.5162</v>
      </c>
      <c r="M380" s="33">
        <v>62871104008.46591</v>
      </c>
      <c r="N380" s="33">
        <v>48578034029.07921</v>
      </c>
    </row>
  </sheetData>
  <sheetProtection/>
  <mergeCells count="754">
    <mergeCell ref="B2:N2"/>
    <mergeCell ref="B4:F4"/>
    <mergeCell ref="B6:D6"/>
    <mergeCell ref="E6:H6"/>
    <mergeCell ref="I6:N6"/>
    <mergeCell ref="H4:J4"/>
    <mergeCell ref="F7:H7"/>
    <mergeCell ref="I7:K7"/>
    <mergeCell ref="F8:H8"/>
    <mergeCell ref="I8:K8"/>
    <mergeCell ref="F9:H9"/>
    <mergeCell ref="I9:K9"/>
    <mergeCell ref="F10:H10"/>
    <mergeCell ref="I10:K10"/>
    <mergeCell ref="F11:H11"/>
    <mergeCell ref="I11:K11"/>
    <mergeCell ref="F12:H12"/>
    <mergeCell ref="I12:K12"/>
    <mergeCell ref="F13:H13"/>
    <mergeCell ref="I13:K13"/>
    <mergeCell ref="F14:H14"/>
    <mergeCell ref="I14:K14"/>
    <mergeCell ref="F15:H15"/>
    <mergeCell ref="I15:K15"/>
    <mergeCell ref="F16:H16"/>
    <mergeCell ref="I16:K16"/>
    <mergeCell ref="F17:H17"/>
    <mergeCell ref="I17:K17"/>
    <mergeCell ref="F18:H18"/>
    <mergeCell ref="I18:K18"/>
    <mergeCell ref="F19:H19"/>
    <mergeCell ref="I19:K19"/>
    <mergeCell ref="F20:H20"/>
    <mergeCell ref="I20:K20"/>
    <mergeCell ref="F21:H21"/>
    <mergeCell ref="I21:K21"/>
    <mergeCell ref="F22:H22"/>
    <mergeCell ref="I22:K22"/>
    <mergeCell ref="F23:H23"/>
    <mergeCell ref="I23:K23"/>
    <mergeCell ref="F24:H24"/>
    <mergeCell ref="I24:K24"/>
    <mergeCell ref="F25:H25"/>
    <mergeCell ref="I25:K25"/>
    <mergeCell ref="F26:H26"/>
    <mergeCell ref="I26:K26"/>
    <mergeCell ref="F27:H27"/>
    <mergeCell ref="I27:K27"/>
    <mergeCell ref="F28:H28"/>
    <mergeCell ref="I28:K28"/>
    <mergeCell ref="F29:H29"/>
    <mergeCell ref="I29:K29"/>
    <mergeCell ref="F30:H30"/>
    <mergeCell ref="I30:K30"/>
    <mergeCell ref="F31:H31"/>
    <mergeCell ref="I31:K31"/>
    <mergeCell ref="F32:H32"/>
    <mergeCell ref="I32:K32"/>
    <mergeCell ref="F33:H33"/>
    <mergeCell ref="I33:K33"/>
    <mergeCell ref="F34:H34"/>
    <mergeCell ref="I34:K34"/>
    <mergeCell ref="F35:H35"/>
    <mergeCell ref="I35:K35"/>
    <mergeCell ref="F36:H36"/>
    <mergeCell ref="I36:K36"/>
    <mergeCell ref="F37:H37"/>
    <mergeCell ref="I37:K37"/>
    <mergeCell ref="F38:H38"/>
    <mergeCell ref="I38:K38"/>
    <mergeCell ref="F39:H39"/>
    <mergeCell ref="I39:K39"/>
    <mergeCell ref="F40:H40"/>
    <mergeCell ref="I40:K40"/>
    <mergeCell ref="F41:H41"/>
    <mergeCell ref="I41:K41"/>
    <mergeCell ref="F42:H42"/>
    <mergeCell ref="I42:K42"/>
    <mergeCell ref="F43:H43"/>
    <mergeCell ref="I43:K43"/>
    <mergeCell ref="F44:H44"/>
    <mergeCell ref="I44:K44"/>
    <mergeCell ref="F45:H45"/>
    <mergeCell ref="I45:K45"/>
    <mergeCell ref="F46:H46"/>
    <mergeCell ref="I46:K46"/>
    <mergeCell ref="F47:H47"/>
    <mergeCell ref="I47:K47"/>
    <mergeCell ref="F48:H48"/>
    <mergeCell ref="I48:K48"/>
    <mergeCell ref="F49:H49"/>
    <mergeCell ref="I49:K49"/>
    <mergeCell ref="F50:H50"/>
    <mergeCell ref="I50:K50"/>
    <mergeCell ref="F51:H51"/>
    <mergeCell ref="I51:K51"/>
    <mergeCell ref="F52:H52"/>
    <mergeCell ref="I52:K52"/>
    <mergeCell ref="F53:H53"/>
    <mergeCell ref="I53:K53"/>
    <mergeCell ref="F54:H54"/>
    <mergeCell ref="I54:K54"/>
    <mergeCell ref="F55:H55"/>
    <mergeCell ref="I55:K55"/>
    <mergeCell ref="F56:H56"/>
    <mergeCell ref="I56:K56"/>
    <mergeCell ref="F57:H57"/>
    <mergeCell ref="I57:K57"/>
    <mergeCell ref="F58:H58"/>
    <mergeCell ref="I58:K58"/>
    <mergeCell ref="F59:H59"/>
    <mergeCell ref="I59:K59"/>
    <mergeCell ref="F60:H60"/>
    <mergeCell ref="I60:K60"/>
    <mergeCell ref="F61:H61"/>
    <mergeCell ref="I61:K61"/>
    <mergeCell ref="F62:H62"/>
    <mergeCell ref="I62:K62"/>
    <mergeCell ref="F63:H63"/>
    <mergeCell ref="I63:K63"/>
    <mergeCell ref="F64:H64"/>
    <mergeCell ref="I64:K64"/>
    <mergeCell ref="F65:H65"/>
    <mergeCell ref="I65:K65"/>
    <mergeCell ref="F66:H66"/>
    <mergeCell ref="I66:K66"/>
    <mergeCell ref="F67:H67"/>
    <mergeCell ref="I67:K67"/>
    <mergeCell ref="F68:H68"/>
    <mergeCell ref="I68:K68"/>
    <mergeCell ref="F69:H69"/>
    <mergeCell ref="I69:K69"/>
    <mergeCell ref="F70:H70"/>
    <mergeCell ref="I70:K70"/>
    <mergeCell ref="F71:H71"/>
    <mergeCell ref="I71:K71"/>
    <mergeCell ref="F72:H72"/>
    <mergeCell ref="I72:K72"/>
    <mergeCell ref="F73:H73"/>
    <mergeCell ref="I73:K73"/>
    <mergeCell ref="F74:H74"/>
    <mergeCell ref="I74:K74"/>
    <mergeCell ref="F75:H75"/>
    <mergeCell ref="I75:K75"/>
    <mergeCell ref="F76:H76"/>
    <mergeCell ref="I76:K76"/>
    <mergeCell ref="F77:H77"/>
    <mergeCell ref="I77:K77"/>
    <mergeCell ref="F78:H78"/>
    <mergeCell ref="I78:K78"/>
    <mergeCell ref="F79:H79"/>
    <mergeCell ref="I79:K79"/>
    <mergeCell ref="F80:H80"/>
    <mergeCell ref="I80:K80"/>
    <mergeCell ref="F81:H81"/>
    <mergeCell ref="I81:K81"/>
    <mergeCell ref="F82:H82"/>
    <mergeCell ref="I82:K82"/>
    <mergeCell ref="F83:H83"/>
    <mergeCell ref="I83:K83"/>
    <mergeCell ref="F84:H84"/>
    <mergeCell ref="I84:K84"/>
    <mergeCell ref="F85:H85"/>
    <mergeCell ref="I85:K85"/>
    <mergeCell ref="F86:H86"/>
    <mergeCell ref="I86:K86"/>
    <mergeCell ref="F87:H87"/>
    <mergeCell ref="I87:K87"/>
    <mergeCell ref="F88:H88"/>
    <mergeCell ref="I88:K88"/>
    <mergeCell ref="F89:H89"/>
    <mergeCell ref="I89:K89"/>
    <mergeCell ref="F90:H90"/>
    <mergeCell ref="I90:K90"/>
    <mergeCell ref="F91:H91"/>
    <mergeCell ref="I91:K91"/>
    <mergeCell ref="F92:H92"/>
    <mergeCell ref="I92:K92"/>
    <mergeCell ref="F93:H93"/>
    <mergeCell ref="I93:K93"/>
    <mergeCell ref="F94:H94"/>
    <mergeCell ref="I94:K94"/>
    <mergeCell ref="F95:H95"/>
    <mergeCell ref="I95:K95"/>
    <mergeCell ref="F96:H96"/>
    <mergeCell ref="I96:K96"/>
    <mergeCell ref="F97:H97"/>
    <mergeCell ref="I97:K97"/>
    <mergeCell ref="F98:H98"/>
    <mergeCell ref="I98:K98"/>
    <mergeCell ref="F99:H99"/>
    <mergeCell ref="I99:K99"/>
    <mergeCell ref="F100:H100"/>
    <mergeCell ref="I100:K100"/>
    <mergeCell ref="F101:H101"/>
    <mergeCell ref="I101:K101"/>
    <mergeCell ref="F102:H102"/>
    <mergeCell ref="I102:K102"/>
    <mergeCell ref="F103:H103"/>
    <mergeCell ref="I103:K103"/>
    <mergeCell ref="F104:H104"/>
    <mergeCell ref="I104:K104"/>
    <mergeCell ref="F105:H105"/>
    <mergeCell ref="I105:K105"/>
    <mergeCell ref="F106:H106"/>
    <mergeCell ref="I106:K106"/>
    <mergeCell ref="F107:H107"/>
    <mergeCell ref="I107:K107"/>
    <mergeCell ref="F108:H108"/>
    <mergeCell ref="I108:K108"/>
    <mergeCell ref="F109:H109"/>
    <mergeCell ref="I109:K109"/>
    <mergeCell ref="F110:H110"/>
    <mergeCell ref="I110:K110"/>
    <mergeCell ref="F111:H111"/>
    <mergeCell ref="I111:K111"/>
    <mergeCell ref="F112:H112"/>
    <mergeCell ref="I112:K112"/>
    <mergeCell ref="F113:H113"/>
    <mergeCell ref="I113:K113"/>
    <mergeCell ref="F114:H114"/>
    <mergeCell ref="I114:K114"/>
    <mergeCell ref="F115:H115"/>
    <mergeCell ref="I115:K115"/>
    <mergeCell ref="F116:H116"/>
    <mergeCell ref="I116:K116"/>
    <mergeCell ref="F117:H117"/>
    <mergeCell ref="I117:K117"/>
    <mergeCell ref="F118:H118"/>
    <mergeCell ref="I118:K118"/>
    <mergeCell ref="F119:H119"/>
    <mergeCell ref="I119:K119"/>
    <mergeCell ref="F120:H120"/>
    <mergeCell ref="I120:K120"/>
    <mergeCell ref="F121:H121"/>
    <mergeCell ref="I121:K121"/>
    <mergeCell ref="F122:H122"/>
    <mergeCell ref="I122:K122"/>
    <mergeCell ref="F123:H123"/>
    <mergeCell ref="I123:K123"/>
    <mergeCell ref="F124:H124"/>
    <mergeCell ref="I124:K124"/>
    <mergeCell ref="F125:H125"/>
    <mergeCell ref="I125:K125"/>
    <mergeCell ref="F126:H126"/>
    <mergeCell ref="I126:K126"/>
    <mergeCell ref="F127:H127"/>
    <mergeCell ref="I127:K127"/>
    <mergeCell ref="F128:H128"/>
    <mergeCell ref="I128:K128"/>
    <mergeCell ref="F129:H129"/>
    <mergeCell ref="I129:K129"/>
    <mergeCell ref="F130:H130"/>
    <mergeCell ref="I130:K130"/>
    <mergeCell ref="F131:H131"/>
    <mergeCell ref="I131:K131"/>
    <mergeCell ref="F132:H132"/>
    <mergeCell ref="I132:K132"/>
    <mergeCell ref="F133:H133"/>
    <mergeCell ref="I133:K133"/>
    <mergeCell ref="F134:H134"/>
    <mergeCell ref="I134:K134"/>
    <mergeCell ref="F135:H135"/>
    <mergeCell ref="I135:K135"/>
    <mergeCell ref="F136:H136"/>
    <mergeCell ref="I136:K136"/>
    <mergeCell ref="F137:H137"/>
    <mergeCell ref="I137:K137"/>
    <mergeCell ref="F138:H138"/>
    <mergeCell ref="I138:K138"/>
    <mergeCell ref="F139:H139"/>
    <mergeCell ref="I139:K139"/>
    <mergeCell ref="F140:H140"/>
    <mergeCell ref="I140:K140"/>
    <mergeCell ref="F141:H141"/>
    <mergeCell ref="I141:K141"/>
    <mergeCell ref="F142:H142"/>
    <mergeCell ref="I142:K142"/>
    <mergeCell ref="F143:H143"/>
    <mergeCell ref="I143:K143"/>
    <mergeCell ref="F144:H144"/>
    <mergeCell ref="I144:K144"/>
    <mergeCell ref="F145:H145"/>
    <mergeCell ref="I145:K145"/>
    <mergeCell ref="F146:H146"/>
    <mergeCell ref="I146:K146"/>
    <mergeCell ref="F147:H147"/>
    <mergeCell ref="I147:K147"/>
    <mergeCell ref="F148:H148"/>
    <mergeCell ref="I148:K148"/>
    <mergeCell ref="F149:H149"/>
    <mergeCell ref="I149:K149"/>
    <mergeCell ref="F150:H150"/>
    <mergeCell ref="I150:K150"/>
    <mergeCell ref="F151:H151"/>
    <mergeCell ref="I151:K151"/>
    <mergeCell ref="F152:H152"/>
    <mergeCell ref="I152:K152"/>
    <mergeCell ref="F153:H153"/>
    <mergeCell ref="I153:K153"/>
    <mergeCell ref="F154:H154"/>
    <mergeCell ref="I154:K154"/>
    <mergeCell ref="F155:H155"/>
    <mergeCell ref="I155:K155"/>
    <mergeCell ref="F156:H156"/>
    <mergeCell ref="I156:K156"/>
    <mergeCell ref="F157:H157"/>
    <mergeCell ref="I157:K157"/>
    <mergeCell ref="F158:H158"/>
    <mergeCell ref="I158:K158"/>
    <mergeCell ref="F159:H159"/>
    <mergeCell ref="I159:K159"/>
    <mergeCell ref="F160:H160"/>
    <mergeCell ref="I160:K160"/>
    <mergeCell ref="F161:H161"/>
    <mergeCell ref="I161:K161"/>
    <mergeCell ref="F162:H162"/>
    <mergeCell ref="I162:K162"/>
    <mergeCell ref="F163:H163"/>
    <mergeCell ref="I163:K163"/>
    <mergeCell ref="F164:H164"/>
    <mergeCell ref="I164:K164"/>
    <mergeCell ref="F165:H165"/>
    <mergeCell ref="I165:K165"/>
    <mergeCell ref="F166:H166"/>
    <mergeCell ref="I166:K166"/>
    <mergeCell ref="F167:H167"/>
    <mergeCell ref="I167:K167"/>
    <mergeCell ref="F168:H168"/>
    <mergeCell ref="I168:K168"/>
    <mergeCell ref="F169:H169"/>
    <mergeCell ref="I169:K169"/>
    <mergeCell ref="F170:H170"/>
    <mergeCell ref="I170:K170"/>
    <mergeCell ref="F171:H171"/>
    <mergeCell ref="I171:K171"/>
    <mergeCell ref="F172:H172"/>
    <mergeCell ref="I172:K172"/>
    <mergeCell ref="F173:H173"/>
    <mergeCell ref="I173:K173"/>
    <mergeCell ref="F174:H174"/>
    <mergeCell ref="I174:K174"/>
    <mergeCell ref="F175:H175"/>
    <mergeCell ref="I175:K175"/>
    <mergeCell ref="F176:H176"/>
    <mergeCell ref="I176:K176"/>
    <mergeCell ref="F177:H177"/>
    <mergeCell ref="I177:K177"/>
    <mergeCell ref="F178:H178"/>
    <mergeCell ref="I178:K178"/>
    <mergeCell ref="F179:H179"/>
    <mergeCell ref="I179:K179"/>
    <mergeCell ref="F180:H180"/>
    <mergeCell ref="I180:K180"/>
    <mergeCell ref="F181:H181"/>
    <mergeCell ref="I181:K181"/>
    <mergeCell ref="F182:H182"/>
    <mergeCell ref="I182:K182"/>
    <mergeCell ref="F183:H183"/>
    <mergeCell ref="I183:K183"/>
    <mergeCell ref="F184:H184"/>
    <mergeCell ref="I184:K184"/>
    <mergeCell ref="F185:H185"/>
    <mergeCell ref="I185:K185"/>
    <mergeCell ref="F186:H186"/>
    <mergeCell ref="I186:K186"/>
    <mergeCell ref="F187:H187"/>
    <mergeCell ref="I187:K187"/>
    <mergeCell ref="F188:H188"/>
    <mergeCell ref="I188:K188"/>
    <mergeCell ref="F189:H189"/>
    <mergeCell ref="I189:K189"/>
    <mergeCell ref="F190:H190"/>
    <mergeCell ref="I190:K190"/>
    <mergeCell ref="F191:H191"/>
    <mergeCell ref="I191:K191"/>
    <mergeCell ref="F192:H192"/>
    <mergeCell ref="I192:K192"/>
    <mergeCell ref="F193:H193"/>
    <mergeCell ref="I193:K193"/>
    <mergeCell ref="F194:H194"/>
    <mergeCell ref="I194:K194"/>
    <mergeCell ref="F195:H195"/>
    <mergeCell ref="I195:K195"/>
    <mergeCell ref="F196:H196"/>
    <mergeCell ref="I196:K196"/>
    <mergeCell ref="F197:H197"/>
    <mergeCell ref="I197:K197"/>
    <mergeCell ref="F198:H198"/>
    <mergeCell ref="I198:K198"/>
    <mergeCell ref="F199:H199"/>
    <mergeCell ref="I199:K199"/>
    <mergeCell ref="F200:H200"/>
    <mergeCell ref="I200:K200"/>
    <mergeCell ref="F201:H201"/>
    <mergeCell ref="I201:K201"/>
    <mergeCell ref="F202:H202"/>
    <mergeCell ref="I202:K202"/>
    <mergeCell ref="F203:H203"/>
    <mergeCell ref="I203:K203"/>
    <mergeCell ref="F204:H204"/>
    <mergeCell ref="I204:K204"/>
    <mergeCell ref="F205:H205"/>
    <mergeCell ref="I205:K205"/>
    <mergeCell ref="F206:H206"/>
    <mergeCell ref="I206:K206"/>
    <mergeCell ref="F207:H207"/>
    <mergeCell ref="I207:K207"/>
    <mergeCell ref="F208:H208"/>
    <mergeCell ref="I208:K208"/>
    <mergeCell ref="F209:H209"/>
    <mergeCell ref="I209:K209"/>
    <mergeCell ref="F210:H210"/>
    <mergeCell ref="I210:K210"/>
    <mergeCell ref="F211:H211"/>
    <mergeCell ref="I211:K211"/>
    <mergeCell ref="F212:H212"/>
    <mergeCell ref="I212:K212"/>
    <mergeCell ref="F213:H213"/>
    <mergeCell ref="I213:K213"/>
    <mergeCell ref="F214:H214"/>
    <mergeCell ref="I214:K214"/>
    <mergeCell ref="F215:H215"/>
    <mergeCell ref="I215:K215"/>
    <mergeCell ref="F216:H216"/>
    <mergeCell ref="I216:K216"/>
    <mergeCell ref="F217:H217"/>
    <mergeCell ref="I217:K217"/>
    <mergeCell ref="F218:H218"/>
    <mergeCell ref="I218:K218"/>
    <mergeCell ref="F219:H219"/>
    <mergeCell ref="I219:K219"/>
    <mergeCell ref="F220:H220"/>
    <mergeCell ref="I220:K220"/>
    <mergeCell ref="F221:H221"/>
    <mergeCell ref="I221:K221"/>
    <mergeCell ref="F222:H222"/>
    <mergeCell ref="I222:K222"/>
    <mergeCell ref="F223:H223"/>
    <mergeCell ref="I223:K223"/>
    <mergeCell ref="F224:H224"/>
    <mergeCell ref="I224:K224"/>
    <mergeCell ref="F225:H225"/>
    <mergeCell ref="I225:K225"/>
    <mergeCell ref="F226:H226"/>
    <mergeCell ref="I226:K226"/>
    <mergeCell ref="F227:H227"/>
    <mergeCell ref="I227:K227"/>
    <mergeCell ref="F228:H228"/>
    <mergeCell ref="I228:K228"/>
    <mergeCell ref="F229:H229"/>
    <mergeCell ref="I229:K229"/>
    <mergeCell ref="F230:H230"/>
    <mergeCell ref="I230:K230"/>
    <mergeCell ref="F231:H231"/>
    <mergeCell ref="I231:K231"/>
    <mergeCell ref="F232:H232"/>
    <mergeCell ref="I232:K232"/>
    <mergeCell ref="F233:H233"/>
    <mergeCell ref="I233:K233"/>
    <mergeCell ref="F234:H234"/>
    <mergeCell ref="I234:K234"/>
    <mergeCell ref="F235:H235"/>
    <mergeCell ref="I235:K235"/>
    <mergeCell ref="F236:H236"/>
    <mergeCell ref="I236:K236"/>
    <mergeCell ref="F237:H237"/>
    <mergeCell ref="I237:K237"/>
    <mergeCell ref="F238:H238"/>
    <mergeCell ref="I238:K238"/>
    <mergeCell ref="F239:H239"/>
    <mergeCell ref="I239:K239"/>
    <mergeCell ref="F240:H240"/>
    <mergeCell ref="I240:K240"/>
    <mergeCell ref="F241:H241"/>
    <mergeCell ref="I241:K241"/>
    <mergeCell ref="F242:H242"/>
    <mergeCell ref="I242:K242"/>
    <mergeCell ref="F243:H243"/>
    <mergeCell ref="I243:K243"/>
    <mergeCell ref="F244:H244"/>
    <mergeCell ref="I244:K244"/>
    <mergeCell ref="F245:H245"/>
    <mergeCell ref="I245:K245"/>
    <mergeCell ref="F246:H246"/>
    <mergeCell ref="I246:K246"/>
    <mergeCell ref="F247:H247"/>
    <mergeCell ref="I247:K247"/>
    <mergeCell ref="F248:H248"/>
    <mergeCell ref="I248:K248"/>
    <mergeCell ref="F249:H249"/>
    <mergeCell ref="I249:K249"/>
    <mergeCell ref="F250:H250"/>
    <mergeCell ref="I250:K250"/>
    <mergeCell ref="F251:H251"/>
    <mergeCell ref="I251:K251"/>
    <mergeCell ref="F252:H252"/>
    <mergeCell ref="I252:K252"/>
    <mergeCell ref="F253:H253"/>
    <mergeCell ref="I253:K253"/>
    <mergeCell ref="F254:H254"/>
    <mergeCell ref="I254:K254"/>
    <mergeCell ref="F255:H255"/>
    <mergeCell ref="I255:K255"/>
    <mergeCell ref="F256:H256"/>
    <mergeCell ref="I256:K256"/>
    <mergeCell ref="F257:H257"/>
    <mergeCell ref="I257:K257"/>
    <mergeCell ref="F258:H258"/>
    <mergeCell ref="I258:K258"/>
    <mergeCell ref="F259:H259"/>
    <mergeCell ref="I259:K259"/>
    <mergeCell ref="F260:H260"/>
    <mergeCell ref="I260:K260"/>
    <mergeCell ref="F261:H261"/>
    <mergeCell ref="I261:K261"/>
    <mergeCell ref="F262:H262"/>
    <mergeCell ref="I262:K262"/>
    <mergeCell ref="F263:H263"/>
    <mergeCell ref="I263:K263"/>
    <mergeCell ref="F264:H264"/>
    <mergeCell ref="I264:K264"/>
    <mergeCell ref="F265:H265"/>
    <mergeCell ref="I265:K265"/>
    <mergeCell ref="F266:H266"/>
    <mergeCell ref="I266:K266"/>
    <mergeCell ref="F267:H267"/>
    <mergeCell ref="I267:K267"/>
    <mergeCell ref="F268:H268"/>
    <mergeCell ref="I268:K268"/>
    <mergeCell ref="F269:H269"/>
    <mergeCell ref="I269:K269"/>
    <mergeCell ref="F270:H270"/>
    <mergeCell ref="I270:K270"/>
    <mergeCell ref="F271:H271"/>
    <mergeCell ref="I271:K271"/>
    <mergeCell ref="F272:H272"/>
    <mergeCell ref="I272:K272"/>
    <mergeCell ref="F273:H273"/>
    <mergeCell ref="I273:K273"/>
    <mergeCell ref="F274:H274"/>
    <mergeCell ref="I274:K274"/>
    <mergeCell ref="F275:H275"/>
    <mergeCell ref="I275:K275"/>
    <mergeCell ref="F276:H276"/>
    <mergeCell ref="I276:K276"/>
    <mergeCell ref="F277:H277"/>
    <mergeCell ref="I277:K277"/>
    <mergeCell ref="F278:H278"/>
    <mergeCell ref="I278:K278"/>
    <mergeCell ref="F279:H279"/>
    <mergeCell ref="I279:K279"/>
    <mergeCell ref="F280:H280"/>
    <mergeCell ref="I280:K280"/>
    <mergeCell ref="F281:H281"/>
    <mergeCell ref="I281:K281"/>
    <mergeCell ref="F282:H282"/>
    <mergeCell ref="I282:K282"/>
    <mergeCell ref="F283:H283"/>
    <mergeCell ref="I283:K283"/>
    <mergeCell ref="F284:H284"/>
    <mergeCell ref="I284:K284"/>
    <mergeCell ref="F285:H285"/>
    <mergeCell ref="I285:K285"/>
    <mergeCell ref="F286:H286"/>
    <mergeCell ref="I286:K286"/>
    <mergeCell ref="F287:H287"/>
    <mergeCell ref="I287:K287"/>
    <mergeCell ref="F288:H288"/>
    <mergeCell ref="I288:K288"/>
    <mergeCell ref="F289:H289"/>
    <mergeCell ref="I289:K289"/>
    <mergeCell ref="F290:H290"/>
    <mergeCell ref="I290:K290"/>
    <mergeCell ref="F291:H291"/>
    <mergeCell ref="I291:K291"/>
    <mergeCell ref="F292:H292"/>
    <mergeCell ref="I292:K292"/>
    <mergeCell ref="F293:H293"/>
    <mergeCell ref="I293:K293"/>
    <mergeCell ref="F294:H294"/>
    <mergeCell ref="I294:K294"/>
    <mergeCell ref="F295:H295"/>
    <mergeCell ref="I295:K295"/>
    <mergeCell ref="F296:H296"/>
    <mergeCell ref="I296:K296"/>
    <mergeCell ref="F297:H297"/>
    <mergeCell ref="I297:K297"/>
    <mergeCell ref="F298:H298"/>
    <mergeCell ref="I298:K298"/>
    <mergeCell ref="F299:H299"/>
    <mergeCell ref="I299:K299"/>
    <mergeCell ref="F300:H300"/>
    <mergeCell ref="I300:K300"/>
    <mergeCell ref="F301:H301"/>
    <mergeCell ref="I301:K301"/>
    <mergeCell ref="F302:H302"/>
    <mergeCell ref="I302:K302"/>
    <mergeCell ref="F303:H303"/>
    <mergeCell ref="I303:K303"/>
    <mergeCell ref="F304:H304"/>
    <mergeCell ref="I304:K304"/>
    <mergeCell ref="F305:H305"/>
    <mergeCell ref="I305:K305"/>
    <mergeCell ref="F306:H306"/>
    <mergeCell ref="I306:K306"/>
    <mergeCell ref="F307:H307"/>
    <mergeCell ref="I307:K307"/>
    <mergeCell ref="F308:H308"/>
    <mergeCell ref="I308:K308"/>
    <mergeCell ref="F309:H309"/>
    <mergeCell ref="I309:K309"/>
    <mergeCell ref="F310:H310"/>
    <mergeCell ref="I310:K310"/>
    <mergeCell ref="F311:H311"/>
    <mergeCell ref="I311:K311"/>
    <mergeCell ref="F312:H312"/>
    <mergeCell ref="I312:K312"/>
    <mergeCell ref="F313:H313"/>
    <mergeCell ref="I313:K313"/>
    <mergeCell ref="F314:H314"/>
    <mergeCell ref="I314:K314"/>
    <mergeCell ref="F315:H315"/>
    <mergeCell ref="I315:K315"/>
    <mergeCell ref="F316:H316"/>
    <mergeCell ref="I316:K316"/>
    <mergeCell ref="F317:H317"/>
    <mergeCell ref="I317:K317"/>
    <mergeCell ref="F318:H318"/>
    <mergeCell ref="I318:K318"/>
    <mergeCell ref="F319:H319"/>
    <mergeCell ref="I319:K319"/>
    <mergeCell ref="F320:H320"/>
    <mergeCell ref="I320:K320"/>
    <mergeCell ref="F321:H321"/>
    <mergeCell ref="I321:K321"/>
    <mergeCell ref="F322:H322"/>
    <mergeCell ref="I322:K322"/>
    <mergeCell ref="F323:H323"/>
    <mergeCell ref="I323:K323"/>
    <mergeCell ref="F324:H324"/>
    <mergeCell ref="I324:K324"/>
    <mergeCell ref="F325:H325"/>
    <mergeCell ref="I325:K325"/>
    <mergeCell ref="F326:H326"/>
    <mergeCell ref="I326:K326"/>
    <mergeCell ref="F327:H327"/>
    <mergeCell ref="I327:K327"/>
    <mergeCell ref="F328:H328"/>
    <mergeCell ref="I328:K328"/>
    <mergeCell ref="F329:H329"/>
    <mergeCell ref="I329:K329"/>
    <mergeCell ref="F330:H330"/>
    <mergeCell ref="I330:K330"/>
    <mergeCell ref="F331:H331"/>
    <mergeCell ref="I331:K331"/>
    <mergeCell ref="F332:H332"/>
    <mergeCell ref="I332:K332"/>
    <mergeCell ref="F333:H333"/>
    <mergeCell ref="I333:K333"/>
    <mergeCell ref="F334:H334"/>
    <mergeCell ref="I334:K334"/>
    <mergeCell ref="F335:H335"/>
    <mergeCell ref="I335:K335"/>
    <mergeCell ref="F336:H336"/>
    <mergeCell ref="I336:K336"/>
    <mergeCell ref="F337:H337"/>
    <mergeCell ref="I337:K337"/>
    <mergeCell ref="F338:H338"/>
    <mergeCell ref="I338:K338"/>
    <mergeCell ref="F339:H339"/>
    <mergeCell ref="I339:K339"/>
    <mergeCell ref="F340:H340"/>
    <mergeCell ref="I340:K340"/>
    <mergeCell ref="F341:H341"/>
    <mergeCell ref="I341:K341"/>
    <mergeCell ref="F342:H342"/>
    <mergeCell ref="I342:K342"/>
    <mergeCell ref="F343:H343"/>
    <mergeCell ref="I343:K343"/>
    <mergeCell ref="F344:H344"/>
    <mergeCell ref="I344:K344"/>
    <mergeCell ref="F345:H345"/>
    <mergeCell ref="I345:K345"/>
    <mergeCell ref="F346:H346"/>
    <mergeCell ref="I346:K346"/>
    <mergeCell ref="F347:H347"/>
    <mergeCell ref="I347:K347"/>
    <mergeCell ref="F348:H348"/>
    <mergeCell ref="I348:K348"/>
    <mergeCell ref="F349:H349"/>
    <mergeCell ref="I349:K349"/>
    <mergeCell ref="F350:H350"/>
    <mergeCell ref="I350:K350"/>
    <mergeCell ref="F351:H351"/>
    <mergeCell ref="I351:K351"/>
    <mergeCell ref="F352:H352"/>
    <mergeCell ref="I352:K352"/>
    <mergeCell ref="F353:H353"/>
    <mergeCell ref="I353:K353"/>
    <mergeCell ref="F354:H354"/>
    <mergeCell ref="I354:K354"/>
    <mergeCell ref="F355:H355"/>
    <mergeCell ref="I355:K355"/>
    <mergeCell ref="F356:H356"/>
    <mergeCell ref="I356:K356"/>
    <mergeCell ref="F357:H357"/>
    <mergeCell ref="I357:K357"/>
    <mergeCell ref="F358:H358"/>
    <mergeCell ref="I358:K358"/>
    <mergeCell ref="F359:H359"/>
    <mergeCell ref="I359:K359"/>
    <mergeCell ref="F360:H360"/>
    <mergeCell ref="I360:K360"/>
    <mergeCell ref="F361:H361"/>
    <mergeCell ref="I361:K361"/>
    <mergeCell ref="F362:H362"/>
    <mergeCell ref="I362:K362"/>
    <mergeCell ref="F363:H363"/>
    <mergeCell ref="I363:K363"/>
    <mergeCell ref="F364:H364"/>
    <mergeCell ref="I364:K364"/>
    <mergeCell ref="F365:H365"/>
    <mergeCell ref="I365:K365"/>
    <mergeCell ref="F366:H366"/>
    <mergeCell ref="I366:K366"/>
    <mergeCell ref="F367:H367"/>
    <mergeCell ref="I367:K367"/>
    <mergeCell ref="F368:H368"/>
    <mergeCell ref="I368:K368"/>
    <mergeCell ref="F369:H369"/>
    <mergeCell ref="I369:K369"/>
    <mergeCell ref="F370:H370"/>
    <mergeCell ref="I370:K370"/>
    <mergeCell ref="F371:H371"/>
    <mergeCell ref="I371:K371"/>
    <mergeCell ref="F372:H372"/>
    <mergeCell ref="I372:K372"/>
    <mergeCell ref="F373:H373"/>
    <mergeCell ref="I373:K373"/>
    <mergeCell ref="F374:H374"/>
    <mergeCell ref="I374:K374"/>
    <mergeCell ref="F375:H375"/>
    <mergeCell ref="I375:K375"/>
    <mergeCell ref="F379:H379"/>
    <mergeCell ref="I379:K379"/>
    <mergeCell ref="F380:H380"/>
    <mergeCell ref="I380:K380"/>
    <mergeCell ref="F376:H376"/>
    <mergeCell ref="I376:K376"/>
    <mergeCell ref="F377:H377"/>
    <mergeCell ref="I377:K377"/>
    <mergeCell ref="F378:H378"/>
    <mergeCell ref="I378:K378"/>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C2" sqref="C2"/>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scale="93" r:id="rId2"/>
  <colBreaks count="1" manualBreakCount="1">
    <brk id="1" max="2" man="1"/>
  </colBreaks>
  <drawing r:id="rId1"/>
</worksheet>
</file>

<file path=xl/worksheets/sheet32.xml><?xml version="1.0" encoding="utf-8"?>
<worksheet xmlns="http://schemas.openxmlformats.org/spreadsheetml/2006/main" xmlns:r="http://schemas.openxmlformats.org/officeDocument/2006/relationships">
  <dimension ref="A1:F373"/>
  <sheetViews>
    <sheetView showGridLines="0" zoomScalePageLayoutView="0" workbookViewId="0" topLeftCell="A1">
      <selection activeCell="A1" sqref="A1"/>
    </sheetView>
  </sheetViews>
  <sheetFormatPr defaultColWidth="9.140625" defaultRowHeight="12.75"/>
  <sheetData>
    <row r="1" spans="2:6" ht="12.75">
      <c r="B1" t="s">
        <v>1511</v>
      </c>
      <c r="C1" t="s">
        <v>1512</v>
      </c>
      <c r="D1" t="s">
        <v>1513</v>
      </c>
      <c r="E1" t="s">
        <v>1514</v>
      </c>
      <c r="F1" t="s">
        <v>1515</v>
      </c>
    </row>
    <row r="2" spans="1:6" ht="12.75">
      <c r="A2" t="s">
        <v>1139</v>
      </c>
      <c r="B2">
        <v>746415949.417556</v>
      </c>
      <c r="C2">
        <v>745149972.7311325</v>
      </c>
      <c r="D2">
        <v>743254902.9951949</v>
      </c>
      <c r="E2">
        <v>740106813.4324412</v>
      </c>
      <c r="F2">
        <v>500000000</v>
      </c>
    </row>
    <row r="3" spans="1:6" ht="12.75">
      <c r="A3" t="s">
        <v>1140</v>
      </c>
      <c r="B3">
        <v>743143701.417511</v>
      </c>
      <c r="C3">
        <v>740624985.7711624</v>
      </c>
      <c r="D3">
        <v>736862652.5307002</v>
      </c>
      <c r="E3">
        <v>730633841.9326859</v>
      </c>
      <c r="F3">
        <v>500000000</v>
      </c>
    </row>
    <row r="4" spans="1:6" ht="12.75">
      <c r="A4" t="s">
        <v>1141</v>
      </c>
      <c r="B4">
        <v>739849119.981351</v>
      </c>
      <c r="C4">
        <v>736211916.3774471</v>
      </c>
      <c r="D4">
        <v>730789240.5757737</v>
      </c>
      <c r="E4">
        <v>721839086.8614165</v>
      </c>
      <c r="F4">
        <v>500000000</v>
      </c>
    </row>
    <row r="5" spans="1:6" ht="12.75">
      <c r="A5" t="s">
        <v>1142</v>
      </c>
      <c r="B5">
        <v>736570420.639388</v>
      </c>
      <c r="C5">
        <v>731706199.275414</v>
      </c>
      <c r="D5">
        <v>724469538.1121396</v>
      </c>
      <c r="E5">
        <v>712565840.9789156</v>
      </c>
      <c r="F5">
        <v>500000000</v>
      </c>
    </row>
    <row r="6" spans="1:6" ht="12.75">
      <c r="A6" t="s">
        <v>1143</v>
      </c>
      <c r="B6">
        <v>733354725.245098</v>
      </c>
      <c r="C6">
        <v>727315955.7709581</v>
      </c>
      <c r="D6">
        <v>718350299.678135</v>
      </c>
      <c r="E6">
        <v>703650872.7593257</v>
      </c>
      <c r="F6">
        <v>500000000</v>
      </c>
    </row>
    <row r="7" spans="1:6" ht="12.75">
      <c r="A7" t="s">
        <v>1144</v>
      </c>
      <c r="B7">
        <v>730089915.578831</v>
      </c>
      <c r="C7">
        <v>722849940.0797186</v>
      </c>
      <c r="D7">
        <v>712123642.0953209</v>
      </c>
      <c r="E7">
        <v>694597118.4576039</v>
      </c>
      <c r="F7">
        <v>500000000</v>
      </c>
    </row>
    <row r="8" spans="1:6" ht="12.75">
      <c r="A8" t="s">
        <v>1145</v>
      </c>
      <c r="B8">
        <v>726765307.399511</v>
      </c>
      <c r="C8">
        <v>718377212.6202325</v>
      </c>
      <c r="D8">
        <v>705975403.118879</v>
      </c>
      <c r="E8">
        <v>685777491.2387981</v>
      </c>
      <c r="F8">
        <v>500000000</v>
      </c>
    </row>
    <row r="9" spans="1:6" ht="12.75">
      <c r="A9" t="s">
        <v>1146</v>
      </c>
      <c r="B9">
        <v>723275363.167419</v>
      </c>
      <c r="C9">
        <v>713714978.1902999</v>
      </c>
      <c r="D9">
        <v>699609867.43431</v>
      </c>
      <c r="E9">
        <v>676715621.8745039</v>
      </c>
      <c r="F9">
        <v>500000000</v>
      </c>
    </row>
    <row r="10" spans="1:6" ht="12.75">
      <c r="A10" t="s">
        <v>1147</v>
      </c>
      <c r="B10">
        <v>719937571.275739</v>
      </c>
      <c r="C10">
        <v>709216378.7301942</v>
      </c>
      <c r="D10">
        <v>693432136.4368298</v>
      </c>
      <c r="E10">
        <v>667899103.1663319</v>
      </c>
      <c r="F10">
        <v>500000000</v>
      </c>
    </row>
    <row r="11" spans="1:6" ht="12.75">
      <c r="A11" t="s">
        <v>1148</v>
      </c>
      <c r="B11">
        <v>716591227.886998</v>
      </c>
      <c r="C11">
        <v>704761166.8216497</v>
      </c>
      <c r="D11">
        <v>687380078.3679023</v>
      </c>
      <c r="E11">
        <v>659355935.877857</v>
      </c>
      <c r="F11">
        <v>500000000</v>
      </c>
    </row>
    <row r="12" spans="1:6" ht="12.75">
      <c r="A12" t="s">
        <v>1149</v>
      </c>
      <c r="B12">
        <v>713239216.395546</v>
      </c>
      <c r="C12">
        <v>700274757.32671</v>
      </c>
      <c r="D12">
        <v>681267293.8765517</v>
      </c>
      <c r="E12">
        <v>650724470.2538321</v>
      </c>
      <c r="F12">
        <v>500000000</v>
      </c>
    </row>
    <row r="13" spans="1:6" ht="12.75">
      <c r="A13" t="s">
        <v>1150</v>
      </c>
      <c r="B13">
        <v>709880543.44066</v>
      </c>
      <c r="C13">
        <v>695833111.4923289</v>
      </c>
      <c r="D13">
        <v>675280061.0325164</v>
      </c>
      <c r="E13">
        <v>642361655.2993957</v>
      </c>
      <c r="F13">
        <v>500000000</v>
      </c>
    </row>
    <row r="14" spans="1:6" ht="12.75">
      <c r="A14" t="s">
        <v>1151</v>
      </c>
      <c r="B14">
        <v>706515219.424656</v>
      </c>
      <c r="C14">
        <v>691359792.4440968</v>
      </c>
      <c r="D14">
        <v>669232536.2402965</v>
      </c>
      <c r="E14">
        <v>633912548.1667675</v>
      </c>
      <c r="F14">
        <v>500000000</v>
      </c>
    </row>
    <row r="15" spans="1:6" ht="12.75">
      <c r="A15" t="s">
        <v>1152</v>
      </c>
      <c r="B15">
        <v>703144947.46955</v>
      </c>
      <c r="C15">
        <v>686894812.2869569</v>
      </c>
      <c r="D15">
        <v>663219455.4800116</v>
      </c>
      <c r="E15">
        <v>625555978.3090496</v>
      </c>
      <c r="F15">
        <v>500000000</v>
      </c>
    </row>
    <row r="16" spans="1:6" ht="12.75">
      <c r="A16" t="s">
        <v>1153</v>
      </c>
      <c r="B16">
        <v>699573886.733095</v>
      </c>
      <c r="C16">
        <v>682359259.1835024</v>
      </c>
      <c r="D16">
        <v>657326629.1652231</v>
      </c>
      <c r="E16">
        <v>617625415.2613894</v>
      </c>
      <c r="F16">
        <v>500000000</v>
      </c>
    </row>
    <row r="17" spans="1:6" ht="12.75">
      <c r="A17" t="s">
        <v>1154</v>
      </c>
      <c r="B17">
        <v>695992154.400076</v>
      </c>
      <c r="C17">
        <v>677714257.2252458</v>
      </c>
      <c r="D17">
        <v>651191693.9390804</v>
      </c>
      <c r="E17">
        <v>609269453.0004894</v>
      </c>
      <c r="F17">
        <v>500000000</v>
      </c>
    </row>
    <row r="18" spans="1:6" ht="12.75">
      <c r="A18" t="s">
        <v>1155</v>
      </c>
      <c r="B18">
        <v>692455530.692575</v>
      </c>
      <c r="C18">
        <v>673163758.8198384</v>
      </c>
      <c r="D18">
        <v>645227285.1716444</v>
      </c>
      <c r="E18">
        <v>601214380.3555079</v>
      </c>
      <c r="F18">
        <v>500000000</v>
      </c>
    </row>
    <row r="19" spans="1:6" ht="12.75">
      <c r="A19" t="s">
        <v>1156</v>
      </c>
      <c r="B19">
        <v>688893217.854865</v>
      </c>
      <c r="C19">
        <v>668564829.8836052</v>
      </c>
      <c r="D19">
        <v>639189477.8577931</v>
      </c>
      <c r="E19">
        <v>593065788.5647688</v>
      </c>
      <c r="F19">
        <v>500000000</v>
      </c>
    </row>
    <row r="20" spans="1:6" ht="12.75">
      <c r="A20" t="s">
        <v>1157</v>
      </c>
      <c r="B20">
        <v>685167866.361356</v>
      </c>
      <c r="C20">
        <v>663857956.3868195</v>
      </c>
      <c r="D20">
        <v>633127273.9048573</v>
      </c>
      <c r="E20">
        <v>585032995.8450439</v>
      </c>
      <c r="F20">
        <v>500000000</v>
      </c>
    </row>
    <row r="21" spans="1:6" ht="12.75">
      <c r="A21" t="s">
        <v>1158</v>
      </c>
      <c r="B21">
        <v>681507362.8468</v>
      </c>
      <c r="C21">
        <v>659191364.0549511</v>
      </c>
      <c r="D21">
        <v>627077848.7960106</v>
      </c>
      <c r="E21">
        <v>576988846.1913863</v>
      </c>
      <c r="F21">
        <v>500000000</v>
      </c>
    </row>
    <row r="22" spans="1:6" ht="12.75">
      <c r="A22" t="s">
        <v>1159</v>
      </c>
      <c r="B22">
        <v>677700028.73612</v>
      </c>
      <c r="C22">
        <v>654396910.057936</v>
      </c>
      <c r="D22">
        <v>620933775.200395</v>
      </c>
      <c r="E22">
        <v>568915624.4562211</v>
      </c>
      <c r="F22">
        <v>500000000</v>
      </c>
    </row>
    <row r="23" spans="1:6" ht="12.75">
      <c r="A23" t="s">
        <v>1160</v>
      </c>
      <c r="B23">
        <v>674286774.9541</v>
      </c>
      <c r="C23">
        <v>650032301.34905</v>
      </c>
      <c r="D23">
        <v>615274263.1636964</v>
      </c>
      <c r="E23">
        <v>561419392.6868457</v>
      </c>
      <c r="F23">
        <v>500000000</v>
      </c>
    </row>
    <row r="24" spans="1:6" ht="12.75">
      <c r="A24" t="s">
        <v>1161</v>
      </c>
      <c r="B24">
        <v>670867087.066952</v>
      </c>
      <c r="C24">
        <v>645638710.0799942</v>
      </c>
      <c r="D24">
        <v>609561409.9535282</v>
      </c>
      <c r="E24">
        <v>553850746.7217991</v>
      </c>
      <c r="F24">
        <v>500000000</v>
      </c>
    </row>
    <row r="25" spans="1:6" ht="12.75">
      <c r="A25" t="s">
        <v>1162</v>
      </c>
      <c r="B25">
        <v>667321968.706846</v>
      </c>
      <c r="C25">
        <v>641172752.4605129</v>
      </c>
      <c r="D25">
        <v>603855086.9348555</v>
      </c>
      <c r="E25">
        <v>546416862.5312974</v>
      </c>
      <c r="F25">
        <v>500000000</v>
      </c>
    </row>
    <row r="26" spans="1:6" ht="12.75">
      <c r="A26" t="s">
        <v>1163</v>
      </c>
      <c r="B26">
        <v>663761233.148135</v>
      </c>
      <c r="C26">
        <v>636669871.602135</v>
      </c>
      <c r="D26">
        <v>598089341.1273549</v>
      </c>
      <c r="E26">
        <v>538907274.9339558</v>
      </c>
      <c r="F26">
        <v>500000000</v>
      </c>
    </row>
    <row r="27" spans="1:6" ht="12.75">
      <c r="A27" t="s">
        <v>1164</v>
      </c>
      <c r="B27">
        <v>660325497.831902</v>
      </c>
      <c r="C27">
        <v>632300115.7526542</v>
      </c>
      <c r="D27">
        <v>592473756.537562</v>
      </c>
      <c r="E27">
        <v>531586228.4995741</v>
      </c>
      <c r="F27">
        <v>500000000</v>
      </c>
    </row>
    <row r="28" spans="1:6" ht="12.75">
      <c r="A28" t="s">
        <v>1165</v>
      </c>
      <c r="B28">
        <v>656775258.618512</v>
      </c>
      <c r="C28">
        <v>627937039.3167473</v>
      </c>
      <c r="D28">
        <v>587033754.5401658</v>
      </c>
      <c r="E28">
        <v>524689880.7900967</v>
      </c>
      <c r="F28">
        <v>500000000</v>
      </c>
    </row>
    <row r="29" spans="1:6" ht="12.75">
      <c r="A29" t="s">
        <v>1166</v>
      </c>
      <c r="B29">
        <v>653050536.504618</v>
      </c>
      <c r="C29">
        <v>623316877.6416652</v>
      </c>
      <c r="D29">
        <v>581232583.2513713</v>
      </c>
      <c r="E29">
        <v>517304416.72586787</v>
      </c>
      <c r="F29">
        <v>500000000</v>
      </c>
    </row>
    <row r="30" spans="1:6" ht="12.75">
      <c r="A30" t="s">
        <v>1167</v>
      </c>
      <c r="B30">
        <v>649249034.779791</v>
      </c>
      <c r="C30">
        <v>618671298.9580799</v>
      </c>
      <c r="D30">
        <v>575480751.575877</v>
      </c>
      <c r="E30">
        <v>510085666.1115166</v>
      </c>
      <c r="F30">
        <v>500000000</v>
      </c>
    </row>
    <row r="31" spans="1:6" ht="12.75">
      <c r="A31" t="s">
        <v>1168</v>
      </c>
      <c r="B31">
        <v>645798556.956891</v>
      </c>
      <c r="C31">
        <v>614339592.911543</v>
      </c>
      <c r="D31">
        <v>569998131.0144489</v>
      </c>
      <c r="E31">
        <v>503086158.56228805</v>
      </c>
      <c r="F31">
        <v>500000000</v>
      </c>
    </row>
    <row r="32" spans="1:6" ht="12.75">
      <c r="A32" t="s">
        <v>1169</v>
      </c>
      <c r="B32">
        <v>642303834.303683</v>
      </c>
      <c r="C32">
        <v>610012185.255845</v>
      </c>
      <c r="D32">
        <v>564590028.6066861</v>
      </c>
      <c r="E32">
        <v>496270230.5162977</v>
      </c>
      <c r="F32">
        <v>500000000</v>
      </c>
    </row>
    <row r="33" spans="1:6" ht="12.75">
      <c r="A33" t="s">
        <v>1170</v>
      </c>
      <c r="B33">
        <v>637943099.341231</v>
      </c>
      <c r="C33">
        <v>604843083.5297912</v>
      </c>
      <c r="D33">
        <v>558382122.2771997</v>
      </c>
      <c r="E33">
        <v>488734666.5102923</v>
      </c>
      <c r="F33">
        <v>500000000</v>
      </c>
    </row>
    <row r="34" spans="1:6" ht="12.75">
      <c r="A34" t="s">
        <v>1171</v>
      </c>
      <c r="B34">
        <v>634397215.73023</v>
      </c>
      <c r="C34">
        <v>600461023.3772341</v>
      </c>
      <c r="D34">
        <v>552926877.4031302</v>
      </c>
      <c r="E34">
        <v>481910025.01798743</v>
      </c>
      <c r="F34">
        <v>500000000</v>
      </c>
    </row>
    <row r="35" spans="1:6" ht="12.75">
      <c r="A35" t="s">
        <v>1172</v>
      </c>
      <c r="B35">
        <v>630839590.0759</v>
      </c>
      <c r="C35">
        <v>596113634.2236753</v>
      </c>
      <c r="D35">
        <v>547572591.3689995</v>
      </c>
      <c r="E35">
        <v>475287119.21317834</v>
      </c>
      <c r="F35">
        <v>500000000</v>
      </c>
    </row>
    <row r="36" spans="1:6" ht="12.75">
      <c r="A36" t="s">
        <v>1173</v>
      </c>
      <c r="B36">
        <v>626833544.731693</v>
      </c>
      <c r="C36">
        <v>591323478.1675429</v>
      </c>
      <c r="D36">
        <v>541791094.3409251</v>
      </c>
      <c r="E36">
        <v>468276997.1565859</v>
      </c>
      <c r="F36">
        <v>500000000</v>
      </c>
    </row>
    <row r="37" spans="1:6" ht="12.75">
      <c r="A37" t="s">
        <v>1174</v>
      </c>
      <c r="B37">
        <v>623352845.807394</v>
      </c>
      <c r="C37">
        <v>587074747.7109133</v>
      </c>
      <c r="D37">
        <v>536574348.2829441</v>
      </c>
      <c r="E37">
        <v>461867020.75649667</v>
      </c>
      <c r="F37">
        <v>500000000</v>
      </c>
    </row>
    <row r="38" spans="1:6" ht="12.75">
      <c r="A38" t="s">
        <v>1175</v>
      </c>
      <c r="B38">
        <v>619868480.998161</v>
      </c>
      <c r="C38">
        <v>582803010.7208102</v>
      </c>
      <c r="D38">
        <v>531315378.17128074</v>
      </c>
      <c r="E38">
        <v>455403172.6206846</v>
      </c>
      <c r="F38">
        <v>500000000</v>
      </c>
    </row>
    <row r="39" spans="1:6" ht="12.75">
      <c r="A39" t="s">
        <v>1176</v>
      </c>
      <c r="B39">
        <v>616380705.267262</v>
      </c>
      <c r="C39">
        <v>578540873.7522787</v>
      </c>
      <c r="D39">
        <v>526088416.49068815</v>
      </c>
      <c r="E39">
        <v>449013113.4948464</v>
      </c>
      <c r="F39">
        <v>500000000</v>
      </c>
    </row>
    <row r="40" spans="1:6" ht="12.75">
      <c r="A40" t="s">
        <v>1177</v>
      </c>
      <c r="B40">
        <v>612688809.828182</v>
      </c>
      <c r="C40">
        <v>574163131.472907</v>
      </c>
      <c r="D40">
        <v>520865312.26462287</v>
      </c>
      <c r="E40">
        <v>442793532.20191616</v>
      </c>
      <c r="F40">
        <v>500000000</v>
      </c>
    </row>
    <row r="41" spans="1:6" ht="12.75">
      <c r="A41" t="s">
        <v>1178</v>
      </c>
      <c r="B41">
        <v>609192551.097241</v>
      </c>
      <c r="C41">
        <v>569918450.2661854</v>
      </c>
      <c r="D41">
        <v>515699777.25531965</v>
      </c>
      <c r="E41">
        <v>436545379.62713826</v>
      </c>
      <c r="F41">
        <v>500000000</v>
      </c>
    </row>
    <row r="42" spans="1:6" ht="12.75">
      <c r="A42" t="s">
        <v>1179</v>
      </c>
      <c r="B42">
        <v>605641006.038561</v>
      </c>
      <c r="C42">
        <v>565665855.8013636</v>
      </c>
      <c r="D42">
        <v>510591945.1869628</v>
      </c>
      <c r="E42">
        <v>430449784.7676046</v>
      </c>
      <c r="F42">
        <v>500000000</v>
      </c>
    </row>
    <row r="43" spans="1:6" ht="12.75">
      <c r="A43" t="s">
        <v>1180</v>
      </c>
      <c r="B43">
        <v>602134199.98548</v>
      </c>
      <c r="C43">
        <v>561436659.4821719</v>
      </c>
      <c r="D43">
        <v>505485676.65535325</v>
      </c>
      <c r="E43">
        <v>424340036.3532253</v>
      </c>
      <c r="F43">
        <v>500000000</v>
      </c>
    </row>
    <row r="44" spans="1:6" ht="12.75">
      <c r="A44" t="s">
        <v>1181</v>
      </c>
      <c r="B44">
        <v>598338664.02075</v>
      </c>
      <c r="C44">
        <v>556981922.2695558</v>
      </c>
      <c r="D44">
        <v>500240620.25217146</v>
      </c>
      <c r="E44">
        <v>418215565.6235237</v>
      </c>
      <c r="F44">
        <v>500000000</v>
      </c>
    </row>
    <row r="45" spans="1:6" ht="12.75">
      <c r="A45" t="s">
        <v>1182</v>
      </c>
      <c r="B45">
        <v>594277460.881638</v>
      </c>
      <c r="C45">
        <v>552263156.0376959</v>
      </c>
      <c r="D45">
        <v>494741131.2886881</v>
      </c>
      <c r="E45">
        <v>411865937.5264176</v>
      </c>
      <c r="F45">
        <v>500000000</v>
      </c>
    </row>
    <row r="46" spans="1:6" ht="12.75">
      <c r="A46" t="s">
        <v>1183</v>
      </c>
      <c r="B46">
        <v>590197021.457957</v>
      </c>
      <c r="C46">
        <v>547540948.312084</v>
      </c>
      <c r="D46">
        <v>489263304.287934</v>
      </c>
      <c r="E46">
        <v>405580551.9170945</v>
      </c>
      <c r="F46">
        <v>500000000</v>
      </c>
    </row>
    <row r="47" spans="1:6" ht="12.75">
      <c r="A47" t="s">
        <v>1184</v>
      </c>
      <c r="B47">
        <v>586630094.65557</v>
      </c>
      <c r="C47">
        <v>543338512.7835972</v>
      </c>
      <c r="D47">
        <v>484313190.26587754</v>
      </c>
      <c r="E47">
        <v>399831363.9942346</v>
      </c>
      <c r="F47">
        <v>500000000</v>
      </c>
    </row>
    <row r="48" spans="1:6" ht="12.75">
      <c r="A48" t="s">
        <v>1185</v>
      </c>
      <c r="B48">
        <v>583110021.433117</v>
      </c>
      <c r="C48">
        <v>539162198.0373374</v>
      </c>
      <c r="D48">
        <v>479368326.77717817</v>
      </c>
      <c r="E48">
        <v>394072851.4973246</v>
      </c>
      <c r="F48">
        <v>500000000</v>
      </c>
    </row>
    <row r="49" spans="1:6" ht="12.75">
      <c r="A49" t="s">
        <v>1186</v>
      </c>
      <c r="B49">
        <v>579457380.589371</v>
      </c>
      <c r="C49">
        <v>534905408.4194191</v>
      </c>
      <c r="D49">
        <v>474413082.5881974</v>
      </c>
      <c r="E49">
        <v>388400625.90801764</v>
      </c>
      <c r="F49">
        <v>500000000</v>
      </c>
    </row>
    <row r="50" spans="1:6" ht="12.75">
      <c r="A50" t="s">
        <v>1187</v>
      </c>
      <c r="B50">
        <v>575065001.599063</v>
      </c>
      <c r="C50">
        <v>529950378.31535083</v>
      </c>
      <c r="D50">
        <v>468823062.1009585</v>
      </c>
      <c r="E50">
        <v>382198388.0150922</v>
      </c>
      <c r="F50">
        <v>500000000</v>
      </c>
    </row>
    <row r="51" spans="1:6" ht="12.75">
      <c r="A51" t="s">
        <v>1188</v>
      </c>
      <c r="B51">
        <v>571538643.335225</v>
      </c>
      <c r="C51">
        <v>525807344.2938827</v>
      </c>
      <c r="D51">
        <v>463974915.5315024</v>
      </c>
      <c r="E51">
        <v>376643957.8437156</v>
      </c>
      <c r="F51">
        <v>500000000</v>
      </c>
    </row>
    <row r="52" spans="1:6" ht="12.75">
      <c r="A52" t="s">
        <v>1189</v>
      </c>
      <c r="B52">
        <v>568008475.851854</v>
      </c>
      <c r="C52">
        <v>521759046.2945273</v>
      </c>
      <c r="D52">
        <v>459344961.76835126</v>
      </c>
      <c r="E52">
        <v>371458646.51018745</v>
      </c>
      <c r="F52">
        <v>500000000</v>
      </c>
    </row>
    <row r="53" spans="1:6" ht="12.75">
      <c r="A53" t="s">
        <v>1190</v>
      </c>
      <c r="B53">
        <v>564475070.420106</v>
      </c>
      <c r="C53">
        <v>517633907.287841</v>
      </c>
      <c r="D53">
        <v>454554309.2462668</v>
      </c>
      <c r="E53">
        <v>366027666.85445124</v>
      </c>
      <c r="F53">
        <v>500000000</v>
      </c>
    </row>
    <row r="54" spans="1:6" ht="12.75">
      <c r="A54" t="s">
        <v>1191</v>
      </c>
      <c r="B54">
        <v>560937127.310711</v>
      </c>
      <c r="C54">
        <v>513545226.56486386</v>
      </c>
      <c r="D54">
        <v>449853937.97554284</v>
      </c>
      <c r="E54">
        <v>360757812.045649</v>
      </c>
      <c r="F54">
        <v>500000000</v>
      </c>
    </row>
    <row r="55" spans="1:6" ht="12.75">
      <c r="A55" t="s">
        <v>1192</v>
      </c>
      <c r="B55">
        <v>557394406.87691</v>
      </c>
      <c r="C55">
        <v>509436310.3381552</v>
      </c>
      <c r="D55">
        <v>445119703.4755315</v>
      </c>
      <c r="E55">
        <v>355449294.2648529</v>
      </c>
      <c r="F55">
        <v>500000000</v>
      </c>
    </row>
    <row r="56" spans="1:6" ht="12.75">
      <c r="A56" t="s">
        <v>1193</v>
      </c>
      <c r="B56">
        <v>553781835.512943</v>
      </c>
      <c r="C56">
        <v>505303791.1005111</v>
      </c>
      <c r="D56">
        <v>440422245.25575536</v>
      </c>
      <c r="E56">
        <v>350256470.76440513</v>
      </c>
      <c r="F56">
        <v>500000000</v>
      </c>
    </row>
    <row r="57" spans="1:6" ht="12.75">
      <c r="A57" t="s">
        <v>1194</v>
      </c>
      <c r="B57">
        <v>550229878.669619</v>
      </c>
      <c r="C57">
        <v>501211236.8315312</v>
      </c>
      <c r="D57">
        <v>435744166.69311243</v>
      </c>
      <c r="E57">
        <v>345068346.04536915</v>
      </c>
      <c r="F57">
        <v>500000000</v>
      </c>
    </row>
    <row r="58" spans="1:6" ht="12.75">
      <c r="A58" t="s">
        <v>1195</v>
      </c>
      <c r="B58">
        <v>546673140.400784</v>
      </c>
      <c r="C58">
        <v>497126763.4488373</v>
      </c>
      <c r="D58">
        <v>431094041.67074424</v>
      </c>
      <c r="E58">
        <v>339939929.66302747</v>
      </c>
      <c r="F58">
        <v>500000000</v>
      </c>
    </row>
    <row r="59" spans="1:6" ht="12.75">
      <c r="A59" t="s">
        <v>1196</v>
      </c>
      <c r="B59">
        <v>543113493.802715</v>
      </c>
      <c r="C59">
        <v>493079062.6702524</v>
      </c>
      <c r="D59">
        <v>426531593.1119008</v>
      </c>
      <c r="E59">
        <v>334963470.95152843</v>
      </c>
      <c r="F59">
        <v>500000000</v>
      </c>
    </row>
    <row r="60" spans="1:6" ht="12.75">
      <c r="A60" t="s">
        <v>1197</v>
      </c>
      <c r="B60">
        <v>539550038.760539</v>
      </c>
      <c r="C60">
        <v>489013080.09382534</v>
      </c>
      <c r="D60">
        <v>421938555.47566724</v>
      </c>
      <c r="E60">
        <v>329952994.8494759</v>
      </c>
      <c r="F60">
        <v>500000000</v>
      </c>
    </row>
    <row r="61" spans="1:6" ht="12.75">
      <c r="A61" t="s">
        <v>1198</v>
      </c>
      <c r="B61">
        <v>535982928.333011</v>
      </c>
      <c r="C61">
        <v>484982720.329698</v>
      </c>
      <c r="D61">
        <v>417431067.46338326</v>
      </c>
      <c r="E61">
        <v>325090078.10089976</v>
      </c>
      <c r="F61">
        <v>500000000</v>
      </c>
    </row>
    <row r="62" spans="1:6" ht="12.75">
      <c r="A62" t="s">
        <v>1199</v>
      </c>
      <c r="B62">
        <v>532413918.14745</v>
      </c>
      <c r="C62">
        <v>480936221.73506683</v>
      </c>
      <c r="D62">
        <v>412895436.94392866</v>
      </c>
      <c r="E62">
        <v>320195813.49643576</v>
      </c>
      <c r="F62">
        <v>500000000</v>
      </c>
    </row>
    <row r="63" spans="1:6" ht="12.75">
      <c r="A63" t="s">
        <v>1200</v>
      </c>
      <c r="B63">
        <v>528842535.342608</v>
      </c>
      <c r="C63">
        <v>476899914.7468384</v>
      </c>
      <c r="D63">
        <v>408388904.0970097</v>
      </c>
      <c r="E63">
        <v>315359645.9295154</v>
      </c>
      <c r="F63">
        <v>500000000</v>
      </c>
    </row>
    <row r="64" spans="1:6" ht="12.75">
      <c r="A64" t="s">
        <v>1201</v>
      </c>
      <c r="B64">
        <v>525266211.964171</v>
      </c>
      <c r="C64">
        <v>472949155.8583022</v>
      </c>
      <c r="D64">
        <v>404075258.8649635</v>
      </c>
      <c r="E64">
        <v>310834672.30883</v>
      </c>
      <c r="F64">
        <v>500000000</v>
      </c>
    </row>
    <row r="65" spans="1:6" ht="12.75">
      <c r="A65" t="s">
        <v>1202</v>
      </c>
      <c r="B65">
        <v>521686746.130783</v>
      </c>
      <c r="C65">
        <v>468929518.101016</v>
      </c>
      <c r="D65">
        <v>399622074.1202407</v>
      </c>
      <c r="E65">
        <v>306107017.468207</v>
      </c>
      <c r="F65">
        <v>500000000</v>
      </c>
    </row>
    <row r="66" spans="1:6" ht="12.75">
      <c r="A66" t="s">
        <v>1203</v>
      </c>
      <c r="B66">
        <v>518102921.351867</v>
      </c>
      <c r="C66">
        <v>464943702.4744391</v>
      </c>
      <c r="D66">
        <v>395250142.38536704</v>
      </c>
      <c r="E66">
        <v>301517091.26280063</v>
      </c>
      <c r="F66">
        <v>500000000</v>
      </c>
    </row>
    <row r="67" spans="1:6" ht="12.75">
      <c r="A67" t="s">
        <v>1204</v>
      </c>
      <c r="B67">
        <v>514054067.998537</v>
      </c>
      <c r="C67">
        <v>460527859.6380107</v>
      </c>
      <c r="D67">
        <v>390500564.67555845</v>
      </c>
      <c r="E67">
        <v>296632126.776497</v>
      </c>
      <c r="F67">
        <v>500000000</v>
      </c>
    </row>
    <row r="68" spans="1:6" ht="12.75">
      <c r="A68" t="s">
        <v>1205</v>
      </c>
      <c r="B68">
        <v>510217574.960339</v>
      </c>
      <c r="C68">
        <v>456340571.8403457</v>
      </c>
      <c r="D68">
        <v>385997603.0542776</v>
      </c>
      <c r="E68">
        <v>292009654.6156186</v>
      </c>
      <c r="F68">
        <v>500000000</v>
      </c>
    </row>
    <row r="69" spans="1:6" ht="12.75">
      <c r="A69" t="s">
        <v>1206</v>
      </c>
      <c r="B69">
        <v>506440115.493915</v>
      </c>
      <c r="C69">
        <v>452193740.41994065</v>
      </c>
      <c r="D69">
        <v>381517237.3977705</v>
      </c>
      <c r="E69">
        <v>287397765.39143115</v>
      </c>
      <c r="F69">
        <v>500000000</v>
      </c>
    </row>
    <row r="70" spans="1:6" ht="12.75">
      <c r="A70" t="s">
        <v>1207</v>
      </c>
      <c r="B70">
        <v>502848162.202743</v>
      </c>
      <c r="C70">
        <v>448225018.026782</v>
      </c>
      <c r="D70">
        <v>377207053.0917716</v>
      </c>
      <c r="E70">
        <v>282947360.2822569</v>
      </c>
      <c r="F70">
        <v>500000000</v>
      </c>
    </row>
    <row r="71" spans="1:6" ht="12.75">
      <c r="A71" t="s">
        <v>1208</v>
      </c>
      <c r="B71">
        <v>499251942.337821</v>
      </c>
      <c r="C71">
        <v>444288988.59957653</v>
      </c>
      <c r="D71">
        <v>372974403.70319694</v>
      </c>
      <c r="E71">
        <v>278625559.56420445</v>
      </c>
      <c r="F71">
        <v>500000000</v>
      </c>
    </row>
    <row r="72" spans="1:6" ht="12.75">
      <c r="A72" t="s">
        <v>1209</v>
      </c>
      <c r="B72">
        <v>495656909.219745</v>
      </c>
      <c r="C72">
        <v>440341614.0591914</v>
      </c>
      <c r="D72">
        <v>368720514.8014772</v>
      </c>
      <c r="E72">
        <v>274281077.2053435</v>
      </c>
      <c r="F72">
        <v>500000000</v>
      </c>
    </row>
    <row r="73" spans="1:6" ht="12.75">
      <c r="A73" t="s">
        <v>1210</v>
      </c>
      <c r="B73">
        <v>492061270.078541</v>
      </c>
      <c r="C73">
        <v>436429711.6367683</v>
      </c>
      <c r="D73">
        <v>364545421.4142968</v>
      </c>
      <c r="E73">
        <v>270063739.18206507</v>
      </c>
      <c r="F73">
        <v>500000000</v>
      </c>
    </row>
    <row r="74" spans="1:6" ht="12.75">
      <c r="A74" t="s">
        <v>1211</v>
      </c>
      <c r="B74">
        <v>488464072.421227</v>
      </c>
      <c r="C74">
        <v>432504400.8943792</v>
      </c>
      <c r="D74">
        <v>360347872.7396887</v>
      </c>
      <c r="E74">
        <v>265823401.27136457</v>
      </c>
      <c r="F74">
        <v>500000000</v>
      </c>
    </row>
    <row r="75" spans="1:6" ht="12.75">
      <c r="A75" t="s">
        <v>1212</v>
      </c>
      <c r="B75">
        <v>484866481.174604</v>
      </c>
      <c r="C75">
        <v>428590802.0163823</v>
      </c>
      <c r="D75">
        <v>356179049.7919908</v>
      </c>
      <c r="E75">
        <v>261635239.54259232</v>
      </c>
      <c r="F75">
        <v>500000000</v>
      </c>
    </row>
    <row r="76" spans="1:6" ht="12.75">
      <c r="A76" t="s">
        <v>1213</v>
      </c>
      <c r="B76">
        <v>481204288.387648</v>
      </c>
      <c r="C76">
        <v>424701990.1373153</v>
      </c>
      <c r="D76">
        <v>352136413.6217597</v>
      </c>
      <c r="E76">
        <v>257675908.29079452</v>
      </c>
      <c r="F76">
        <v>500000000</v>
      </c>
    </row>
    <row r="77" spans="1:6" ht="12.75">
      <c r="A77" t="s">
        <v>1214</v>
      </c>
      <c r="B77">
        <v>477600408.580418</v>
      </c>
      <c r="C77">
        <v>420806341.31326723</v>
      </c>
      <c r="D77">
        <v>348019043.73556477</v>
      </c>
      <c r="E77">
        <v>253584385.17183143</v>
      </c>
      <c r="F77">
        <v>500000000</v>
      </c>
    </row>
    <row r="78" spans="1:6" ht="12.75">
      <c r="A78" t="s">
        <v>1215</v>
      </c>
      <c r="B78">
        <v>474002442.981003</v>
      </c>
      <c r="C78">
        <v>416950718.4364795</v>
      </c>
      <c r="D78">
        <v>343981611.9946877</v>
      </c>
      <c r="E78">
        <v>249615074.46078658</v>
      </c>
      <c r="F78">
        <v>500000000</v>
      </c>
    </row>
    <row r="79" spans="1:6" ht="12.75">
      <c r="A79" t="s">
        <v>1216</v>
      </c>
      <c r="B79">
        <v>470389410.630637</v>
      </c>
      <c r="C79">
        <v>413070767.8092593</v>
      </c>
      <c r="D79">
        <v>339914002.7392745</v>
      </c>
      <c r="E79">
        <v>245618603.09540996</v>
      </c>
      <c r="F79">
        <v>500000000</v>
      </c>
    </row>
    <row r="80" spans="1:6" ht="12.75">
      <c r="A80" t="s">
        <v>1217</v>
      </c>
      <c r="B80">
        <v>466803642.682324</v>
      </c>
      <c r="C80">
        <v>409249089.90818334</v>
      </c>
      <c r="D80">
        <v>335940282.7246615</v>
      </c>
      <c r="E80">
        <v>241752162.85420498</v>
      </c>
      <c r="F80">
        <v>500000000</v>
      </c>
    </row>
    <row r="81" spans="1:6" ht="12.75">
      <c r="A81" t="s">
        <v>1218</v>
      </c>
      <c r="B81">
        <v>463222984.396718</v>
      </c>
      <c r="C81">
        <v>405421116.4095206</v>
      </c>
      <c r="D81">
        <v>331951640.442768</v>
      </c>
      <c r="E81">
        <v>237870027.95224</v>
      </c>
      <c r="F81">
        <v>500000000</v>
      </c>
    </row>
    <row r="82" spans="1:6" ht="12.75">
      <c r="A82" t="s">
        <v>1219</v>
      </c>
      <c r="B82">
        <v>459515055.167249</v>
      </c>
      <c r="C82">
        <v>401493749.78843546</v>
      </c>
      <c r="D82">
        <v>327899938.8491025</v>
      </c>
      <c r="E82">
        <v>233971446.29590037</v>
      </c>
      <c r="F82">
        <v>500000000</v>
      </c>
    </row>
    <row r="83" spans="1:6" ht="12.75">
      <c r="A83" t="s">
        <v>1220</v>
      </c>
      <c r="B83">
        <v>455934781.816175</v>
      </c>
      <c r="C83">
        <v>397711664.6750882</v>
      </c>
      <c r="D83">
        <v>324011662.82379305</v>
      </c>
      <c r="E83">
        <v>230249263.87247357</v>
      </c>
      <c r="F83">
        <v>0</v>
      </c>
    </row>
    <row r="84" spans="1:5" ht="12.75">
      <c r="A84" t="s">
        <v>1221</v>
      </c>
      <c r="B84">
        <v>452358475.934092</v>
      </c>
      <c r="C84">
        <v>393922797.65403455</v>
      </c>
      <c r="D84">
        <v>320108733.1607522</v>
      </c>
      <c r="E84">
        <v>226512279.01634786</v>
      </c>
    </row>
    <row r="85" spans="1:5" ht="12.75">
      <c r="A85" t="s">
        <v>1222</v>
      </c>
      <c r="B85">
        <v>448787498.578142</v>
      </c>
      <c r="C85">
        <v>390171635.8979677</v>
      </c>
      <c r="D85">
        <v>316280101.0361278</v>
      </c>
      <c r="E85">
        <v>222885686.45969263</v>
      </c>
    </row>
    <row r="86" spans="1:5" ht="12.75">
      <c r="A86" t="s">
        <v>1223</v>
      </c>
      <c r="B86">
        <v>445220546.434953</v>
      </c>
      <c r="C86">
        <v>386414060.8925318</v>
      </c>
      <c r="D86">
        <v>312437524.69082546</v>
      </c>
      <c r="E86">
        <v>219245212.34543896</v>
      </c>
    </row>
    <row r="87" spans="1:5" ht="12.75">
      <c r="A87" t="s">
        <v>1224</v>
      </c>
      <c r="B87">
        <v>441655503.962423</v>
      </c>
      <c r="C87">
        <v>382669764.36646974</v>
      </c>
      <c r="D87">
        <v>308623156.69705737</v>
      </c>
      <c r="E87">
        <v>215651289.1450831</v>
      </c>
    </row>
    <row r="88" spans="1:5" ht="12.75">
      <c r="A88" t="s">
        <v>1225</v>
      </c>
      <c r="B88">
        <v>436841946.545038</v>
      </c>
      <c r="C88">
        <v>377898507.98786795</v>
      </c>
      <c r="D88">
        <v>304049979.92162263</v>
      </c>
      <c r="E88">
        <v>211613843.86837566</v>
      </c>
    </row>
    <row r="89" spans="1:5" ht="12.75">
      <c r="A89" t="s">
        <v>1226</v>
      </c>
      <c r="B89">
        <v>433058043.346001</v>
      </c>
      <c r="C89">
        <v>373989777.908791</v>
      </c>
      <c r="D89">
        <v>300139826.18328714</v>
      </c>
      <c r="E89">
        <v>208007667.0993389</v>
      </c>
    </row>
    <row r="90" spans="1:5" ht="12.75">
      <c r="A90" t="s">
        <v>1227</v>
      </c>
      <c r="B90">
        <v>429498962.57467</v>
      </c>
      <c r="C90">
        <v>370307324.4423895</v>
      </c>
      <c r="D90">
        <v>296453078.22671664</v>
      </c>
      <c r="E90">
        <v>204610428.1747841</v>
      </c>
    </row>
    <row r="91" spans="1:5" ht="12.75">
      <c r="A91" t="s">
        <v>1228</v>
      </c>
      <c r="B91">
        <v>425943590.499409</v>
      </c>
      <c r="C91">
        <v>366619068.4414799</v>
      </c>
      <c r="D91">
        <v>292753977.5856108</v>
      </c>
      <c r="E91">
        <v>201201504.56346044</v>
      </c>
    </row>
    <row r="92" spans="1:5" ht="12.75">
      <c r="A92" t="s">
        <v>1229</v>
      </c>
      <c r="B92">
        <v>422147301.489525</v>
      </c>
      <c r="C92">
        <v>362755110.8557428</v>
      </c>
      <c r="D92">
        <v>288955564.4364124</v>
      </c>
      <c r="E92">
        <v>197776899.88685042</v>
      </c>
    </row>
    <row r="93" spans="1:5" ht="12.75">
      <c r="A93" t="s">
        <v>1230</v>
      </c>
      <c r="B93">
        <v>418601862.346992</v>
      </c>
      <c r="C93">
        <v>359098389.75026643</v>
      </c>
      <c r="D93">
        <v>285315307.55016226</v>
      </c>
      <c r="E93">
        <v>194458170.42734823</v>
      </c>
    </row>
    <row r="94" spans="1:5" ht="12.75">
      <c r="A94" t="s">
        <v>1231</v>
      </c>
      <c r="B94">
        <v>415056115.388081</v>
      </c>
      <c r="C94">
        <v>355452765.64533657</v>
      </c>
      <c r="D94">
        <v>281700492.0776107</v>
      </c>
      <c r="E94">
        <v>191181272.42544928</v>
      </c>
    </row>
    <row r="95" spans="1:5" ht="12.75">
      <c r="A95" t="s">
        <v>1232</v>
      </c>
      <c r="B95">
        <v>411529515.714064</v>
      </c>
      <c r="C95">
        <v>351854111.375088</v>
      </c>
      <c r="D95">
        <v>278162195.3804932</v>
      </c>
      <c r="E95">
        <v>188006095.86095747</v>
      </c>
    </row>
    <row r="96" spans="1:5" ht="12.75">
      <c r="A96" t="s">
        <v>1233</v>
      </c>
      <c r="B96">
        <v>407724748.199531</v>
      </c>
      <c r="C96">
        <v>348009815.45118755</v>
      </c>
      <c r="D96">
        <v>274423349.80192614</v>
      </c>
      <c r="E96">
        <v>184693455.39695853</v>
      </c>
    </row>
    <row r="97" spans="1:5" ht="12.75">
      <c r="A97" t="s">
        <v>1234</v>
      </c>
      <c r="B97">
        <v>404168991.492755</v>
      </c>
      <c r="C97">
        <v>344408587.0319894</v>
      </c>
      <c r="D97">
        <v>270915158.9522894</v>
      </c>
      <c r="E97">
        <v>181584943.4567523</v>
      </c>
    </row>
    <row r="98" spans="1:5" ht="12.75">
      <c r="A98" t="s">
        <v>1235</v>
      </c>
      <c r="B98">
        <v>400710913.078061</v>
      </c>
      <c r="C98">
        <v>340882675.38276666</v>
      </c>
      <c r="D98">
        <v>267459703.0243397</v>
      </c>
      <c r="E98">
        <v>178509570.99023572</v>
      </c>
    </row>
    <row r="99" spans="1:5" ht="12.75">
      <c r="A99" t="s">
        <v>1236</v>
      </c>
      <c r="B99">
        <v>397280802.461684</v>
      </c>
      <c r="C99">
        <v>337391485.10536057</v>
      </c>
      <c r="D99">
        <v>264047244.14249066</v>
      </c>
      <c r="E99">
        <v>175485568.47480297</v>
      </c>
    </row>
    <row r="100" spans="1:5" ht="12.75">
      <c r="A100" t="s">
        <v>1237</v>
      </c>
      <c r="B100">
        <v>393797913.29258</v>
      </c>
      <c r="C100">
        <v>333921261.1824038</v>
      </c>
      <c r="D100">
        <v>260731023.43655923</v>
      </c>
      <c r="E100">
        <v>172618559.60454094</v>
      </c>
    </row>
    <row r="101" spans="1:5" ht="12.75">
      <c r="A101" t="s">
        <v>1238</v>
      </c>
      <c r="B101">
        <v>390181472.249737</v>
      </c>
      <c r="C101">
        <v>330293543.00575334</v>
      </c>
      <c r="D101">
        <v>257242554.65723664</v>
      </c>
      <c r="E101">
        <v>169587646.21778998</v>
      </c>
    </row>
    <row r="102" spans="1:5" ht="12.75">
      <c r="A102" t="s">
        <v>1239</v>
      </c>
      <c r="B102">
        <v>386847605.957241</v>
      </c>
      <c r="C102">
        <v>326933869.31686044</v>
      </c>
      <c r="D102">
        <v>253999236.98164156</v>
      </c>
      <c r="E102">
        <v>166763074.7684585</v>
      </c>
    </row>
    <row r="103" spans="1:5" ht="12.75">
      <c r="A103" t="s">
        <v>1240</v>
      </c>
      <c r="B103">
        <v>383551752.839243</v>
      </c>
      <c r="C103">
        <v>323598687.7422581</v>
      </c>
      <c r="D103">
        <v>250768707.89359218</v>
      </c>
      <c r="E103">
        <v>163944723.5750201</v>
      </c>
    </row>
    <row r="104" spans="1:5" ht="12.75">
      <c r="A104" t="s">
        <v>1241</v>
      </c>
      <c r="B104">
        <v>380303941.508508</v>
      </c>
      <c r="C104">
        <v>320331883.15352297</v>
      </c>
      <c r="D104">
        <v>247626160.90455297</v>
      </c>
      <c r="E104">
        <v>161226605.23725244</v>
      </c>
    </row>
    <row r="105" spans="1:5" ht="12.75">
      <c r="A105" t="s">
        <v>1242</v>
      </c>
      <c r="B105">
        <v>377100709.745827</v>
      </c>
      <c r="C105">
        <v>317095054.8567002</v>
      </c>
      <c r="D105">
        <v>244500594.70487437</v>
      </c>
      <c r="E105">
        <v>158517321.1633187</v>
      </c>
    </row>
    <row r="106" spans="1:5" ht="12.75">
      <c r="A106" t="s">
        <v>1243</v>
      </c>
      <c r="B106">
        <v>373725011.543417</v>
      </c>
      <c r="C106">
        <v>313723507.897859</v>
      </c>
      <c r="D106">
        <v>241285712.2649965</v>
      </c>
      <c r="E106">
        <v>155770434.07472575</v>
      </c>
    </row>
    <row r="107" spans="1:5" ht="12.75">
      <c r="A107" t="s">
        <v>1244</v>
      </c>
      <c r="B107">
        <v>370614214.055221</v>
      </c>
      <c r="C107">
        <v>310601486.93919224</v>
      </c>
      <c r="D107">
        <v>238296597.46616876</v>
      </c>
      <c r="E107">
        <v>153210083.38721475</v>
      </c>
    </row>
    <row r="108" spans="1:5" ht="12.75">
      <c r="A108" t="s">
        <v>1245</v>
      </c>
      <c r="B108">
        <v>367533337.757375</v>
      </c>
      <c r="C108">
        <v>307497066.1701195</v>
      </c>
      <c r="D108">
        <v>235314874.47401422</v>
      </c>
      <c r="E108">
        <v>150652210.16508758</v>
      </c>
    </row>
    <row r="109" spans="1:5" ht="12.75">
      <c r="A109" t="s">
        <v>1246</v>
      </c>
      <c r="B109">
        <v>364468304.177296</v>
      </c>
      <c r="C109">
        <v>304432184.6981918</v>
      </c>
      <c r="D109">
        <v>232396046.33919668</v>
      </c>
      <c r="E109">
        <v>148173638.702945</v>
      </c>
    </row>
    <row r="110" spans="1:5" ht="12.75">
      <c r="A110" t="s">
        <v>1247</v>
      </c>
      <c r="B110">
        <v>361403735.377035</v>
      </c>
      <c r="C110">
        <v>301360421.27952236</v>
      </c>
      <c r="D110">
        <v>229466070.26590398</v>
      </c>
      <c r="E110">
        <v>145685828.6125515</v>
      </c>
    </row>
    <row r="111" spans="1:5" ht="12.75">
      <c r="A111" t="s">
        <v>1248</v>
      </c>
      <c r="B111">
        <v>358337602.759028</v>
      </c>
      <c r="C111">
        <v>298296900.1922929</v>
      </c>
      <c r="D111">
        <v>226555754.17376068</v>
      </c>
      <c r="E111">
        <v>143228863.84113377</v>
      </c>
    </row>
    <row r="112" spans="1:5" ht="12.75">
      <c r="A112" t="s">
        <v>1249</v>
      </c>
      <c r="B112">
        <v>355150613.15281</v>
      </c>
      <c r="C112">
        <v>295190956.4351046</v>
      </c>
      <c r="D112">
        <v>223681734.15389648</v>
      </c>
      <c r="E112">
        <v>140870800.37956563</v>
      </c>
    </row>
    <row r="113" spans="1:5" ht="12.75">
      <c r="A113" t="s">
        <v>1250</v>
      </c>
      <c r="B113">
        <v>352091616.031952</v>
      </c>
      <c r="C113">
        <v>292152052.8159895</v>
      </c>
      <c r="D113">
        <v>220815984.48568714</v>
      </c>
      <c r="E113">
        <v>138476981.61468786</v>
      </c>
    </row>
    <row r="114" spans="1:5" ht="12.75">
      <c r="A114" t="s">
        <v>1251</v>
      </c>
      <c r="B114">
        <v>349052232.012885</v>
      </c>
      <c r="C114">
        <v>289154688.28315467</v>
      </c>
      <c r="D114">
        <v>218012588.46365035</v>
      </c>
      <c r="E114">
        <v>136158492.8128015</v>
      </c>
    </row>
    <row r="115" spans="1:5" ht="12.75">
      <c r="A115" t="s">
        <v>1252</v>
      </c>
      <c r="B115">
        <v>346028736.194626</v>
      </c>
      <c r="C115">
        <v>286163846.256077</v>
      </c>
      <c r="D115">
        <v>215208881.51588026</v>
      </c>
      <c r="E115">
        <v>133838165.14729702</v>
      </c>
    </row>
    <row r="116" spans="1:5" ht="12.75">
      <c r="A116" t="s">
        <v>1253</v>
      </c>
      <c r="B116">
        <v>342772176.855592</v>
      </c>
      <c r="C116">
        <v>283005399.0027994</v>
      </c>
      <c r="D116">
        <v>212309737.8471217</v>
      </c>
      <c r="E116">
        <v>131493952.92689493</v>
      </c>
    </row>
    <row r="117" spans="1:5" ht="12.75">
      <c r="A117" t="s">
        <v>1254</v>
      </c>
      <c r="B117">
        <v>339779039.370321</v>
      </c>
      <c r="C117">
        <v>280058347.2007685</v>
      </c>
      <c r="D117">
        <v>209564544.42391798</v>
      </c>
      <c r="E117">
        <v>129243971.32532278</v>
      </c>
    </row>
    <row r="118" spans="1:5" ht="12.75">
      <c r="A118" t="s">
        <v>1255</v>
      </c>
      <c r="B118">
        <v>336788806.171</v>
      </c>
      <c r="C118">
        <v>277122867.88124114</v>
      </c>
      <c r="D118">
        <v>206840578.52398092</v>
      </c>
      <c r="E118">
        <v>127023726.6620823</v>
      </c>
    </row>
    <row r="119" spans="1:5" ht="12.75">
      <c r="A119" t="s">
        <v>1256</v>
      </c>
      <c r="B119">
        <v>333803541.453165</v>
      </c>
      <c r="C119">
        <v>274215637.0622949</v>
      </c>
      <c r="D119">
        <v>204166913.32737124</v>
      </c>
      <c r="E119">
        <v>124867826.62514459</v>
      </c>
    </row>
    <row r="120" spans="1:5" ht="12.75">
      <c r="A120" t="s">
        <v>1257</v>
      </c>
      <c r="B120">
        <v>330821732.743345</v>
      </c>
      <c r="C120">
        <v>271305181.2453961</v>
      </c>
      <c r="D120">
        <v>201486209.63715473</v>
      </c>
      <c r="E120">
        <v>122706377.80479807</v>
      </c>
    </row>
    <row r="121" spans="1:5" ht="12.75">
      <c r="A121" t="s">
        <v>1258</v>
      </c>
      <c r="B121">
        <v>327612345.663069</v>
      </c>
      <c r="C121">
        <v>268232177.60290167</v>
      </c>
      <c r="D121">
        <v>198713732.94589534</v>
      </c>
      <c r="E121">
        <v>120521845.89033833</v>
      </c>
    </row>
    <row r="122" spans="1:5" ht="12.75">
      <c r="A122" t="s">
        <v>1259</v>
      </c>
      <c r="B122">
        <v>324632551.261874</v>
      </c>
      <c r="C122">
        <v>265341671.14519987</v>
      </c>
      <c r="D122">
        <v>196072442.72665113</v>
      </c>
      <c r="E122">
        <v>118416186.74166594</v>
      </c>
    </row>
    <row r="123" spans="1:5" ht="12.75">
      <c r="A123" t="s">
        <v>1260</v>
      </c>
      <c r="B123">
        <v>321650158.154818</v>
      </c>
      <c r="C123">
        <v>262458077.6228486</v>
      </c>
      <c r="D123">
        <v>193448397.21262363</v>
      </c>
      <c r="E123">
        <v>116336573.35042718</v>
      </c>
    </row>
    <row r="124" spans="1:5" ht="12.75">
      <c r="A124" t="s">
        <v>1261</v>
      </c>
      <c r="B124">
        <v>318617381.375911</v>
      </c>
      <c r="C124">
        <v>259585100.3344135</v>
      </c>
      <c r="D124">
        <v>190891271.01707256</v>
      </c>
      <c r="E124">
        <v>114359490.74956681</v>
      </c>
    </row>
    <row r="125" spans="1:5" ht="12.75">
      <c r="A125" t="s">
        <v>1262</v>
      </c>
      <c r="B125">
        <v>315637101.622016</v>
      </c>
      <c r="C125">
        <v>256720838.78550723</v>
      </c>
      <c r="D125">
        <v>188304858.0127678</v>
      </c>
      <c r="E125">
        <v>112332205.82767442</v>
      </c>
    </row>
    <row r="126" spans="1:5" ht="12.75">
      <c r="A126" t="s">
        <v>1263</v>
      </c>
      <c r="B126">
        <v>312662057.75868</v>
      </c>
      <c r="C126">
        <v>253883699.75518924</v>
      </c>
      <c r="D126">
        <v>185765468.46914908</v>
      </c>
      <c r="E126">
        <v>110363085.34674656</v>
      </c>
    </row>
    <row r="127" spans="1:5" ht="12.75">
      <c r="A127" t="s">
        <v>1264</v>
      </c>
      <c r="B127">
        <v>309648519.937707</v>
      </c>
      <c r="C127">
        <v>251010231.49126086</v>
      </c>
      <c r="D127">
        <v>183195872.99367684</v>
      </c>
      <c r="E127">
        <v>108375509.3050665</v>
      </c>
    </row>
    <row r="128" spans="1:5" ht="12.75">
      <c r="A128" t="s">
        <v>1265</v>
      </c>
      <c r="B128">
        <v>306347429.800186</v>
      </c>
      <c r="C128">
        <v>247926652.7971481</v>
      </c>
      <c r="D128">
        <v>180500016.49617955</v>
      </c>
      <c r="E128">
        <v>106342972.3878864</v>
      </c>
    </row>
    <row r="129" spans="1:5" ht="12.75">
      <c r="A129" t="s">
        <v>1266</v>
      </c>
      <c r="B129">
        <v>303394359.402491</v>
      </c>
      <c r="C129">
        <v>245120287.5551041</v>
      </c>
      <c r="D129">
        <v>178003023.48508045</v>
      </c>
      <c r="E129">
        <v>104427660.32341309</v>
      </c>
    </row>
    <row r="130" spans="1:5" ht="12.75">
      <c r="A130" t="s">
        <v>1267</v>
      </c>
      <c r="B130">
        <v>300450586.710359</v>
      </c>
      <c r="C130">
        <v>242330227.83723342</v>
      </c>
      <c r="D130">
        <v>175529374.48939535</v>
      </c>
      <c r="E130">
        <v>102540302.31103936</v>
      </c>
    </row>
    <row r="131" spans="1:5" ht="12.75">
      <c r="A131" t="s">
        <v>1268</v>
      </c>
      <c r="B131">
        <v>297411551.513297</v>
      </c>
      <c r="C131">
        <v>239485336.55851018</v>
      </c>
      <c r="D131">
        <v>173041754.17718482</v>
      </c>
      <c r="E131">
        <v>100672714.93420728</v>
      </c>
    </row>
    <row r="132" spans="1:5" ht="12.75">
      <c r="A132" t="s">
        <v>1269</v>
      </c>
      <c r="B132">
        <v>294487211.057555</v>
      </c>
      <c r="C132">
        <v>236728372.68582627</v>
      </c>
      <c r="D132">
        <v>170614676.66497308</v>
      </c>
      <c r="E132">
        <v>98840259.91576123</v>
      </c>
    </row>
    <row r="133" spans="1:5" ht="12.75">
      <c r="A133" t="s">
        <v>1270</v>
      </c>
      <c r="B133">
        <v>291575038.362876</v>
      </c>
      <c r="C133">
        <v>234002649.87434146</v>
      </c>
      <c r="D133">
        <v>168235102.65573782</v>
      </c>
      <c r="E133">
        <v>97062213.75138603</v>
      </c>
    </row>
    <row r="134" spans="1:5" ht="12.75">
      <c r="A134" t="s">
        <v>1271</v>
      </c>
      <c r="B134">
        <v>288667001.559429</v>
      </c>
      <c r="C134">
        <v>231275886.4333521</v>
      </c>
      <c r="D134">
        <v>165851838.12171268</v>
      </c>
      <c r="E134">
        <v>95281916.3971182</v>
      </c>
    </row>
    <row r="135" spans="1:5" ht="12.75">
      <c r="A135" t="s">
        <v>1272</v>
      </c>
      <c r="B135">
        <v>285393680.388581</v>
      </c>
      <c r="C135">
        <v>228265535.17620862</v>
      </c>
      <c r="D135">
        <v>163276759.32051006</v>
      </c>
      <c r="E135">
        <v>93405228.22949374</v>
      </c>
    </row>
    <row r="136" spans="1:5" ht="12.75">
      <c r="A136" t="s">
        <v>1273</v>
      </c>
      <c r="B136">
        <v>282492956.526676</v>
      </c>
      <c r="C136">
        <v>225586942.31958145</v>
      </c>
      <c r="D136">
        <v>160976850.89174566</v>
      </c>
      <c r="E136">
        <v>91724591.9749395</v>
      </c>
    </row>
    <row r="137" spans="1:5" ht="12.75">
      <c r="A137" t="s">
        <v>1274</v>
      </c>
      <c r="B137">
        <v>279605630.331515</v>
      </c>
      <c r="C137">
        <v>222902544.0676934</v>
      </c>
      <c r="D137">
        <v>158656762.40218234</v>
      </c>
      <c r="E137">
        <v>90019701.50622392</v>
      </c>
    </row>
    <row r="138" spans="1:5" ht="12.75">
      <c r="A138" t="s">
        <v>1275</v>
      </c>
      <c r="B138">
        <v>276740613.061466</v>
      </c>
      <c r="C138">
        <v>220256417.92309734</v>
      </c>
      <c r="D138">
        <v>156387451.22618863</v>
      </c>
      <c r="E138">
        <v>88368394.75704078</v>
      </c>
    </row>
    <row r="139" spans="1:5" ht="12.75">
      <c r="A139" t="s">
        <v>1276</v>
      </c>
      <c r="B139">
        <v>273889938.922065</v>
      </c>
      <c r="C139">
        <v>217617858.09859324</v>
      </c>
      <c r="D139">
        <v>154121048.20251304</v>
      </c>
      <c r="E139">
        <v>86718875.55552593</v>
      </c>
    </row>
    <row r="140" spans="1:5" ht="12.75">
      <c r="A140" t="s">
        <v>1277</v>
      </c>
      <c r="B140">
        <v>270807439.291313</v>
      </c>
      <c r="C140">
        <v>214815494.35501173</v>
      </c>
      <c r="D140">
        <v>151761913.29394686</v>
      </c>
      <c r="E140">
        <v>85041431.19455618</v>
      </c>
    </row>
    <row r="141" spans="1:5" ht="12.75">
      <c r="A141" t="s">
        <v>1278</v>
      </c>
      <c r="B141">
        <v>268003110.494354</v>
      </c>
      <c r="C141">
        <v>212230416.45124006</v>
      </c>
      <c r="D141">
        <v>149554301.59831896</v>
      </c>
      <c r="E141">
        <v>83449414.8934856</v>
      </c>
    </row>
    <row r="142" spans="1:5" ht="12.75">
      <c r="A142" t="s">
        <v>1279</v>
      </c>
      <c r="B142">
        <v>264817943.833408</v>
      </c>
      <c r="C142">
        <v>209352417.33716473</v>
      </c>
      <c r="D142">
        <v>147151046.69764176</v>
      </c>
      <c r="E142">
        <v>81760655.01329418</v>
      </c>
    </row>
    <row r="143" spans="1:5" ht="12.75">
      <c r="A143" t="s">
        <v>1280</v>
      </c>
      <c r="B143">
        <v>262062594.479568</v>
      </c>
      <c r="C143">
        <v>206834112.6431611</v>
      </c>
      <c r="D143">
        <v>145023142.11136612</v>
      </c>
      <c r="E143">
        <v>80248033.80705217</v>
      </c>
    </row>
    <row r="144" spans="1:5" ht="12.75">
      <c r="A144" t="s">
        <v>1281</v>
      </c>
      <c r="B144">
        <v>259126907.819365</v>
      </c>
      <c r="C144">
        <v>204170232.2419586</v>
      </c>
      <c r="D144">
        <v>142791270.78256276</v>
      </c>
      <c r="E144">
        <v>78678372.57268395</v>
      </c>
    </row>
    <row r="145" spans="1:5" ht="12.75">
      <c r="A145" t="s">
        <v>1282</v>
      </c>
      <c r="B145">
        <v>256195799.30907</v>
      </c>
      <c r="C145">
        <v>201529429.35401702</v>
      </c>
      <c r="D145">
        <v>140597461.1106248</v>
      </c>
      <c r="E145">
        <v>77152014.67070241</v>
      </c>
    </row>
    <row r="146" spans="1:5" ht="12.75">
      <c r="A146" t="s">
        <v>1283</v>
      </c>
      <c r="B146">
        <v>253468889.035001</v>
      </c>
      <c r="C146">
        <v>199046209.1900904</v>
      </c>
      <c r="D146">
        <v>138511874.59218547</v>
      </c>
      <c r="E146">
        <v>75685628.11567062</v>
      </c>
    </row>
    <row r="147" spans="1:5" ht="12.75">
      <c r="A147" t="s">
        <v>1284</v>
      </c>
      <c r="B147">
        <v>250742506.8537</v>
      </c>
      <c r="C147">
        <v>196571246.74524143</v>
      </c>
      <c r="D147">
        <v>136441718.60621026</v>
      </c>
      <c r="E147">
        <v>74238675.19409421</v>
      </c>
    </row>
    <row r="148" spans="1:5" ht="12.75">
      <c r="A148" t="s">
        <v>1285</v>
      </c>
      <c r="B148">
        <v>248013971.77926</v>
      </c>
      <c r="C148">
        <v>194134311.13780725</v>
      </c>
      <c r="D148">
        <v>134440650.17105982</v>
      </c>
      <c r="E148">
        <v>72869979.51308231</v>
      </c>
    </row>
    <row r="149" spans="1:5" ht="12.75">
      <c r="A149" t="s">
        <v>1286</v>
      </c>
      <c r="B149">
        <v>245285305.628104</v>
      </c>
      <c r="C149">
        <v>191672789.0332327</v>
      </c>
      <c r="D149">
        <v>132398437.64568296</v>
      </c>
      <c r="E149">
        <v>71459096.88235714</v>
      </c>
    </row>
    <row r="150" spans="1:5" ht="12.75">
      <c r="A150" t="s">
        <v>1287</v>
      </c>
      <c r="B150">
        <v>242563929.662992</v>
      </c>
      <c r="C150">
        <v>189235107.3588174</v>
      </c>
      <c r="D150">
        <v>130392879.53268602</v>
      </c>
      <c r="E150">
        <v>70088154.15459944</v>
      </c>
    </row>
    <row r="151" spans="1:5" ht="12.75">
      <c r="A151" t="s">
        <v>1288</v>
      </c>
      <c r="B151">
        <v>239847867.895328</v>
      </c>
      <c r="C151">
        <v>186798821.6662382</v>
      </c>
      <c r="D151">
        <v>128386804.77872655</v>
      </c>
      <c r="E151">
        <v>68717564.13199054</v>
      </c>
    </row>
    <row r="152" spans="1:5" ht="12.75">
      <c r="A152" t="s">
        <v>1289</v>
      </c>
      <c r="B152">
        <v>237007151.441364</v>
      </c>
      <c r="C152">
        <v>184283427.49546355</v>
      </c>
      <c r="D152">
        <v>126346235.49255511</v>
      </c>
      <c r="E152">
        <v>67348163.25116535</v>
      </c>
    </row>
    <row r="153" spans="1:5" ht="12.75">
      <c r="A153" t="s">
        <v>1290</v>
      </c>
      <c r="B153">
        <v>234297730.57707</v>
      </c>
      <c r="C153">
        <v>181867749.03431132</v>
      </c>
      <c r="D153">
        <v>124372914.04708284</v>
      </c>
      <c r="E153">
        <v>66015494.21050706</v>
      </c>
    </row>
    <row r="154" spans="1:5" ht="12.75">
      <c r="A154" t="s">
        <v>1291</v>
      </c>
      <c r="B154">
        <v>231594274.364558</v>
      </c>
      <c r="C154">
        <v>179464356.84895223</v>
      </c>
      <c r="D154">
        <v>122417193.31303021</v>
      </c>
      <c r="E154">
        <v>64702208.76870301</v>
      </c>
    </row>
    <row r="155" spans="1:5" ht="12.75">
      <c r="A155" t="s">
        <v>1292</v>
      </c>
      <c r="B155">
        <v>228902069.743421</v>
      </c>
      <c r="C155">
        <v>177086995.07309964</v>
      </c>
      <c r="D155">
        <v>120498224.32120652</v>
      </c>
      <c r="E155">
        <v>63426890.27450796</v>
      </c>
    </row>
    <row r="156" spans="1:5" ht="12.75">
      <c r="A156" t="s">
        <v>1293</v>
      </c>
      <c r="B156">
        <v>226194712.855959</v>
      </c>
      <c r="C156">
        <v>174695684.77402806</v>
      </c>
      <c r="D156">
        <v>118568752.03628148</v>
      </c>
      <c r="E156">
        <v>62146924.36497515</v>
      </c>
    </row>
    <row r="157" spans="1:5" ht="12.75">
      <c r="A157" t="s">
        <v>1294</v>
      </c>
      <c r="B157">
        <v>223491715.320367</v>
      </c>
      <c r="C157">
        <v>172324773.84665418</v>
      </c>
      <c r="D157">
        <v>116671708.05602649</v>
      </c>
      <c r="E157">
        <v>60901926.51575198</v>
      </c>
    </row>
    <row r="158" spans="1:5" ht="12.75">
      <c r="A158" t="s">
        <v>1295</v>
      </c>
      <c r="B158">
        <v>220832087.34645</v>
      </c>
      <c r="C158">
        <v>169985252.61513054</v>
      </c>
      <c r="D158">
        <v>114795053.97358121</v>
      </c>
      <c r="E158">
        <v>59668520.72645057</v>
      </c>
    </row>
    <row r="159" spans="1:5" ht="12.75">
      <c r="A159" t="s">
        <v>1296</v>
      </c>
      <c r="B159">
        <v>218184770.077139</v>
      </c>
      <c r="C159">
        <v>167662631.74375734</v>
      </c>
      <c r="D159">
        <v>112938574.89183389</v>
      </c>
      <c r="E159">
        <v>58454912.86400963</v>
      </c>
    </row>
    <row r="160" spans="1:5" ht="12.75">
      <c r="A160" t="s">
        <v>1297</v>
      </c>
      <c r="B160">
        <v>215470350.567175</v>
      </c>
      <c r="C160">
        <v>165323080.05101904</v>
      </c>
      <c r="D160">
        <v>111106797.13923892</v>
      </c>
      <c r="E160">
        <v>57286772.332903</v>
      </c>
    </row>
    <row r="161" spans="1:5" ht="12.75">
      <c r="A161" t="s">
        <v>1298</v>
      </c>
      <c r="B161">
        <v>212840289.929889</v>
      </c>
      <c r="C161">
        <v>163028146.29723096</v>
      </c>
      <c r="D161">
        <v>109285822.19281821</v>
      </c>
      <c r="E161">
        <v>56109211.922888525</v>
      </c>
    </row>
    <row r="162" spans="1:5" ht="12.75">
      <c r="A162" t="s">
        <v>1299</v>
      </c>
      <c r="B162">
        <v>209922164.413708</v>
      </c>
      <c r="C162">
        <v>160529038.5194396</v>
      </c>
      <c r="D162">
        <v>107345688.37062442</v>
      </c>
      <c r="E162">
        <v>54887194.60996501</v>
      </c>
    </row>
    <row r="163" spans="1:5" ht="12.75">
      <c r="A163" t="s">
        <v>1300</v>
      </c>
      <c r="B163">
        <v>207358188.339348</v>
      </c>
      <c r="C163">
        <v>158299403.31823638</v>
      </c>
      <c r="D163">
        <v>105585522.04845117</v>
      </c>
      <c r="E163">
        <v>53758534.318047516</v>
      </c>
    </row>
    <row r="164" spans="1:5" ht="12.75">
      <c r="A164" t="s">
        <v>1301</v>
      </c>
      <c r="B164">
        <v>204840574.509295</v>
      </c>
      <c r="C164">
        <v>156120751.67840737</v>
      </c>
      <c r="D164">
        <v>103876066.23154455</v>
      </c>
      <c r="E164">
        <v>52671371.38166717</v>
      </c>
    </row>
    <row r="165" spans="1:5" ht="12.75">
      <c r="A165" t="s">
        <v>1302</v>
      </c>
      <c r="B165">
        <v>202362978.747594</v>
      </c>
      <c r="C165">
        <v>153970844.2099563</v>
      </c>
      <c r="D165">
        <v>102185069.54808111</v>
      </c>
      <c r="E165">
        <v>51594474.78728609</v>
      </c>
    </row>
    <row r="166" spans="1:5" ht="12.75">
      <c r="A166" t="s">
        <v>1303</v>
      </c>
      <c r="B166">
        <v>199924197.776184</v>
      </c>
      <c r="C166">
        <v>151857263.15180844</v>
      </c>
      <c r="D166">
        <v>100526049.36642788</v>
      </c>
      <c r="E166">
        <v>50541832.70218856</v>
      </c>
    </row>
    <row r="167" spans="1:5" ht="12.75">
      <c r="A167" t="s">
        <v>1304</v>
      </c>
      <c r="B167">
        <v>197528092.490381</v>
      </c>
      <c r="C167">
        <v>149790971.2281909</v>
      </c>
      <c r="D167">
        <v>98914156.24941947</v>
      </c>
      <c r="E167">
        <v>49527556.808212705</v>
      </c>
    </row>
    <row r="168" spans="1:5" ht="12.75">
      <c r="A168" t="s">
        <v>1305</v>
      </c>
      <c r="B168">
        <v>195162571.429614</v>
      </c>
      <c r="C168">
        <v>147746117.62815365</v>
      </c>
      <c r="D168">
        <v>97315716.50058183</v>
      </c>
      <c r="E168">
        <v>48520811.76932007</v>
      </c>
    </row>
    <row r="169" spans="1:5" ht="12.75">
      <c r="A169" t="s">
        <v>1306</v>
      </c>
      <c r="B169">
        <v>192808694.723495</v>
      </c>
      <c r="C169">
        <v>145724549.3223744</v>
      </c>
      <c r="D169">
        <v>95747930.32922907</v>
      </c>
      <c r="E169">
        <v>47543434.56010973</v>
      </c>
    </row>
    <row r="170" spans="1:5" ht="12.75">
      <c r="A170" t="s">
        <v>1307</v>
      </c>
      <c r="B170">
        <v>190454143.455551</v>
      </c>
      <c r="C170">
        <v>143700841.33257282</v>
      </c>
      <c r="D170">
        <v>94178133.2757069</v>
      </c>
      <c r="E170">
        <v>46565884.28154072</v>
      </c>
    </row>
    <row r="171" spans="1:5" ht="12.75">
      <c r="A171" t="s">
        <v>1308</v>
      </c>
      <c r="B171">
        <v>188098568.917468</v>
      </c>
      <c r="C171">
        <v>141682808.09382004</v>
      </c>
      <c r="D171">
        <v>92619411.207723</v>
      </c>
      <c r="E171">
        <v>45601214.77245944</v>
      </c>
    </row>
    <row r="172" spans="1:5" ht="12.75">
      <c r="A172" t="s">
        <v>1309</v>
      </c>
      <c r="B172">
        <v>185556896.844289</v>
      </c>
      <c r="C172">
        <v>139554192.59391642</v>
      </c>
      <c r="D172">
        <v>91018330.36773236</v>
      </c>
      <c r="E172">
        <v>44641447.89486836</v>
      </c>
    </row>
    <row r="173" spans="1:5" ht="12.75">
      <c r="A173" t="s">
        <v>1310</v>
      </c>
      <c r="B173">
        <v>183204797.188835</v>
      </c>
      <c r="C173">
        <v>137551524.43934754</v>
      </c>
      <c r="D173">
        <v>89484018.09009717</v>
      </c>
      <c r="E173">
        <v>43703025.53160043</v>
      </c>
    </row>
    <row r="174" spans="1:5" ht="12.75">
      <c r="A174" t="s">
        <v>1311</v>
      </c>
      <c r="B174">
        <v>180855098.622837</v>
      </c>
      <c r="C174">
        <v>135564470.98470607</v>
      </c>
      <c r="D174">
        <v>87974279.7628954</v>
      </c>
      <c r="E174">
        <v>42789560.95948596</v>
      </c>
    </row>
    <row r="175" spans="1:5" ht="12.75">
      <c r="A175" t="s">
        <v>1312</v>
      </c>
      <c r="B175">
        <v>178518794.314703</v>
      </c>
      <c r="C175">
        <v>133586278.39821705</v>
      </c>
      <c r="D175">
        <v>86470063.94955628</v>
      </c>
      <c r="E175">
        <v>41879791.43472754</v>
      </c>
    </row>
    <row r="176" spans="1:5" ht="12.75">
      <c r="A176" t="s">
        <v>1313</v>
      </c>
      <c r="B176">
        <v>176196477.728339</v>
      </c>
      <c r="C176">
        <v>131632063.25023854</v>
      </c>
      <c r="D176">
        <v>84995392.7759697</v>
      </c>
      <c r="E176">
        <v>40996822.599841245</v>
      </c>
    </row>
    <row r="177" spans="1:5" ht="12.75">
      <c r="A177" t="s">
        <v>1314</v>
      </c>
      <c r="B177">
        <v>173771111.073419</v>
      </c>
      <c r="C177">
        <v>129599946.81037813</v>
      </c>
      <c r="D177">
        <v>83470422.68036279</v>
      </c>
      <c r="E177">
        <v>40090737.52287843</v>
      </c>
    </row>
    <row r="178" spans="1:5" ht="12.75">
      <c r="A178" t="s">
        <v>1315</v>
      </c>
      <c r="B178">
        <v>171461270.774562</v>
      </c>
      <c r="C178">
        <v>127660359.33579001</v>
      </c>
      <c r="D178">
        <v>82012102.31412481</v>
      </c>
      <c r="E178">
        <v>39223468.690254435</v>
      </c>
    </row>
    <row r="179" spans="1:5" ht="12.75">
      <c r="A179" t="s">
        <v>1316</v>
      </c>
      <c r="B179">
        <v>169156428.444034</v>
      </c>
      <c r="C179">
        <v>125737578.32059278</v>
      </c>
      <c r="D179">
        <v>80578047.78740108</v>
      </c>
      <c r="E179">
        <v>38379638.28545376</v>
      </c>
    </row>
    <row r="180" spans="1:5" ht="12.75">
      <c r="A180" t="s">
        <v>1317</v>
      </c>
      <c r="B180">
        <v>166852119.360718</v>
      </c>
      <c r="C180">
        <v>123814381.1387972</v>
      </c>
      <c r="D180">
        <v>79143788.1818672</v>
      </c>
      <c r="E180">
        <v>37536829.64507241</v>
      </c>
    </row>
    <row r="181" spans="1:5" ht="12.75">
      <c r="A181" t="s">
        <v>1318</v>
      </c>
      <c r="B181">
        <v>164547071.50666</v>
      </c>
      <c r="C181">
        <v>121903473.8089335</v>
      </c>
      <c r="D181">
        <v>77730523.28418374</v>
      </c>
      <c r="E181">
        <v>36715414.073122695</v>
      </c>
    </row>
    <row r="182" spans="1:5" ht="12.75">
      <c r="A182" t="s">
        <v>1319</v>
      </c>
      <c r="B182">
        <v>162215262.006013</v>
      </c>
      <c r="C182">
        <v>119972142.74891382</v>
      </c>
      <c r="D182">
        <v>76304476.69414842</v>
      </c>
      <c r="E182">
        <v>35889175.14838678</v>
      </c>
    </row>
    <row r="183" spans="1:5" ht="12.75">
      <c r="A183" t="s">
        <v>1320</v>
      </c>
      <c r="B183">
        <v>159791635.418234</v>
      </c>
      <c r="C183">
        <v>117979220.91308056</v>
      </c>
      <c r="D183">
        <v>74846107.57605049</v>
      </c>
      <c r="E183">
        <v>35054138.45873008</v>
      </c>
    </row>
    <row r="184" spans="1:5" ht="12.75">
      <c r="A184" t="s">
        <v>1321</v>
      </c>
      <c r="B184">
        <v>157494264.849843</v>
      </c>
      <c r="C184">
        <v>116098489.0170296</v>
      </c>
      <c r="D184">
        <v>73477725.59696764</v>
      </c>
      <c r="E184">
        <v>34276883.65985916</v>
      </c>
    </row>
    <row r="185" spans="1:5" ht="12.75">
      <c r="A185" t="s">
        <v>1322</v>
      </c>
      <c r="B185">
        <v>155199367.812608</v>
      </c>
      <c r="C185">
        <v>114212740.10373747</v>
      </c>
      <c r="D185">
        <v>72100417.75605275</v>
      </c>
      <c r="E185">
        <v>33491918.539571196</v>
      </c>
    </row>
    <row r="186" spans="1:5" ht="12.75">
      <c r="A186" t="s">
        <v>1323</v>
      </c>
      <c r="B186">
        <v>152903421.171767</v>
      </c>
      <c r="C186">
        <v>112338434.16703232</v>
      </c>
      <c r="D186">
        <v>70742656.39751929</v>
      </c>
      <c r="E186">
        <v>32726509.865127746</v>
      </c>
    </row>
    <row r="187" spans="1:5" ht="12.75">
      <c r="A187" t="s">
        <v>1324</v>
      </c>
      <c r="B187">
        <v>150431263.427981</v>
      </c>
      <c r="C187">
        <v>110334681.45359892</v>
      </c>
      <c r="D187">
        <v>69304133.15939848</v>
      </c>
      <c r="E187">
        <v>31925233.6223167</v>
      </c>
    </row>
    <row r="188" spans="1:5" ht="12.75">
      <c r="A188" t="s">
        <v>1325</v>
      </c>
      <c r="B188">
        <v>148133922.897593</v>
      </c>
      <c r="C188">
        <v>108471345.39874132</v>
      </c>
      <c r="D188">
        <v>67966027.12712976</v>
      </c>
      <c r="E188">
        <v>31180488.587104317</v>
      </c>
    </row>
    <row r="189" spans="1:5" ht="12.75">
      <c r="A189" t="s">
        <v>1326</v>
      </c>
      <c r="B189">
        <v>145845905.516393</v>
      </c>
      <c r="C189">
        <v>106614806.52315295</v>
      </c>
      <c r="D189">
        <v>66632862.95943319</v>
      </c>
      <c r="E189">
        <v>30439402.606211174</v>
      </c>
    </row>
    <row r="190" spans="1:5" ht="12.75">
      <c r="A190" t="s">
        <v>1327</v>
      </c>
      <c r="B190">
        <v>143568854.709695</v>
      </c>
      <c r="C190">
        <v>104772256.34434941</v>
      </c>
      <c r="D190">
        <v>65314760.73460206</v>
      </c>
      <c r="E190">
        <v>29710886.552058704</v>
      </c>
    </row>
    <row r="191" spans="1:5" ht="12.75">
      <c r="A191" t="s">
        <v>1328</v>
      </c>
      <c r="B191">
        <v>141300245.181627</v>
      </c>
      <c r="C191">
        <v>102947436.51210263</v>
      </c>
      <c r="D191">
        <v>64019215.428739615</v>
      </c>
      <c r="E191">
        <v>29002183.877475128</v>
      </c>
    </row>
    <row r="192" spans="1:5" ht="12.75">
      <c r="A192" t="s">
        <v>1329</v>
      </c>
      <c r="B192">
        <v>139041405.833118</v>
      </c>
      <c r="C192">
        <v>101129893.66753206</v>
      </c>
      <c r="D192">
        <v>62729012.9914661</v>
      </c>
      <c r="E192">
        <v>28297327.94693739</v>
      </c>
    </row>
    <row r="193" spans="1:5" ht="12.75">
      <c r="A193" t="s">
        <v>1330</v>
      </c>
      <c r="B193">
        <v>136786535.834559</v>
      </c>
      <c r="C193">
        <v>99326541.03333296</v>
      </c>
      <c r="D193">
        <v>61458786.752678536</v>
      </c>
      <c r="E193">
        <v>27610676.01404394</v>
      </c>
    </row>
    <row r="194" spans="1:5" ht="12.75">
      <c r="A194" t="s">
        <v>1331</v>
      </c>
      <c r="B194">
        <v>134538910.926424</v>
      </c>
      <c r="C194">
        <v>97528747.66243194</v>
      </c>
      <c r="D194">
        <v>60192919.94719312</v>
      </c>
      <c r="E194">
        <v>26927441.324329056</v>
      </c>
    </row>
    <row r="195" spans="1:5" ht="12.75">
      <c r="A195" t="s">
        <v>1332</v>
      </c>
      <c r="B195">
        <v>132300459.250181</v>
      </c>
      <c r="C195">
        <v>95743405.44229384</v>
      </c>
      <c r="D195">
        <v>58940759.42623326</v>
      </c>
      <c r="E195">
        <v>26255604.613507997</v>
      </c>
    </row>
    <row r="196" spans="1:5" ht="12.75">
      <c r="A196" t="s">
        <v>1333</v>
      </c>
      <c r="B196">
        <v>130078930.827267</v>
      </c>
      <c r="C196">
        <v>93991504.32169773</v>
      </c>
      <c r="D196">
        <v>57729337.46156059</v>
      </c>
      <c r="E196">
        <v>25617567.011759806</v>
      </c>
    </row>
    <row r="197" spans="1:5" ht="12.75">
      <c r="A197" t="s">
        <v>1334</v>
      </c>
      <c r="B197">
        <v>127873179.189736</v>
      </c>
      <c r="C197">
        <v>92240974.74870254</v>
      </c>
      <c r="D197">
        <v>56510083.54560799</v>
      </c>
      <c r="E197">
        <v>24970306.69632668</v>
      </c>
    </row>
    <row r="198" spans="1:5" ht="12.75">
      <c r="A198" t="s">
        <v>1335</v>
      </c>
      <c r="B198">
        <v>125678986.110491</v>
      </c>
      <c r="C198">
        <v>90509392.46666613</v>
      </c>
      <c r="D198">
        <v>55312779.522083536</v>
      </c>
      <c r="E198">
        <v>24341060.366180003</v>
      </c>
    </row>
    <row r="199" spans="1:5" ht="12.75">
      <c r="A199" t="s">
        <v>1336</v>
      </c>
      <c r="B199">
        <v>123495329.96072</v>
      </c>
      <c r="C199">
        <v>88785960.06344755</v>
      </c>
      <c r="D199">
        <v>54121549.38766101</v>
      </c>
      <c r="E199">
        <v>23715967.76054049</v>
      </c>
    </row>
    <row r="200" spans="1:5" ht="12.75">
      <c r="A200" t="s">
        <v>1337</v>
      </c>
      <c r="B200">
        <v>121342208.620033</v>
      </c>
      <c r="C200">
        <v>87094798.00226808</v>
      </c>
      <c r="D200">
        <v>52959991.82826038</v>
      </c>
      <c r="E200">
        <v>23111845.36583269</v>
      </c>
    </row>
    <row r="201" spans="1:5" ht="12.75">
      <c r="A201" t="s">
        <v>1338</v>
      </c>
      <c r="B201">
        <v>119220938.295991</v>
      </c>
      <c r="C201">
        <v>85427094.43065836</v>
      </c>
      <c r="D201">
        <v>51813797.246493734</v>
      </c>
      <c r="E201">
        <v>22515871.14536351</v>
      </c>
    </row>
    <row r="202" spans="1:5" ht="12.75">
      <c r="A202" t="s">
        <v>1339</v>
      </c>
      <c r="B202">
        <v>117115586.974777</v>
      </c>
      <c r="C202">
        <v>83776184.73925759</v>
      </c>
      <c r="D202">
        <v>50683250.17103566</v>
      </c>
      <c r="E202">
        <v>21931301.732830364</v>
      </c>
    </row>
    <row r="203" spans="1:5" ht="12.75">
      <c r="A203" t="s">
        <v>1340</v>
      </c>
      <c r="B203">
        <v>115042153.213413</v>
      </c>
      <c r="C203">
        <v>82157920.98975518</v>
      </c>
      <c r="D203">
        <v>49581891.09774897</v>
      </c>
      <c r="E203">
        <v>21366782.215964533</v>
      </c>
    </row>
    <row r="204" spans="1:5" ht="12.75">
      <c r="A204" t="s">
        <v>1341</v>
      </c>
      <c r="B204">
        <v>112988675.845392</v>
      </c>
      <c r="C204">
        <v>80554561.38205166</v>
      </c>
      <c r="D204">
        <v>48490635.56036867</v>
      </c>
      <c r="E204">
        <v>20808009.25054052</v>
      </c>
    </row>
    <row r="205" spans="1:5" ht="12.75">
      <c r="A205" t="s">
        <v>1342</v>
      </c>
      <c r="B205">
        <v>110787394.901839</v>
      </c>
      <c r="C205">
        <v>78855525.26076964</v>
      </c>
      <c r="D205">
        <v>47351052.34764353</v>
      </c>
      <c r="E205">
        <v>20235706.637335014</v>
      </c>
    </row>
    <row r="206" spans="1:5" ht="12.75">
      <c r="A206" t="s">
        <v>1343</v>
      </c>
      <c r="B206">
        <v>108743234.626545</v>
      </c>
      <c r="C206">
        <v>77269269.21392395</v>
      </c>
      <c r="D206">
        <v>46280538.56377897</v>
      </c>
      <c r="E206">
        <v>19694445.74350366</v>
      </c>
    </row>
    <row r="207" spans="1:5" ht="12.75">
      <c r="A207" t="s">
        <v>1344</v>
      </c>
      <c r="B207">
        <v>106700989.033109</v>
      </c>
      <c r="C207">
        <v>75689525.34200056</v>
      </c>
      <c r="D207">
        <v>45219054.14868808</v>
      </c>
      <c r="E207">
        <v>19161233.020909604</v>
      </c>
    </row>
    <row r="208" spans="1:5" ht="12.75">
      <c r="A208" t="s">
        <v>1345</v>
      </c>
      <c r="B208">
        <v>104656332.014976</v>
      </c>
      <c r="C208">
        <v>74125386.2357242</v>
      </c>
      <c r="D208">
        <v>44182855.20715807</v>
      </c>
      <c r="E208">
        <v>18650512.37068998</v>
      </c>
    </row>
    <row r="209" spans="1:5" ht="12.75">
      <c r="A209" t="s">
        <v>1346</v>
      </c>
      <c r="B209">
        <v>102620268.442533</v>
      </c>
      <c r="C209">
        <v>72560018.56653005</v>
      </c>
      <c r="D209">
        <v>43139815.79981697</v>
      </c>
      <c r="E209">
        <v>18133093.280727793</v>
      </c>
    </row>
    <row r="210" spans="1:5" ht="12.75">
      <c r="A210" t="s">
        <v>1347</v>
      </c>
      <c r="B210">
        <v>100594504.15612</v>
      </c>
      <c r="C210">
        <v>71010905.96281286</v>
      </c>
      <c r="D210">
        <v>42114894.97291404</v>
      </c>
      <c r="E210">
        <v>17629719.996913947</v>
      </c>
    </row>
    <row r="211" spans="1:5" ht="12.75">
      <c r="A211" t="s">
        <v>1348</v>
      </c>
      <c r="B211">
        <v>98582235.119267</v>
      </c>
      <c r="C211">
        <v>69472389.83271287</v>
      </c>
      <c r="D211">
        <v>41097651.03315419</v>
      </c>
      <c r="E211">
        <v>17131023.563514326</v>
      </c>
    </row>
    <row r="212" spans="1:5" ht="12.75">
      <c r="A212" t="s">
        <v>1349</v>
      </c>
      <c r="B212">
        <v>96445975.444309</v>
      </c>
      <c r="C212">
        <v>67855373.98464134</v>
      </c>
      <c r="D212">
        <v>40042278.064250715</v>
      </c>
      <c r="E212">
        <v>16622684.917215085</v>
      </c>
    </row>
    <row r="213" spans="1:5" ht="12.75">
      <c r="A213" t="s">
        <v>1350</v>
      </c>
      <c r="B213">
        <v>94463634.776785</v>
      </c>
      <c r="C213">
        <v>66347959.36704803</v>
      </c>
      <c r="D213">
        <v>39053160.978850685</v>
      </c>
      <c r="E213">
        <v>16143407.401280351</v>
      </c>
    </row>
    <row r="214" spans="1:5" ht="12.75">
      <c r="A214" t="s">
        <v>1351</v>
      </c>
      <c r="B214">
        <v>92489453.038884</v>
      </c>
      <c r="C214">
        <v>64851183.75353305</v>
      </c>
      <c r="D214">
        <v>38075062.27303517</v>
      </c>
      <c r="E214">
        <v>15672427.056659304</v>
      </c>
    </row>
    <row r="215" spans="1:5" ht="12.75">
      <c r="A215" t="s">
        <v>1352</v>
      </c>
      <c r="B215">
        <v>90532150.438249</v>
      </c>
      <c r="C215">
        <v>63374579.90219466</v>
      </c>
      <c r="D215">
        <v>37116547.75412184</v>
      </c>
      <c r="E215">
        <v>15215257.042920103</v>
      </c>
    </row>
    <row r="216" spans="1:5" ht="12.75">
      <c r="A216" t="s">
        <v>1353</v>
      </c>
      <c r="B216">
        <v>88605373.962004</v>
      </c>
      <c r="C216">
        <v>61920591.882025376</v>
      </c>
      <c r="D216">
        <v>36172762.22738477</v>
      </c>
      <c r="E216">
        <v>14765563.021480381</v>
      </c>
    </row>
    <row r="217" spans="1:5" ht="12.75">
      <c r="A217" t="s">
        <v>1354</v>
      </c>
      <c r="B217">
        <v>86702573.822272</v>
      </c>
      <c r="C217">
        <v>60491393.12452919</v>
      </c>
      <c r="D217">
        <v>35250877.1828105</v>
      </c>
      <c r="E217">
        <v>14330269.231192332</v>
      </c>
    </row>
    <row r="218" spans="1:5" ht="12.75">
      <c r="A218" t="s">
        <v>1355</v>
      </c>
      <c r="B218">
        <v>84763308.095087</v>
      </c>
      <c r="C218">
        <v>59038086.54356831</v>
      </c>
      <c r="D218">
        <v>34316477.969383895</v>
      </c>
      <c r="E218">
        <v>13891327.462100541</v>
      </c>
    </row>
    <row r="219" spans="1:5" ht="12.75">
      <c r="A219" t="s">
        <v>1356</v>
      </c>
      <c r="B219">
        <v>82913777.010805</v>
      </c>
      <c r="C219">
        <v>57651930.4214937</v>
      </c>
      <c r="D219">
        <v>33425536.105360314</v>
      </c>
      <c r="E219">
        <v>13473363.972420648</v>
      </c>
    </row>
    <row r="220" spans="1:5" ht="12.75">
      <c r="A220" t="s">
        <v>1357</v>
      </c>
      <c r="B220">
        <v>80997810.766093</v>
      </c>
      <c r="C220">
        <v>56233427.92532684</v>
      </c>
      <c r="D220">
        <v>32528212.786922924</v>
      </c>
      <c r="E220">
        <v>13061494.564621665</v>
      </c>
    </row>
    <row r="221" spans="1:5" ht="12.75">
      <c r="A221" t="s">
        <v>1358</v>
      </c>
      <c r="B221">
        <v>79182457.167832</v>
      </c>
      <c r="C221">
        <v>54879864.59946628</v>
      </c>
      <c r="D221">
        <v>31664509.71850484</v>
      </c>
      <c r="E221">
        <v>12660826.55486909</v>
      </c>
    </row>
    <row r="222" spans="1:5" ht="12.75">
      <c r="A222" t="s">
        <v>1359</v>
      </c>
      <c r="B222">
        <v>77405363.913154</v>
      </c>
      <c r="C222">
        <v>53560136.33450036</v>
      </c>
      <c r="D222">
        <v>30826993.998987235</v>
      </c>
      <c r="E222">
        <v>12275425.436487606</v>
      </c>
    </row>
    <row r="223" spans="1:5" ht="12.75">
      <c r="A223" t="s">
        <v>1360</v>
      </c>
      <c r="B223">
        <v>75666501.568364</v>
      </c>
      <c r="C223">
        <v>52268140.636636</v>
      </c>
      <c r="D223">
        <v>30006866.62483759</v>
      </c>
      <c r="E223">
        <v>11898237.737299267</v>
      </c>
    </row>
    <row r="224" spans="1:5" ht="12.75">
      <c r="A224" t="s">
        <v>1361</v>
      </c>
      <c r="B224">
        <v>74026803.877336</v>
      </c>
      <c r="C224">
        <v>51051552.710942045</v>
      </c>
      <c r="D224">
        <v>29236293.94992449</v>
      </c>
      <c r="E224">
        <v>11545171.737600904</v>
      </c>
    </row>
    <row r="225" spans="1:5" ht="12.75">
      <c r="A225" t="s">
        <v>1362</v>
      </c>
      <c r="B225">
        <v>72460405.818919</v>
      </c>
      <c r="C225">
        <v>49886553.10270843</v>
      </c>
      <c r="D225">
        <v>28496462.751940183</v>
      </c>
      <c r="E225">
        <v>11205355.82376542</v>
      </c>
    </row>
    <row r="226" spans="1:5" ht="12.75">
      <c r="A226" t="s">
        <v>1363</v>
      </c>
      <c r="B226">
        <v>70969436.467045</v>
      </c>
      <c r="C226">
        <v>48777200.538261145</v>
      </c>
      <c r="D226">
        <v>27791911.70270588</v>
      </c>
      <c r="E226">
        <v>10882025.474843321</v>
      </c>
    </row>
    <row r="227" spans="1:5" ht="12.75">
      <c r="A227" t="s">
        <v>1364</v>
      </c>
      <c r="B227">
        <v>69554305.912816</v>
      </c>
      <c r="C227">
        <v>47726116.39468858</v>
      </c>
      <c r="D227">
        <v>27126103.43173898</v>
      </c>
      <c r="E227">
        <v>10577786.907388706</v>
      </c>
    </row>
    <row r="228" spans="1:5" ht="12.75">
      <c r="A228" t="s">
        <v>1365</v>
      </c>
      <c r="B228">
        <v>68213033.43706</v>
      </c>
      <c r="C228">
        <v>46726388.66365932</v>
      </c>
      <c r="D228">
        <v>26490345.783218</v>
      </c>
      <c r="E228">
        <v>10286121.4363018</v>
      </c>
    </row>
    <row r="229" spans="1:5" ht="12.75">
      <c r="A229" t="s">
        <v>1366</v>
      </c>
      <c r="B229">
        <v>66901008.656074</v>
      </c>
      <c r="C229">
        <v>45752421.01880782</v>
      </c>
      <c r="D229">
        <v>25874338.618824158</v>
      </c>
      <c r="E229">
        <v>10005743.395829815</v>
      </c>
    </row>
    <row r="230" spans="1:5" ht="12.75">
      <c r="A230" t="s">
        <v>1367</v>
      </c>
      <c r="B230">
        <v>65589259.836239</v>
      </c>
      <c r="C230">
        <v>44779261.139522456</v>
      </c>
      <c r="D230">
        <v>25259583.995151732</v>
      </c>
      <c r="E230">
        <v>9726641.67131451</v>
      </c>
    </row>
    <row r="231" spans="1:5" ht="12.75">
      <c r="A231" t="s">
        <v>1368</v>
      </c>
      <c r="B231">
        <v>64282767.77668</v>
      </c>
      <c r="C231">
        <v>43812853.569376744</v>
      </c>
      <c r="D231">
        <v>24651588.144836646</v>
      </c>
      <c r="E231">
        <v>9452316.300909285</v>
      </c>
    </row>
    <row r="232" spans="1:5" ht="12.75">
      <c r="A232" t="s">
        <v>1369</v>
      </c>
      <c r="B232">
        <v>62974937.201254</v>
      </c>
      <c r="C232">
        <v>42853377.56175061</v>
      </c>
      <c r="D232">
        <v>24054363.09500268</v>
      </c>
      <c r="E232">
        <v>9186768.067706386</v>
      </c>
    </row>
    <row r="233" spans="1:5" ht="12.75">
      <c r="A233" t="s">
        <v>1370</v>
      </c>
      <c r="B233">
        <v>61673157.224714</v>
      </c>
      <c r="C233">
        <v>41896358.29759036</v>
      </c>
      <c r="D233">
        <v>23457362.152512982</v>
      </c>
      <c r="E233">
        <v>8920818.066585882</v>
      </c>
    </row>
    <row r="234" spans="1:5" ht="12.75">
      <c r="A234" t="s">
        <v>1371</v>
      </c>
      <c r="B234">
        <v>60376290.182281</v>
      </c>
      <c r="C234">
        <v>40948036.13927625</v>
      </c>
      <c r="D234">
        <v>22869977.802640587</v>
      </c>
      <c r="E234">
        <v>8661783.731730124</v>
      </c>
    </row>
    <row r="235" spans="1:5" ht="12.75">
      <c r="A235" t="s">
        <v>1372</v>
      </c>
      <c r="B235">
        <v>59088054.614143</v>
      </c>
      <c r="C235">
        <v>40006367.89545859</v>
      </c>
      <c r="D235">
        <v>22287219.09497943</v>
      </c>
      <c r="E235">
        <v>8405316.956937985</v>
      </c>
    </row>
    <row r="236" spans="1:5" ht="12.75">
      <c r="A236" t="s">
        <v>1373</v>
      </c>
      <c r="B236">
        <v>57803782.382701</v>
      </c>
      <c r="C236">
        <v>39072594.514009975</v>
      </c>
      <c r="D236">
        <v>21713447.13792718</v>
      </c>
      <c r="E236">
        <v>8155358.778535289</v>
      </c>
    </row>
    <row r="237" spans="1:5" ht="12.75">
      <c r="A237" t="s">
        <v>1374</v>
      </c>
      <c r="B237">
        <v>56531622.386167</v>
      </c>
      <c r="C237">
        <v>38147863.62655722</v>
      </c>
      <c r="D237">
        <v>21145640.267914485</v>
      </c>
      <c r="E237">
        <v>7908456.956093805</v>
      </c>
    </row>
    <row r="238" spans="1:5" ht="12.75">
      <c r="A238" t="s">
        <v>1375</v>
      </c>
      <c r="B238">
        <v>55267777.713915</v>
      </c>
      <c r="C238">
        <v>37231758.87584222</v>
      </c>
      <c r="D238">
        <v>20585350.427413773</v>
      </c>
      <c r="E238">
        <v>7666299.812284738</v>
      </c>
    </row>
    <row r="239" spans="1:5" ht="12.75">
      <c r="A239" t="s">
        <v>1376</v>
      </c>
      <c r="B239">
        <v>54002127.522405</v>
      </c>
      <c r="C239">
        <v>36319426.44736578</v>
      </c>
      <c r="D239">
        <v>20031499.475217953</v>
      </c>
      <c r="E239">
        <v>7429457.087493633</v>
      </c>
    </row>
    <row r="240" spans="1:5" ht="12.75">
      <c r="A240" t="s">
        <v>1377</v>
      </c>
      <c r="B240">
        <v>52736925.965834</v>
      </c>
      <c r="C240">
        <v>35408351.00070657</v>
      </c>
      <c r="D240">
        <v>19479341.5718667</v>
      </c>
      <c r="E240">
        <v>7194067.546607414</v>
      </c>
    </row>
    <row r="241" spans="1:5" ht="12.75">
      <c r="A241" t="s">
        <v>1378</v>
      </c>
      <c r="B241">
        <v>51473592.855448</v>
      </c>
      <c r="C241">
        <v>34503403.2559402</v>
      </c>
      <c r="D241">
        <v>18934780.397018094</v>
      </c>
      <c r="E241">
        <v>6964285.941495921</v>
      </c>
    </row>
    <row r="242" spans="1:5" ht="12.75">
      <c r="A242" t="s">
        <v>1379</v>
      </c>
      <c r="B242">
        <v>50212743.6024</v>
      </c>
      <c r="C242">
        <v>33601153.11692043</v>
      </c>
      <c r="D242">
        <v>18392747.685232956</v>
      </c>
      <c r="E242">
        <v>6736271.059374598</v>
      </c>
    </row>
    <row r="243" spans="1:5" ht="12.75">
      <c r="A243" t="s">
        <v>1380</v>
      </c>
      <c r="B243">
        <v>48951144.332693</v>
      </c>
      <c r="C243">
        <v>32701363.24735267</v>
      </c>
      <c r="D243">
        <v>17854692.794936128</v>
      </c>
      <c r="E243">
        <v>6511513.464419853</v>
      </c>
    </row>
    <row r="244" spans="1:5" ht="12.75">
      <c r="A244" t="s">
        <v>1381</v>
      </c>
      <c r="B244">
        <v>47690001.442186</v>
      </c>
      <c r="C244">
        <v>31810058.487201978</v>
      </c>
      <c r="D244">
        <v>17328146.385418016</v>
      </c>
      <c r="E244">
        <v>6295303.60995448</v>
      </c>
    </row>
    <row r="245" spans="1:5" ht="12.75">
      <c r="A245" t="s">
        <v>1382</v>
      </c>
      <c r="B245">
        <v>46429125.850036</v>
      </c>
      <c r="C245">
        <v>30916506.817266107</v>
      </c>
      <c r="D245">
        <v>16798563.737894148</v>
      </c>
      <c r="E245">
        <v>6077057.464666281</v>
      </c>
    </row>
    <row r="246" spans="1:5" ht="12.75">
      <c r="A246" t="s">
        <v>1383</v>
      </c>
      <c r="B246">
        <v>45172461.504357</v>
      </c>
      <c r="C246">
        <v>30030338.525710765</v>
      </c>
      <c r="D246">
        <v>16276901.248982722</v>
      </c>
      <c r="E246">
        <v>5864203.10607546</v>
      </c>
    </row>
    <row r="247" spans="1:5" ht="12.75">
      <c r="A247" t="s">
        <v>1384</v>
      </c>
      <c r="B247">
        <v>43917115.093295</v>
      </c>
      <c r="C247">
        <v>29146274.72905859</v>
      </c>
      <c r="D247">
        <v>15757548.328538543</v>
      </c>
      <c r="E247">
        <v>5653046.298407701</v>
      </c>
    </row>
    <row r="248" spans="1:5" ht="12.75">
      <c r="A248" t="s">
        <v>1385</v>
      </c>
      <c r="B248">
        <v>42668445.438091</v>
      </c>
      <c r="C248">
        <v>28271095.078237884</v>
      </c>
      <c r="D248">
        <v>15246775.02474129</v>
      </c>
      <c r="E248">
        <v>5447383.739200448</v>
      </c>
    </row>
    <row r="249" spans="1:5" ht="12.75">
      <c r="A249" t="s">
        <v>1386</v>
      </c>
      <c r="B249">
        <v>41427874.233059</v>
      </c>
      <c r="C249">
        <v>27402566.420445092</v>
      </c>
      <c r="D249">
        <v>14740787.749051228</v>
      </c>
      <c r="E249">
        <v>5244297.137359245</v>
      </c>
    </row>
    <row r="250" spans="1:5" ht="12.75">
      <c r="A250" t="s">
        <v>1387</v>
      </c>
      <c r="B250">
        <v>40190117.072025</v>
      </c>
      <c r="C250">
        <v>26538760.81300834</v>
      </c>
      <c r="D250">
        <v>14239809.748916237</v>
      </c>
      <c r="E250">
        <v>5044607.765635419</v>
      </c>
    </row>
    <row r="251" spans="1:5" ht="12.75">
      <c r="A251" t="s">
        <v>1388</v>
      </c>
      <c r="B251">
        <v>38956571.31458</v>
      </c>
      <c r="C251">
        <v>25681989.00472466</v>
      </c>
      <c r="D251">
        <v>13746178.201199777</v>
      </c>
      <c r="E251">
        <v>4849771.4246564135</v>
      </c>
    </row>
    <row r="252" spans="1:5" ht="12.75">
      <c r="A252" t="s">
        <v>1389</v>
      </c>
      <c r="B252">
        <v>37725924.549684</v>
      </c>
      <c r="C252">
        <v>24828506.72228752</v>
      </c>
      <c r="D252">
        <v>13255557.78028269</v>
      </c>
      <c r="E252">
        <v>4656867.993307623</v>
      </c>
    </row>
    <row r="253" spans="1:5" ht="12.75">
      <c r="A253" t="s">
        <v>1390</v>
      </c>
      <c r="B253">
        <v>36495033.618779</v>
      </c>
      <c r="C253">
        <v>23978998.29786107</v>
      </c>
      <c r="D253">
        <v>12770509.10385278</v>
      </c>
      <c r="E253">
        <v>4468072.532812431</v>
      </c>
    </row>
    <row r="254" spans="1:5" ht="12.75">
      <c r="A254" t="s">
        <v>1391</v>
      </c>
      <c r="B254">
        <v>35266307.839639</v>
      </c>
      <c r="C254">
        <v>23132365.30344481</v>
      </c>
      <c r="D254">
        <v>12288285.95424047</v>
      </c>
      <c r="E254">
        <v>4281144.949337473</v>
      </c>
    </row>
    <row r="255" spans="1:5" ht="12.75">
      <c r="A255" t="s">
        <v>1392</v>
      </c>
      <c r="B255">
        <v>34036256.373025</v>
      </c>
      <c r="C255">
        <v>22287667.145403426</v>
      </c>
      <c r="D255">
        <v>11809458.194107406</v>
      </c>
      <c r="E255">
        <v>4096898.607132921</v>
      </c>
    </row>
    <row r="256" spans="1:5" ht="12.75">
      <c r="A256" t="s">
        <v>1393</v>
      </c>
      <c r="B256">
        <v>32805660.972852</v>
      </c>
      <c r="C256">
        <v>21448935.455382276</v>
      </c>
      <c r="D256">
        <v>11338933.764328191</v>
      </c>
      <c r="E256">
        <v>3918613.8796429005</v>
      </c>
    </row>
    <row r="257" spans="1:5" ht="12.75">
      <c r="A257" t="s">
        <v>1394</v>
      </c>
      <c r="B257">
        <v>31581047.273911</v>
      </c>
      <c r="C257">
        <v>20613239.85537945</v>
      </c>
      <c r="D257">
        <v>10869431.393635614</v>
      </c>
      <c r="E257">
        <v>3740448.6695269872</v>
      </c>
    </row>
    <row r="258" spans="1:5" ht="12.75">
      <c r="A258" t="s">
        <v>1395</v>
      </c>
      <c r="B258">
        <v>30365928.057442</v>
      </c>
      <c r="C258">
        <v>19787587.491516076</v>
      </c>
      <c r="D258">
        <v>10408381.074992577</v>
      </c>
      <c r="E258">
        <v>3567107.0382078867</v>
      </c>
    </row>
    <row r="259" spans="1:5" ht="12.75">
      <c r="A259" t="s">
        <v>1396</v>
      </c>
      <c r="B259">
        <v>29156118.414481</v>
      </c>
      <c r="C259">
        <v>18967005.660366505</v>
      </c>
      <c r="D259">
        <v>9951377.53820117</v>
      </c>
      <c r="E259">
        <v>3396039.864268981</v>
      </c>
    </row>
    <row r="260" spans="1:5" ht="12.75">
      <c r="A260" t="s">
        <v>1397</v>
      </c>
      <c r="B260">
        <v>27962539.755316</v>
      </c>
      <c r="C260">
        <v>18160685.742581476</v>
      </c>
      <c r="D260">
        <v>9504875.656667674</v>
      </c>
      <c r="E260">
        <v>3230368.7463159054</v>
      </c>
    </row>
    <row r="261" spans="1:5" ht="12.75">
      <c r="A261" t="s">
        <v>1398</v>
      </c>
      <c r="B261">
        <v>26279387.355686</v>
      </c>
      <c r="C261">
        <v>17038589.672130197</v>
      </c>
      <c r="D261">
        <v>8894917.688227026</v>
      </c>
      <c r="E261">
        <v>3010261.423839428</v>
      </c>
    </row>
    <row r="262" spans="1:5" ht="12.75">
      <c r="A262" t="s">
        <v>1399</v>
      </c>
      <c r="B262">
        <v>25107683.780923</v>
      </c>
      <c r="C262">
        <v>16251289.884875827</v>
      </c>
      <c r="D262">
        <v>8462335.1079199</v>
      </c>
      <c r="E262">
        <v>2851734.689555329</v>
      </c>
    </row>
    <row r="263" spans="1:5" ht="12.75">
      <c r="A263" t="s">
        <v>1400</v>
      </c>
      <c r="B263">
        <v>23941046.387101</v>
      </c>
      <c r="C263">
        <v>15470732.444658428</v>
      </c>
      <c r="D263">
        <v>8036057.302130843</v>
      </c>
      <c r="E263">
        <v>2696981.74922658</v>
      </c>
    </row>
    <row r="264" spans="1:5" ht="12.75">
      <c r="A264" t="s">
        <v>1401</v>
      </c>
      <c r="B264">
        <v>22779260.006704</v>
      </c>
      <c r="C264">
        <v>14695018.530440083</v>
      </c>
      <c r="D264">
        <v>7613710.868990339</v>
      </c>
      <c r="E264">
        <v>2544415.2078814246</v>
      </c>
    </row>
    <row r="265" spans="1:5" ht="12.75">
      <c r="A265" t="s">
        <v>1402</v>
      </c>
      <c r="B265">
        <v>21623342.446326</v>
      </c>
      <c r="C265">
        <v>13926433.603248913</v>
      </c>
      <c r="D265">
        <v>7197736.151559914</v>
      </c>
      <c r="E265">
        <v>2395541.000227352</v>
      </c>
    </row>
    <row r="266" spans="1:5" ht="12.75">
      <c r="A266" t="s">
        <v>1403</v>
      </c>
      <c r="B266">
        <v>20477522.248188</v>
      </c>
      <c r="C266">
        <v>13166103.724021463</v>
      </c>
      <c r="D266">
        <v>6787461.430778113</v>
      </c>
      <c r="E266">
        <v>2249425.841477659</v>
      </c>
    </row>
    <row r="267" spans="1:5" ht="12.75">
      <c r="A267" t="s">
        <v>1404</v>
      </c>
      <c r="B267">
        <v>19337839.994169</v>
      </c>
      <c r="C267">
        <v>12412252.656540008</v>
      </c>
      <c r="D267">
        <v>6382558.479887711</v>
      </c>
      <c r="E267">
        <v>2106278.1743283807</v>
      </c>
    </row>
    <row r="268" spans="1:5" ht="12.75">
      <c r="A268" t="s">
        <v>1405</v>
      </c>
      <c r="B268">
        <v>18201448.972633</v>
      </c>
      <c r="C268">
        <v>11664945.935753</v>
      </c>
      <c r="D268">
        <v>5984502.350416626</v>
      </c>
      <c r="E268">
        <v>1967360.637817219</v>
      </c>
    </row>
    <row r="269" spans="1:5" ht="12.75">
      <c r="A269" t="s">
        <v>1406</v>
      </c>
      <c r="B269">
        <v>17077425.29033</v>
      </c>
      <c r="C269">
        <v>10926018.736595025</v>
      </c>
      <c r="D269">
        <v>5591152.596710873</v>
      </c>
      <c r="E269">
        <v>1830264.689122562</v>
      </c>
    </row>
    <row r="270" spans="1:5" ht="12.75">
      <c r="A270" t="s">
        <v>1407</v>
      </c>
      <c r="B270">
        <v>15845972.83099</v>
      </c>
      <c r="C270">
        <v>10121503.140409445</v>
      </c>
      <c r="D270">
        <v>5166711.190588886</v>
      </c>
      <c r="E270">
        <v>1684390.6619090862</v>
      </c>
    </row>
    <row r="271" spans="1:5" ht="12.75">
      <c r="A271" t="s">
        <v>1408</v>
      </c>
      <c r="B271">
        <v>14751433.887983</v>
      </c>
      <c r="C271">
        <v>9406393.083389377</v>
      </c>
      <c r="D271">
        <v>4789458.209555505</v>
      </c>
      <c r="E271">
        <v>1554789.671110726</v>
      </c>
    </row>
    <row r="272" spans="1:5" ht="12.75">
      <c r="A272" t="s">
        <v>1409</v>
      </c>
      <c r="B272">
        <v>13675431.109996</v>
      </c>
      <c r="C272">
        <v>8705956.097443182</v>
      </c>
      <c r="D272">
        <v>4421905.985099446</v>
      </c>
      <c r="E272">
        <v>1429587.844677114</v>
      </c>
    </row>
    <row r="273" spans="1:5" ht="12.75">
      <c r="A273" t="s">
        <v>1410</v>
      </c>
      <c r="B273">
        <v>12616202.479516</v>
      </c>
      <c r="C273">
        <v>8018015.217156408</v>
      </c>
      <c r="D273">
        <v>4062131.7118937173</v>
      </c>
      <c r="E273">
        <v>1307711.5594907252</v>
      </c>
    </row>
    <row r="274" spans="1:5" ht="12.75">
      <c r="A274" t="s">
        <v>1411</v>
      </c>
      <c r="B274">
        <v>11570422.795099</v>
      </c>
      <c r="C274">
        <v>7340915.644636458</v>
      </c>
      <c r="D274">
        <v>3709637.313757103</v>
      </c>
      <c r="E274">
        <v>1189175.7176703652</v>
      </c>
    </row>
    <row r="275" spans="1:5" ht="12.75">
      <c r="A275" t="s">
        <v>1412</v>
      </c>
      <c r="B275">
        <v>10543150.594791</v>
      </c>
      <c r="C275">
        <v>6678177.7611235</v>
      </c>
      <c r="D275">
        <v>3366425.1295462004</v>
      </c>
      <c r="E275">
        <v>1074730.625670235</v>
      </c>
    </row>
    <row r="276" spans="1:5" ht="12.75">
      <c r="A276" t="s">
        <v>1413</v>
      </c>
      <c r="B276">
        <v>9545859.048889</v>
      </c>
      <c r="C276">
        <v>6036224.192476605</v>
      </c>
      <c r="D276">
        <v>3035082.073089499</v>
      </c>
      <c r="E276">
        <v>964845.3848392795</v>
      </c>
    </row>
    <row r="277" spans="1:5" ht="12.75">
      <c r="A277" t="s">
        <v>1414</v>
      </c>
      <c r="B277">
        <v>8583607.396396</v>
      </c>
      <c r="C277">
        <v>5418845.26449545</v>
      </c>
      <c r="D277">
        <v>2717950.826167751</v>
      </c>
      <c r="E277">
        <v>860488.2865601924</v>
      </c>
    </row>
    <row r="278" spans="1:5" ht="12.75">
      <c r="A278" t="s">
        <v>1415</v>
      </c>
      <c r="B278">
        <v>7697054.052273</v>
      </c>
      <c r="C278">
        <v>4850921.201603158</v>
      </c>
      <c r="D278">
        <v>2426907.1329214554</v>
      </c>
      <c r="E278">
        <v>765091.0919017013</v>
      </c>
    </row>
    <row r="279" spans="1:5" ht="12.75">
      <c r="A279" t="s">
        <v>1416</v>
      </c>
      <c r="B279">
        <v>6824616.630282</v>
      </c>
      <c r="C279">
        <v>4293789.234331436</v>
      </c>
      <c r="D279">
        <v>2142711.762813239</v>
      </c>
      <c r="E279">
        <v>672636.3922592599</v>
      </c>
    </row>
    <row r="280" spans="1:5" ht="12.75">
      <c r="A280" t="s">
        <v>1417</v>
      </c>
      <c r="B280">
        <v>5974365.471897</v>
      </c>
      <c r="C280">
        <v>3752879.2465575254</v>
      </c>
      <c r="D280">
        <v>1868327.7458650188</v>
      </c>
      <c r="E280">
        <v>584178.0270452279</v>
      </c>
    </row>
    <row r="281" spans="1:5" ht="12.75">
      <c r="A281" t="s">
        <v>1418</v>
      </c>
      <c r="B281">
        <v>5165114.983664</v>
      </c>
      <c r="C281">
        <v>3239034.526971725</v>
      </c>
      <c r="D281">
        <v>1608415.1051760516</v>
      </c>
      <c r="E281">
        <v>500779.932001402</v>
      </c>
    </row>
    <row r="282" spans="1:5" ht="12.75">
      <c r="A282" t="s">
        <v>1419</v>
      </c>
      <c r="B282">
        <v>4395099.972324</v>
      </c>
      <c r="C282">
        <v>2751635.4878302626</v>
      </c>
      <c r="D282">
        <v>1363023.1585408088</v>
      </c>
      <c r="E282">
        <v>422637.56163037196</v>
      </c>
    </row>
    <row r="283" spans="1:5" ht="12.75">
      <c r="A283" t="s">
        <v>1420</v>
      </c>
      <c r="B283">
        <v>3699502.749007</v>
      </c>
      <c r="C283">
        <v>2312215.3351948196</v>
      </c>
      <c r="D283">
        <v>1142443.4261507299</v>
      </c>
      <c r="E283">
        <v>352741.19334370695</v>
      </c>
    </row>
    <row r="284" spans="1:5" ht="12.75">
      <c r="A284" t="s">
        <v>1421</v>
      </c>
      <c r="B284">
        <v>3116263.530758</v>
      </c>
      <c r="C284">
        <v>1944489.7600146956</v>
      </c>
      <c r="D284">
        <v>958389.0730341445</v>
      </c>
      <c r="E284">
        <v>294699.51003480644</v>
      </c>
    </row>
    <row r="285" spans="1:5" ht="12.75">
      <c r="A285" t="s">
        <v>1422</v>
      </c>
      <c r="B285">
        <v>2634537.576762</v>
      </c>
      <c r="C285">
        <v>1641113.6570632192</v>
      </c>
      <c r="D285">
        <v>806805.6773138078</v>
      </c>
      <c r="E285">
        <v>247037.6375349461</v>
      </c>
    </row>
    <row r="286" spans="1:5" ht="12.75">
      <c r="A286" t="s">
        <v>1423</v>
      </c>
      <c r="B286">
        <v>2257352.166267</v>
      </c>
      <c r="C286">
        <v>1403771.3009395928</v>
      </c>
      <c r="D286">
        <v>688368.1030388274</v>
      </c>
      <c r="E286">
        <v>209880.23297649744</v>
      </c>
    </row>
    <row r="287" spans="1:5" ht="12.75">
      <c r="A287" t="s">
        <v>1424</v>
      </c>
      <c r="B287">
        <v>2014383.00625</v>
      </c>
      <c r="C287">
        <v>1250620.8092012105</v>
      </c>
      <c r="D287">
        <v>611758.1964568602</v>
      </c>
      <c r="E287">
        <v>185757.6378058987</v>
      </c>
    </row>
    <row r="288" spans="1:5" ht="12.75">
      <c r="A288" t="s">
        <v>1425</v>
      </c>
      <c r="B288">
        <v>1876567.827736</v>
      </c>
      <c r="C288">
        <v>1163082.8371182836</v>
      </c>
      <c r="D288">
        <v>567490.879623114</v>
      </c>
      <c r="E288">
        <v>171586.21277033736</v>
      </c>
    </row>
    <row r="289" spans="1:5" ht="12.75">
      <c r="A289" t="s">
        <v>1426</v>
      </c>
      <c r="B289">
        <v>1786570.137107</v>
      </c>
      <c r="C289">
        <v>1105485.4005732115</v>
      </c>
      <c r="D289">
        <v>538060.3847516516</v>
      </c>
      <c r="E289">
        <v>162020.73714774384</v>
      </c>
    </row>
    <row r="290" spans="1:5" ht="12.75">
      <c r="A290" t="s">
        <v>1427</v>
      </c>
      <c r="B290">
        <v>1698154.952773</v>
      </c>
      <c r="C290">
        <v>1048994.0776082524</v>
      </c>
      <c r="D290">
        <v>509266.5312470544</v>
      </c>
      <c r="E290">
        <v>152700.81006866088</v>
      </c>
    </row>
    <row r="291" spans="1:5" ht="12.75">
      <c r="A291" t="s">
        <v>1428</v>
      </c>
      <c r="B291">
        <v>1615790.049488</v>
      </c>
      <c r="C291">
        <v>996422.2770529373</v>
      </c>
      <c r="D291">
        <v>482513.66871940286</v>
      </c>
      <c r="E291">
        <v>144066.31432043007</v>
      </c>
    </row>
    <row r="292" spans="1:5" ht="12.75">
      <c r="A292" t="s">
        <v>1429</v>
      </c>
      <c r="B292">
        <v>1534256.335041</v>
      </c>
      <c r="C292">
        <v>944692.6739322309</v>
      </c>
      <c r="D292">
        <v>456412.8421052629</v>
      </c>
      <c r="E292">
        <v>135751.82973648672</v>
      </c>
    </row>
    <row r="293" spans="1:5" ht="12.75">
      <c r="A293" t="s">
        <v>1430</v>
      </c>
      <c r="B293">
        <v>1456380.435726</v>
      </c>
      <c r="C293">
        <v>895220.9509942415</v>
      </c>
      <c r="D293">
        <v>431411.4213867419</v>
      </c>
      <c r="E293">
        <v>127772.11817531123</v>
      </c>
    </row>
    <row r="294" spans="1:5" ht="12.75">
      <c r="A294" t="s">
        <v>1431</v>
      </c>
      <c r="B294">
        <v>1382607.072695</v>
      </c>
      <c r="C294">
        <v>848478.2925966908</v>
      </c>
      <c r="D294">
        <v>407879.52444333513</v>
      </c>
      <c r="E294">
        <v>120307.42835482987</v>
      </c>
    </row>
    <row r="295" spans="1:5" ht="12.75">
      <c r="A295" t="s">
        <v>1432</v>
      </c>
      <c r="B295">
        <v>1316291.47252</v>
      </c>
      <c r="C295">
        <v>806411.6782365426</v>
      </c>
      <c r="D295">
        <v>386671.41688343766</v>
      </c>
      <c r="E295">
        <v>113568.8501423333</v>
      </c>
    </row>
    <row r="296" spans="1:5" ht="12.75">
      <c r="A296" t="s">
        <v>1433</v>
      </c>
      <c r="B296">
        <v>1257072.331504</v>
      </c>
      <c r="C296">
        <v>768867.6150165583</v>
      </c>
      <c r="D296">
        <v>367761.78380968585</v>
      </c>
      <c r="E296">
        <v>107572.14772808382</v>
      </c>
    </row>
    <row r="297" spans="1:5" ht="12.75">
      <c r="A297" t="s">
        <v>1434</v>
      </c>
      <c r="B297">
        <v>1208195.328744</v>
      </c>
      <c r="C297">
        <v>737719.4476614131</v>
      </c>
      <c r="D297">
        <v>351965.70935751183</v>
      </c>
      <c r="E297">
        <v>102515.66089329463</v>
      </c>
    </row>
    <row r="298" spans="1:5" ht="12.75">
      <c r="A298" t="s">
        <v>1435</v>
      </c>
      <c r="B298">
        <v>1167999.976205</v>
      </c>
      <c r="C298">
        <v>711966.719292205</v>
      </c>
      <c r="D298">
        <v>338815.2171640322</v>
      </c>
      <c r="E298">
        <v>98267.38269622308</v>
      </c>
    </row>
    <row r="299" spans="1:5" ht="12.75">
      <c r="A299" t="s">
        <v>1436</v>
      </c>
      <c r="B299">
        <v>1131172.82</v>
      </c>
      <c r="C299">
        <v>688386.5572093502</v>
      </c>
      <c r="D299">
        <v>326787.4447904303</v>
      </c>
      <c r="E299">
        <v>94390.42194275398</v>
      </c>
    </row>
    <row r="300" spans="1:5" ht="12.75">
      <c r="A300" t="s">
        <v>1437</v>
      </c>
      <c r="B300">
        <v>1099984.32</v>
      </c>
      <c r="C300">
        <v>668271.1200036401</v>
      </c>
      <c r="D300">
        <v>316431.5420255989</v>
      </c>
      <c r="E300">
        <v>91012.06160966487</v>
      </c>
    </row>
    <row r="301" spans="1:5" ht="12.75">
      <c r="A301" t="s">
        <v>1438</v>
      </c>
      <c r="B301">
        <v>1068950.39</v>
      </c>
      <c r="C301">
        <v>648351.1851657511</v>
      </c>
      <c r="D301">
        <v>306243.69133436074</v>
      </c>
      <c r="E301">
        <v>87720.76670731086</v>
      </c>
    </row>
    <row r="302" spans="1:5" ht="12.75">
      <c r="A302" t="s">
        <v>1439</v>
      </c>
      <c r="B302">
        <v>1038486.88</v>
      </c>
      <c r="C302">
        <v>628805.8192102378</v>
      </c>
      <c r="D302">
        <v>296256.22658953397</v>
      </c>
      <c r="E302">
        <v>84500.51862678323</v>
      </c>
    </row>
    <row r="303" spans="1:5" ht="12.75">
      <c r="A303" t="s">
        <v>1440</v>
      </c>
      <c r="B303">
        <v>1007953.52</v>
      </c>
      <c r="C303">
        <v>609282.6663622215</v>
      </c>
      <c r="D303">
        <v>286328.02033965173</v>
      </c>
      <c r="E303">
        <v>81322.80644234046</v>
      </c>
    </row>
    <row r="304" spans="1:5" ht="12.75">
      <c r="A304" t="s">
        <v>1441</v>
      </c>
      <c r="B304">
        <v>977350.07</v>
      </c>
      <c r="C304">
        <v>589878.5289395722</v>
      </c>
      <c r="D304">
        <v>276572.3324559992</v>
      </c>
      <c r="E304">
        <v>78251.42420939846</v>
      </c>
    </row>
    <row r="305" spans="1:5" ht="12.75">
      <c r="A305" t="s">
        <v>1442</v>
      </c>
      <c r="B305">
        <v>947287.74</v>
      </c>
      <c r="C305">
        <v>570764.7397557417</v>
      </c>
      <c r="D305">
        <v>266929.991386677</v>
      </c>
      <c r="E305">
        <v>75203.40598162536</v>
      </c>
    </row>
    <row r="306" spans="1:5" ht="12.75">
      <c r="A306" t="s">
        <v>1443</v>
      </c>
      <c r="B306">
        <v>917893.36</v>
      </c>
      <c r="C306">
        <v>552146.098476562</v>
      </c>
      <c r="D306">
        <v>257587.0418835771</v>
      </c>
      <c r="E306">
        <v>72273.69074584966</v>
      </c>
    </row>
    <row r="307" spans="1:5" ht="12.75">
      <c r="A307" t="s">
        <v>1444</v>
      </c>
      <c r="B307">
        <v>890158.82</v>
      </c>
      <c r="C307">
        <v>534554.5837519467</v>
      </c>
      <c r="D307">
        <v>248746.02809573323</v>
      </c>
      <c r="E307">
        <v>69497.47015669502</v>
      </c>
    </row>
    <row r="308" spans="1:5" ht="12.75">
      <c r="A308" t="s">
        <v>1445</v>
      </c>
      <c r="B308">
        <v>862362.75</v>
      </c>
      <c r="C308">
        <v>517012.5766963321</v>
      </c>
      <c r="D308">
        <v>239991.009139369</v>
      </c>
      <c r="E308">
        <v>66776.53750622371</v>
      </c>
    </row>
    <row r="309" spans="1:5" ht="12.75">
      <c r="A309" t="s">
        <v>1446</v>
      </c>
      <c r="B309">
        <v>835764.15</v>
      </c>
      <c r="C309">
        <v>500216.0658580884</v>
      </c>
      <c r="D309">
        <v>231603.75335423645</v>
      </c>
      <c r="E309">
        <v>64169.86671197072</v>
      </c>
    </row>
    <row r="310" spans="1:5" ht="12.75">
      <c r="A310" t="s">
        <v>1447</v>
      </c>
      <c r="B310">
        <v>809107.6</v>
      </c>
      <c r="C310">
        <v>483440.41897079535</v>
      </c>
      <c r="D310">
        <v>223267.24196391777</v>
      </c>
      <c r="E310">
        <v>61598.07937105161</v>
      </c>
    </row>
    <row r="311" spans="1:5" ht="12.75">
      <c r="A311" t="s">
        <v>1448</v>
      </c>
      <c r="B311">
        <v>782392.94</v>
      </c>
      <c r="C311">
        <v>466711.1325766691</v>
      </c>
      <c r="D311">
        <v>215010.65270294232</v>
      </c>
      <c r="E311">
        <v>59076.97161602805</v>
      </c>
    </row>
    <row r="312" spans="1:5" ht="12.75">
      <c r="A312" t="s">
        <v>1449</v>
      </c>
      <c r="B312">
        <v>755620.02</v>
      </c>
      <c r="C312">
        <v>449976.1260519581</v>
      </c>
      <c r="D312">
        <v>206773.7397478594</v>
      </c>
      <c r="E312">
        <v>56573.13542624084</v>
      </c>
    </row>
    <row r="313" spans="1:5" ht="12.75">
      <c r="A313" t="s">
        <v>1450</v>
      </c>
      <c r="B313">
        <v>728788.76</v>
      </c>
      <c r="C313">
        <v>433285.5871140611</v>
      </c>
      <c r="D313">
        <v>198614.02846479267</v>
      </c>
      <c r="E313">
        <v>54117.891829711785</v>
      </c>
    </row>
    <row r="314" spans="1:5" ht="12.75">
      <c r="A314" t="s">
        <v>1451</v>
      </c>
      <c r="B314">
        <v>701898.93</v>
      </c>
      <c r="C314">
        <v>416591.05087174155</v>
      </c>
      <c r="D314">
        <v>190475.75626651623</v>
      </c>
      <c r="E314">
        <v>51680.567760862636</v>
      </c>
    </row>
    <row r="315" spans="1:5" ht="12.75">
      <c r="A315" t="s">
        <v>1452</v>
      </c>
      <c r="B315">
        <v>674950.47</v>
      </c>
      <c r="C315">
        <v>399917.15949153923</v>
      </c>
      <c r="D315">
        <v>182387.0093921746</v>
      </c>
      <c r="E315">
        <v>49276.30009148863</v>
      </c>
    </row>
    <row r="316" spans="1:5" ht="12.75">
      <c r="A316" t="s">
        <v>1453</v>
      </c>
      <c r="B316">
        <v>647943.21</v>
      </c>
      <c r="C316">
        <v>383326.8153806671</v>
      </c>
      <c r="D316">
        <v>174419.1559152876</v>
      </c>
      <c r="E316">
        <v>46943.2745585131</v>
      </c>
    </row>
    <row r="317" spans="1:5" ht="12.75">
      <c r="A317" t="s">
        <v>1454</v>
      </c>
      <c r="B317">
        <v>620877.05</v>
      </c>
      <c r="C317">
        <v>366691.33195241034</v>
      </c>
      <c r="D317">
        <v>166425.44091053924</v>
      </c>
      <c r="E317">
        <v>44602.12352626295</v>
      </c>
    </row>
    <row r="318" spans="1:5" ht="12.75">
      <c r="A318" t="s">
        <v>1455</v>
      </c>
      <c r="B318">
        <v>593751.91</v>
      </c>
      <c r="C318">
        <v>350095.57139584015</v>
      </c>
      <c r="D318">
        <v>158502.25913921467</v>
      </c>
      <c r="E318">
        <v>42304.57730086459</v>
      </c>
    </row>
    <row r="319" spans="1:5" ht="12.75">
      <c r="A319" t="s">
        <v>1456</v>
      </c>
      <c r="B319">
        <v>567154.68</v>
      </c>
      <c r="C319">
        <v>333845.7843834042</v>
      </c>
      <c r="D319">
        <v>150760.93734140764</v>
      </c>
      <c r="E319">
        <v>40067.97110840972</v>
      </c>
    </row>
    <row r="320" spans="1:5" ht="12.75">
      <c r="A320" t="s">
        <v>1457</v>
      </c>
      <c r="B320">
        <v>540499.7</v>
      </c>
      <c r="C320">
        <v>317633.5687292487</v>
      </c>
      <c r="D320">
        <v>143086.64270202498</v>
      </c>
      <c r="E320">
        <v>37872.47610153207</v>
      </c>
    </row>
    <row r="321" spans="1:5" ht="12.75">
      <c r="A321" t="s">
        <v>1458</v>
      </c>
      <c r="B321">
        <v>514428.63</v>
      </c>
      <c r="C321">
        <v>301799.72985735297</v>
      </c>
      <c r="D321">
        <v>135608.1025453556</v>
      </c>
      <c r="E321">
        <v>35741.013643751365</v>
      </c>
    </row>
    <row r="322" spans="1:5" ht="12.75">
      <c r="A322" t="s">
        <v>1459</v>
      </c>
      <c r="B322">
        <v>488300.78</v>
      </c>
      <c r="C322">
        <v>285985.4333725139</v>
      </c>
      <c r="D322">
        <v>128175.43452937166</v>
      </c>
      <c r="E322">
        <v>33638.96647120856</v>
      </c>
    </row>
    <row r="323" spans="1:5" ht="12.75">
      <c r="A323" t="s">
        <v>1460</v>
      </c>
      <c r="B323">
        <v>462635.86</v>
      </c>
      <c r="C323">
        <v>270509.3919895219</v>
      </c>
      <c r="D323">
        <v>120940.84565984794</v>
      </c>
      <c r="E323">
        <v>31610.177173809752</v>
      </c>
    </row>
    <row r="324" spans="1:5" ht="12.75">
      <c r="A324" t="s">
        <v>1461</v>
      </c>
      <c r="B324">
        <v>436914.85</v>
      </c>
      <c r="C324">
        <v>255036.67650622257</v>
      </c>
      <c r="D324">
        <v>113733.23333183111</v>
      </c>
      <c r="E324">
        <v>29600.424172593066</v>
      </c>
    </row>
    <row r="325" spans="1:5" ht="12.75">
      <c r="A325" t="s">
        <v>1462</v>
      </c>
      <c r="B325">
        <v>411137.64</v>
      </c>
      <c r="C325">
        <v>239596.03864323528</v>
      </c>
      <c r="D325">
        <v>106584.52309649586</v>
      </c>
      <c r="E325">
        <v>27626.17626153873</v>
      </c>
    </row>
    <row r="326" spans="1:5" ht="12.75">
      <c r="A326" t="s">
        <v>1463</v>
      </c>
      <c r="B326">
        <v>385304.1</v>
      </c>
      <c r="C326">
        <v>224160.35418071953</v>
      </c>
      <c r="D326">
        <v>99464.34109338828</v>
      </c>
      <c r="E326">
        <v>25671.465486599427</v>
      </c>
    </row>
    <row r="327" spans="1:5" ht="12.75">
      <c r="A327" t="s">
        <v>1464</v>
      </c>
      <c r="B327">
        <v>359414</v>
      </c>
      <c r="C327">
        <v>208743.4912130644</v>
      </c>
      <c r="D327">
        <v>92388.01611563502</v>
      </c>
      <c r="E327">
        <v>23744.089063856445</v>
      </c>
    </row>
    <row r="328" spans="1:5" ht="12.75">
      <c r="A328" t="s">
        <v>1465</v>
      </c>
      <c r="B328">
        <v>333467.43</v>
      </c>
      <c r="C328">
        <v>193366.71398422922</v>
      </c>
      <c r="D328">
        <v>85378.76283679015</v>
      </c>
      <c r="E328">
        <v>21855.72794329095</v>
      </c>
    </row>
    <row r="329" spans="1:5" ht="12.75">
      <c r="A329" t="s">
        <v>1466</v>
      </c>
      <c r="B329">
        <v>307902.06</v>
      </c>
      <c r="C329">
        <v>178239.38218198827</v>
      </c>
      <c r="D329">
        <v>78499.32122280817</v>
      </c>
      <c r="E329">
        <v>20009.57846367374</v>
      </c>
    </row>
    <row r="330" spans="1:5" ht="12.75">
      <c r="A330" t="s">
        <v>1467</v>
      </c>
      <c r="B330">
        <v>282280.74</v>
      </c>
      <c r="C330">
        <v>163139.40771236326</v>
      </c>
      <c r="D330">
        <v>71672.22415885839</v>
      </c>
      <c r="E330">
        <v>18194.45299981049</v>
      </c>
    </row>
    <row r="331" spans="1:5" ht="12.75">
      <c r="A331" t="s">
        <v>1468</v>
      </c>
      <c r="B331">
        <v>257816.83</v>
      </c>
      <c r="C331">
        <v>148748.18568169506</v>
      </c>
      <c r="D331">
        <v>65183.51421812421</v>
      </c>
      <c r="E331">
        <v>16477.165804216682</v>
      </c>
    </row>
    <row r="332" spans="1:5" ht="12.75">
      <c r="A332" t="s">
        <v>1469</v>
      </c>
      <c r="B332">
        <v>233886.97</v>
      </c>
      <c r="C332">
        <v>134720.2875254161</v>
      </c>
      <c r="D332">
        <v>58890.990904478545</v>
      </c>
      <c r="E332">
        <v>14825.511514302872</v>
      </c>
    </row>
    <row r="333" spans="1:5" ht="12.75">
      <c r="A333" t="s">
        <v>1470</v>
      </c>
      <c r="B333">
        <v>210337.07</v>
      </c>
      <c r="C333">
        <v>120949.91635248772</v>
      </c>
      <c r="D333">
        <v>52737.01277171284</v>
      </c>
      <c r="E333">
        <v>13220.046118708877</v>
      </c>
    </row>
    <row r="334" spans="1:5" ht="12.75">
      <c r="A334" t="s">
        <v>1471</v>
      </c>
      <c r="B334">
        <v>187618.97</v>
      </c>
      <c r="C334">
        <v>107703.36665101121</v>
      </c>
      <c r="D334">
        <v>46841.773040902306</v>
      </c>
      <c r="E334">
        <v>11692.500287003779</v>
      </c>
    </row>
    <row r="335" spans="1:5" ht="12.75">
      <c r="A335" t="s">
        <v>1472</v>
      </c>
      <c r="B335">
        <v>164852.11</v>
      </c>
      <c r="C335">
        <v>94478.6332574818</v>
      </c>
      <c r="D335">
        <v>40989.00876806816</v>
      </c>
      <c r="E335">
        <v>10189.610026748733</v>
      </c>
    </row>
    <row r="336" spans="1:5" ht="12.75">
      <c r="A336" t="s">
        <v>1473</v>
      </c>
      <c r="B336">
        <v>142036.4</v>
      </c>
      <c r="C336">
        <v>81264.62343105521</v>
      </c>
      <c r="D336">
        <v>35166.52326816569</v>
      </c>
      <c r="E336">
        <v>8705.148834271567</v>
      </c>
    </row>
    <row r="337" spans="1:5" ht="12.75">
      <c r="A337" t="s">
        <v>1474</v>
      </c>
      <c r="B337">
        <v>122058.53</v>
      </c>
      <c r="C337">
        <v>69719.8696662814</v>
      </c>
      <c r="D337">
        <v>30096.378540979174</v>
      </c>
      <c r="E337">
        <v>7419.541884950868</v>
      </c>
    </row>
    <row r="338" spans="1:5" ht="12.75">
      <c r="A338" t="s">
        <v>1475</v>
      </c>
      <c r="B338">
        <v>102037.25</v>
      </c>
      <c r="C338">
        <v>58184.85492442502</v>
      </c>
      <c r="D338">
        <v>25053.11447049196</v>
      </c>
      <c r="E338">
        <v>6150.086053156102</v>
      </c>
    </row>
    <row r="339" spans="1:5" ht="12.75">
      <c r="A339" t="s">
        <v>1476</v>
      </c>
      <c r="B339">
        <v>81972.47</v>
      </c>
      <c r="C339">
        <v>46664.00509959355</v>
      </c>
      <c r="D339">
        <v>20041.39144608412</v>
      </c>
      <c r="E339">
        <v>4898.960751492411</v>
      </c>
    </row>
    <row r="340" spans="1:5" ht="12.75">
      <c r="A340" t="s">
        <v>1477</v>
      </c>
      <c r="B340">
        <v>61864.14</v>
      </c>
      <c r="C340">
        <v>35163.094871758345</v>
      </c>
      <c r="D340">
        <v>15067.252571607618</v>
      </c>
      <c r="E340">
        <v>3668.978518257521</v>
      </c>
    </row>
    <row r="341" spans="1:5" ht="12.75">
      <c r="A341" t="s">
        <v>1478</v>
      </c>
      <c r="B341">
        <v>44503.84</v>
      </c>
      <c r="C341">
        <v>25252.732425792237</v>
      </c>
      <c r="D341">
        <v>10793.180645121742</v>
      </c>
      <c r="E341">
        <v>2617.081009501538</v>
      </c>
    </row>
    <row r="342" spans="1:5" ht="12.75">
      <c r="A342" t="s">
        <v>1479</v>
      </c>
      <c r="B342">
        <v>29042.97</v>
      </c>
      <c r="C342">
        <v>16452.749221440507</v>
      </c>
      <c r="D342">
        <v>7014.70342587155</v>
      </c>
      <c r="E342">
        <v>1693.920866418988</v>
      </c>
    </row>
    <row r="343" spans="1:5" ht="12.75">
      <c r="A343" t="s">
        <v>1480</v>
      </c>
      <c r="B343">
        <v>17803</v>
      </c>
      <c r="C343">
        <v>10068.236831365582</v>
      </c>
      <c r="D343">
        <v>4281.720870283877</v>
      </c>
      <c r="E343">
        <v>1029.5768643896718</v>
      </c>
    </row>
    <row r="344" spans="1:5" ht="12.75">
      <c r="A344" t="s">
        <v>1481</v>
      </c>
      <c r="B344">
        <v>8867.38</v>
      </c>
      <c r="C344">
        <v>0</v>
      </c>
      <c r="D344">
        <v>0</v>
      </c>
      <c r="E344">
        <v>0</v>
      </c>
    </row>
    <row r="345" spans="1:5" ht="12.75">
      <c r="A345" t="s">
        <v>1482</v>
      </c>
      <c r="B345">
        <v>3636.97</v>
      </c>
      <c r="C345">
        <v>0</v>
      </c>
      <c r="D345">
        <v>0</v>
      </c>
      <c r="E345">
        <v>0</v>
      </c>
    </row>
    <row r="346" spans="1:5" ht="12.75">
      <c r="A346" t="s">
        <v>1483</v>
      </c>
      <c r="B346">
        <v>501.91</v>
      </c>
      <c r="C346">
        <v>0</v>
      </c>
      <c r="D346">
        <v>0</v>
      </c>
      <c r="E346">
        <v>0</v>
      </c>
    </row>
    <row r="347" spans="1:5" ht="12.75">
      <c r="A347" t="s">
        <v>1484</v>
      </c>
      <c r="B347">
        <v>0</v>
      </c>
      <c r="C347">
        <v>0</v>
      </c>
      <c r="D347">
        <v>0</v>
      </c>
      <c r="E347">
        <v>0</v>
      </c>
    </row>
    <row r="348" spans="1:5" ht="12.75">
      <c r="A348" t="s">
        <v>1485</v>
      </c>
      <c r="B348">
        <v>0</v>
      </c>
      <c r="C348">
        <v>0</v>
      </c>
      <c r="D348">
        <v>0</v>
      </c>
      <c r="E348">
        <v>0</v>
      </c>
    </row>
    <row r="349" spans="1:5" ht="12.75">
      <c r="A349" t="s">
        <v>1486</v>
      </c>
      <c r="B349">
        <v>0</v>
      </c>
      <c r="C349">
        <v>0</v>
      </c>
      <c r="D349">
        <v>0</v>
      </c>
      <c r="E349">
        <v>0</v>
      </c>
    </row>
    <row r="350" spans="1:5" ht="12.75">
      <c r="A350" t="s">
        <v>1487</v>
      </c>
      <c r="B350">
        <v>0</v>
      </c>
      <c r="C350">
        <v>0</v>
      </c>
      <c r="D350">
        <v>0</v>
      </c>
      <c r="E350">
        <v>0</v>
      </c>
    </row>
    <row r="351" spans="1:5" ht="12.75">
      <c r="A351" t="s">
        <v>1488</v>
      </c>
      <c r="B351">
        <v>0</v>
      </c>
      <c r="C351">
        <v>0</v>
      </c>
      <c r="D351">
        <v>0</v>
      </c>
      <c r="E351">
        <v>0</v>
      </c>
    </row>
    <row r="352" spans="1:5" ht="12.75">
      <c r="A352" t="s">
        <v>1489</v>
      </c>
      <c r="B352">
        <v>0</v>
      </c>
      <c r="C352">
        <v>0</v>
      </c>
      <c r="D352">
        <v>0</v>
      </c>
      <c r="E352">
        <v>0</v>
      </c>
    </row>
    <row r="353" spans="1:5" ht="12.75">
      <c r="A353" t="s">
        <v>1490</v>
      </c>
      <c r="B353">
        <v>0</v>
      </c>
      <c r="C353">
        <v>0</v>
      </c>
      <c r="D353">
        <v>0</v>
      </c>
      <c r="E353">
        <v>0</v>
      </c>
    </row>
    <row r="354" spans="1:5" ht="12.75">
      <c r="A354" t="s">
        <v>1491</v>
      </c>
      <c r="B354">
        <v>0</v>
      </c>
      <c r="C354">
        <v>0</v>
      </c>
      <c r="D354">
        <v>0</v>
      </c>
      <c r="E354">
        <v>0</v>
      </c>
    </row>
    <row r="355" spans="1:5" ht="12.75">
      <c r="A355" t="s">
        <v>1492</v>
      </c>
      <c r="B355">
        <v>0</v>
      </c>
      <c r="C355">
        <v>0</v>
      </c>
      <c r="D355">
        <v>0</v>
      </c>
      <c r="E355">
        <v>0</v>
      </c>
    </row>
    <row r="356" spans="1:5" ht="12.75">
      <c r="A356" t="s">
        <v>1493</v>
      </c>
      <c r="B356">
        <v>0</v>
      </c>
      <c r="C356">
        <v>0</v>
      </c>
      <c r="D356">
        <v>0</v>
      </c>
      <c r="E356">
        <v>0</v>
      </c>
    </row>
    <row r="357" spans="1:5" ht="12.75">
      <c r="A357" t="s">
        <v>1494</v>
      </c>
      <c r="B357">
        <v>0</v>
      </c>
      <c r="C357">
        <v>0</v>
      </c>
      <c r="D357">
        <v>0</v>
      </c>
      <c r="E357">
        <v>0</v>
      </c>
    </row>
    <row r="358" spans="1:5" ht="12.75">
      <c r="A358" t="s">
        <v>1495</v>
      </c>
      <c r="B358">
        <v>0</v>
      </c>
      <c r="C358">
        <v>0</v>
      </c>
      <c r="D358">
        <v>0</v>
      </c>
      <c r="E358">
        <v>0</v>
      </c>
    </row>
    <row r="359" spans="1:5" ht="12.75">
      <c r="A359" t="s">
        <v>1496</v>
      </c>
      <c r="B359">
        <v>0</v>
      </c>
      <c r="C359">
        <v>0</v>
      </c>
      <c r="D359">
        <v>0</v>
      </c>
      <c r="E359">
        <v>0</v>
      </c>
    </row>
    <row r="360" spans="1:5" ht="12.75">
      <c r="A360" t="s">
        <v>1497</v>
      </c>
      <c r="B360">
        <v>0</v>
      </c>
      <c r="C360">
        <v>0</v>
      </c>
      <c r="D360">
        <v>0</v>
      </c>
      <c r="E360">
        <v>0</v>
      </c>
    </row>
    <row r="361" spans="1:5" ht="12.75">
      <c r="A361" t="s">
        <v>1498</v>
      </c>
      <c r="B361">
        <v>0</v>
      </c>
      <c r="C361">
        <v>0</v>
      </c>
      <c r="D361">
        <v>0</v>
      </c>
      <c r="E361">
        <v>0</v>
      </c>
    </row>
    <row r="362" spans="1:5" ht="12.75">
      <c r="A362" t="s">
        <v>1499</v>
      </c>
      <c r="B362">
        <v>0</v>
      </c>
      <c r="C362">
        <v>0</v>
      </c>
      <c r="D362">
        <v>0</v>
      </c>
      <c r="E362">
        <v>0</v>
      </c>
    </row>
    <row r="363" spans="1:5" ht="12.75">
      <c r="A363" t="s">
        <v>1500</v>
      </c>
      <c r="B363">
        <v>0</v>
      </c>
      <c r="C363">
        <v>0</v>
      </c>
      <c r="D363">
        <v>0</v>
      </c>
      <c r="E363">
        <v>0</v>
      </c>
    </row>
    <row r="364" spans="1:5" ht="12.75">
      <c r="A364" t="s">
        <v>1501</v>
      </c>
      <c r="B364">
        <v>0</v>
      </c>
      <c r="C364">
        <v>0</v>
      </c>
      <c r="D364">
        <v>0</v>
      </c>
      <c r="E364">
        <v>0</v>
      </c>
    </row>
    <row r="365" spans="1:5" ht="12.75">
      <c r="A365" t="s">
        <v>1502</v>
      </c>
      <c r="B365">
        <v>0</v>
      </c>
      <c r="C365">
        <v>0</v>
      </c>
      <c r="D365">
        <v>0</v>
      </c>
      <c r="E365">
        <v>0</v>
      </c>
    </row>
    <row r="366" spans="1:5" ht="12.75">
      <c r="A366" t="s">
        <v>1503</v>
      </c>
      <c r="B366">
        <v>0</v>
      </c>
      <c r="C366">
        <v>0</v>
      </c>
      <c r="D366">
        <v>0</v>
      </c>
      <c r="E366">
        <v>0</v>
      </c>
    </row>
    <row r="367" spans="1:5" ht="12.75">
      <c r="A367" t="s">
        <v>1504</v>
      </c>
      <c r="B367">
        <v>0</v>
      </c>
      <c r="C367">
        <v>0</v>
      </c>
      <c r="D367">
        <v>0</v>
      </c>
      <c r="E367">
        <v>0</v>
      </c>
    </row>
    <row r="368" spans="1:5" ht="12.75">
      <c r="A368" t="s">
        <v>1505</v>
      </c>
      <c r="B368">
        <v>0</v>
      </c>
      <c r="C368">
        <v>0</v>
      </c>
      <c r="D368">
        <v>0</v>
      </c>
      <c r="E368">
        <v>0</v>
      </c>
    </row>
    <row r="369" spans="1:5" ht="12.75">
      <c r="A369" t="s">
        <v>1506</v>
      </c>
      <c r="B369">
        <v>0</v>
      </c>
      <c r="C369">
        <v>0</v>
      </c>
      <c r="D369">
        <v>0</v>
      </c>
      <c r="E369">
        <v>0</v>
      </c>
    </row>
    <row r="370" spans="1:5" ht="12.75">
      <c r="A370" t="s">
        <v>1507</v>
      </c>
      <c r="B370">
        <v>0</v>
      </c>
      <c r="C370">
        <v>0</v>
      </c>
      <c r="D370">
        <v>0</v>
      </c>
      <c r="E370">
        <v>0</v>
      </c>
    </row>
    <row r="371" spans="1:5" ht="12.75">
      <c r="A371" t="s">
        <v>1508</v>
      </c>
      <c r="B371">
        <v>0</v>
      </c>
      <c r="C371">
        <v>0</v>
      </c>
      <c r="D371">
        <v>0</v>
      </c>
      <c r="E371">
        <v>0</v>
      </c>
    </row>
    <row r="372" spans="1:5" ht="12.75">
      <c r="A372" t="s">
        <v>1509</v>
      </c>
      <c r="B372">
        <v>0</v>
      </c>
      <c r="C372">
        <v>0</v>
      </c>
      <c r="D372">
        <v>0</v>
      </c>
      <c r="E372">
        <v>0</v>
      </c>
    </row>
    <row r="373" spans="1:5" ht="12.75">
      <c r="A373" t="s">
        <v>1510</v>
      </c>
      <c r="B373">
        <v>0</v>
      </c>
      <c r="C373">
        <v>0</v>
      </c>
      <c r="D373">
        <v>0</v>
      </c>
      <c r="E373">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C383"/>
  <sheetViews>
    <sheetView view="pageBreakPreview" zoomScale="60" zoomScaleNormal="80" zoomScalePageLayoutView="0" workbookViewId="0" topLeftCell="A1">
      <selection activeCell="K33" sqref="K33"/>
    </sheetView>
  </sheetViews>
  <sheetFormatPr defaultColWidth="11.421875" defaultRowHeight="12.75" outlineLevelRow="1"/>
  <cols>
    <col min="1" max="1" width="16.28125" style="56" customWidth="1"/>
    <col min="2" max="2" width="89.8515625" style="61" bestFit="1" customWidth="1"/>
    <col min="3" max="3" width="134.7109375" style="35" customWidth="1"/>
    <col min="4" max="13" width="11.421875" style="35" customWidth="1"/>
    <col min="14" max="16384" width="11.421875" style="56" customWidth="1"/>
  </cols>
  <sheetData>
    <row r="1" spans="1:3" ht="31.5">
      <c r="A1" s="57" t="s">
        <v>1645</v>
      </c>
      <c r="B1" s="57"/>
      <c r="C1" s="58"/>
    </row>
    <row r="2" spans="2:3" ht="15">
      <c r="B2" s="58"/>
      <c r="C2" s="58"/>
    </row>
    <row r="3" spans="1:3" ht="15">
      <c r="A3" s="133" t="s">
        <v>1646</v>
      </c>
      <c r="B3" s="134"/>
      <c r="C3" s="58"/>
    </row>
    <row r="4" ht="15">
      <c r="C4" s="58"/>
    </row>
    <row r="5" spans="1:3" ht="37.5">
      <c r="A5" s="73" t="s">
        <v>6</v>
      </c>
      <c r="B5" s="73" t="s">
        <v>1647</v>
      </c>
      <c r="C5" s="135" t="s">
        <v>1648</v>
      </c>
    </row>
    <row r="6" spans="1:3" ht="15">
      <c r="A6" s="136" t="s">
        <v>1649</v>
      </c>
      <c r="B6" s="76" t="s">
        <v>1650</v>
      </c>
      <c r="C6" s="61" t="s">
        <v>1651</v>
      </c>
    </row>
    <row r="7" spans="1:3" ht="30">
      <c r="A7" s="136" t="s">
        <v>1652</v>
      </c>
      <c r="B7" s="76" t="s">
        <v>1653</v>
      </c>
      <c r="C7" s="61" t="s">
        <v>1654</v>
      </c>
    </row>
    <row r="8" spans="1:3" ht="15">
      <c r="A8" s="136" t="s">
        <v>1655</v>
      </c>
      <c r="B8" s="76" t="s">
        <v>1656</v>
      </c>
      <c r="C8" s="61" t="s">
        <v>1657</v>
      </c>
    </row>
    <row r="9" spans="1:3" ht="15">
      <c r="A9" s="136" t="s">
        <v>1658</v>
      </c>
      <c r="B9" s="76" t="s">
        <v>1659</v>
      </c>
      <c r="C9" s="61" t="s">
        <v>1660</v>
      </c>
    </row>
    <row r="10" spans="1:3" ht="44.25" customHeight="1">
      <c r="A10" s="136" t="s">
        <v>1661</v>
      </c>
      <c r="B10" s="76" t="s">
        <v>1662</v>
      </c>
      <c r="C10" s="61" t="s">
        <v>1663</v>
      </c>
    </row>
    <row r="11" spans="1:3" ht="54.75" customHeight="1">
      <c r="A11" s="136" t="s">
        <v>1664</v>
      </c>
      <c r="B11" s="76" t="s">
        <v>1665</v>
      </c>
      <c r="C11" s="61" t="s">
        <v>1666</v>
      </c>
    </row>
    <row r="12" spans="1:3" ht="30">
      <c r="A12" s="136" t="s">
        <v>1667</v>
      </c>
      <c r="B12" s="76" t="s">
        <v>1668</v>
      </c>
      <c r="C12" s="61" t="s">
        <v>1669</v>
      </c>
    </row>
    <row r="13" spans="1:3" ht="15">
      <c r="A13" s="136" t="s">
        <v>1670</v>
      </c>
      <c r="B13" s="76" t="s">
        <v>1671</v>
      </c>
      <c r="C13" s="61" t="s">
        <v>1672</v>
      </c>
    </row>
    <row r="14" spans="1:3" ht="30">
      <c r="A14" s="136" t="s">
        <v>1673</v>
      </c>
      <c r="B14" s="76" t="s">
        <v>1674</v>
      </c>
      <c r="C14" s="61" t="s">
        <v>1675</v>
      </c>
    </row>
    <row r="15" spans="1:3" ht="15">
      <c r="A15" s="136" t="s">
        <v>1676</v>
      </c>
      <c r="B15" s="76" t="s">
        <v>1677</v>
      </c>
      <c r="C15" s="61" t="s">
        <v>1678</v>
      </c>
    </row>
    <row r="16" spans="1:3" ht="30">
      <c r="A16" s="136" t="s">
        <v>1679</v>
      </c>
      <c r="B16" s="82" t="s">
        <v>1680</v>
      </c>
      <c r="C16" s="61" t="s">
        <v>1681</v>
      </c>
    </row>
    <row r="17" spans="1:3" ht="45">
      <c r="A17" s="136" t="s">
        <v>1682</v>
      </c>
      <c r="B17" s="82" t="s">
        <v>1683</v>
      </c>
      <c r="C17" s="61" t="s">
        <v>1684</v>
      </c>
    </row>
    <row r="18" spans="1:3" ht="15">
      <c r="A18" s="136" t="s">
        <v>1685</v>
      </c>
      <c r="B18" s="82" t="s">
        <v>1686</v>
      </c>
      <c r="C18" s="61" t="s">
        <v>1687</v>
      </c>
    </row>
    <row r="19" spans="1:3" ht="15" outlineLevel="1">
      <c r="A19" s="136" t="s">
        <v>1688</v>
      </c>
      <c r="B19" s="82" t="s">
        <v>1689</v>
      </c>
      <c r="C19" s="61"/>
    </row>
    <row r="20" spans="1:3" ht="15" outlineLevel="1">
      <c r="A20" s="136" t="s">
        <v>1690</v>
      </c>
      <c r="B20" s="131"/>
      <c r="C20" s="61"/>
    </row>
    <row r="21" spans="1:3" ht="15" outlineLevel="1">
      <c r="A21" s="136" t="s">
        <v>1691</v>
      </c>
      <c r="B21" s="131"/>
      <c r="C21" s="61"/>
    </row>
    <row r="22" spans="1:3" ht="15" outlineLevel="1">
      <c r="A22" s="136" t="s">
        <v>1692</v>
      </c>
      <c r="B22" s="131"/>
      <c r="C22" s="61"/>
    </row>
    <row r="23" spans="1:3" ht="15" outlineLevel="1">
      <c r="A23" s="136" t="s">
        <v>1693</v>
      </c>
      <c r="B23" s="131"/>
      <c r="C23" s="61"/>
    </row>
    <row r="24" spans="1:3" ht="18.75">
      <c r="A24" s="73"/>
      <c r="B24" s="73" t="s">
        <v>1694</v>
      </c>
      <c r="C24" s="135" t="s">
        <v>1695</v>
      </c>
    </row>
    <row r="25" spans="1:3" ht="15">
      <c r="A25" s="136" t="s">
        <v>1696</v>
      </c>
      <c r="B25" s="82" t="s">
        <v>1697</v>
      </c>
      <c r="C25" s="61" t="s">
        <v>44</v>
      </c>
    </row>
    <row r="26" spans="1:3" ht="15">
      <c r="A26" s="136" t="s">
        <v>1698</v>
      </c>
      <c r="B26" s="82" t="s">
        <v>1699</v>
      </c>
      <c r="C26" s="61" t="s">
        <v>1700</v>
      </c>
    </row>
    <row r="27" spans="1:3" ht="15">
      <c r="A27" s="136" t="s">
        <v>1701</v>
      </c>
      <c r="B27" s="82" t="s">
        <v>1702</v>
      </c>
      <c r="C27" s="61" t="s">
        <v>1703</v>
      </c>
    </row>
    <row r="28" spans="1:3" ht="15" outlineLevel="1">
      <c r="A28" s="136" t="s">
        <v>1696</v>
      </c>
      <c r="B28" s="81"/>
      <c r="C28" s="61"/>
    </row>
    <row r="29" spans="1:3" ht="15" outlineLevel="1">
      <c r="A29" s="136" t="s">
        <v>1704</v>
      </c>
      <c r="B29" s="81"/>
      <c r="C29" s="61"/>
    </row>
    <row r="30" spans="1:3" ht="15" outlineLevel="1">
      <c r="A30" s="136" t="s">
        <v>1705</v>
      </c>
      <c r="B30" s="82"/>
      <c r="C30" s="61"/>
    </row>
    <row r="31" spans="1:3" ht="18.75">
      <c r="A31" s="73"/>
      <c r="B31" s="73" t="s">
        <v>1706</v>
      </c>
      <c r="C31" s="135" t="s">
        <v>1648</v>
      </c>
    </row>
    <row r="32" spans="1:3" ht="15">
      <c r="A32" s="136" t="s">
        <v>1707</v>
      </c>
      <c r="B32" s="76" t="s">
        <v>1708</v>
      </c>
      <c r="C32" s="61" t="s">
        <v>1599</v>
      </c>
    </row>
    <row r="33" spans="1:2" ht="15">
      <c r="A33" s="136" t="s">
        <v>1709</v>
      </c>
      <c r="B33" s="81"/>
    </row>
    <row r="34" spans="1:2" ht="15">
      <c r="A34" s="136" t="s">
        <v>1710</v>
      </c>
      <c r="B34" s="81"/>
    </row>
    <row r="35" spans="1:2" ht="15">
      <c r="A35" s="136" t="s">
        <v>1711</v>
      </c>
      <c r="B35" s="81"/>
    </row>
    <row r="36" spans="1:2" ht="15">
      <c r="A36" s="136" t="s">
        <v>1712</v>
      </c>
      <c r="B36" s="81"/>
    </row>
    <row r="37" spans="1:2" ht="15">
      <c r="A37" s="136" t="s">
        <v>1713</v>
      </c>
      <c r="B37" s="81"/>
    </row>
    <row r="38" ht="15">
      <c r="B38" s="81"/>
    </row>
    <row r="39" ht="15">
      <c r="B39" s="81"/>
    </row>
    <row r="40" ht="15">
      <c r="B40" s="81"/>
    </row>
    <row r="41" ht="15">
      <c r="B41" s="81"/>
    </row>
    <row r="42" ht="15">
      <c r="B42" s="81"/>
    </row>
    <row r="43" ht="15">
      <c r="B43" s="81"/>
    </row>
    <row r="44" ht="15">
      <c r="B44" s="81"/>
    </row>
    <row r="45" ht="15">
      <c r="B45" s="81"/>
    </row>
    <row r="46" ht="15">
      <c r="B46" s="81"/>
    </row>
    <row r="47" ht="15">
      <c r="B47" s="81"/>
    </row>
    <row r="48" ht="15">
      <c r="B48" s="81"/>
    </row>
    <row r="49" ht="15">
      <c r="B49" s="81"/>
    </row>
    <row r="50" ht="15">
      <c r="B50" s="81"/>
    </row>
    <row r="51" ht="15">
      <c r="B51" s="81"/>
    </row>
    <row r="52" ht="15">
      <c r="B52" s="81"/>
    </row>
    <row r="53" ht="15">
      <c r="B53" s="81"/>
    </row>
    <row r="54" ht="15">
      <c r="B54" s="81"/>
    </row>
    <row r="55" ht="15">
      <c r="B55" s="81"/>
    </row>
    <row r="56" ht="15">
      <c r="B56" s="81"/>
    </row>
    <row r="57" ht="15">
      <c r="B57" s="81"/>
    </row>
    <row r="58" ht="15">
      <c r="B58" s="81"/>
    </row>
    <row r="59" ht="15">
      <c r="B59" s="81"/>
    </row>
    <row r="60" ht="15">
      <c r="B60" s="81"/>
    </row>
    <row r="61" ht="15">
      <c r="B61" s="81"/>
    </row>
    <row r="62" ht="15">
      <c r="B62" s="81"/>
    </row>
    <row r="63" ht="15">
      <c r="B63" s="81"/>
    </row>
    <row r="64" ht="15">
      <c r="B64" s="81"/>
    </row>
    <row r="65" ht="15">
      <c r="B65" s="81"/>
    </row>
    <row r="66" ht="15">
      <c r="B66" s="81"/>
    </row>
    <row r="67" ht="15">
      <c r="B67" s="81"/>
    </row>
    <row r="68" ht="15">
      <c r="B68" s="81"/>
    </row>
    <row r="69" ht="15">
      <c r="B69" s="81"/>
    </row>
    <row r="70" ht="15">
      <c r="B70" s="81"/>
    </row>
    <row r="71" ht="15">
      <c r="B71" s="81"/>
    </row>
    <row r="72" ht="15">
      <c r="B72" s="81"/>
    </row>
    <row r="73" ht="15">
      <c r="B73" s="81"/>
    </row>
    <row r="74" ht="15">
      <c r="B74" s="81"/>
    </row>
    <row r="75" ht="15">
      <c r="B75" s="81"/>
    </row>
    <row r="76" ht="15">
      <c r="B76" s="81"/>
    </row>
    <row r="77" ht="15">
      <c r="B77" s="81"/>
    </row>
    <row r="78" ht="15">
      <c r="B78" s="81"/>
    </row>
    <row r="79" ht="15">
      <c r="B79" s="81"/>
    </row>
    <row r="80" ht="15">
      <c r="B80" s="81"/>
    </row>
    <row r="81" ht="15">
      <c r="B81" s="81"/>
    </row>
    <row r="82" ht="15">
      <c r="B82" s="81"/>
    </row>
    <row r="83" ht="15">
      <c r="B83" s="58"/>
    </row>
    <row r="84" ht="15">
      <c r="B84" s="58"/>
    </row>
    <row r="85" ht="15">
      <c r="B85" s="58"/>
    </row>
    <row r="86" ht="15">
      <c r="B86" s="58"/>
    </row>
    <row r="87" ht="15">
      <c r="B87" s="58"/>
    </row>
    <row r="88" ht="15">
      <c r="B88" s="58"/>
    </row>
    <row r="89" ht="15">
      <c r="B89" s="58"/>
    </row>
    <row r="90" ht="15">
      <c r="B90" s="58"/>
    </row>
    <row r="91" ht="15">
      <c r="B91" s="58"/>
    </row>
    <row r="92" ht="15">
      <c r="B92" s="58"/>
    </row>
    <row r="93" ht="15">
      <c r="B93" s="81"/>
    </row>
    <row r="94" ht="15">
      <c r="B94" s="81"/>
    </row>
    <row r="95" ht="15">
      <c r="B95" s="81"/>
    </row>
    <row r="96" ht="15">
      <c r="B96" s="81"/>
    </row>
    <row r="97" ht="15">
      <c r="B97" s="81"/>
    </row>
    <row r="98" ht="15">
      <c r="B98" s="81"/>
    </row>
    <row r="99" ht="15">
      <c r="B99" s="81"/>
    </row>
    <row r="100" ht="15">
      <c r="B100" s="81"/>
    </row>
    <row r="101" ht="15">
      <c r="B101" s="103"/>
    </row>
    <row r="102" ht="15">
      <c r="B102" s="81"/>
    </row>
    <row r="103" ht="15">
      <c r="B103" s="81"/>
    </row>
    <row r="104" ht="15">
      <c r="B104" s="81"/>
    </row>
    <row r="105" ht="15">
      <c r="B105" s="81"/>
    </row>
    <row r="106" ht="15">
      <c r="B106" s="81"/>
    </row>
    <row r="107" ht="15">
      <c r="B107" s="81"/>
    </row>
    <row r="108" ht="15">
      <c r="B108" s="81"/>
    </row>
    <row r="109" ht="15">
      <c r="B109" s="81"/>
    </row>
    <row r="110" ht="15">
      <c r="B110" s="81"/>
    </row>
    <row r="111" ht="15">
      <c r="B111" s="81"/>
    </row>
    <row r="112" ht="15">
      <c r="B112" s="81"/>
    </row>
    <row r="113" ht="15">
      <c r="B113" s="81"/>
    </row>
    <row r="114" ht="15">
      <c r="B114" s="81"/>
    </row>
    <row r="115" ht="15">
      <c r="B115" s="81"/>
    </row>
    <row r="116" ht="15">
      <c r="B116" s="81"/>
    </row>
    <row r="117" ht="15">
      <c r="B117" s="81"/>
    </row>
    <row r="118" ht="15">
      <c r="B118" s="81"/>
    </row>
    <row r="120" ht="15">
      <c r="B120" s="81"/>
    </row>
    <row r="121" ht="15">
      <c r="B121" s="81"/>
    </row>
    <row r="122" ht="15">
      <c r="B122" s="81"/>
    </row>
    <row r="127" ht="15">
      <c r="B127" s="68"/>
    </row>
    <row r="128" ht="15">
      <c r="B128" s="137"/>
    </row>
    <row r="134" ht="15">
      <c r="B134" s="82"/>
    </row>
    <row r="135" ht="15">
      <c r="B135" s="81"/>
    </row>
    <row r="137" ht="15">
      <c r="B137" s="81"/>
    </row>
    <row r="138" ht="15">
      <c r="B138" s="81"/>
    </row>
    <row r="139" ht="15">
      <c r="B139" s="81"/>
    </row>
    <row r="140" ht="15">
      <c r="B140" s="81"/>
    </row>
    <row r="141" ht="15">
      <c r="B141" s="81"/>
    </row>
    <row r="142" ht="15">
      <c r="B142" s="81"/>
    </row>
    <row r="143" ht="15">
      <c r="B143" s="81"/>
    </row>
    <row r="144" ht="15">
      <c r="B144" s="81"/>
    </row>
    <row r="145" ht="15">
      <c r="B145" s="81"/>
    </row>
    <row r="146" ht="15">
      <c r="B146" s="81"/>
    </row>
    <row r="147" ht="15">
      <c r="B147" s="81"/>
    </row>
    <row r="148" ht="15">
      <c r="B148" s="81"/>
    </row>
    <row r="245" ht="15">
      <c r="B245" s="76"/>
    </row>
    <row r="246" ht="15">
      <c r="B246" s="81"/>
    </row>
    <row r="247" ht="15">
      <c r="B247" s="81"/>
    </row>
    <row r="250" ht="15">
      <c r="B250" s="81"/>
    </row>
    <row r="266" ht="15">
      <c r="B266" s="76"/>
    </row>
    <row r="296" ht="15">
      <c r="B296" s="68"/>
    </row>
    <row r="297" ht="15">
      <c r="B297" s="81"/>
    </row>
    <row r="299" ht="15">
      <c r="B299" s="81"/>
    </row>
    <row r="300" ht="15">
      <c r="B300" s="81"/>
    </row>
    <row r="301" ht="15">
      <c r="B301" s="81"/>
    </row>
    <row r="302" ht="15">
      <c r="B302" s="81"/>
    </row>
    <row r="303" ht="15">
      <c r="B303" s="81"/>
    </row>
    <row r="304" ht="15">
      <c r="B304" s="81"/>
    </row>
    <row r="305" ht="15">
      <c r="B305" s="81"/>
    </row>
    <row r="306" ht="15">
      <c r="B306" s="81"/>
    </row>
    <row r="307" ht="15">
      <c r="B307" s="81"/>
    </row>
    <row r="308" ht="15">
      <c r="B308" s="81"/>
    </row>
    <row r="309" ht="15">
      <c r="B309" s="81"/>
    </row>
    <row r="310" ht="15">
      <c r="B310" s="81"/>
    </row>
    <row r="322" ht="15">
      <c r="B322" s="81"/>
    </row>
    <row r="323" ht="15">
      <c r="B323" s="81"/>
    </row>
    <row r="324" ht="15">
      <c r="B324" s="81"/>
    </row>
    <row r="325" ht="15">
      <c r="B325" s="81"/>
    </row>
    <row r="326" ht="15">
      <c r="B326" s="81"/>
    </row>
    <row r="327" ht="15">
      <c r="B327" s="81"/>
    </row>
    <row r="328" ht="15">
      <c r="B328" s="81"/>
    </row>
    <row r="329" ht="15">
      <c r="B329" s="81"/>
    </row>
    <row r="330" ht="15">
      <c r="B330" s="81"/>
    </row>
    <row r="332" ht="15">
      <c r="B332" s="81"/>
    </row>
    <row r="333" ht="15">
      <c r="B333" s="81"/>
    </row>
    <row r="334" ht="15">
      <c r="B334" s="81"/>
    </row>
    <row r="335" ht="15">
      <c r="B335" s="81"/>
    </row>
    <row r="336" ht="15">
      <c r="B336" s="81"/>
    </row>
    <row r="338" ht="15">
      <c r="B338" s="81"/>
    </row>
    <row r="341" ht="15">
      <c r="B341" s="81"/>
    </row>
    <row r="344" ht="15">
      <c r="B344" s="81"/>
    </row>
    <row r="345" ht="15">
      <c r="B345" s="81"/>
    </row>
    <row r="346" ht="15">
      <c r="B346" s="81"/>
    </row>
    <row r="347" ht="15">
      <c r="B347" s="81"/>
    </row>
    <row r="348" ht="15">
      <c r="B348" s="81"/>
    </row>
    <row r="349" ht="15">
      <c r="B349" s="81"/>
    </row>
    <row r="350" ht="15">
      <c r="B350" s="81"/>
    </row>
    <row r="351" ht="15">
      <c r="B351" s="81"/>
    </row>
    <row r="352" ht="15">
      <c r="B352" s="81"/>
    </row>
    <row r="353" ht="15">
      <c r="B353" s="81"/>
    </row>
    <row r="354" ht="15">
      <c r="B354" s="81"/>
    </row>
    <row r="355" ht="15">
      <c r="B355" s="81"/>
    </row>
    <row r="356" ht="15">
      <c r="B356" s="81"/>
    </row>
    <row r="357" ht="15">
      <c r="B357" s="81"/>
    </row>
    <row r="358" ht="15">
      <c r="B358" s="81"/>
    </row>
    <row r="359" ht="15">
      <c r="B359" s="81"/>
    </row>
    <row r="360" ht="15">
      <c r="B360" s="81"/>
    </row>
    <row r="361" ht="15">
      <c r="B361" s="81"/>
    </row>
    <row r="362" ht="15">
      <c r="B362" s="81"/>
    </row>
    <row r="366" ht="15">
      <c r="B366" s="68"/>
    </row>
    <row r="383" ht="15">
      <c r="B383" s="138"/>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view="pageBreakPreview" zoomScale="60" zoomScaleNormal="60" zoomScalePageLayoutView="0" workbookViewId="0" topLeftCell="A148">
      <selection activeCell="K33" sqref="K33"/>
    </sheetView>
  </sheetViews>
  <sheetFormatPr defaultColWidth="9.140625" defaultRowHeight="12.75"/>
  <cols>
    <col min="1" max="1" width="242.00390625" style="35" customWidth="1"/>
    <col min="2" max="16384" width="9.140625" style="35" customWidth="1"/>
  </cols>
  <sheetData>
    <row r="1" ht="31.5">
      <c r="A1" s="57" t="s">
        <v>1714</v>
      </c>
    </row>
    <row r="3" ht="15">
      <c r="A3" s="139"/>
    </row>
    <row r="4" ht="34.5">
      <c r="A4" s="140" t="s">
        <v>1715</v>
      </c>
    </row>
    <row r="5" ht="34.5">
      <c r="A5" s="140" t="s">
        <v>1716</v>
      </c>
    </row>
    <row r="6" ht="34.5">
      <c r="A6" s="140" t="s">
        <v>1717</v>
      </c>
    </row>
    <row r="7" ht="17.25">
      <c r="A7" s="140"/>
    </row>
    <row r="8" ht="18.75">
      <c r="A8" s="141" t="s">
        <v>1718</v>
      </c>
    </row>
    <row r="9" ht="34.5">
      <c r="A9" s="142" t="s">
        <v>1719</v>
      </c>
    </row>
    <row r="10" ht="69">
      <c r="A10" s="143" t="s">
        <v>1720</v>
      </c>
    </row>
    <row r="11" ht="34.5">
      <c r="A11" s="143" t="s">
        <v>1721</v>
      </c>
    </row>
    <row r="12" ht="17.25">
      <c r="A12" s="143" t="s">
        <v>1722</v>
      </c>
    </row>
    <row r="13" ht="17.25">
      <c r="A13" s="143" t="s">
        <v>1723</v>
      </c>
    </row>
    <row r="14" ht="34.5">
      <c r="A14" s="143" t="s">
        <v>1724</v>
      </c>
    </row>
    <row r="15" ht="17.25">
      <c r="A15" s="143"/>
    </row>
    <row r="16" ht="18.75">
      <c r="A16" s="141" t="s">
        <v>1725</v>
      </c>
    </row>
    <row r="17" ht="17.25">
      <c r="A17" s="144" t="s">
        <v>1726</v>
      </c>
    </row>
    <row r="18" ht="34.5">
      <c r="A18" s="145" t="s">
        <v>1727</v>
      </c>
    </row>
    <row r="19" ht="34.5">
      <c r="A19" s="145" t="s">
        <v>1728</v>
      </c>
    </row>
    <row r="20" ht="51.75">
      <c r="A20" s="145" t="s">
        <v>1729</v>
      </c>
    </row>
    <row r="21" ht="86.25">
      <c r="A21" s="145" t="s">
        <v>1730</v>
      </c>
    </row>
    <row r="22" ht="51.75">
      <c r="A22" s="145" t="s">
        <v>1731</v>
      </c>
    </row>
    <row r="23" ht="34.5">
      <c r="A23" s="145" t="s">
        <v>1732</v>
      </c>
    </row>
    <row r="24" ht="17.25">
      <c r="A24" s="145" t="s">
        <v>1733</v>
      </c>
    </row>
    <row r="25" ht="17.25">
      <c r="A25" s="144" t="s">
        <v>1734</v>
      </c>
    </row>
    <row r="26" ht="51.75">
      <c r="A26" s="146" t="s">
        <v>1735</v>
      </c>
    </row>
    <row r="27" ht="17.25">
      <c r="A27" s="146" t="s">
        <v>1736</v>
      </c>
    </row>
    <row r="28" ht="17.25">
      <c r="A28" s="144" t="s">
        <v>1737</v>
      </c>
    </row>
    <row r="29" ht="34.5">
      <c r="A29" s="145" t="s">
        <v>1738</v>
      </c>
    </row>
    <row r="30" ht="34.5">
      <c r="A30" s="145" t="s">
        <v>1739</v>
      </c>
    </row>
    <row r="31" ht="34.5">
      <c r="A31" s="145" t="s">
        <v>1740</v>
      </c>
    </row>
    <row r="32" ht="34.5">
      <c r="A32" s="145" t="s">
        <v>1741</v>
      </c>
    </row>
    <row r="33" ht="17.25">
      <c r="A33" s="145"/>
    </row>
    <row r="34" ht="18.75">
      <c r="A34" s="141" t="s">
        <v>1742</v>
      </c>
    </row>
    <row r="35" ht="17.25">
      <c r="A35" s="144" t="s">
        <v>1743</v>
      </c>
    </row>
    <row r="36" ht="34.5">
      <c r="A36" s="145" t="s">
        <v>1744</v>
      </c>
    </row>
    <row r="37" ht="34.5">
      <c r="A37" s="145" t="s">
        <v>1745</v>
      </c>
    </row>
    <row r="38" ht="34.5">
      <c r="A38" s="145" t="s">
        <v>1746</v>
      </c>
    </row>
    <row r="39" ht="17.25">
      <c r="A39" s="145" t="s">
        <v>1747</v>
      </c>
    </row>
    <row r="40" ht="34.5">
      <c r="A40" s="145" t="s">
        <v>1748</v>
      </c>
    </row>
    <row r="41" ht="17.25">
      <c r="A41" s="144" t="s">
        <v>1749</v>
      </c>
    </row>
    <row r="42" ht="17.25">
      <c r="A42" s="145" t="s">
        <v>1750</v>
      </c>
    </row>
    <row r="43" ht="17.25">
      <c r="A43" s="146" t="s">
        <v>1751</v>
      </c>
    </row>
    <row r="44" ht="17.25">
      <c r="A44" s="144" t="s">
        <v>1752</v>
      </c>
    </row>
    <row r="45" ht="34.5">
      <c r="A45" s="146" t="s">
        <v>1753</v>
      </c>
    </row>
    <row r="46" ht="34.5">
      <c r="A46" s="145" t="s">
        <v>1754</v>
      </c>
    </row>
    <row r="47" ht="51.75">
      <c r="A47" s="145" t="s">
        <v>1755</v>
      </c>
    </row>
    <row r="48" ht="17.25">
      <c r="A48" s="145" t="s">
        <v>1756</v>
      </c>
    </row>
    <row r="49" ht="17.25">
      <c r="A49" s="146" t="s">
        <v>1757</v>
      </c>
    </row>
    <row r="50" ht="17.25">
      <c r="A50" s="144" t="s">
        <v>1758</v>
      </c>
    </row>
    <row r="51" ht="34.5">
      <c r="A51" s="146" t="s">
        <v>1759</v>
      </c>
    </row>
    <row r="52" ht="17.25">
      <c r="A52" s="145" t="s">
        <v>1760</v>
      </c>
    </row>
    <row r="53" ht="34.5">
      <c r="A53" s="146" t="s">
        <v>1761</v>
      </c>
    </row>
    <row r="54" ht="17.25">
      <c r="A54" s="144" t="s">
        <v>1762</v>
      </c>
    </row>
    <row r="55" ht="17.25">
      <c r="A55" s="146" t="s">
        <v>1763</v>
      </c>
    </row>
    <row r="56" ht="34.5">
      <c r="A56" s="145" t="s">
        <v>1764</v>
      </c>
    </row>
    <row r="57" ht="17.25">
      <c r="A57" s="145" t="s">
        <v>1765</v>
      </c>
    </row>
    <row r="58" ht="34.5">
      <c r="A58" s="145" t="s">
        <v>1766</v>
      </c>
    </row>
    <row r="59" ht="17.25">
      <c r="A59" s="144" t="s">
        <v>1767</v>
      </c>
    </row>
    <row r="60" ht="34.5">
      <c r="A60" s="145" t="s">
        <v>1768</v>
      </c>
    </row>
    <row r="61" ht="17.25">
      <c r="A61" s="147"/>
    </row>
    <row r="62" ht="18.75">
      <c r="A62" s="141" t="s">
        <v>1769</v>
      </c>
    </row>
    <row r="63" ht="17.25">
      <c r="A63" s="144" t="s">
        <v>1770</v>
      </c>
    </row>
    <row r="64" ht="34.5">
      <c r="A64" s="145" t="s">
        <v>1771</v>
      </c>
    </row>
    <row r="65" ht="17.25">
      <c r="A65" s="145" t="s">
        <v>1772</v>
      </c>
    </row>
    <row r="66" ht="34.5">
      <c r="A66" s="143" t="s">
        <v>1773</v>
      </c>
    </row>
    <row r="67" ht="34.5">
      <c r="A67" s="143" t="s">
        <v>1774</v>
      </c>
    </row>
    <row r="68" ht="34.5">
      <c r="A68" s="143" t="s">
        <v>1775</v>
      </c>
    </row>
    <row r="69" ht="17.25">
      <c r="A69" s="148" t="s">
        <v>1776</v>
      </c>
    </row>
    <row r="70" ht="51.75">
      <c r="A70" s="143" t="s">
        <v>1777</v>
      </c>
    </row>
    <row r="71" ht="17.25">
      <c r="A71" s="143" t="s">
        <v>1778</v>
      </c>
    </row>
    <row r="72" ht="17.25">
      <c r="A72" s="148" t="s">
        <v>1779</v>
      </c>
    </row>
    <row r="73" ht="17.25">
      <c r="A73" s="143" t="s">
        <v>1780</v>
      </c>
    </row>
    <row r="74" ht="17.25">
      <c r="A74" s="148" t="s">
        <v>1781</v>
      </c>
    </row>
    <row r="75" ht="34.5">
      <c r="A75" s="143" t="s">
        <v>1782</v>
      </c>
    </row>
    <row r="76" ht="17.25">
      <c r="A76" s="143" t="s">
        <v>1783</v>
      </c>
    </row>
    <row r="77" ht="51.75">
      <c r="A77" s="143" t="s">
        <v>1784</v>
      </c>
    </row>
    <row r="78" ht="17.25">
      <c r="A78" s="148" t="s">
        <v>1785</v>
      </c>
    </row>
    <row r="79" ht="17.25">
      <c r="A79" s="149" t="s">
        <v>1786</v>
      </c>
    </row>
    <row r="80" ht="17.25">
      <c r="A80" s="148" t="s">
        <v>1787</v>
      </c>
    </row>
    <row r="81" ht="34.5">
      <c r="A81" s="143" t="s">
        <v>1788</v>
      </c>
    </row>
    <row r="82" ht="34.5">
      <c r="A82" s="143" t="s">
        <v>1789</v>
      </c>
    </row>
    <row r="83" ht="34.5">
      <c r="A83" s="143" t="s">
        <v>1790</v>
      </c>
    </row>
    <row r="84" ht="34.5">
      <c r="A84" s="143" t="s">
        <v>1791</v>
      </c>
    </row>
    <row r="85" ht="34.5">
      <c r="A85" s="143" t="s">
        <v>1792</v>
      </c>
    </row>
    <row r="86" ht="17.25">
      <c r="A86" s="148" t="s">
        <v>1793</v>
      </c>
    </row>
    <row r="87" ht="17.25">
      <c r="A87" s="143" t="s">
        <v>1794</v>
      </c>
    </row>
    <row r="88" ht="34.5">
      <c r="A88" s="143" t="s">
        <v>1795</v>
      </c>
    </row>
    <row r="89" ht="17.25">
      <c r="A89" s="148" t="s">
        <v>1796</v>
      </c>
    </row>
    <row r="90" ht="34.5">
      <c r="A90" s="143" t="s">
        <v>1797</v>
      </c>
    </row>
    <row r="91" ht="17.25">
      <c r="A91" s="148" t="s">
        <v>1798</v>
      </c>
    </row>
    <row r="92" ht="17.25">
      <c r="A92" s="149" t="s">
        <v>1799</v>
      </c>
    </row>
    <row r="93" ht="17.25">
      <c r="A93" s="143" t="s">
        <v>1800</v>
      </c>
    </row>
    <row r="94" ht="17.25">
      <c r="A94" s="143"/>
    </row>
    <row r="95" ht="18.75">
      <c r="A95" s="141" t="s">
        <v>1801</v>
      </c>
    </row>
    <row r="96" ht="34.5">
      <c r="A96" s="149" t="s">
        <v>1802</v>
      </c>
    </row>
    <row r="97" ht="17.25">
      <c r="A97" s="149" t="s">
        <v>1803</v>
      </c>
    </row>
    <row r="98" ht="17.25">
      <c r="A98" s="148" t="s">
        <v>1804</v>
      </c>
    </row>
    <row r="99" ht="17.25">
      <c r="A99" s="140" t="s">
        <v>1805</v>
      </c>
    </row>
    <row r="100" ht="17.25">
      <c r="A100" s="143" t="s">
        <v>1806</v>
      </c>
    </row>
    <row r="101" ht="17.25">
      <c r="A101" s="143" t="s">
        <v>1807</v>
      </c>
    </row>
    <row r="102" ht="17.25">
      <c r="A102" s="143" t="s">
        <v>1808</v>
      </c>
    </row>
    <row r="103" ht="17.25">
      <c r="A103" s="143" t="s">
        <v>1809</v>
      </c>
    </row>
    <row r="104" ht="34.5">
      <c r="A104" s="143" t="s">
        <v>1810</v>
      </c>
    </row>
    <row r="105" ht="17.25">
      <c r="A105" s="140" t="s">
        <v>1811</v>
      </c>
    </row>
    <row r="106" ht="17.25">
      <c r="A106" s="143" t="s">
        <v>1812</v>
      </c>
    </row>
    <row r="107" ht="17.25">
      <c r="A107" s="143" t="s">
        <v>1813</v>
      </c>
    </row>
    <row r="108" ht="17.25">
      <c r="A108" s="143" t="s">
        <v>1814</v>
      </c>
    </row>
    <row r="109" ht="17.25">
      <c r="A109" s="143" t="s">
        <v>1815</v>
      </c>
    </row>
    <row r="110" ht="17.25">
      <c r="A110" s="143" t="s">
        <v>1816</v>
      </c>
    </row>
    <row r="111" ht="17.25">
      <c r="A111" s="143" t="s">
        <v>1817</v>
      </c>
    </row>
    <row r="112" ht="17.25">
      <c r="A112" s="148" t="s">
        <v>1818</v>
      </c>
    </row>
    <row r="113" ht="17.25">
      <c r="A113" s="143" t="s">
        <v>1819</v>
      </c>
    </row>
    <row r="114" ht="17.25">
      <c r="A114" s="140" t="s">
        <v>1820</v>
      </c>
    </row>
    <row r="115" ht="17.25">
      <c r="A115" s="143" t="s">
        <v>1821</v>
      </c>
    </row>
    <row r="116" ht="17.25">
      <c r="A116" s="143" t="s">
        <v>1822</v>
      </c>
    </row>
    <row r="117" ht="17.25">
      <c r="A117" s="140" t="s">
        <v>1823</v>
      </c>
    </row>
    <row r="118" ht="17.25">
      <c r="A118" s="143" t="s">
        <v>1824</v>
      </c>
    </row>
    <row r="119" ht="17.25">
      <c r="A119" s="143" t="s">
        <v>1825</v>
      </c>
    </row>
    <row r="120" ht="17.25">
      <c r="A120" s="143" t="s">
        <v>1826</v>
      </c>
    </row>
    <row r="121" ht="17.25">
      <c r="A121" s="148" t="s">
        <v>1827</v>
      </c>
    </row>
    <row r="122" ht="17.25">
      <c r="A122" s="140" t="s">
        <v>1828</v>
      </c>
    </row>
    <row r="123" ht="17.25">
      <c r="A123" s="140" t="s">
        <v>1829</v>
      </c>
    </row>
    <row r="124" ht="17.25">
      <c r="A124" s="143" t="s">
        <v>1830</v>
      </c>
    </row>
    <row r="125" ht="17.25">
      <c r="A125" s="143" t="s">
        <v>1831</v>
      </c>
    </row>
    <row r="126" ht="17.25">
      <c r="A126" s="143" t="s">
        <v>1832</v>
      </c>
    </row>
    <row r="127" ht="17.25">
      <c r="A127" s="143" t="s">
        <v>1833</v>
      </c>
    </row>
    <row r="128" ht="17.25">
      <c r="A128" s="143" t="s">
        <v>1834</v>
      </c>
    </row>
    <row r="129" ht="17.25">
      <c r="A129" s="148" t="s">
        <v>1835</v>
      </c>
    </row>
    <row r="130" ht="34.5">
      <c r="A130" s="143" t="s">
        <v>1836</v>
      </c>
    </row>
    <row r="131" ht="69">
      <c r="A131" s="143" t="s">
        <v>1837</v>
      </c>
    </row>
    <row r="132" ht="34.5">
      <c r="A132" s="143" t="s">
        <v>1838</v>
      </c>
    </row>
    <row r="133" ht="17.25">
      <c r="A133" s="148" t="s">
        <v>1839</v>
      </c>
    </row>
    <row r="134" ht="34.5">
      <c r="A134" s="140" t="s">
        <v>1840</v>
      </c>
    </row>
    <row r="135" ht="17.25">
      <c r="A135" s="140"/>
    </row>
    <row r="136" ht="18.75">
      <c r="A136" s="141" t="s">
        <v>1841</v>
      </c>
    </row>
    <row r="137" ht="17.25">
      <c r="A137" s="143" t="s">
        <v>1842</v>
      </c>
    </row>
    <row r="138" ht="34.5">
      <c r="A138" s="145" t="s">
        <v>1843</v>
      </c>
    </row>
    <row r="139" ht="34.5">
      <c r="A139" s="145" t="s">
        <v>1844</v>
      </c>
    </row>
    <row r="140" ht="17.25">
      <c r="A140" s="144" t="s">
        <v>1845</v>
      </c>
    </row>
    <row r="141" ht="17.25">
      <c r="A141" s="150" t="s">
        <v>1846</v>
      </c>
    </row>
    <row r="142" ht="34.5">
      <c r="A142" s="146" t="s">
        <v>1847</v>
      </c>
    </row>
    <row r="143" ht="17.25">
      <c r="A143" s="145" t="s">
        <v>1848</v>
      </c>
    </row>
    <row r="144" ht="17.25">
      <c r="A144" s="145" t="s">
        <v>1849</v>
      </c>
    </row>
    <row r="145" ht="17.25">
      <c r="A145" s="150" t="s">
        <v>1850</v>
      </c>
    </row>
    <row r="146" ht="17.25">
      <c r="A146" s="144" t="s">
        <v>1851</v>
      </c>
    </row>
    <row r="147" ht="17.25">
      <c r="A147" s="150" t="s">
        <v>1852</v>
      </c>
    </row>
    <row r="148" ht="17.25">
      <c r="A148" s="145" t="s">
        <v>1853</v>
      </c>
    </row>
    <row r="149" ht="17.25">
      <c r="A149" s="145" t="s">
        <v>1854</v>
      </c>
    </row>
    <row r="150" ht="17.25">
      <c r="A150" s="145" t="s">
        <v>1855</v>
      </c>
    </row>
    <row r="151" ht="34.5">
      <c r="A151" s="150" t="s">
        <v>1856</v>
      </c>
    </row>
    <row r="152" ht="17.25">
      <c r="A152" s="144" t="s">
        <v>1857</v>
      </c>
    </row>
    <row r="153" ht="17.25">
      <c r="A153" s="145" t="s">
        <v>1858</v>
      </c>
    </row>
    <row r="154" ht="17.25">
      <c r="A154" s="145" t="s">
        <v>1859</v>
      </c>
    </row>
    <row r="155" ht="17.25">
      <c r="A155" s="145" t="s">
        <v>1860</v>
      </c>
    </row>
    <row r="156" ht="17.25">
      <c r="A156" s="145" t="s">
        <v>1861</v>
      </c>
    </row>
    <row r="157" ht="34.5">
      <c r="A157" s="145" t="s">
        <v>1862</v>
      </c>
    </row>
    <row r="158" ht="34.5">
      <c r="A158" s="145" t="s">
        <v>1863</v>
      </c>
    </row>
    <row r="159" ht="17.25">
      <c r="A159" s="144" t="s">
        <v>1864</v>
      </c>
    </row>
    <row r="160" ht="34.5">
      <c r="A160" s="145" t="s">
        <v>1865</v>
      </c>
    </row>
    <row r="161" ht="34.5">
      <c r="A161" s="145" t="s">
        <v>1866</v>
      </c>
    </row>
    <row r="162" ht="17.25">
      <c r="A162" s="145" t="s">
        <v>1867</v>
      </c>
    </row>
    <row r="163" ht="17.25">
      <c r="A163" s="144" t="s">
        <v>1868</v>
      </c>
    </row>
    <row r="164" ht="34.5">
      <c r="A164" s="151" t="s">
        <v>1869</v>
      </c>
    </row>
    <row r="165" ht="34.5">
      <c r="A165" s="145" t="s">
        <v>1870</v>
      </c>
    </row>
    <row r="166" ht="17.25">
      <c r="A166" s="144" t="s">
        <v>1871</v>
      </c>
    </row>
    <row r="167" ht="17.25">
      <c r="A167" s="145" t="s">
        <v>1872</v>
      </c>
    </row>
    <row r="168" ht="17.25">
      <c r="A168" s="144" t="s">
        <v>1873</v>
      </c>
    </row>
    <row r="169" ht="17.25">
      <c r="A169" s="146" t="s">
        <v>1874</v>
      </c>
    </row>
    <row r="170" ht="17.25">
      <c r="A170" s="146"/>
    </row>
    <row r="171" ht="17.25">
      <c r="A171" s="146"/>
    </row>
    <row r="172" ht="17.25">
      <c r="A172" s="146"/>
    </row>
    <row r="173" ht="17.25">
      <c r="A173" s="146"/>
    </row>
    <row r="174" ht="17.25">
      <c r="A174" s="146"/>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6" r:id="rId2"/>
  <headerFooter>
    <oddHeader>&amp;R&amp;G</oddHeader>
  </headerFooter>
  <rowBreaks count="4" manualBreakCount="4">
    <brk id="14" max="0" man="1"/>
    <brk id="49" max="0" man="1"/>
    <brk id="88" max="0" man="1"/>
    <brk id="139"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M27"/>
  <sheetViews>
    <sheetView showGridLines="0" view="pageBreakPreview" zoomScale="60" zoomScaleNormal="80" zoomScalePageLayoutView="0" workbookViewId="0" topLeftCell="A1">
      <selection activeCell="K33" sqref="K33"/>
    </sheetView>
  </sheetViews>
  <sheetFormatPr defaultColWidth="9.140625" defaultRowHeight="12.75"/>
  <cols>
    <col min="1" max="1" width="19.8515625" style="152" customWidth="1"/>
    <col min="2" max="16384" width="9.140625" style="152" customWidth="1"/>
  </cols>
  <sheetData>
    <row r="4" spans="1:13" ht="15.75">
      <c r="A4" s="173" t="s">
        <v>1875</v>
      </c>
      <c r="B4" s="174"/>
      <c r="C4" s="174"/>
      <c r="D4" s="174"/>
      <c r="E4" s="174"/>
      <c r="F4" s="174"/>
      <c r="G4" s="174"/>
      <c r="H4" s="174"/>
      <c r="I4" s="174"/>
      <c r="J4" s="174"/>
      <c r="K4" s="174"/>
      <c r="L4" s="174"/>
      <c r="M4" s="174"/>
    </row>
    <row r="5" spans="1:13" ht="15">
      <c r="A5" s="153"/>
      <c r="B5" s="153"/>
      <c r="C5" s="153"/>
      <c r="D5" s="153"/>
      <c r="E5" s="153"/>
      <c r="F5" s="153"/>
      <c r="G5" s="153"/>
      <c r="H5" s="153"/>
      <c r="I5" s="153"/>
      <c r="J5" s="153"/>
      <c r="K5" s="153"/>
      <c r="L5" s="153"/>
      <c r="M5" s="153"/>
    </row>
    <row r="6" spans="1:13" ht="15.75">
      <c r="A6" s="175" t="s">
        <v>1876</v>
      </c>
      <c r="B6" s="176"/>
      <c r="C6" s="176"/>
      <c r="D6" s="176"/>
      <c r="E6" s="176"/>
      <c r="F6" s="176"/>
      <c r="G6" s="176"/>
      <c r="H6" s="176"/>
      <c r="I6" s="176"/>
      <c r="J6" s="176"/>
      <c r="K6" s="176"/>
      <c r="L6" s="176"/>
      <c r="M6" s="177"/>
    </row>
    <row r="7" spans="1:13" ht="15">
      <c r="A7" s="153"/>
      <c r="B7" s="153"/>
      <c r="C7" s="153"/>
      <c r="D7" s="153"/>
      <c r="E7" s="153"/>
      <c r="F7" s="153"/>
      <c r="G7" s="153"/>
      <c r="H7" s="153"/>
      <c r="I7" s="153"/>
      <c r="J7" s="153"/>
      <c r="K7" s="153"/>
      <c r="L7" s="153"/>
      <c r="M7" s="153"/>
    </row>
    <row r="8" spans="1:13" ht="15">
      <c r="A8" s="178" t="s">
        <v>1876</v>
      </c>
      <c r="B8" s="153"/>
      <c r="C8" s="180">
        <f>'A. HTT General'!C17</f>
        <v>42735</v>
      </c>
      <c r="D8" s="164"/>
      <c r="E8" s="164"/>
      <c r="F8" s="153"/>
      <c r="G8" s="153"/>
      <c r="H8" s="153"/>
      <c r="I8" s="153"/>
      <c r="J8" s="153"/>
      <c r="K8" s="153"/>
      <c r="L8" s="153"/>
      <c r="M8" s="153"/>
    </row>
    <row r="9" spans="1:13" ht="15">
      <c r="A9" s="179"/>
      <c r="B9" s="153"/>
      <c r="C9" s="181"/>
      <c r="D9" s="181"/>
      <c r="E9" s="181"/>
      <c r="F9" s="153"/>
      <c r="G9" s="153"/>
      <c r="H9" s="153"/>
      <c r="I9" s="153"/>
      <c r="J9" s="153"/>
      <c r="K9" s="153"/>
      <c r="L9" s="153"/>
      <c r="M9" s="153"/>
    </row>
    <row r="10" spans="1:13" ht="15">
      <c r="A10" s="153"/>
      <c r="B10" s="153"/>
      <c r="C10" s="153"/>
      <c r="D10" s="153"/>
      <c r="E10" s="153"/>
      <c r="F10" s="153"/>
      <c r="G10" s="153"/>
      <c r="H10" s="153"/>
      <c r="I10" s="153"/>
      <c r="J10" s="153"/>
      <c r="K10" s="153"/>
      <c r="L10" s="153"/>
      <c r="M10" s="153"/>
    </row>
    <row r="11" spans="1:13" ht="15.75">
      <c r="A11" s="175" t="s">
        <v>1877</v>
      </c>
      <c r="B11" s="176"/>
      <c r="C11" s="176"/>
      <c r="D11" s="176"/>
      <c r="E11" s="176"/>
      <c r="F11" s="176"/>
      <c r="G11" s="176"/>
      <c r="H11" s="176"/>
      <c r="I11" s="176"/>
      <c r="J11" s="176"/>
      <c r="K11" s="176"/>
      <c r="L11" s="176"/>
      <c r="M11" s="177"/>
    </row>
    <row r="12" spans="1:13" ht="15.75">
      <c r="A12" s="154"/>
      <c r="B12" s="155"/>
      <c r="C12" s="155"/>
      <c r="D12" s="155"/>
      <c r="E12" s="155"/>
      <c r="F12" s="155"/>
      <c r="G12" s="155"/>
      <c r="H12" s="155"/>
      <c r="I12" s="155"/>
      <c r="J12" s="155"/>
      <c r="K12" s="155"/>
      <c r="L12" s="155"/>
      <c r="M12" s="155"/>
    </row>
    <row r="13" spans="1:13" ht="15">
      <c r="A13" s="182" t="s">
        <v>1878</v>
      </c>
      <c r="B13" s="183"/>
      <c r="C13" s="183"/>
      <c r="D13" s="183"/>
      <c r="E13" s="184"/>
      <c r="F13" s="183"/>
      <c r="G13" s="183"/>
      <c r="H13" s="183"/>
      <c r="I13" s="168"/>
      <c r="J13" s="162"/>
      <c r="K13" s="162"/>
      <c r="L13" s="162"/>
      <c r="M13" s="162"/>
    </row>
    <row r="14" spans="1:13" ht="15">
      <c r="A14" s="169" t="s">
        <v>1540</v>
      </c>
      <c r="B14" s="170"/>
      <c r="C14" s="170"/>
      <c r="D14" s="170"/>
      <c r="E14" s="171"/>
      <c r="F14" s="171"/>
      <c r="G14" s="171"/>
      <c r="H14" s="171"/>
      <c r="I14" s="163"/>
      <c r="J14" s="164"/>
      <c r="K14" s="164"/>
      <c r="L14" s="164"/>
      <c r="M14" s="164"/>
    </row>
    <row r="15" spans="1:13" ht="15">
      <c r="A15" s="166" t="s">
        <v>12</v>
      </c>
      <c r="B15" s="164"/>
      <c r="C15" s="164"/>
      <c r="D15" s="164"/>
      <c r="E15" s="172"/>
      <c r="F15" s="172"/>
      <c r="G15" s="172"/>
      <c r="H15" s="172"/>
      <c r="I15" s="156"/>
      <c r="J15" s="157"/>
      <c r="K15" s="157"/>
      <c r="L15" s="157"/>
      <c r="M15" s="157"/>
    </row>
    <row r="16" spans="1:13" ht="15">
      <c r="A16" s="153"/>
      <c r="B16" s="153"/>
      <c r="C16" s="153"/>
      <c r="D16" s="153"/>
      <c r="E16" s="153"/>
      <c r="F16" s="153"/>
      <c r="G16" s="153"/>
      <c r="H16" s="153"/>
      <c r="I16" s="153"/>
      <c r="J16" s="153"/>
      <c r="K16" s="153"/>
      <c r="L16" s="153"/>
      <c r="M16" s="153"/>
    </row>
    <row r="17" spans="1:13" ht="15">
      <c r="A17" s="161" t="s">
        <v>1879</v>
      </c>
      <c r="B17" s="162"/>
      <c r="C17" s="162"/>
      <c r="D17" s="162"/>
      <c r="E17" s="162"/>
      <c r="F17" s="162"/>
      <c r="G17" s="162"/>
      <c r="H17" s="162"/>
      <c r="I17" s="162"/>
      <c r="J17" s="161"/>
      <c r="K17" s="162"/>
      <c r="L17" s="168"/>
      <c r="M17" s="162"/>
    </row>
    <row r="18" spans="1:13" ht="15">
      <c r="A18" s="163" t="s">
        <v>1880</v>
      </c>
      <c r="B18" s="164"/>
      <c r="C18" s="164"/>
      <c r="D18" s="164"/>
      <c r="E18" s="163" t="s">
        <v>1881</v>
      </c>
      <c r="F18" s="164"/>
      <c r="G18" s="164"/>
      <c r="H18" s="167" t="s">
        <v>1882</v>
      </c>
      <c r="I18" s="164"/>
      <c r="J18" s="164"/>
      <c r="K18" s="164"/>
      <c r="L18" s="164"/>
      <c r="M18" s="153"/>
    </row>
    <row r="19" spans="1:13" ht="15">
      <c r="A19" s="153"/>
      <c r="B19" s="153"/>
      <c r="C19" s="153"/>
      <c r="D19" s="153"/>
      <c r="E19" s="153"/>
      <c r="F19" s="153"/>
      <c r="G19" s="153"/>
      <c r="H19" s="153"/>
      <c r="I19" s="153"/>
      <c r="J19" s="153"/>
      <c r="K19" s="153"/>
      <c r="L19" s="153"/>
      <c r="M19" s="153"/>
    </row>
    <row r="20" spans="1:13" ht="15">
      <c r="A20" s="161" t="s">
        <v>1883</v>
      </c>
      <c r="B20" s="162"/>
      <c r="C20" s="162"/>
      <c r="D20" s="162"/>
      <c r="E20" s="162"/>
      <c r="F20" s="162"/>
      <c r="G20" s="161"/>
      <c r="H20" s="162"/>
      <c r="I20" s="162"/>
      <c r="J20" s="162"/>
      <c r="K20" s="168"/>
      <c r="L20" s="162"/>
      <c r="M20" s="162"/>
    </row>
    <row r="21" spans="1:13" ht="15">
      <c r="A21" s="163" t="s">
        <v>1884</v>
      </c>
      <c r="B21" s="164"/>
      <c r="C21" s="164"/>
      <c r="D21" s="164"/>
      <c r="E21" s="165" t="s">
        <v>1885</v>
      </c>
      <c r="F21" s="164"/>
      <c r="G21" s="164"/>
      <c r="H21" s="166" t="s">
        <v>1886</v>
      </c>
      <c r="I21" s="164"/>
      <c r="J21" s="164"/>
      <c r="K21" s="164"/>
      <c r="L21" s="164"/>
      <c r="M21" s="164"/>
    </row>
    <row r="22" spans="1:13" ht="15">
      <c r="A22" s="163" t="s">
        <v>1887</v>
      </c>
      <c r="B22" s="164"/>
      <c r="C22" s="164"/>
      <c r="D22" s="164"/>
      <c r="E22" s="165" t="s">
        <v>1888</v>
      </c>
      <c r="F22" s="164"/>
      <c r="G22" s="164"/>
      <c r="H22" s="166" t="s">
        <v>1889</v>
      </c>
      <c r="I22" s="164"/>
      <c r="J22" s="164"/>
      <c r="K22" s="164"/>
      <c r="L22" s="164"/>
      <c r="M22" s="153"/>
    </row>
    <row r="23" spans="1:13" ht="15">
      <c r="A23" s="153"/>
      <c r="B23" s="153"/>
      <c r="C23" s="153"/>
      <c r="D23" s="153"/>
      <c r="E23" s="153"/>
      <c r="F23" s="153"/>
      <c r="G23" s="153"/>
      <c r="H23" s="153"/>
      <c r="I23" s="153"/>
      <c r="J23" s="153"/>
      <c r="K23" s="153"/>
      <c r="L23" s="153"/>
      <c r="M23" s="153"/>
    </row>
    <row r="24" spans="1:13" ht="15">
      <c r="A24" s="161" t="s">
        <v>1890</v>
      </c>
      <c r="B24" s="162"/>
      <c r="C24" s="162"/>
      <c r="D24" s="162"/>
      <c r="E24" s="162"/>
      <c r="F24" s="162"/>
      <c r="G24" s="162"/>
      <c r="H24" s="162"/>
      <c r="I24" s="162"/>
      <c r="J24" s="162"/>
      <c r="K24" s="162"/>
      <c r="L24" s="162"/>
      <c r="M24" s="162"/>
    </row>
    <row r="25" spans="1:13" ht="15">
      <c r="A25" s="163" t="s">
        <v>1891</v>
      </c>
      <c r="B25" s="164"/>
      <c r="C25" s="164"/>
      <c r="D25" s="164"/>
      <c r="E25" s="164"/>
      <c r="F25" s="164"/>
      <c r="G25" s="164"/>
      <c r="H25" s="164"/>
      <c r="I25" s="164"/>
      <c r="J25" s="164"/>
      <c r="K25" s="164"/>
      <c r="L25" s="164"/>
      <c r="M25" s="164"/>
    </row>
    <row r="26" spans="1:13" ht="15">
      <c r="A26" s="163" t="s">
        <v>1892</v>
      </c>
      <c r="B26" s="164"/>
      <c r="C26" s="164"/>
      <c r="D26" s="164"/>
      <c r="E26" s="164"/>
      <c r="F26" s="164"/>
      <c r="G26" s="164"/>
      <c r="H26" s="164"/>
      <c r="I26" s="164"/>
      <c r="J26" s="164"/>
      <c r="K26" s="164"/>
      <c r="L26" s="164"/>
      <c r="M26" s="164"/>
    </row>
    <row r="27" spans="1:13" ht="15">
      <c r="A27" s="163" t="s">
        <v>1893</v>
      </c>
      <c r="B27" s="164"/>
      <c r="C27" s="164"/>
      <c r="D27" s="164"/>
      <c r="E27" s="164"/>
      <c r="F27" s="164"/>
      <c r="G27" s="164"/>
      <c r="H27" s="164"/>
      <c r="I27" s="164"/>
      <c r="J27" s="164"/>
      <c r="K27" s="164"/>
      <c r="L27" s="164"/>
      <c r="M27" s="164"/>
    </row>
  </sheetData>
  <sheetProtection/>
  <mergeCells count="30">
    <mergeCell ref="A4:M4"/>
    <mergeCell ref="A6:M6"/>
    <mergeCell ref="A8:A9"/>
    <mergeCell ref="C8:E9"/>
    <mergeCell ref="A11:M11"/>
    <mergeCell ref="A13:D13"/>
    <mergeCell ref="E13:H13"/>
    <mergeCell ref="I13:M13"/>
    <mergeCell ref="A14:H14"/>
    <mergeCell ref="I14:M14"/>
    <mergeCell ref="A15:H15"/>
    <mergeCell ref="A17:I17"/>
    <mergeCell ref="J17:K17"/>
    <mergeCell ref="L17:M17"/>
    <mergeCell ref="A18:D18"/>
    <mergeCell ref="E18:G18"/>
    <mergeCell ref="H18:L18"/>
    <mergeCell ref="A20:F20"/>
    <mergeCell ref="G20:J20"/>
    <mergeCell ref="K20:M20"/>
    <mergeCell ref="A24:M24"/>
    <mergeCell ref="A25:M25"/>
    <mergeCell ref="A26:M26"/>
    <mergeCell ref="A27:M27"/>
    <mergeCell ref="A21:D21"/>
    <mergeCell ref="E21:G21"/>
    <mergeCell ref="H21:M21"/>
    <mergeCell ref="A22:D22"/>
    <mergeCell ref="E22:G22"/>
    <mergeCell ref="H22:L22"/>
  </mergeCells>
  <hyperlinks>
    <hyperlink ref="H22" r:id="rId1" display="filiep.wyseur@bnpparibasfortis.com"/>
    <hyperlink ref="H18" r:id="rId2" display="mailto:oscar.meester@bnpparibasfortis.com"/>
    <hyperlink ref="H21" r:id="rId3" display="bart.vantomme@bnpparibasfortis.com"/>
    <hyperlink ref="A15" r:id="rId4" display="https://www.bnpparibasfortis.com/investors/coveredbonds"/>
    <hyperlink ref="A14" r:id="rId5" display="almt-coveredbond@bnpparibasfortis.com"/>
  </hyperlinks>
  <printOptions/>
  <pageMargins left="0.7" right="0.7" top="0.75" bottom="0.75" header="0.3" footer="0.3"/>
  <pageSetup horizontalDpi="600" verticalDpi="600" orientation="portrait" paperSize="9" scale="69" r:id="rId6"/>
</worksheet>
</file>

<file path=xl/worksheets/sheet7.xml><?xml version="1.0" encoding="utf-8"?>
<worksheet xmlns="http://schemas.openxmlformats.org/spreadsheetml/2006/main" xmlns:r="http://schemas.openxmlformats.org/officeDocument/2006/relationships">
  <dimension ref="B1:T15"/>
  <sheetViews>
    <sheetView showGridLines="0" view="pageBreakPreview" zoomScale="60" zoomScalePageLayoutView="0" workbookViewId="0" topLeftCell="B1">
      <selection activeCell="R19" sqref="R19"/>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8.00390625" style="0" customWidth="1"/>
    <col min="17" max="17" width="3.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37.5" customHeight="1">
      <c r="B2" s="1"/>
      <c r="C2" s="1"/>
      <c r="D2" s="1"/>
      <c r="E2" s="1"/>
      <c r="F2" s="1"/>
      <c r="G2" s="1"/>
      <c r="H2" s="1"/>
      <c r="I2" s="1"/>
      <c r="J2" s="1"/>
      <c r="K2" s="1"/>
      <c r="L2" s="1"/>
      <c r="M2" s="1"/>
      <c r="N2" s="1"/>
      <c r="O2" s="1"/>
      <c r="P2" s="1"/>
      <c r="Q2" s="1"/>
      <c r="R2" s="1"/>
      <c r="S2" s="1"/>
      <c r="T2" s="1"/>
    </row>
    <row r="3" spans="2:20" ht="34.5" customHeight="1">
      <c r="B3" s="1"/>
      <c r="C3" s="198" t="s">
        <v>856</v>
      </c>
      <c r="D3" s="199"/>
      <c r="E3" s="199"/>
      <c r="F3" s="199"/>
      <c r="G3" s="199"/>
      <c r="H3" s="199"/>
      <c r="I3" s="199"/>
      <c r="J3" s="199"/>
      <c r="K3" s="199"/>
      <c r="L3" s="199"/>
      <c r="M3" s="199"/>
      <c r="N3" s="199"/>
      <c r="O3" s="199"/>
      <c r="P3" s="199"/>
      <c r="Q3" s="1"/>
      <c r="R3" s="1"/>
      <c r="S3" s="1"/>
      <c r="T3" s="1"/>
    </row>
    <row r="4" spans="2:20" ht="5.25" customHeight="1">
      <c r="B4" s="1"/>
      <c r="C4" s="1"/>
      <c r="D4" s="1"/>
      <c r="E4" s="1"/>
      <c r="F4" s="1"/>
      <c r="G4" s="1"/>
      <c r="H4" s="1"/>
      <c r="I4" s="1"/>
      <c r="J4" s="1"/>
      <c r="K4" s="1"/>
      <c r="L4" s="1"/>
      <c r="M4" s="1"/>
      <c r="N4" s="1"/>
      <c r="O4" s="1"/>
      <c r="P4" s="1"/>
      <c r="Q4" s="1"/>
      <c r="R4" s="1"/>
      <c r="S4" s="1"/>
      <c r="T4" s="1"/>
    </row>
    <row r="5" spans="2:20" ht="18.75" customHeight="1">
      <c r="B5" s="1"/>
      <c r="C5" s="200" t="s">
        <v>857</v>
      </c>
      <c r="D5" s="201"/>
      <c r="E5" s="201"/>
      <c r="F5" s="201"/>
      <c r="G5" s="201"/>
      <c r="H5" s="201"/>
      <c r="I5" s="201"/>
      <c r="J5" s="201"/>
      <c r="K5" s="201"/>
      <c r="L5" s="201"/>
      <c r="M5" s="201"/>
      <c r="N5" s="201"/>
      <c r="O5" s="201"/>
      <c r="P5" s="202"/>
      <c r="Q5" s="1"/>
      <c r="R5" s="1"/>
      <c r="S5" s="1"/>
      <c r="T5" s="1"/>
    </row>
    <row r="6" spans="2:20" ht="4.5" customHeight="1">
      <c r="B6" s="1"/>
      <c r="C6" s="1"/>
      <c r="D6" s="1"/>
      <c r="E6" s="1"/>
      <c r="F6" s="1"/>
      <c r="G6" s="1"/>
      <c r="H6" s="1"/>
      <c r="I6" s="1"/>
      <c r="J6" s="1"/>
      <c r="K6" s="1"/>
      <c r="L6" s="1"/>
      <c r="M6" s="1"/>
      <c r="N6" s="1"/>
      <c r="O6" s="1"/>
      <c r="P6" s="1"/>
      <c r="Q6" s="1"/>
      <c r="R6" s="1"/>
      <c r="S6" s="1"/>
      <c r="T6" s="1"/>
    </row>
    <row r="7" spans="2:20" ht="30.75" customHeight="1">
      <c r="B7" s="1"/>
      <c r="C7" s="3" t="s">
        <v>863</v>
      </c>
      <c r="D7" s="3" t="s">
        <v>864</v>
      </c>
      <c r="E7" s="191" t="s">
        <v>865</v>
      </c>
      <c r="F7" s="192"/>
      <c r="G7" s="192"/>
      <c r="H7" s="191" t="s">
        <v>866</v>
      </c>
      <c r="I7" s="192"/>
      <c r="J7" s="193" t="s">
        <v>867</v>
      </c>
      <c r="K7" s="192"/>
      <c r="L7" s="192"/>
      <c r="M7" s="3" t="s">
        <v>868</v>
      </c>
      <c r="N7" s="4" t="s">
        <v>869</v>
      </c>
      <c r="O7" s="3" t="s">
        <v>870</v>
      </c>
      <c r="P7" s="193" t="s">
        <v>871</v>
      </c>
      <c r="Q7" s="192"/>
      <c r="R7" s="4" t="s">
        <v>872</v>
      </c>
      <c r="S7" s="4" t="s">
        <v>873</v>
      </c>
      <c r="T7" s="4" t="s">
        <v>878</v>
      </c>
    </row>
    <row r="8" spans="2:20" ht="11.25" customHeight="1">
      <c r="B8" s="1"/>
      <c r="C8" s="5" t="s">
        <v>874</v>
      </c>
      <c r="D8" s="6" t="s">
        <v>875</v>
      </c>
      <c r="E8" s="194">
        <v>500000000</v>
      </c>
      <c r="F8" s="195"/>
      <c r="G8" s="195"/>
      <c r="H8" s="196">
        <v>42667</v>
      </c>
      <c r="I8" s="195"/>
      <c r="J8" s="196">
        <v>45223</v>
      </c>
      <c r="K8" s="195"/>
      <c r="L8" s="195"/>
      <c r="M8" s="6" t="s">
        <v>2</v>
      </c>
      <c r="N8" s="6" t="s">
        <v>876</v>
      </c>
      <c r="O8" s="8">
        <v>0</v>
      </c>
      <c r="P8" s="197" t="s">
        <v>877</v>
      </c>
      <c r="Q8" s="195"/>
      <c r="R8" s="9"/>
      <c r="S8" s="10">
        <v>6.816438356164384</v>
      </c>
      <c r="T8" s="6" t="s">
        <v>879</v>
      </c>
    </row>
    <row r="9" spans="2:20" ht="15" customHeight="1">
      <c r="B9" s="1"/>
      <c r="C9" s="11"/>
      <c r="D9" s="12"/>
      <c r="E9" s="204">
        <v>500000000</v>
      </c>
      <c r="F9" s="205"/>
      <c r="G9" s="205"/>
      <c r="H9" s="206"/>
      <c r="I9" s="207"/>
      <c r="J9" s="206"/>
      <c r="K9" s="207"/>
      <c r="L9" s="207"/>
      <c r="M9" s="11"/>
      <c r="N9" s="11"/>
      <c r="O9" s="11"/>
      <c r="P9" s="206"/>
      <c r="Q9" s="207"/>
      <c r="R9" s="11"/>
      <c r="S9" s="11"/>
      <c r="T9" s="11"/>
    </row>
    <row r="10" spans="2:20" ht="5.25" customHeight="1">
      <c r="B10" s="1"/>
      <c r="C10" s="1"/>
      <c r="D10" s="1"/>
      <c r="E10" s="1"/>
      <c r="F10" s="1"/>
      <c r="G10" s="1"/>
      <c r="H10" s="1"/>
      <c r="I10" s="1"/>
      <c r="J10" s="1"/>
      <c r="K10" s="1"/>
      <c r="L10" s="1"/>
      <c r="M10" s="1"/>
      <c r="N10" s="1"/>
      <c r="O10" s="1"/>
      <c r="P10" s="1"/>
      <c r="Q10" s="1"/>
      <c r="R10" s="1"/>
      <c r="S10" s="1"/>
      <c r="T10" s="1"/>
    </row>
    <row r="11" spans="2:20" ht="19.5" customHeight="1">
      <c r="B11" s="1"/>
      <c r="C11" s="200" t="s">
        <v>858</v>
      </c>
      <c r="D11" s="201"/>
      <c r="E11" s="201"/>
      <c r="F11" s="201"/>
      <c r="G11" s="201"/>
      <c r="H11" s="201"/>
      <c r="I11" s="201"/>
      <c r="J11" s="201"/>
      <c r="K11" s="201"/>
      <c r="L11" s="201"/>
      <c r="M11" s="201"/>
      <c r="N11" s="201"/>
      <c r="O11" s="201"/>
      <c r="P11" s="202"/>
      <c r="Q11" s="1"/>
      <c r="R11" s="1"/>
      <c r="S11" s="1"/>
      <c r="T11" s="1"/>
    </row>
    <row r="12" spans="2:20" ht="18" customHeight="1">
      <c r="B12" s="1"/>
      <c r="C12" s="187" t="s">
        <v>859</v>
      </c>
      <c r="D12" s="188"/>
      <c r="E12" s="188"/>
      <c r="F12" s="188"/>
      <c r="G12" s="1"/>
      <c r="H12" s="1"/>
      <c r="I12" s="1"/>
      <c r="J12" s="1"/>
      <c r="K12" s="203">
        <v>500000000</v>
      </c>
      <c r="L12" s="188"/>
      <c r="M12" s="188"/>
      <c r="N12" s="1"/>
      <c r="O12" s="1"/>
      <c r="P12" s="1"/>
      <c r="Q12" s="1"/>
      <c r="R12" s="1"/>
      <c r="S12" s="1"/>
      <c r="T12" s="1"/>
    </row>
    <row r="13" spans="2:20" ht="15" customHeight="1">
      <c r="B13" s="1"/>
      <c r="C13" s="187" t="s">
        <v>860</v>
      </c>
      <c r="D13" s="188"/>
      <c r="E13" s="188"/>
      <c r="F13" s="188"/>
      <c r="G13" s="188"/>
      <c r="H13" s="188"/>
      <c r="I13" s="1"/>
      <c r="J13" s="1"/>
      <c r="K13" s="1"/>
      <c r="L13" s="13"/>
      <c r="M13" s="14">
        <v>0</v>
      </c>
      <c r="N13" s="1"/>
      <c r="O13" s="1"/>
      <c r="P13" s="1"/>
      <c r="Q13" s="1"/>
      <c r="R13" s="1"/>
      <c r="S13" s="1"/>
      <c r="T13" s="1"/>
    </row>
    <row r="14" spans="2:20" ht="15" customHeight="1">
      <c r="B14" s="1"/>
      <c r="C14" s="187" t="s">
        <v>861</v>
      </c>
      <c r="D14" s="188"/>
      <c r="E14" s="188"/>
      <c r="F14" s="188"/>
      <c r="G14" s="188"/>
      <c r="H14" s="188"/>
      <c r="I14" s="1"/>
      <c r="J14" s="1"/>
      <c r="K14" s="185">
        <v>6.816438356164384</v>
      </c>
      <c r="L14" s="186"/>
      <c r="M14" s="186"/>
      <c r="N14" s="1"/>
      <c r="O14" s="1"/>
      <c r="P14" s="1"/>
      <c r="Q14" s="1"/>
      <c r="R14" s="1"/>
      <c r="S14" s="1"/>
      <c r="T14" s="1"/>
    </row>
    <row r="15" spans="3:6" ht="15" customHeight="1">
      <c r="C15" s="189" t="s">
        <v>862</v>
      </c>
      <c r="D15" s="190"/>
      <c r="E15" s="190"/>
      <c r="F15" s="190"/>
    </row>
  </sheetData>
  <sheetProtection/>
  <mergeCells count="21">
    <mergeCell ref="E9:G9"/>
    <mergeCell ref="H9:I9"/>
    <mergeCell ref="J9:L9"/>
    <mergeCell ref="P9:Q9"/>
    <mergeCell ref="P7:Q7"/>
    <mergeCell ref="E8:G8"/>
    <mergeCell ref="H8:I8"/>
    <mergeCell ref="J8:L8"/>
    <mergeCell ref="P8:Q8"/>
    <mergeCell ref="C3:P3"/>
    <mergeCell ref="C5:P5"/>
    <mergeCell ref="K14:M14"/>
    <mergeCell ref="C14:H14"/>
    <mergeCell ref="C15:F15"/>
    <mergeCell ref="E7:G7"/>
    <mergeCell ref="H7:I7"/>
    <mergeCell ref="J7:L7"/>
    <mergeCell ref="C11:P11"/>
    <mergeCell ref="C12:F12"/>
    <mergeCell ref="K12:M12"/>
    <mergeCell ref="C13:H13"/>
  </mergeCells>
  <hyperlinks>
    <hyperlink ref="C8" r:id="rId1" display="mailto:BD@135194"/>
  </hyperlinks>
  <printOptions/>
  <pageMargins left="0.44431372549019615" right="0.44431372549019615" top="0.44431372549019615" bottom="0.44431372549019615" header="0.5098039215686275" footer="0.5098039215686275"/>
  <pageSetup horizontalDpi="600" verticalDpi="600" orientation="landscape" scale="94" r:id="rId2"/>
</worksheet>
</file>

<file path=xl/worksheets/sheet8.xml><?xml version="1.0" encoding="utf-8"?>
<worksheet xmlns="http://schemas.openxmlformats.org/spreadsheetml/2006/main" xmlns:r="http://schemas.openxmlformats.org/officeDocument/2006/relationships">
  <dimension ref="B2:G17"/>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18.00390625" style="0" customWidth="1"/>
    <col min="5" max="5" width="17.00390625" style="0" customWidth="1"/>
    <col min="6" max="6" width="23.00390625" style="0" customWidth="1"/>
    <col min="7" max="7" width="6.00390625" style="0" customWidth="1"/>
  </cols>
  <sheetData>
    <row r="1" ht="1.5" customHeight="1"/>
    <row r="2" spans="2:7" ht="37.5" customHeight="1">
      <c r="B2" s="1"/>
      <c r="C2" s="1"/>
      <c r="D2" s="1"/>
      <c r="E2" s="1"/>
      <c r="F2" s="1"/>
      <c r="G2" s="1"/>
    </row>
    <row r="3" spans="2:7" ht="36" customHeight="1">
      <c r="B3" s="198" t="s">
        <v>880</v>
      </c>
      <c r="C3" s="199"/>
      <c r="D3" s="199"/>
      <c r="E3" s="199"/>
      <c r="F3" s="199"/>
      <c r="G3" s="199"/>
    </row>
    <row r="4" spans="2:7" ht="9.75" customHeight="1">
      <c r="B4" s="1"/>
      <c r="C4" s="1"/>
      <c r="D4" s="1"/>
      <c r="E4" s="1"/>
      <c r="F4" s="1"/>
      <c r="G4" s="1"/>
    </row>
    <row r="5" spans="2:7" ht="18.75" customHeight="1">
      <c r="B5" s="212" t="s">
        <v>881</v>
      </c>
      <c r="C5" s="213"/>
      <c r="D5" s="213"/>
      <c r="E5" s="213"/>
      <c r="F5" s="213"/>
      <c r="G5" s="214"/>
    </row>
    <row r="6" spans="2:7" ht="12.75" customHeight="1">
      <c r="B6" s="1"/>
      <c r="C6" s="1"/>
      <c r="D6" s="1"/>
      <c r="E6" s="1"/>
      <c r="F6" s="1"/>
      <c r="G6" s="1"/>
    </row>
    <row r="7" spans="2:7" ht="15.75" customHeight="1">
      <c r="B7" s="15" t="s">
        <v>883</v>
      </c>
      <c r="C7" s="208" t="s">
        <v>884</v>
      </c>
      <c r="D7" s="209"/>
      <c r="E7" s="16" t="s">
        <v>885</v>
      </c>
      <c r="F7" s="16" t="s">
        <v>886</v>
      </c>
      <c r="G7" s="1"/>
    </row>
    <row r="8" spans="2:7" ht="15" customHeight="1">
      <c r="B8" s="17" t="s">
        <v>887</v>
      </c>
      <c r="C8" s="210" t="s">
        <v>888</v>
      </c>
      <c r="D8" s="211"/>
      <c r="E8" s="2" t="s">
        <v>889</v>
      </c>
      <c r="F8" s="2" t="s">
        <v>890</v>
      </c>
      <c r="G8" s="1"/>
    </row>
    <row r="9" spans="2:7" ht="15" customHeight="1">
      <c r="B9" s="17" t="s">
        <v>891</v>
      </c>
      <c r="C9" s="210" t="s">
        <v>892</v>
      </c>
      <c r="D9" s="211"/>
      <c r="E9" s="2" t="s">
        <v>889</v>
      </c>
      <c r="F9" s="2" t="s">
        <v>893</v>
      </c>
      <c r="G9" s="1"/>
    </row>
    <row r="10" spans="2:7" ht="15" customHeight="1">
      <c r="B10" s="17" t="s">
        <v>894</v>
      </c>
      <c r="C10" s="210" t="s">
        <v>895</v>
      </c>
      <c r="D10" s="211"/>
      <c r="E10" s="2" t="s">
        <v>889</v>
      </c>
      <c r="F10" s="2" t="s">
        <v>896</v>
      </c>
      <c r="G10" s="1"/>
    </row>
    <row r="11" spans="2:7" ht="28.5" customHeight="1">
      <c r="B11" s="1"/>
      <c r="C11" s="1"/>
      <c r="D11" s="1"/>
      <c r="E11" s="1"/>
      <c r="F11" s="1"/>
      <c r="G11" s="1"/>
    </row>
    <row r="12" spans="2:7" ht="18.75" customHeight="1">
      <c r="B12" s="212" t="s">
        <v>882</v>
      </c>
      <c r="C12" s="213"/>
      <c r="D12" s="213"/>
      <c r="E12" s="213"/>
      <c r="F12" s="213"/>
      <c r="G12" s="214"/>
    </row>
    <row r="13" spans="2:7" ht="15.75" customHeight="1">
      <c r="B13" s="1"/>
      <c r="C13" s="1"/>
      <c r="D13" s="1"/>
      <c r="E13" s="1"/>
      <c r="F13" s="1"/>
      <c r="G13" s="1"/>
    </row>
    <row r="14" spans="2:7" ht="15.75" customHeight="1">
      <c r="B14" s="15" t="s">
        <v>883</v>
      </c>
      <c r="C14" s="208" t="s">
        <v>884</v>
      </c>
      <c r="D14" s="209"/>
      <c r="E14" s="16" t="s">
        <v>885</v>
      </c>
      <c r="F14" s="1"/>
      <c r="G14" s="1"/>
    </row>
    <row r="15" spans="2:7" ht="15" customHeight="1">
      <c r="B15" s="17" t="s">
        <v>887</v>
      </c>
      <c r="C15" s="210" t="s">
        <v>897</v>
      </c>
      <c r="D15" s="211"/>
      <c r="E15" s="2"/>
      <c r="F15" s="1"/>
      <c r="G15" s="1"/>
    </row>
    <row r="16" spans="2:7" ht="15" customHeight="1">
      <c r="B16" s="17" t="s">
        <v>891</v>
      </c>
      <c r="C16" s="210" t="s">
        <v>898</v>
      </c>
      <c r="D16" s="211"/>
      <c r="E16" s="2" t="s">
        <v>889</v>
      </c>
      <c r="F16" s="1"/>
      <c r="G16" s="1"/>
    </row>
    <row r="17" spans="2:5" ht="15" customHeight="1">
      <c r="B17" s="17" t="s">
        <v>894</v>
      </c>
      <c r="C17" s="210" t="s">
        <v>899</v>
      </c>
      <c r="D17" s="211"/>
      <c r="E17" s="2" t="s">
        <v>889</v>
      </c>
    </row>
  </sheetData>
  <sheetProtection/>
  <mergeCells count="11">
    <mergeCell ref="C10:D10"/>
    <mergeCell ref="C14:D14"/>
    <mergeCell ref="C15:D15"/>
    <mergeCell ref="C16:D16"/>
    <mergeCell ref="C17:D17"/>
    <mergeCell ref="B3:G3"/>
    <mergeCell ref="B5:G5"/>
    <mergeCell ref="B12:G12"/>
    <mergeCell ref="C7:D7"/>
    <mergeCell ref="C8:D8"/>
    <mergeCell ref="C9:D9"/>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U88"/>
  <sheetViews>
    <sheetView showGridLines="0" view="pageBreakPreview" zoomScale="60" zoomScaleNormal="85" zoomScalePageLayoutView="0" workbookViewId="0" topLeftCell="B25">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16.00390625" style="0" customWidth="1"/>
    <col min="7" max="7" width="14.00390625" style="0" customWidth="1"/>
    <col min="8" max="16" width="0.9921875" style="0" customWidth="1"/>
    <col min="17" max="17" width="13.00390625" style="0" customWidth="1"/>
    <col min="18" max="19" width="3.00390625" style="0" customWidth="1"/>
    <col min="20" max="20" width="0.9921875" style="0" customWidth="1"/>
    <col min="21" max="21" width="2.00390625" style="0" customWidth="1"/>
  </cols>
  <sheetData>
    <row r="1" spans="2:21" ht="10.5" customHeight="1">
      <c r="B1" s="1"/>
      <c r="C1" s="1"/>
      <c r="D1" s="1"/>
      <c r="E1" s="1"/>
      <c r="F1" s="1"/>
      <c r="G1" s="1"/>
      <c r="H1" s="1"/>
      <c r="I1" s="1"/>
      <c r="J1" s="1"/>
      <c r="K1" s="1"/>
      <c r="L1" s="1"/>
      <c r="M1" s="1"/>
      <c r="N1" s="1"/>
      <c r="O1" s="1"/>
      <c r="P1" s="1"/>
      <c r="Q1" s="1"/>
      <c r="R1" s="1"/>
      <c r="S1" s="1"/>
      <c r="T1" s="1"/>
      <c r="U1" s="1"/>
    </row>
    <row r="2" spans="2:21" ht="17.25" customHeight="1">
      <c r="B2" s="1"/>
      <c r="C2" s="1"/>
      <c r="D2" s="1"/>
      <c r="E2" s="1"/>
      <c r="F2" s="258"/>
      <c r="G2" s="259"/>
      <c r="H2" s="259"/>
      <c r="I2" s="259"/>
      <c r="J2" s="259"/>
      <c r="K2" s="259"/>
      <c r="L2" s="259"/>
      <c r="M2" s="259"/>
      <c r="N2" s="259"/>
      <c r="O2" s="259"/>
      <c r="P2" s="259"/>
      <c r="Q2" s="259"/>
      <c r="R2" s="1"/>
      <c r="S2" s="1"/>
      <c r="T2" s="1"/>
      <c r="U2" s="1"/>
    </row>
    <row r="3" spans="2:21" ht="9" customHeight="1">
      <c r="B3" s="1"/>
      <c r="C3" s="1"/>
      <c r="D3" s="1"/>
      <c r="E3" s="1"/>
      <c r="F3" s="1"/>
      <c r="G3" s="1"/>
      <c r="H3" s="1"/>
      <c r="I3" s="1"/>
      <c r="J3" s="1"/>
      <c r="K3" s="1"/>
      <c r="L3" s="1"/>
      <c r="M3" s="1"/>
      <c r="N3" s="1"/>
      <c r="O3" s="1"/>
      <c r="P3" s="1"/>
      <c r="Q3" s="1"/>
      <c r="R3" s="1"/>
      <c r="S3" s="1"/>
      <c r="T3" s="1"/>
      <c r="U3" s="1"/>
    </row>
    <row r="4" spans="2:21" ht="33.75" customHeight="1">
      <c r="B4" s="198" t="s">
        <v>900</v>
      </c>
      <c r="C4" s="199"/>
      <c r="D4" s="199"/>
      <c r="E4" s="199"/>
      <c r="F4" s="199"/>
      <c r="G4" s="199"/>
      <c r="H4" s="199"/>
      <c r="I4" s="199"/>
      <c r="J4" s="199"/>
      <c r="K4" s="199"/>
      <c r="L4" s="199"/>
      <c r="M4" s="199"/>
      <c r="N4" s="199"/>
      <c r="O4" s="199"/>
      <c r="P4" s="199"/>
      <c r="Q4" s="199"/>
      <c r="R4" s="199"/>
      <c r="S4" s="1"/>
      <c r="T4" s="1"/>
      <c r="U4" s="1"/>
    </row>
    <row r="5" spans="2:21" ht="8.25" customHeight="1">
      <c r="B5" s="1"/>
      <c r="C5" s="1"/>
      <c r="D5" s="1"/>
      <c r="E5" s="1"/>
      <c r="F5" s="1"/>
      <c r="G5" s="1"/>
      <c r="H5" s="1"/>
      <c r="I5" s="1"/>
      <c r="J5" s="1"/>
      <c r="K5" s="1"/>
      <c r="L5" s="1"/>
      <c r="M5" s="1"/>
      <c r="N5" s="1"/>
      <c r="O5" s="1"/>
      <c r="P5" s="1"/>
      <c r="Q5" s="1"/>
      <c r="R5" s="1"/>
      <c r="S5" s="1"/>
      <c r="T5" s="1"/>
      <c r="U5" s="1"/>
    </row>
    <row r="6" spans="2:21" ht="14.25" customHeight="1">
      <c r="B6" s="187" t="s">
        <v>901</v>
      </c>
      <c r="C6" s="188"/>
      <c r="D6" s="188"/>
      <c r="E6" s="188"/>
      <c r="F6" s="188"/>
      <c r="G6" s="1"/>
      <c r="H6" s="1"/>
      <c r="I6" s="1"/>
      <c r="J6" s="1"/>
      <c r="K6" s="1"/>
      <c r="L6" s="1"/>
      <c r="M6" s="1"/>
      <c r="N6" s="1"/>
      <c r="O6" s="1"/>
      <c r="P6" s="1"/>
      <c r="Q6" s="1"/>
      <c r="R6" s="1"/>
      <c r="S6" s="1"/>
      <c r="T6" s="1"/>
      <c r="U6" s="1"/>
    </row>
    <row r="7" spans="2:21" ht="6" customHeight="1">
      <c r="B7" s="1"/>
      <c r="C7" s="1"/>
      <c r="D7" s="1"/>
      <c r="E7" s="1"/>
      <c r="F7" s="1"/>
      <c r="G7" s="1"/>
      <c r="H7" s="1"/>
      <c r="I7" s="1"/>
      <c r="J7" s="1"/>
      <c r="K7" s="1"/>
      <c r="L7" s="1"/>
      <c r="M7" s="1"/>
      <c r="N7" s="1"/>
      <c r="O7" s="1"/>
      <c r="P7" s="1"/>
      <c r="Q7" s="1"/>
      <c r="R7" s="1"/>
      <c r="S7" s="1"/>
      <c r="T7" s="1"/>
      <c r="U7" s="1"/>
    </row>
    <row r="8" spans="2:21" ht="18.75" customHeight="1">
      <c r="B8" s="200" t="s">
        <v>902</v>
      </c>
      <c r="C8" s="201"/>
      <c r="D8" s="201"/>
      <c r="E8" s="201"/>
      <c r="F8" s="201"/>
      <c r="G8" s="201"/>
      <c r="H8" s="201"/>
      <c r="I8" s="201"/>
      <c r="J8" s="201"/>
      <c r="K8" s="201"/>
      <c r="L8" s="201"/>
      <c r="M8" s="201"/>
      <c r="N8" s="201"/>
      <c r="O8" s="201"/>
      <c r="P8" s="201"/>
      <c r="Q8" s="201"/>
      <c r="R8" s="202"/>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57" t="s">
        <v>903</v>
      </c>
      <c r="C10" s="256"/>
      <c r="D10" s="256"/>
      <c r="E10" s="256"/>
      <c r="F10" s="256"/>
      <c r="G10" s="256"/>
      <c r="H10" s="256"/>
      <c r="I10" s="1"/>
      <c r="J10" s="260">
        <v>500000000</v>
      </c>
      <c r="K10" s="256"/>
      <c r="L10" s="256"/>
      <c r="M10" s="256"/>
      <c r="N10" s="256"/>
      <c r="O10" s="256"/>
      <c r="P10" s="256"/>
      <c r="Q10" s="256"/>
      <c r="R10" s="256"/>
      <c r="S10" s="18" t="s">
        <v>904</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57" t="s">
        <v>906</v>
      </c>
      <c r="C12" s="256"/>
      <c r="D12" s="256"/>
      <c r="E12" s="256"/>
      <c r="F12" s="256"/>
      <c r="G12" s="256"/>
      <c r="H12" s="256"/>
      <c r="I12" s="1"/>
      <c r="J12" s="203">
        <v>749698138.8600012</v>
      </c>
      <c r="K12" s="188"/>
      <c r="L12" s="188"/>
      <c r="M12" s="188"/>
      <c r="N12" s="188"/>
      <c r="O12" s="188"/>
      <c r="P12" s="188"/>
      <c r="Q12" s="188"/>
      <c r="R12" s="188"/>
      <c r="S12" s="229" t="s">
        <v>905</v>
      </c>
      <c r="T12" s="230"/>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187" t="s">
        <v>907</v>
      </c>
      <c r="C14" s="188"/>
      <c r="D14" s="188"/>
      <c r="E14" s="188"/>
      <c r="F14" s="188"/>
      <c r="G14" s="188"/>
      <c r="H14" s="188"/>
      <c r="I14" s="1"/>
      <c r="J14" s="1"/>
      <c r="K14" s="1"/>
      <c r="L14" s="203">
        <v>5000000</v>
      </c>
      <c r="M14" s="188"/>
      <c r="N14" s="188"/>
      <c r="O14" s="188"/>
      <c r="P14" s="188"/>
      <c r="Q14" s="188"/>
      <c r="R14" s="188"/>
      <c r="S14" s="229" t="s">
        <v>908</v>
      </c>
      <c r="T14" s="230"/>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187" t="s">
        <v>909</v>
      </c>
      <c r="C16" s="188"/>
      <c r="D16" s="188"/>
      <c r="E16" s="188"/>
      <c r="F16" s="188"/>
      <c r="G16" s="188"/>
      <c r="H16" s="188"/>
      <c r="I16" s="1"/>
      <c r="J16" s="1"/>
      <c r="K16" s="1"/>
      <c r="L16" s="203">
        <v>36890916.63</v>
      </c>
      <c r="M16" s="188"/>
      <c r="N16" s="188"/>
      <c r="O16" s="188"/>
      <c r="P16" s="188"/>
      <c r="Q16" s="188"/>
      <c r="R16" s="188"/>
      <c r="S16" s="229" t="s">
        <v>910</v>
      </c>
      <c r="T16" s="230"/>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187" t="s">
        <v>911</v>
      </c>
      <c r="C18" s="188"/>
      <c r="D18" s="188"/>
      <c r="E18" s="188"/>
      <c r="F18" s="188"/>
      <c r="G18" s="188"/>
      <c r="H18" s="188"/>
      <c r="I18" s="1"/>
      <c r="J18" s="255">
        <v>0.5831781109800025</v>
      </c>
      <c r="K18" s="256"/>
      <c r="L18" s="256"/>
      <c r="M18" s="256"/>
      <c r="N18" s="256"/>
      <c r="O18" s="256"/>
      <c r="P18" s="256"/>
      <c r="Q18" s="256"/>
      <c r="R18" s="256"/>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200" t="s">
        <v>912</v>
      </c>
      <c r="C20" s="201"/>
      <c r="D20" s="201"/>
      <c r="E20" s="201"/>
      <c r="F20" s="201"/>
      <c r="G20" s="201"/>
      <c r="H20" s="201"/>
      <c r="I20" s="201"/>
      <c r="J20" s="201"/>
      <c r="K20" s="201"/>
      <c r="L20" s="201"/>
      <c r="M20" s="201"/>
      <c r="N20" s="201"/>
      <c r="O20" s="201"/>
      <c r="P20" s="201"/>
      <c r="Q20" s="201"/>
      <c r="R20" s="202"/>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227" t="s">
        <v>955</v>
      </c>
      <c r="C22" s="211"/>
      <c r="D22" s="211"/>
      <c r="E22" s="211"/>
      <c r="F22" s="211"/>
      <c r="G22" s="211"/>
      <c r="H22" s="218"/>
      <c r="I22" s="219"/>
      <c r="J22" s="224">
        <v>624999422.7600983</v>
      </c>
      <c r="K22" s="211"/>
      <c r="L22" s="211"/>
      <c r="M22" s="211"/>
      <c r="N22" s="211"/>
      <c r="O22" s="211"/>
      <c r="P22" s="211"/>
      <c r="Q22" s="211"/>
      <c r="R22" s="211"/>
      <c r="S22" s="229" t="s">
        <v>913</v>
      </c>
      <c r="T22" s="230"/>
      <c r="U22" s="1"/>
    </row>
    <row r="23" spans="2:21" ht="9.75" customHeight="1">
      <c r="B23" s="210"/>
      <c r="C23" s="211"/>
      <c r="D23" s="211"/>
      <c r="E23" s="211"/>
      <c r="F23" s="211"/>
      <c r="G23" s="211"/>
      <c r="H23" s="218"/>
      <c r="I23" s="219"/>
      <c r="J23" s="226"/>
      <c r="K23" s="211"/>
      <c r="L23" s="211"/>
      <c r="M23" s="211"/>
      <c r="N23" s="211"/>
      <c r="O23" s="211"/>
      <c r="P23" s="211"/>
      <c r="Q23" s="211"/>
      <c r="R23" s="211"/>
      <c r="S23" s="1"/>
      <c r="T23" s="1"/>
      <c r="U23" s="1"/>
    </row>
    <row r="24" spans="2:21" ht="14.25" customHeight="1">
      <c r="B24" s="227" t="s">
        <v>956</v>
      </c>
      <c r="C24" s="211"/>
      <c r="D24" s="211"/>
      <c r="E24" s="211"/>
      <c r="F24" s="211"/>
      <c r="G24" s="211"/>
      <c r="H24" s="211"/>
      <c r="I24" s="211"/>
      <c r="J24" s="211"/>
      <c r="K24" s="218"/>
      <c r="L24" s="219"/>
      <c r="M24" s="228">
        <v>1.2499988455201967</v>
      </c>
      <c r="N24" s="211"/>
      <c r="O24" s="211"/>
      <c r="P24" s="211"/>
      <c r="Q24" s="211"/>
      <c r="R24" s="211"/>
      <c r="S24" s="246" t="s">
        <v>914</v>
      </c>
      <c r="T24" s="247"/>
      <c r="U24" s="248"/>
    </row>
    <row r="25" spans="2:21" ht="9" customHeight="1">
      <c r="B25" s="210"/>
      <c r="C25" s="211"/>
      <c r="D25" s="211"/>
      <c r="E25" s="211"/>
      <c r="F25" s="211"/>
      <c r="G25" s="211"/>
      <c r="H25" s="218"/>
      <c r="I25" s="219"/>
      <c r="J25" s="226"/>
      <c r="K25" s="211"/>
      <c r="L25" s="211"/>
      <c r="M25" s="211"/>
      <c r="N25" s="211"/>
      <c r="O25" s="211"/>
      <c r="P25" s="211"/>
      <c r="Q25" s="211"/>
      <c r="R25" s="211"/>
      <c r="S25" s="249"/>
      <c r="T25" s="250"/>
      <c r="U25" s="251"/>
    </row>
    <row r="26" spans="2:21" ht="15" customHeight="1">
      <c r="B26" s="215" t="s">
        <v>957</v>
      </c>
      <c r="C26" s="216"/>
      <c r="D26" s="216"/>
      <c r="E26" s="216"/>
      <c r="F26" s="216"/>
      <c r="G26" s="217"/>
      <c r="H26" s="218"/>
      <c r="I26" s="219"/>
      <c r="J26" s="220" t="s">
        <v>940</v>
      </c>
      <c r="K26" s="221"/>
      <c r="L26" s="221"/>
      <c r="M26" s="221"/>
      <c r="N26" s="221"/>
      <c r="O26" s="221"/>
      <c r="P26" s="221"/>
      <c r="Q26" s="221"/>
      <c r="R26" s="222"/>
      <c r="S26" s="252"/>
      <c r="T26" s="253"/>
      <c r="U26" s="254"/>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200" t="s">
        <v>915</v>
      </c>
      <c r="C28" s="201"/>
      <c r="D28" s="201"/>
      <c r="E28" s="201"/>
      <c r="F28" s="201"/>
      <c r="G28" s="201"/>
      <c r="H28" s="201"/>
      <c r="I28" s="201"/>
      <c r="J28" s="201"/>
      <c r="K28" s="201"/>
      <c r="L28" s="201"/>
      <c r="M28" s="201"/>
      <c r="N28" s="201"/>
      <c r="O28" s="201"/>
      <c r="P28" s="201"/>
      <c r="Q28" s="201"/>
      <c r="R28" s="202"/>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187" t="s">
        <v>916</v>
      </c>
      <c r="C30" s="188"/>
      <c r="D30" s="188"/>
      <c r="E30" s="188"/>
      <c r="F30" s="188"/>
      <c r="G30" s="188"/>
      <c r="H30" s="188"/>
      <c r="I30" s="1"/>
      <c r="J30" s="1"/>
      <c r="K30" s="1"/>
      <c r="L30" s="203">
        <v>5977095.75</v>
      </c>
      <c r="M30" s="188"/>
      <c r="N30" s="188"/>
      <c r="O30" s="188"/>
      <c r="P30" s="188"/>
      <c r="Q30" s="188"/>
      <c r="R30" s="188"/>
      <c r="S30" s="229" t="s">
        <v>917</v>
      </c>
      <c r="T30" s="230"/>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187" t="s">
        <v>919</v>
      </c>
      <c r="C32" s="188"/>
      <c r="D32" s="188"/>
      <c r="E32" s="188"/>
      <c r="F32" s="188"/>
      <c r="G32" s="188"/>
      <c r="H32" s="188"/>
      <c r="I32" s="1"/>
      <c r="J32" s="1"/>
      <c r="K32" s="1"/>
      <c r="L32" s="203">
        <v>36890916.63</v>
      </c>
      <c r="M32" s="188"/>
      <c r="N32" s="188"/>
      <c r="O32" s="188"/>
      <c r="P32" s="188"/>
      <c r="Q32" s="188"/>
      <c r="R32" s="188"/>
      <c r="S32" s="229" t="s">
        <v>918</v>
      </c>
      <c r="T32" s="230"/>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227" t="s">
        <v>955</v>
      </c>
      <c r="C34" s="211"/>
      <c r="D34" s="211"/>
      <c r="E34" s="211"/>
      <c r="F34" s="211"/>
      <c r="G34" s="211"/>
      <c r="H34" s="218"/>
      <c r="I34" s="219"/>
      <c r="J34" s="224">
        <v>624999422.7600983</v>
      </c>
      <c r="K34" s="211"/>
      <c r="L34" s="211"/>
      <c r="M34" s="211"/>
      <c r="N34" s="211"/>
      <c r="O34" s="211"/>
      <c r="P34" s="211"/>
      <c r="Q34" s="211"/>
      <c r="R34" s="211"/>
      <c r="S34" s="1"/>
      <c r="T34" s="1"/>
      <c r="U34" s="1"/>
    </row>
    <row r="35" spans="2:21" ht="6.75" customHeight="1">
      <c r="B35" s="210"/>
      <c r="C35" s="211"/>
      <c r="D35" s="211"/>
      <c r="E35" s="211"/>
      <c r="F35" s="211"/>
      <c r="G35" s="211"/>
      <c r="H35" s="218"/>
      <c r="I35" s="219"/>
      <c r="J35" s="226"/>
      <c r="K35" s="211"/>
      <c r="L35" s="211"/>
      <c r="M35" s="211"/>
      <c r="N35" s="211"/>
      <c r="O35" s="211"/>
      <c r="P35" s="211"/>
      <c r="Q35" s="211"/>
      <c r="R35" s="211"/>
      <c r="S35" s="1"/>
      <c r="T35" s="1"/>
      <c r="U35" s="1"/>
    </row>
    <row r="36" spans="2:21" ht="13.5" customHeight="1">
      <c r="B36" s="227" t="s">
        <v>958</v>
      </c>
      <c r="C36" s="211"/>
      <c r="D36" s="211"/>
      <c r="E36" s="211"/>
      <c r="F36" s="211"/>
      <c r="G36" s="211"/>
      <c r="H36" s="218"/>
      <c r="I36" s="219"/>
      <c r="J36" s="228">
        <v>1.3357348702801968</v>
      </c>
      <c r="K36" s="211"/>
      <c r="L36" s="211"/>
      <c r="M36" s="211"/>
      <c r="N36" s="211"/>
      <c r="O36" s="211"/>
      <c r="P36" s="211"/>
      <c r="Q36" s="211"/>
      <c r="R36" s="211"/>
      <c r="S36" s="246" t="s">
        <v>920</v>
      </c>
      <c r="T36" s="247"/>
      <c r="U36" s="248"/>
    </row>
    <row r="37" spans="2:21" ht="6" customHeight="1">
      <c r="B37" s="210"/>
      <c r="C37" s="211"/>
      <c r="D37" s="211"/>
      <c r="E37" s="211"/>
      <c r="F37" s="211"/>
      <c r="G37" s="211"/>
      <c r="H37" s="218"/>
      <c r="I37" s="219"/>
      <c r="J37" s="226"/>
      <c r="K37" s="211"/>
      <c r="L37" s="211"/>
      <c r="M37" s="211"/>
      <c r="N37" s="211"/>
      <c r="O37" s="211"/>
      <c r="P37" s="211"/>
      <c r="Q37" s="211"/>
      <c r="R37" s="211"/>
      <c r="S37" s="249"/>
      <c r="T37" s="250"/>
      <c r="U37" s="251"/>
    </row>
    <row r="38" spans="2:21" ht="15" customHeight="1">
      <c r="B38" s="215" t="s">
        <v>959</v>
      </c>
      <c r="C38" s="216"/>
      <c r="D38" s="216"/>
      <c r="E38" s="216"/>
      <c r="F38" s="216"/>
      <c r="G38" s="217"/>
      <c r="H38" s="218"/>
      <c r="I38" s="219"/>
      <c r="J38" s="220" t="s">
        <v>940</v>
      </c>
      <c r="K38" s="221"/>
      <c r="L38" s="221"/>
      <c r="M38" s="221"/>
      <c r="N38" s="221"/>
      <c r="O38" s="221"/>
      <c r="P38" s="221"/>
      <c r="Q38" s="221"/>
      <c r="R38" s="222"/>
      <c r="S38" s="252"/>
      <c r="T38" s="253"/>
      <c r="U38" s="254"/>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200" t="s">
        <v>921</v>
      </c>
      <c r="C40" s="201"/>
      <c r="D40" s="201"/>
      <c r="E40" s="201"/>
      <c r="F40" s="201"/>
      <c r="G40" s="201"/>
      <c r="H40" s="201"/>
      <c r="I40" s="201"/>
      <c r="J40" s="201"/>
      <c r="K40" s="201"/>
      <c r="L40" s="201"/>
      <c r="M40" s="201"/>
      <c r="N40" s="201"/>
      <c r="O40" s="201"/>
      <c r="P40" s="201"/>
      <c r="Q40" s="201"/>
      <c r="R40" s="202"/>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187" t="s">
        <v>923</v>
      </c>
      <c r="C42" s="188"/>
      <c r="D42" s="188"/>
      <c r="E42" s="188"/>
      <c r="F42" s="188"/>
      <c r="G42" s="188"/>
      <c r="H42" s="188"/>
      <c r="I42" s="188"/>
      <c r="J42" s="188"/>
      <c r="K42" s="188"/>
      <c r="L42" s="188"/>
      <c r="M42" s="188"/>
      <c r="N42" s="1"/>
      <c r="O42" s="242">
        <v>171493345.99283424</v>
      </c>
      <c r="P42" s="240"/>
      <c r="Q42" s="240"/>
      <c r="R42" s="240"/>
      <c r="S42" s="229" t="s">
        <v>922</v>
      </c>
      <c r="T42" s="230"/>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43"/>
      <c r="D44" s="239" t="s">
        <v>924</v>
      </c>
      <c r="E44" s="240"/>
      <c r="F44" s="240"/>
      <c r="G44" s="240"/>
      <c r="H44" s="240"/>
      <c r="I44" s="240"/>
      <c r="J44" s="240"/>
      <c r="K44" s="240"/>
      <c r="L44" s="240"/>
      <c r="M44" s="240"/>
      <c r="N44" s="240"/>
      <c r="O44" s="203">
        <v>170445674.76000023</v>
      </c>
      <c r="P44" s="188"/>
      <c r="Q44" s="188"/>
      <c r="R44" s="188"/>
      <c r="S44" s="1"/>
      <c r="T44" s="1"/>
      <c r="U44" s="1"/>
    </row>
    <row r="45" spans="2:21" ht="7.5" customHeight="1">
      <c r="B45" s="1"/>
      <c r="C45" s="244"/>
      <c r="D45" s="1"/>
      <c r="E45" s="1"/>
      <c r="F45" s="1"/>
      <c r="G45" s="1"/>
      <c r="H45" s="1"/>
      <c r="I45" s="1"/>
      <c r="J45" s="1"/>
      <c r="K45" s="1"/>
      <c r="L45" s="1"/>
      <c r="M45" s="1"/>
      <c r="N45" s="1"/>
      <c r="O45" s="1"/>
      <c r="P45" s="1"/>
      <c r="Q45" s="1"/>
      <c r="R45" s="1"/>
      <c r="S45" s="1"/>
      <c r="T45" s="1"/>
      <c r="U45" s="1"/>
    </row>
    <row r="46" spans="2:21" ht="13.5" customHeight="1">
      <c r="B46" s="1"/>
      <c r="C46" s="244"/>
      <c r="D46" s="239" t="s">
        <v>925</v>
      </c>
      <c r="E46" s="240"/>
      <c r="F46" s="240"/>
      <c r="G46" s="240"/>
      <c r="H46" s="240"/>
      <c r="I46" s="240"/>
      <c r="J46" s="240"/>
      <c r="K46" s="240"/>
      <c r="L46" s="240"/>
      <c r="M46" s="1"/>
      <c r="N46" s="1"/>
      <c r="O46" s="203">
        <v>1047671.2328339998</v>
      </c>
      <c r="P46" s="188"/>
      <c r="Q46" s="188"/>
      <c r="R46" s="188"/>
      <c r="S46" s="1"/>
      <c r="T46" s="1"/>
      <c r="U46" s="1"/>
    </row>
    <row r="47" spans="2:21" ht="9" customHeight="1">
      <c r="B47" s="1"/>
      <c r="C47" s="244"/>
      <c r="D47" s="1"/>
      <c r="E47" s="1"/>
      <c r="F47" s="1"/>
      <c r="G47" s="1"/>
      <c r="H47" s="1"/>
      <c r="I47" s="1"/>
      <c r="J47" s="1"/>
      <c r="K47" s="1"/>
      <c r="L47" s="1"/>
      <c r="M47" s="1"/>
      <c r="N47" s="1"/>
      <c r="O47" s="1"/>
      <c r="P47" s="1"/>
      <c r="Q47" s="1"/>
      <c r="R47" s="1"/>
      <c r="S47" s="1"/>
      <c r="T47" s="1"/>
      <c r="U47" s="1"/>
    </row>
    <row r="48" spans="2:21" ht="13.5" customHeight="1">
      <c r="B48" s="1"/>
      <c r="C48" s="244"/>
      <c r="D48" s="239" t="s">
        <v>926</v>
      </c>
      <c r="E48" s="240"/>
      <c r="F48" s="240"/>
      <c r="G48" s="240"/>
      <c r="H48" s="240"/>
      <c r="I48" s="240"/>
      <c r="J48" s="240"/>
      <c r="K48" s="240"/>
      <c r="L48" s="240"/>
      <c r="M48" s="240"/>
      <c r="N48" s="240"/>
      <c r="O48" s="241" t="s">
        <v>86</v>
      </c>
      <c r="P48" s="188"/>
      <c r="Q48" s="188"/>
      <c r="R48" s="188"/>
      <c r="S48" s="1"/>
      <c r="T48" s="1"/>
      <c r="U48" s="1"/>
    </row>
    <row r="49" spans="2:21" ht="8.25" customHeight="1">
      <c r="B49" s="1"/>
      <c r="C49" s="244"/>
      <c r="D49" s="1"/>
      <c r="E49" s="1"/>
      <c r="F49" s="1"/>
      <c r="G49" s="1"/>
      <c r="H49" s="1"/>
      <c r="I49" s="1"/>
      <c r="J49" s="1"/>
      <c r="K49" s="1"/>
      <c r="L49" s="1"/>
      <c r="M49" s="1"/>
      <c r="N49" s="1"/>
      <c r="O49" s="1"/>
      <c r="P49" s="1"/>
      <c r="Q49" s="1"/>
      <c r="R49" s="1"/>
      <c r="S49" s="1"/>
      <c r="T49" s="1"/>
      <c r="U49" s="1"/>
    </row>
    <row r="50" spans="2:21" ht="15" customHeight="1">
      <c r="B50" s="1"/>
      <c r="C50" s="245"/>
      <c r="D50" s="239" t="s">
        <v>927</v>
      </c>
      <c r="E50" s="240"/>
      <c r="F50" s="240"/>
      <c r="G50" s="240"/>
      <c r="H50" s="240"/>
      <c r="I50" s="240"/>
      <c r="J50" s="240"/>
      <c r="K50" s="240"/>
      <c r="L50" s="240"/>
      <c r="M50" s="240"/>
      <c r="N50" s="240"/>
      <c r="O50" s="241" t="s">
        <v>86</v>
      </c>
      <c r="P50" s="188"/>
      <c r="Q50" s="188"/>
      <c r="R50" s="188"/>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187" t="s">
        <v>929</v>
      </c>
      <c r="C52" s="188"/>
      <c r="D52" s="188"/>
      <c r="E52" s="188"/>
      <c r="F52" s="188"/>
      <c r="G52" s="188"/>
      <c r="H52" s="188"/>
      <c r="I52" s="188"/>
      <c r="J52" s="188"/>
      <c r="K52" s="188"/>
      <c r="L52" s="188"/>
      <c r="M52" s="188"/>
      <c r="N52" s="1"/>
      <c r="O52" s="242">
        <v>791201517.0525012</v>
      </c>
      <c r="P52" s="240"/>
      <c r="Q52" s="240"/>
      <c r="R52" s="240"/>
      <c r="S52" s="229" t="s">
        <v>928</v>
      </c>
      <c r="T52" s="230"/>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39" t="s">
        <v>930</v>
      </c>
      <c r="E54" s="240"/>
      <c r="F54" s="240"/>
      <c r="G54" s="240"/>
      <c r="H54" s="240"/>
      <c r="I54" s="240"/>
      <c r="J54" s="240"/>
      <c r="K54" s="240"/>
      <c r="L54" s="240"/>
      <c r="M54" s="240"/>
      <c r="N54" s="240"/>
      <c r="O54" s="203">
        <v>749698138.8600012</v>
      </c>
      <c r="P54" s="188"/>
      <c r="Q54" s="188"/>
      <c r="R54" s="188"/>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39" t="s">
        <v>931</v>
      </c>
      <c r="E56" s="240"/>
      <c r="F56" s="240"/>
      <c r="G56" s="240"/>
      <c r="H56" s="240"/>
      <c r="I56" s="240"/>
      <c r="J56" s="240"/>
      <c r="K56" s="240"/>
      <c r="L56" s="240"/>
      <c r="M56" s="240"/>
      <c r="N56" s="240"/>
      <c r="O56" s="203">
        <v>4612461.5625</v>
      </c>
      <c r="P56" s="188"/>
      <c r="Q56" s="188"/>
      <c r="R56" s="188"/>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39" t="s">
        <v>932</v>
      </c>
      <c r="E58" s="240"/>
      <c r="F58" s="240"/>
      <c r="G58" s="240"/>
      <c r="H58" s="240"/>
      <c r="I58" s="240"/>
      <c r="J58" s="240"/>
      <c r="K58" s="240"/>
      <c r="L58" s="240"/>
      <c r="M58" s="240"/>
      <c r="N58" s="240"/>
      <c r="O58" s="203">
        <v>36890916.63</v>
      </c>
      <c r="P58" s="188"/>
      <c r="Q58" s="188"/>
      <c r="R58" s="188"/>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39" t="s">
        <v>927</v>
      </c>
      <c r="E60" s="240"/>
      <c r="F60" s="240"/>
      <c r="G60" s="240"/>
      <c r="H60" s="240"/>
      <c r="I60" s="240"/>
      <c r="J60" s="240"/>
      <c r="K60" s="240"/>
      <c r="L60" s="240"/>
      <c r="M60" s="240"/>
      <c r="N60" s="240"/>
      <c r="O60" s="241" t="s">
        <v>86</v>
      </c>
      <c r="P60" s="188"/>
      <c r="Q60" s="188"/>
      <c r="R60" s="188"/>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187" t="s">
        <v>933</v>
      </c>
      <c r="C62" s="188"/>
      <c r="D62" s="188"/>
      <c r="E62" s="188"/>
      <c r="F62" s="188"/>
      <c r="G62" s="188"/>
      <c r="H62" s="188"/>
      <c r="I62" s="188"/>
      <c r="J62" s="188"/>
      <c r="K62" s="188"/>
      <c r="L62" s="188"/>
      <c r="M62" s="188"/>
      <c r="N62" s="188"/>
      <c r="O62" s="203">
        <v>0</v>
      </c>
      <c r="P62" s="188"/>
      <c r="Q62" s="188"/>
      <c r="R62" s="188"/>
      <c r="S62" s="229" t="s">
        <v>934</v>
      </c>
      <c r="T62" s="230"/>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187" t="s">
        <v>936</v>
      </c>
      <c r="C64" s="188"/>
      <c r="D64" s="188"/>
      <c r="E64" s="188"/>
      <c r="F64" s="188"/>
      <c r="G64" s="188"/>
      <c r="H64" s="188"/>
      <c r="I64" s="188"/>
      <c r="J64" s="188"/>
      <c r="K64" s="188"/>
      <c r="L64" s="188"/>
      <c r="M64" s="188"/>
      <c r="N64" s="188"/>
      <c r="O64" s="203">
        <v>37633203.16873087</v>
      </c>
      <c r="P64" s="188"/>
      <c r="Q64" s="188"/>
      <c r="R64" s="188"/>
      <c r="S64" s="229" t="s">
        <v>935</v>
      </c>
      <c r="T64" s="230"/>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187" t="s">
        <v>937</v>
      </c>
      <c r="C66" s="188"/>
      <c r="D66" s="188"/>
      <c r="E66" s="188"/>
      <c r="F66" s="188"/>
      <c r="G66" s="188"/>
      <c r="H66" s="188"/>
      <c r="I66" s="188"/>
      <c r="J66" s="188"/>
      <c r="K66" s="188"/>
      <c r="L66" s="188"/>
      <c r="M66" s="188"/>
      <c r="N66" s="188"/>
      <c r="O66" s="203">
        <v>500000000</v>
      </c>
      <c r="P66" s="188"/>
      <c r="Q66" s="188"/>
      <c r="R66" s="188"/>
      <c r="S66" s="229" t="s">
        <v>938</v>
      </c>
      <c r="T66" s="230"/>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187" t="s">
        <v>939</v>
      </c>
      <c r="C68" s="188"/>
      <c r="D68" s="188"/>
      <c r="E68" s="188"/>
      <c r="F68" s="188"/>
      <c r="G68" s="188"/>
      <c r="H68" s="188"/>
      <c r="I68" s="188"/>
      <c r="J68" s="188"/>
      <c r="K68" s="188"/>
      <c r="L68" s="188"/>
      <c r="M68" s="188"/>
      <c r="N68" s="188"/>
      <c r="O68" s="203">
        <v>425061659.87660456</v>
      </c>
      <c r="P68" s="188"/>
      <c r="Q68" s="188"/>
      <c r="R68" s="188"/>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31" t="s">
        <v>941</v>
      </c>
      <c r="C70" s="232"/>
      <c r="D70" s="232"/>
      <c r="E70" s="232"/>
      <c r="F70" s="232"/>
      <c r="G70" s="233"/>
      <c r="H70" s="1"/>
      <c r="I70" s="1"/>
      <c r="J70" s="1"/>
      <c r="K70" s="236" t="s">
        <v>940</v>
      </c>
      <c r="L70" s="237"/>
      <c r="M70" s="237"/>
      <c r="N70" s="237"/>
      <c r="O70" s="237"/>
      <c r="P70" s="237"/>
      <c r="Q70" s="237"/>
      <c r="R70" s="238"/>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200" t="s">
        <v>942</v>
      </c>
      <c r="C72" s="201"/>
      <c r="D72" s="201"/>
      <c r="E72" s="201"/>
      <c r="F72" s="201"/>
      <c r="G72" s="201"/>
      <c r="H72" s="201"/>
      <c r="I72" s="201"/>
      <c r="J72" s="201"/>
      <c r="K72" s="201"/>
      <c r="L72" s="201"/>
      <c r="M72" s="201"/>
      <c r="N72" s="201"/>
      <c r="O72" s="201"/>
      <c r="P72" s="201"/>
      <c r="Q72" s="201"/>
      <c r="R72" s="202"/>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187" t="s">
        <v>943</v>
      </c>
      <c r="C74" s="188"/>
      <c r="D74" s="188"/>
      <c r="E74" s="188"/>
      <c r="F74" s="188"/>
      <c r="G74" s="188"/>
      <c r="H74" s="188"/>
      <c r="I74" s="188"/>
      <c r="J74" s="188"/>
      <c r="K74" s="188"/>
      <c r="L74" s="188"/>
      <c r="M74" s="188"/>
      <c r="N74" s="223">
        <v>70085644.8525</v>
      </c>
      <c r="O74" s="186"/>
      <c r="P74" s="186"/>
      <c r="Q74" s="186"/>
      <c r="R74" s="186"/>
      <c r="S74" s="229" t="s">
        <v>944</v>
      </c>
      <c r="T74" s="230"/>
      <c r="U74" s="1"/>
    </row>
    <row r="75" spans="2:21" ht="7.5" customHeight="1">
      <c r="B75" s="1"/>
      <c r="C75" s="1"/>
      <c r="D75" s="1"/>
      <c r="E75" s="1"/>
      <c r="F75" s="1"/>
      <c r="G75" s="1"/>
      <c r="H75" s="1"/>
      <c r="I75" s="1"/>
      <c r="J75" s="1"/>
      <c r="K75" s="1"/>
      <c r="L75" s="1"/>
      <c r="M75" s="1"/>
      <c r="N75" s="1"/>
      <c r="O75" s="1"/>
      <c r="P75" s="1"/>
      <c r="Q75" s="1"/>
      <c r="R75" s="1"/>
      <c r="S75" s="230"/>
      <c r="T75" s="230"/>
      <c r="U75" s="1"/>
    </row>
    <row r="76" spans="2:21" ht="15" customHeight="1">
      <c r="B76" s="187" t="s">
        <v>945</v>
      </c>
      <c r="C76" s="188"/>
      <c r="D76" s="188"/>
      <c r="E76" s="188"/>
      <c r="F76" s="188"/>
      <c r="G76" s="188"/>
      <c r="H76" s="188"/>
      <c r="I76" s="188"/>
      <c r="J76" s="188"/>
      <c r="K76" s="188"/>
      <c r="L76" s="188"/>
      <c r="M76" s="188"/>
      <c r="N76" s="188"/>
      <c r="O76" s="224">
        <v>-2762394.3486010004</v>
      </c>
      <c r="P76" s="211"/>
      <c r="Q76" s="211"/>
      <c r="R76" s="211"/>
      <c r="S76" s="229" t="s">
        <v>946</v>
      </c>
      <c r="T76" s="230"/>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187" t="s">
        <v>947</v>
      </c>
      <c r="C78" s="188"/>
      <c r="D78" s="188"/>
      <c r="E78" s="188"/>
      <c r="F78" s="188"/>
      <c r="G78" s="188"/>
      <c r="H78" s="188"/>
      <c r="I78" s="188"/>
      <c r="J78" s="188"/>
      <c r="K78" s="188"/>
      <c r="L78" s="188"/>
      <c r="M78" s="188"/>
      <c r="N78" s="188"/>
      <c r="O78" s="1"/>
      <c r="P78" s="1"/>
      <c r="Q78" s="225">
        <v>67323250.50389901</v>
      </c>
      <c r="R78" s="211"/>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31" t="s">
        <v>948</v>
      </c>
      <c r="C80" s="232"/>
      <c r="D80" s="232"/>
      <c r="E80" s="232"/>
      <c r="F80" s="232"/>
      <c r="G80" s="233"/>
      <c r="H80" s="1"/>
      <c r="I80" s="1"/>
      <c r="J80" s="1"/>
      <c r="K80" s="236" t="s">
        <v>940</v>
      </c>
      <c r="L80" s="237"/>
      <c r="M80" s="237"/>
      <c r="N80" s="237"/>
      <c r="O80" s="237"/>
      <c r="P80" s="237"/>
      <c r="Q80" s="237"/>
      <c r="R80" s="238"/>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34"/>
      <c r="C82" s="235"/>
      <c r="D82" s="235"/>
      <c r="E82" s="235"/>
      <c r="F82" s="235"/>
      <c r="G82" s="235"/>
      <c r="H82" s="235"/>
      <c r="I82" s="235"/>
      <c r="J82" s="235"/>
      <c r="K82" s="235"/>
      <c r="L82" s="235"/>
      <c r="M82" s="235"/>
      <c r="N82" s="235"/>
      <c r="O82" s="235"/>
      <c r="P82" s="235"/>
      <c r="Q82" s="235"/>
      <c r="R82" s="235"/>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187" t="s">
        <v>949</v>
      </c>
      <c r="C84" s="188"/>
      <c r="D84" s="188"/>
      <c r="E84" s="188"/>
      <c r="F84" s="188"/>
      <c r="G84" s="188"/>
      <c r="H84" s="188"/>
      <c r="I84" s="188"/>
      <c r="J84" s="188"/>
      <c r="K84" s="188"/>
      <c r="L84" s="188"/>
      <c r="M84" s="188"/>
      <c r="N84" s="1"/>
      <c r="O84" s="203">
        <v>4612461.5625</v>
      </c>
      <c r="P84" s="188"/>
      <c r="Q84" s="188"/>
      <c r="R84" s="188"/>
      <c r="S84" s="229" t="s">
        <v>950</v>
      </c>
      <c r="T84" s="230"/>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187" t="s">
        <v>951</v>
      </c>
      <c r="C86" s="188"/>
      <c r="D86" s="188"/>
      <c r="E86" s="188"/>
      <c r="F86" s="188"/>
      <c r="G86" s="188"/>
      <c r="H86" s="188"/>
      <c r="I86" s="188"/>
      <c r="J86" s="188"/>
      <c r="K86" s="188"/>
      <c r="L86" s="188"/>
      <c r="M86" s="188"/>
      <c r="N86" s="1"/>
      <c r="O86" s="19"/>
      <c r="P86" s="224">
        <v>0</v>
      </c>
      <c r="Q86" s="211"/>
      <c r="R86" s="211"/>
      <c r="S86" s="229" t="s">
        <v>952</v>
      </c>
      <c r="T86" s="230"/>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187" t="s">
        <v>953</v>
      </c>
      <c r="C88" s="188"/>
      <c r="D88" s="188"/>
      <c r="E88" s="188"/>
      <c r="F88" s="188"/>
      <c r="G88" s="188"/>
      <c r="H88" s="188"/>
      <c r="I88" s="188"/>
      <c r="J88" s="188"/>
      <c r="K88" s="188"/>
      <c r="L88" s="188"/>
      <c r="M88" s="188"/>
      <c r="O88" s="19"/>
      <c r="P88" s="224">
        <v>4612461.5625</v>
      </c>
      <c r="Q88" s="211"/>
      <c r="R88" s="211"/>
      <c r="S88" s="229" t="s">
        <v>954</v>
      </c>
      <c r="T88" s="230"/>
    </row>
  </sheetData>
  <sheetProtection/>
  <mergeCells count="116">
    <mergeCell ref="F2:Q2"/>
    <mergeCell ref="B4:R4"/>
    <mergeCell ref="B6:F6"/>
    <mergeCell ref="B8:R8"/>
    <mergeCell ref="B10:H10"/>
    <mergeCell ref="J10:R10"/>
    <mergeCell ref="S12:T12"/>
    <mergeCell ref="B12:H12"/>
    <mergeCell ref="J12:R12"/>
    <mergeCell ref="B14:H14"/>
    <mergeCell ref="S14:T14"/>
    <mergeCell ref="L14:R14"/>
    <mergeCell ref="B16:H16"/>
    <mergeCell ref="L16:R16"/>
    <mergeCell ref="S16:T16"/>
    <mergeCell ref="B18:H18"/>
    <mergeCell ref="J18:R18"/>
    <mergeCell ref="B20:R20"/>
    <mergeCell ref="S22:T22"/>
    <mergeCell ref="S24:U26"/>
    <mergeCell ref="B28:R28"/>
    <mergeCell ref="B30:H30"/>
    <mergeCell ref="S30:T30"/>
    <mergeCell ref="L30:R30"/>
    <mergeCell ref="B22:G22"/>
    <mergeCell ref="H22:I22"/>
    <mergeCell ref="J22:R22"/>
    <mergeCell ref="B23:G23"/>
    <mergeCell ref="S32:T32"/>
    <mergeCell ref="L32:R32"/>
    <mergeCell ref="B32:H32"/>
    <mergeCell ref="S36:U38"/>
    <mergeCell ref="B40:R40"/>
    <mergeCell ref="S42:T42"/>
    <mergeCell ref="B42:M42"/>
    <mergeCell ref="O42:R42"/>
    <mergeCell ref="B35:G35"/>
    <mergeCell ref="H35:I35"/>
    <mergeCell ref="D44:N44"/>
    <mergeCell ref="O44:R44"/>
    <mergeCell ref="C44:C50"/>
    <mergeCell ref="O46:R46"/>
    <mergeCell ref="D46:L46"/>
    <mergeCell ref="D48:N48"/>
    <mergeCell ref="O48:R48"/>
    <mergeCell ref="D50:N50"/>
    <mergeCell ref="O50:R50"/>
    <mergeCell ref="S52:T52"/>
    <mergeCell ref="B52:M52"/>
    <mergeCell ref="O52:R52"/>
    <mergeCell ref="O54:R54"/>
    <mergeCell ref="D54:N54"/>
    <mergeCell ref="D56:N56"/>
    <mergeCell ref="O56:R56"/>
    <mergeCell ref="D58:N58"/>
    <mergeCell ref="O58:R58"/>
    <mergeCell ref="D60:N60"/>
    <mergeCell ref="O60:R60"/>
    <mergeCell ref="B62:N62"/>
    <mergeCell ref="O62:R62"/>
    <mergeCell ref="B72:R72"/>
    <mergeCell ref="B74:M74"/>
    <mergeCell ref="S62:T62"/>
    <mergeCell ref="S64:T64"/>
    <mergeCell ref="B64:N64"/>
    <mergeCell ref="O64:R64"/>
    <mergeCell ref="O66:R66"/>
    <mergeCell ref="B66:N66"/>
    <mergeCell ref="S66:T66"/>
    <mergeCell ref="S74:T75"/>
    <mergeCell ref="B76:N76"/>
    <mergeCell ref="S76:T76"/>
    <mergeCell ref="B78:N78"/>
    <mergeCell ref="B80:G80"/>
    <mergeCell ref="B82:R82"/>
    <mergeCell ref="K80:R80"/>
    <mergeCell ref="B84:M84"/>
    <mergeCell ref="O84:R84"/>
    <mergeCell ref="S84:T84"/>
    <mergeCell ref="B86:M86"/>
    <mergeCell ref="S86:T86"/>
    <mergeCell ref="B88:M88"/>
    <mergeCell ref="S88:T88"/>
    <mergeCell ref="P86:R86"/>
    <mergeCell ref="P88:R88"/>
    <mergeCell ref="H23:I23"/>
    <mergeCell ref="J23:R23"/>
    <mergeCell ref="B24:J24"/>
    <mergeCell ref="K24:L24"/>
    <mergeCell ref="M24:R24"/>
    <mergeCell ref="B25:G25"/>
    <mergeCell ref="H25:I25"/>
    <mergeCell ref="J25:R25"/>
    <mergeCell ref="B26:G26"/>
    <mergeCell ref="H26:I26"/>
    <mergeCell ref="J26:R26"/>
    <mergeCell ref="B34:G34"/>
    <mergeCell ref="H34:I34"/>
    <mergeCell ref="J34:R34"/>
    <mergeCell ref="J35:R35"/>
    <mergeCell ref="B36:G36"/>
    <mergeCell ref="H36:I36"/>
    <mergeCell ref="J36:R36"/>
    <mergeCell ref="B37:G37"/>
    <mergeCell ref="H37:I37"/>
    <mergeCell ref="J37:R37"/>
    <mergeCell ref="B38:G38"/>
    <mergeCell ref="H38:I38"/>
    <mergeCell ref="J38:R38"/>
    <mergeCell ref="N74:R74"/>
    <mergeCell ref="O76:R76"/>
    <mergeCell ref="Q78:R78"/>
    <mergeCell ref="B68:N68"/>
    <mergeCell ref="O68:R68"/>
    <mergeCell ref="K70:R70"/>
    <mergeCell ref="B70:G7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Vantomme Bart</dc:creator>
  <cp:keywords/>
  <dc:description/>
  <cp:lastModifiedBy>Potvin Danielle</cp:lastModifiedBy>
  <dcterms:created xsi:type="dcterms:W3CDTF">2017-01-12T14:14:34Z</dcterms:created>
  <dcterms:modified xsi:type="dcterms:W3CDTF">2017-01-12T14:50:40Z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