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Y:\BusinessData\ALMT-Treasury\Treasury_BNB-PB-Fortis-Belgium\External\ALM Funding\Covered Bonds\Monthly reports\2022\2022_06\"/>
    </mc:Choice>
  </mc:AlternateContent>
  <xr:revisionPtr revIDLastSave="0" documentId="13_ncr:1_{B50011A5-A831-4172-A844-3318643D2EFB}" xr6:coauthVersionLast="47" xr6:coauthVersionMax="47" xr10:uidLastSave="{00000000-0000-0000-0000-000000000000}"/>
  <bookViews>
    <workbookView xWindow="28680" yWindow="-120" windowWidth="29040" windowHeight="15840" xr2:uid="{00000000-000D-0000-FFFF-FFFF00000000}"/>
  </bookViews>
  <sheets>
    <sheet name="Introduction" sheetId="15" r:id="rId1"/>
    <sheet name="Disclaimer" sheetId="14" r:id="rId2"/>
    <sheet name="A. HTT General" sheetId="16" r:id="rId3"/>
    <sheet name="B1. HTT Mortgage Assets" sheetId="17" r:id="rId4"/>
    <sheet name="C. HTT Harmonised Glossary" sheetId="18" r:id="rId5"/>
    <sheet name="D1. Front Page" sheetId="4" r:id="rId6"/>
    <sheet name="D2. Covered Bond Series" sheetId="5" r:id="rId7"/>
    <sheet name="D3. Ratings" sheetId="6" r:id="rId8"/>
    <sheet name="D4. Tests Royal Decree" sheetId="7" r:id="rId9"/>
    <sheet name="D5. Cover Pool Summary" sheetId="8" r:id="rId10"/>
    <sheet name="D6. Stratification Tables" sheetId="9" r:id="rId11"/>
    <sheet name="D7. Stratification Graphs" sheetId="10" r:id="rId12"/>
    <sheet name="D8. Performance" sheetId="11" r:id="rId13"/>
    <sheet name="D9. Amortisation" sheetId="12" r:id="rId14"/>
    <sheet name="D10. Amortisation Graph " sheetId="13" r:id="rId15"/>
    <sheet name="E. Optional ECB-ECAIs data" sheetId="19" r:id="rId16"/>
  </sheets>
  <definedNames>
    <definedName name="acceptable_use_policy" localSheetId="1">Disclaimer!#REF!</definedName>
    <definedName name="general_tc" localSheetId="1">Disclaimer!$A$61</definedName>
    <definedName name="_xlnm.Print_Area" localSheetId="4">'C. HTT Harmonised Glossary'!$A$1:$C$57</definedName>
    <definedName name="_xlnm.Print_Area" localSheetId="14">'D10. Amortisation Graph '!$A$1:$B$3</definedName>
    <definedName name="_xlnm.Print_Area" localSheetId="11">'D7. Stratification Graphs'!$A$1:$G$42</definedName>
    <definedName name="_xlnm.Print_Area" localSheetId="1">Disclaimer!$A$1:$A$170</definedName>
    <definedName name="_xlnm.Print_Area" localSheetId="0">Introduction!$B$2:$J$43</definedName>
    <definedName name="_xlnm.Print_Titles" localSheetId="1">Disclaimer!$2:$2</definedName>
    <definedName name="privacy_policy" localSheetId="1">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534" i="17" l="1"/>
  <c r="G532" i="17" s="1"/>
  <c r="C534" i="17"/>
  <c r="F530" i="17" s="1"/>
  <c r="F532" i="17"/>
  <c r="G530" i="17"/>
  <c r="G528" i="17"/>
  <c r="F528" i="17"/>
  <c r="G526" i="17"/>
  <c r="G524" i="17"/>
  <c r="F524" i="17"/>
  <c r="G522" i="17"/>
  <c r="F522" i="17"/>
  <c r="G520" i="17"/>
  <c r="F520" i="17"/>
  <c r="G518" i="17"/>
  <c r="F518" i="17"/>
  <c r="G516" i="17"/>
  <c r="F516" i="17"/>
  <c r="D513" i="17"/>
  <c r="G511" i="17" s="1"/>
  <c r="C513" i="17"/>
  <c r="F509" i="17" s="1"/>
  <c r="F511" i="17"/>
  <c r="G509" i="17"/>
  <c r="D506" i="17"/>
  <c r="G504" i="17" s="1"/>
  <c r="C506" i="17"/>
  <c r="F504" i="17" s="1"/>
  <c r="D491" i="17"/>
  <c r="G487" i="17" s="1"/>
  <c r="C491" i="17"/>
  <c r="F489" i="17" s="1"/>
  <c r="D468" i="17"/>
  <c r="G464" i="17" s="1"/>
  <c r="C468" i="17"/>
  <c r="F466" i="17" s="1"/>
  <c r="F416" i="17"/>
  <c r="D411" i="17"/>
  <c r="G416" i="17" s="1"/>
  <c r="C411" i="17"/>
  <c r="F412" i="17" s="1"/>
  <c r="F403" i="17"/>
  <c r="D389" i="17"/>
  <c r="G394" i="17" s="1"/>
  <c r="C389" i="17"/>
  <c r="F390" i="17" s="1"/>
  <c r="D376" i="17"/>
  <c r="G372" i="17" s="1"/>
  <c r="C376" i="17"/>
  <c r="F374" i="17" s="1"/>
  <c r="D346" i="17"/>
  <c r="G344" i="17" s="1"/>
  <c r="C346" i="17"/>
  <c r="F344" i="17" s="1"/>
  <c r="D325" i="17"/>
  <c r="G323" i="17" s="1"/>
  <c r="C325" i="17"/>
  <c r="F323" i="17" s="1"/>
  <c r="D318" i="17"/>
  <c r="G312" i="17" s="1"/>
  <c r="C318" i="17"/>
  <c r="F311" i="17" s="1"/>
  <c r="D308" i="17"/>
  <c r="G305" i="17" s="1"/>
  <c r="C308" i="17"/>
  <c r="F307" i="17" s="1"/>
  <c r="G303" i="17"/>
  <c r="G300" i="17"/>
  <c r="D293" i="17"/>
  <c r="G275" i="17" s="1"/>
  <c r="G293" i="17" s="1"/>
  <c r="C293" i="17"/>
  <c r="F275" i="17" s="1"/>
  <c r="F293" i="17" s="1"/>
  <c r="D270" i="17"/>
  <c r="G269" i="17" s="1"/>
  <c r="C270" i="17"/>
  <c r="F269" i="17" s="1"/>
  <c r="F267" i="17"/>
  <c r="F265" i="17"/>
  <c r="F263" i="17"/>
  <c r="F261" i="17"/>
  <c r="F259" i="17"/>
  <c r="F257" i="17"/>
  <c r="F255" i="17"/>
  <c r="F253" i="17"/>
  <c r="D214" i="17"/>
  <c r="G219" i="17" s="1"/>
  <c r="C214" i="17"/>
  <c r="F219" i="17" s="1"/>
  <c r="D192" i="17"/>
  <c r="G197" i="17" s="1"/>
  <c r="C192" i="17"/>
  <c r="F197" i="17" s="1"/>
  <c r="G187" i="17"/>
  <c r="G185" i="17"/>
  <c r="D179" i="17"/>
  <c r="G176" i="17" s="1"/>
  <c r="C179" i="17"/>
  <c r="G178" i="17"/>
  <c r="F164" i="17"/>
  <c r="F162" i="17"/>
  <c r="F161" i="17"/>
  <c r="F160" i="17"/>
  <c r="F159" i="17"/>
  <c r="F158" i="17"/>
  <c r="F156" i="17"/>
  <c r="F155" i="17"/>
  <c r="F154" i="17"/>
  <c r="F152" i="17"/>
  <c r="F151" i="17"/>
  <c r="F150" i="17"/>
  <c r="F110" i="17"/>
  <c r="F109" i="17"/>
  <c r="F108" i="17"/>
  <c r="F107" i="17"/>
  <c r="F106" i="17"/>
  <c r="F105" i="17"/>
  <c r="F104" i="17"/>
  <c r="F103" i="17"/>
  <c r="F102" i="17"/>
  <c r="F101" i="17"/>
  <c r="F100" i="17"/>
  <c r="F99" i="17"/>
  <c r="F44" i="17"/>
  <c r="F30" i="17"/>
  <c r="F29" i="17"/>
  <c r="F28" i="17"/>
  <c r="C15" i="17"/>
  <c r="F26" i="17" s="1"/>
  <c r="G227" i="16"/>
  <c r="F227" i="16"/>
  <c r="G226" i="16"/>
  <c r="F226" i="16"/>
  <c r="G225" i="16"/>
  <c r="F225" i="16"/>
  <c r="G224" i="16"/>
  <c r="F224" i="16"/>
  <c r="G223" i="16"/>
  <c r="F223" i="16"/>
  <c r="G222" i="16"/>
  <c r="F222" i="16"/>
  <c r="G221" i="16"/>
  <c r="F221" i="16"/>
  <c r="G220" i="16"/>
  <c r="C220" i="16"/>
  <c r="G219" i="16"/>
  <c r="F219" i="16"/>
  <c r="G218" i="16"/>
  <c r="F218" i="16"/>
  <c r="G217" i="16"/>
  <c r="F217" i="16"/>
  <c r="F220" i="16" s="1"/>
  <c r="F212" i="16"/>
  <c r="F210" i="16"/>
  <c r="C208" i="16"/>
  <c r="F215" i="16" s="1"/>
  <c r="F206" i="16"/>
  <c r="F204" i="16"/>
  <c r="F203" i="16"/>
  <c r="F202" i="16"/>
  <c r="F200" i="16"/>
  <c r="F199" i="16"/>
  <c r="F198" i="16"/>
  <c r="F196" i="16"/>
  <c r="F195" i="16"/>
  <c r="F194" i="16"/>
  <c r="F193" i="16"/>
  <c r="F187" i="16"/>
  <c r="F185" i="16"/>
  <c r="F183" i="16"/>
  <c r="F181" i="16"/>
  <c r="C179" i="16"/>
  <c r="F186" i="16" s="1"/>
  <c r="F178" i="16"/>
  <c r="F175" i="16"/>
  <c r="F174" i="16"/>
  <c r="C167" i="16"/>
  <c r="F166" i="16" s="1"/>
  <c r="D166" i="16"/>
  <c r="D167" i="16" s="1"/>
  <c r="F165" i="16"/>
  <c r="D165" i="16"/>
  <c r="F164" i="16"/>
  <c r="F167" i="16" s="1"/>
  <c r="D164" i="16"/>
  <c r="G162" i="16"/>
  <c r="F162" i="16"/>
  <c r="G161" i="16"/>
  <c r="F161" i="16"/>
  <c r="G160" i="16"/>
  <c r="F160" i="16"/>
  <c r="G159" i="16"/>
  <c r="F159" i="16"/>
  <c r="G158" i="16"/>
  <c r="F158" i="16"/>
  <c r="G157" i="16"/>
  <c r="F157" i="16"/>
  <c r="G156" i="16"/>
  <c r="F156" i="16"/>
  <c r="G154" i="16"/>
  <c r="F154" i="16"/>
  <c r="G152" i="16"/>
  <c r="F152" i="16"/>
  <c r="G151" i="16"/>
  <c r="F151" i="16"/>
  <c r="G150" i="16"/>
  <c r="F150" i="16"/>
  <c r="G149" i="16"/>
  <c r="F149" i="16"/>
  <c r="G148" i="16"/>
  <c r="F148" i="16"/>
  <c r="G147" i="16"/>
  <c r="F147" i="16"/>
  <c r="G146" i="16"/>
  <c r="F146" i="16"/>
  <c r="G145" i="16"/>
  <c r="F145" i="16"/>
  <c r="G144" i="16"/>
  <c r="F144" i="16"/>
  <c r="G143" i="16"/>
  <c r="F143" i="16"/>
  <c r="G142" i="16"/>
  <c r="F142" i="16"/>
  <c r="G141" i="16"/>
  <c r="F141" i="16"/>
  <c r="G140" i="16"/>
  <c r="F140" i="16"/>
  <c r="G139" i="16"/>
  <c r="F139" i="16"/>
  <c r="F153" i="16" s="1"/>
  <c r="G138" i="16"/>
  <c r="G153" i="16" s="1"/>
  <c r="F138" i="16"/>
  <c r="G136" i="16"/>
  <c r="F136" i="16"/>
  <c r="G135" i="16"/>
  <c r="F135" i="16"/>
  <c r="G134" i="16"/>
  <c r="F134" i="16"/>
  <c r="G133" i="16"/>
  <c r="F133" i="16"/>
  <c r="G132" i="16"/>
  <c r="F132" i="16"/>
  <c r="G131" i="16"/>
  <c r="F131" i="16"/>
  <c r="G130" i="16"/>
  <c r="F130" i="16"/>
  <c r="G128" i="16"/>
  <c r="F128" i="16"/>
  <c r="G126" i="16"/>
  <c r="F126" i="16"/>
  <c r="G125" i="16"/>
  <c r="F125" i="16"/>
  <c r="G124" i="16"/>
  <c r="F124" i="16"/>
  <c r="G123" i="16"/>
  <c r="F123" i="16"/>
  <c r="G122" i="16"/>
  <c r="F122" i="16"/>
  <c r="G121" i="16"/>
  <c r="F121" i="16"/>
  <c r="G120" i="16"/>
  <c r="F120" i="16"/>
  <c r="G119" i="16"/>
  <c r="F119" i="16"/>
  <c r="G118" i="16"/>
  <c r="F118" i="16"/>
  <c r="G117" i="16"/>
  <c r="F117" i="16"/>
  <c r="G116" i="16"/>
  <c r="F116" i="16"/>
  <c r="G115" i="16"/>
  <c r="F115" i="16"/>
  <c r="G114" i="16"/>
  <c r="F114" i="16"/>
  <c r="G113" i="16"/>
  <c r="F113" i="16"/>
  <c r="F127" i="16" s="1"/>
  <c r="G112" i="16"/>
  <c r="G127" i="16" s="1"/>
  <c r="F112" i="16"/>
  <c r="D100" i="16"/>
  <c r="G104" i="16" s="1"/>
  <c r="C100" i="16"/>
  <c r="F104" i="16" s="1"/>
  <c r="G99" i="16"/>
  <c r="G98" i="16"/>
  <c r="G97" i="16"/>
  <c r="G96" i="16"/>
  <c r="G95" i="16"/>
  <c r="G94" i="16"/>
  <c r="F94" i="16"/>
  <c r="G93" i="16"/>
  <c r="G100" i="16" s="1"/>
  <c r="D77" i="16"/>
  <c r="G86" i="16" s="1"/>
  <c r="C77" i="16"/>
  <c r="F86" i="16" s="1"/>
  <c r="G76" i="16"/>
  <c r="G75" i="16"/>
  <c r="G74" i="16"/>
  <c r="G73" i="16"/>
  <c r="G72" i="16"/>
  <c r="G71" i="16"/>
  <c r="G70" i="16"/>
  <c r="G77" i="16" s="1"/>
  <c r="F63" i="16"/>
  <c r="F59" i="16"/>
  <c r="C58" i="16"/>
  <c r="F62" i="16" s="1"/>
  <c r="F56" i="16"/>
  <c r="F54" i="16"/>
  <c r="F292" i="16"/>
  <c r="G206" i="17" l="1"/>
  <c r="F314" i="17"/>
  <c r="F306" i="17"/>
  <c r="G366" i="17"/>
  <c r="G381" i="17"/>
  <c r="G358" i="17"/>
  <c r="G368" i="17"/>
  <c r="F387" i="17"/>
  <c r="F407" i="17"/>
  <c r="G450" i="17"/>
  <c r="G356" i="17"/>
  <c r="G496" i="17"/>
  <c r="G208" i="17"/>
  <c r="F302" i="17"/>
  <c r="F352" i="17"/>
  <c r="G330" i="17"/>
  <c r="F185" i="17"/>
  <c r="G209" i="17"/>
  <c r="F298" i="17"/>
  <c r="F338" i="17"/>
  <c r="G352" i="17"/>
  <c r="G360" i="17"/>
  <c r="G370" i="17"/>
  <c r="G454" i="17"/>
  <c r="G174" i="17"/>
  <c r="F206" i="17"/>
  <c r="G211" i="17"/>
  <c r="F300" i="17"/>
  <c r="F304" i="17"/>
  <c r="F356" i="17"/>
  <c r="G362" i="17"/>
  <c r="G374" i="17"/>
  <c r="F383" i="17"/>
  <c r="F394" i="17"/>
  <c r="G460" i="17"/>
  <c r="F526" i="17"/>
  <c r="G475" i="17"/>
  <c r="F212" i="17"/>
  <c r="G253" i="17"/>
  <c r="G257" i="17"/>
  <c r="G261" i="17"/>
  <c r="G265" i="17"/>
  <c r="F332" i="17"/>
  <c r="F340" i="17"/>
  <c r="G407" i="17"/>
  <c r="G477" i="17"/>
  <c r="F12" i="17"/>
  <c r="F16" i="17"/>
  <c r="F23" i="17"/>
  <c r="F13" i="17"/>
  <c r="F17" i="17"/>
  <c r="F24" i="17"/>
  <c r="G207" i="17"/>
  <c r="F210" i="17"/>
  <c r="G212" i="17"/>
  <c r="F218" i="17"/>
  <c r="F328" i="17"/>
  <c r="F334" i="17"/>
  <c r="F342" i="17"/>
  <c r="G403" i="17"/>
  <c r="G409" i="17"/>
  <c r="G481" i="17"/>
  <c r="G498" i="17"/>
  <c r="F21" i="17"/>
  <c r="F14" i="17"/>
  <c r="F19" i="17"/>
  <c r="F208" i="17"/>
  <c r="G210" i="17"/>
  <c r="G213" i="17"/>
  <c r="G252" i="17"/>
  <c r="G255" i="17"/>
  <c r="G259" i="17"/>
  <c r="G263" i="17"/>
  <c r="F330" i="17"/>
  <c r="F336" i="17"/>
  <c r="G405" i="17"/>
  <c r="G473" i="17"/>
  <c r="G500" i="17"/>
  <c r="F177" i="17"/>
  <c r="F190" i="17"/>
  <c r="F220" i="17"/>
  <c r="F268" i="17"/>
  <c r="G298" i="17"/>
  <c r="G301" i="17"/>
  <c r="G306" i="17"/>
  <c r="G314" i="17"/>
  <c r="F321" i="17"/>
  <c r="G342" i="17"/>
  <c r="F456" i="17"/>
  <c r="F483" i="17"/>
  <c r="F187" i="17"/>
  <c r="F189" i="17"/>
  <c r="F198" i="17"/>
  <c r="F175" i="17"/>
  <c r="F20" i="17"/>
  <c r="F25" i="17"/>
  <c r="G175" i="17"/>
  <c r="G177" i="17"/>
  <c r="F184" i="17"/>
  <c r="F186" i="17"/>
  <c r="F188" i="17"/>
  <c r="G190" i="17"/>
  <c r="F194" i="17"/>
  <c r="G214" i="17"/>
  <c r="F252" i="17"/>
  <c r="F254" i="17"/>
  <c r="F256" i="17"/>
  <c r="F258" i="17"/>
  <c r="F260" i="17"/>
  <c r="F262" i="17"/>
  <c r="F264" i="17"/>
  <c r="F266" i="17"/>
  <c r="G268" i="17"/>
  <c r="G299" i="17"/>
  <c r="G304" i="17"/>
  <c r="G307" i="17"/>
  <c r="G311" i="17"/>
  <c r="G316" i="17"/>
  <c r="G321" i="17"/>
  <c r="G338" i="17"/>
  <c r="F364" i="17"/>
  <c r="F385" i="17"/>
  <c r="F452" i="17"/>
  <c r="G456" i="17"/>
  <c r="F464" i="17"/>
  <c r="F479" i="17"/>
  <c r="G483" i="17"/>
  <c r="G502" i="17"/>
  <c r="F460" i="17"/>
  <c r="F15" i="17"/>
  <c r="F174" i="17"/>
  <c r="F176" i="17"/>
  <c r="F178" i="17"/>
  <c r="G184" i="17"/>
  <c r="G186" i="17"/>
  <c r="G188" i="17"/>
  <c r="F191" i="17"/>
  <c r="F196" i="17"/>
  <c r="F207" i="17"/>
  <c r="F209" i="17"/>
  <c r="F211" i="17"/>
  <c r="F213" i="17"/>
  <c r="F216" i="17"/>
  <c r="G254" i="17"/>
  <c r="G256" i="17"/>
  <c r="G258" i="17"/>
  <c r="G260" i="17"/>
  <c r="G262" i="17"/>
  <c r="G264" i="17"/>
  <c r="G266" i="17"/>
  <c r="G302" i="17"/>
  <c r="G334" i="17"/>
  <c r="G354" i="17"/>
  <c r="F360" i="17"/>
  <c r="G364" i="17"/>
  <c r="F381" i="17"/>
  <c r="G385" i="17"/>
  <c r="F405" i="17"/>
  <c r="F409" i="17"/>
  <c r="G452" i="17"/>
  <c r="G458" i="17"/>
  <c r="F475" i="17"/>
  <c r="G479" i="17"/>
  <c r="F498" i="17"/>
  <c r="F317" i="17"/>
  <c r="F315" i="17"/>
  <c r="F313" i="17"/>
  <c r="F368" i="17"/>
  <c r="F372" i="17"/>
  <c r="F487" i="17"/>
  <c r="F502" i="17"/>
  <c r="F18" i="17"/>
  <c r="F22" i="17"/>
  <c r="G189" i="17"/>
  <c r="G191" i="17"/>
  <c r="G194" i="17"/>
  <c r="G196" i="17"/>
  <c r="G198" i="17"/>
  <c r="G216" i="17"/>
  <c r="G218" i="17"/>
  <c r="G220" i="17"/>
  <c r="G267" i="17"/>
  <c r="G317" i="17"/>
  <c r="G315" i="17"/>
  <c r="G313" i="17"/>
  <c r="G328" i="17"/>
  <c r="G332" i="17"/>
  <c r="G336" i="17"/>
  <c r="G340" i="17"/>
  <c r="G375" i="17"/>
  <c r="G373" i="17"/>
  <c r="G371" i="17"/>
  <c r="G369" i="17"/>
  <c r="G367" i="17"/>
  <c r="G365" i="17"/>
  <c r="G363" i="17"/>
  <c r="G361" i="17"/>
  <c r="G359" i="17"/>
  <c r="G357" i="17"/>
  <c r="G355" i="17"/>
  <c r="G353" i="17"/>
  <c r="G383" i="17"/>
  <c r="G387" i="17"/>
  <c r="G390" i="17"/>
  <c r="G412" i="17"/>
  <c r="G467" i="17"/>
  <c r="G465" i="17"/>
  <c r="G463" i="17"/>
  <c r="G461" i="17"/>
  <c r="G459" i="17"/>
  <c r="G457" i="17"/>
  <c r="G455" i="17"/>
  <c r="G453" i="17"/>
  <c r="G451" i="17"/>
  <c r="G490" i="17"/>
  <c r="G488" i="17"/>
  <c r="G486" i="17"/>
  <c r="G484" i="17"/>
  <c r="G482" i="17"/>
  <c r="G480" i="17"/>
  <c r="G478" i="17"/>
  <c r="G476" i="17"/>
  <c r="G474" i="17"/>
  <c r="G505" i="17"/>
  <c r="G503" i="17"/>
  <c r="G501" i="17"/>
  <c r="G499" i="17"/>
  <c r="G497" i="17"/>
  <c r="F193" i="17"/>
  <c r="F195" i="17"/>
  <c r="F215" i="17"/>
  <c r="F217" i="17"/>
  <c r="F299" i="17"/>
  <c r="F301" i="17"/>
  <c r="F303" i="17"/>
  <c r="F305" i="17"/>
  <c r="F312" i="17"/>
  <c r="F316" i="17"/>
  <c r="F324" i="17"/>
  <c r="F322" i="17"/>
  <c r="F346" i="17"/>
  <c r="F345" i="17"/>
  <c r="F343" i="17"/>
  <c r="F341" i="17"/>
  <c r="F339" i="17"/>
  <c r="F337" i="17"/>
  <c r="F335" i="17"/>
  <c r="F333" i="17"/>
  <c r="F331" i="17"/>
  <c r="F329" i="17"/>
  <c r="F354" i="17"/>
  <c r="F358" i="17"/>
  <c r="F362" i="17"/>
  <c r="F366" i="17"/>
  <c r="F370" i="17"/>
  <c r="F395" i="17"/>
  <c r="F393" i="17"/>
  <c r="F391" i="17"/>
  <c r="F388" i="17"/>
  <c r="F386" i="17"/>
  <c r="F384" i="17"/>
  <c r="F382" i="17"/>
  <c r="F392" i="17"/>
  <c r="F417" i="17"/>
  <c r="F415" i="17"/>
  <c r="F413" i="17"/>
  <c r="F410" i="17"/>
  <c r="F408" i="17"/>
  <c r="F406" i="17"/>
  <c r="F404" i="17"/>
  <c r="F414" i="17"/>
  <c r="F450" i="17"/>
  <c r="F454" i="17"/>
  <c r="F458" i="17"/>
  <c r="F462" i="17"/>
  <c r="F473" i="17"/>
  <c r="F477" i="17"/>
  <c r="F481" i="17"/>
  <c r="F485" i="17"/>
  <c r="F496" i="17"/>
  <c r="F500" i="17"/>
  <c r="F512" i="17"/>
  <c r="F510" i="17"/>
  <c r="F534" i="17"/>
  <c r="F533" i="17"/>
  <c r="F531" i="17"/>
  <c r="F529" i="17"/>
  <c r="F527" i="17"/>
  <c r="F525" i="17"/>
  <c r="F523" i="17"/>
  <c r="F521" i="17"/>
  <c r="F519" i="17"/>
  <c r="F517" i="17"/>
  <c r="F375" i="17"/>
  <c r="F373" i="17"/>
  <c r="F371" i="17"/>
  <c r="F369" i="17"/>
  <c r="F367" i="17"/>
  <c r="F365" i="17"/>
  <c r="F363" i="17"/>
  <c r="F361" i="17"/>
  <c r="F359" i="17"/>
  <c r="F357" i="17"/>
  <c r="F355" i="17"/>
  <c r="F353" i="17"/>
  <c r="F467" i="17"/>
  <c r="F465" i="17"/>
  <c r="F463" i="17"/>
  <c r="F461" i="17"/>
  <c r="F459" i="17"/>
  <c r="F457" i="17"/>
  <c r="F455" i="17"/>
  <c r="F453" i="17"/>
  <c r="F451" i="17"/>
  <c r="F490" i="17"/>
  <c r="F488" i="17"/>
  <c r="F486" i="17"/>
  <c r="F484" i="17"/>
  <c r="F482" i="17"/>
  <c r="F480" i="17"/>
  <c r="F478" i="17"/>
  <c r="F476" i="17"/>
  <c r="F474" i="17"/>
  <c r="F505" i="17"/>
  <c r="F503" i="17"/>
  <c r="F501" i="17"/>
  <c r="F499" i="17"/>
  <c r="F497" i="17"/>
  <c r="G193" i="17"/>
  <c r="G195" i="17"/>
  <c r="G215" i="17"/>
  <c r="G217" i="17"/>
  <c r="G324" i="17"/>
  <c r="G322" i="17"/>
  <c r="G346" i="17"/>
  <c r="G345" i="17"/>
  <c r="G343" i="17"/>
  <c r="G341" i="17"/>
  <c r="G339" i="17"/>
  <c r="G337" i="17"/>
  <c r="G335" i="17"/>
  <c r="G333" i="17"/>
  <c r="G331" i="17"/>
  <c r="G329" i="17"/>
  <c r="G395" i="17"/>
  <c r="G393" i="17"/>
  <c r="G391" i="17"/>
  <c r="G388" i="17"/>
  <c r="G386" i="17"/>
  <c r="G384" i="17"/>
  <c r="G382" i="17"/>
  <c r="G392" i="17"/>
  <c r="G417" i="17"/>
  <c r="G415" i="17"/>
  <c r="G413" i="17"/>
  <c r="G410" i="17"/>
  <c r="G408" i="17"/>
  <c r="G406" i="17"/>
  <c r="G404" i="17"/>
  <c r="G414" i="17"/>
  <c r="G462" i="17"/>
  <c r="G466" i="17"/>
  <c r="G485" i="17"/>
  <c r="G489" i="17"/>
  <c r="G512" i="17"/>
  <c r="G510" i="17"/>
  <c r="G534" i="17"/>
  <c r="G533" i="17"/>
  <c r="G531" i="17"/>
  <c r="G529" i="17"/>
  <c r="G527" i="17"/>
  <c r="G525" i="17"/>
  <c r="G523" i="17"/>
  <c r="G521" i="17"/>
  <c r="G519" i="17"/>
  <c r="G517" i="17"/>
  <c r="G165" i="16"/>
  <c r="G166" i="16"/>
  <c r="G164" i="16"/>
  <c r="G167" i="16" s="1"/>
  <c r="F71" i="16"/>
  <c r="F73" i="16"/>
  <c r="F75" i="16"/>
  <c r="F78" i="16"/>
  <c r="F80" i="16"/>
  <c r="F82" i="16"/>
  <c r="F87" i="16"/>
  <c r="F101" i="16"/>
  <c r="F105" i="16"/>
  <c r="F53" i="16"/>
  <c r="F58" i="16" s="1"/>
  <c r="F57" i="16"/>
  <c r="F60" i="16"/>
  <c r="F64" i="16"/>
  <c r="G78" i="16"/>
  <c r="G80" i="16"/>
  <c r="G82" i="16"/>
  <c r="G87" i="16"/>
  <c r="G101" i="16"/>
  <c r="G103" i="16"/>
  <c r="G105" i="16"/>
  <c r="F177" i="16"/>
  <c r="F179" i="16" s="1"/>
  <c r="F180" i="16"/>
  <c r="F184" i="16"/>
  <c r="F197" i="16"/>
  <c r="F208" i="16" s="1"/>
  <c r="F201" i="16"/>
  <c r="F205" i="16"/>
  <c r="F209" i="16"/>
  <c r="F213" i="16"/>
  <c r="F61" i="16"/>
  <c r="F74" i="16"/>
  <c r="F79" i="16"/>
  <c r="F95" i="16"/>
  <c r="F214" i="16"/>
  <c r="F96" i="16"/>
  <c r="F98" i="16"/>
  <c r="F103" i="16"/>
  <c r="F70" i="16"/>
  <c r="F72" i="16"/>
  <c r="F76" i="16"/>
  <c r="F81" i="16"/>
  <c r="F93" i="16"/>
  <c r="F97" i="16"/>
  <c r="F99" i="16"/>
  <c r="F102" i="16"/>
  <c r="F55" i="16"/>
  <c r="G79" i="16"/>
  <c r="G81" i="16"/>
  <c r="G102" i="16"/>
  <c r="F182" i="16"/>
  <c r="F211" i="16"/>
  <c r="G270" i="17" l="1"/>
  <c r="G192" i="17"/>
  <c r="G506" i="17"/>
  <c r="G468" i="17"/>
  <c r="F376" i="17"/>
  <c r="F325" i="17"/>
  <c r="F192" i="17"/>
  <c r="F270" i="17"/>
  <c r="G491" i="17"/>
  <c r="F318" i="17"/>
  <c r="G376" i="17"/>
  <c r="G318" i="17"/>
  <c r="G513" i="17"/>
  <c r="G411" i="17"/>
  <c r="F513" i="17"/>
  <c r="G179" i="17"/>
  <c r="F214" i="17"/>
  <c r="G308" i="17"/>
  <c r="F308" i="17"/>
  <c r="G389" i="17"/>
  <c r="G325" i="17"/>
  <c r="F411" i="17"/>
  <c r="F389" i="17"/>
  <c r="F179" i="17"/>
  <c r="F506" i="17"/>
  <c r="F491" i="17"/>
  <c r="F468" i="17"/>
  <c r="F100" i="16"/>
  <c r="F77" i="16"/>
</calcChain>
</file>

<file path=xl/sharedStrings.xml><?xml version="1.0" encoding="utf-8"?>
<sst xmlns="http://schemas.openxmlformats.org/spreadsheetml/2006/main" count="3044" uniqueCount="1923">
  <si>
    <t>Reporting in Domestic Currency</t>
  </si>
  <si>
    <t>EUR</t>
  </si>
  <si>
    <t>CONTENT OF TAB A</t>
  </si>
  <si>
    <t>1. Basic Facts</t>
  </si>
  <si>
    <t>3. General Cover Pool / Covered Bond Information</t>
  </si>
  <si>
    <t xml:space="preserve">4. References to Capital Requirements Regulation (CRR) 129(7) </t>
  </si>
  <si>
    <t>Field Number</t>
  </si>
  <si>
    <t>Country</t>
  </si>
  <si>
    <t>Belgium</t>
  </si>
  <si>
    <t>G.1.1.2</t>
  </si>
  <si>
    <t>Issuer Name</t>
  </si>
  <si>
    <t>BNP Paribas Fortis SA/NV</t>
  </si>
  <si>
    <t>Link to Issuer's Website</t>
  </si>
  <si>
    <t>https://www.bnpparibasfortis.com/investors/coveredbonds</t>
  </si>
  <si>
    <t>G.1.1.4</t>
  </si>
  <si>
    <t>Cut-off date</t>
  </si>
  <si>
    <t>OG.1.1.1</t>
  </si>
  <si>
    <t>OG.1.1.2</t>
  </si>
  <si>
    <t>OG.1.1.4</t>
  </si>
  <si>
    <t>OG.1.1.5</t>
  </si>
  <si>
    <t>G.2.1.1</t>
  </si>
  <si>
    <t>UCITS Compliance (Y/N)</t>
  </si>
  <si>
    <t>Y</t>
  </si>
  <si>
    <t>G.2.1.2</t>
  </si>
  <si>
    <t>CRR Compliance (Y/N)</t>
  </si>
  <si>
    <t>LCR status</t>
  </si>
  <si>
    <t>LEVEL 1</t>
  </si>
  <si>
    <t>OG.2.1.1</t>
  </si>
  <si>
    <t>OG.2.1.2</t>
  </si>
  <si>
    <t>OG.2.1.3</t>
  </si>
  <si>
    <t>OG.2.1.4</t>
  </si>
  <si>
    <t>OG.2.1.5</t>
  </si>
  <si>
    <t>1.General Information</t>
  </si>
  <si>
    <t xml:space="preserve">Nominal (mn) </t>
  </si>
  <si>
    <t>G.3.1.1</t>
  </si>
  <si>
    <t>G.3.1.2</t>
  </si>
  <si>
    <t>Outstanding Covered Bonds</t>
  </si>
  <si>
    <t>OG.3.1.1</t>
  </si>
  <si>
    <t>Cover Pool Size [NPV] (mn)</t>
  </si>
  <si>
    <t>OG.3.1.2</t>
  </si>
  <si>
    <t>Outstanding Covered Bonds [NPV] (mn)</t>
  </si>
  <si>
    <t>OG.3.1.3</t>
  </si>
  <si>
    <t>Legal</t>
  </si>
  <si>
    <t>Actual</t>
  </si>
  <si>
    <t>Minimum Committed</t>
  </si>
  <si>
    <t>Purpose</t>
  </si>
  <si>
    <t>G.3.2.1</t>
  </si>
  <si>
    <t>OC (%)</t>
  </si>
  <si>
    <t>ND1</t>
  </si>
  <si>
    <t>OG.3.2.1</t>
  </si>
  <si>
    <t>OG.3.2.2</t>
  </si>
  <si>
    <t>OG.3.2.3</t>
  </si>
  <si>
    <t>OG.3.2.4</t>
  </si>
  <si>
    <t>Nominal (mn)</t>
  </si>
  <si>
    <t>G.3.3.1</t>
  </si>
  <si>
    <t>Mortgages</t>
  </si>
  <si>
    <t>G.3.3.2</t>
  </si>
  <si>
    <t xml:space="preserve">Public Sector </t>
  </si>
  <si>
    <t>-</t>
  </si>
  <si>
    <t>0.00%</t>
  </si>
  <si>
    <t>G.3.3.3</t>
  </si>
  <si>
    <t>Shipping</t>
  </si>
  <si>
    <t>G.3.3.4</t>
  </si>
  <si>
    <t>Substitute Assets</t>
  </si>
  <si>
    <t>G.3.3.5</t>
  </si>
  <si>
    <t>Other</t>
  </si>
  <si>
    <t>G.3.3.6</t>
  </si>
  <si>
    <t>Total</t>
  </si>
  <si>
    <t>OG.3.3.1</t>
  </si>
  <si>
    <t>OG.3.3.2</t>
  </si>
  <si>
    <t>OG.3.3.3</t>
  </si>
  <si>
    <t>OG.3.3.4</t>
  </si>
  <si>
    <t>OG.3.3.5</t>
  </si>
  <si>
    <t>OG.3.3.6</t>
  </si>
  <si>
    <t>4. Cover Pool Amortisation Profile</t>
  </si>
  <si>
    <t>Contractual (mn)</t>
  </si>
  <si>
    <t>Expected Upon Prepayments (mn)</t>
  </si>
  <si>
    <t>% Total Contractual</t>
  </si>
  <si>
    <t>% Total Expected Upon Prepayments</t>
  </si>
  <si>
    <t>G.3.4.1</t>
  </si>
  <si>
    <t>Weighted Average life (in years)</t>
  </si>
  <si>
    <t>Residual Life (mn)</t>
  </si>
  <si>
    <t>By buckets:</t>
  </si>
  <si>
    <t>G.3.4.2</t>
  </si>
  <si>
    <t>G.3.4.3</t>
  </si>
  <si>
    <t>G.3.4.4</t>
  </si>
  <si>
    <t>G.3.4.5</t>
  </si>
  <si>
    <t>G.3.4.6</t>
  </si>
  <si>
    <t>G.3.4.7</t>
  </si>
  <si>
    <t>G.3.4.8</t>
  </si>
  <si>
    <t>G.3.4.9</t>
  </si>
  <si>
    <t>0</t>
  </si>
  <si>
    <t>OG.3.4.1</t>
  </si>
  <si>
    <t>o/w 0-1 day</t>
  </si>
  <si>
    <t>OG.3.4.2</t>
  </si>
  <si>
    <t>o/w 0-0.5y</t>
  </si>
  <si>
    <t>OG.3.4.3</t>
  </si>
  <si>
    <t>OG.3.4.4</t>
  </si>
  <si>
    <t>o/w 1-1.5y</t>
  </si>
  <si>
    <t>OG.3.4.5</t>
  </si>
  <si>
    <t>OG.3.4.6</t>
  </si>
  <si>
    <t>OG.3.4.7</t>
  </si>
  <si>
    <t>OG.3.4.8</t>
  </si>
  <si>
    <t>OG.3.4.9</t>
  </si>
  <si>
    <t>5. Maturity of Covered Bonds</t>
  </si>
  <si>
    <t>Initial Maturity</t>
  </si>
  <si>
    <t xml:space="preserve">Extended Maturity </t>
  </si>
  <si>
    <t>% Total Extended Maturity</t>
  </si>
  <si>
    <t>G.3.5.1</t>
  </si>
  <si>
    <t>Maturity (mn)</t>
  </si>
  <si>
    <t>G.3.5.2</t>
  </si>
  <si>
    <t>G.3.5.3</t>
  </si>
  <si>
    <t>0 - 1 Y</t>
  </si>
  <si>
    <t>G.3.5.4</t>
  </si>
  <si>
    <t>1 - 2 Y</t>
  </si>
  <si>
    <t>G.3.5.5</t>
  </si>
  <si>
    <t>2 - 3 Y</t>
  </si>
  <si>
    <t>G.3.5.6</t>
  </si>
  <si>
    <t>3 - 4 Y</t>
  </si>
  <si>
    <t>G.3.5.7</t>
  </si>
  <si>
    <t>4 - 5 Y</t>
  </si>
  <si>
    <t>G.3.5.8</t>
  </si>
  <si>
    <t>5 - 10 Y</t>
  </si>
  <si>
    <t>G.3.5.9</t>
  </si>
  <si>
    <t>10+ Y</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</si>
  <si>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</si>
  <si>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</si>
  <si>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</si>
  <si>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</si>
  <si>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</si>
  <si>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</si>
  <si>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</si>
  <si>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</si>
  <si>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</si>
  <si>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</si>
  <si>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</si>
  <si>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</si>
  <si>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</si>
  <si>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</si>
  <si>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</si>
  <si>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</si>
  <si>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100.00%</t>
  </si>
  <si>
    <t>G.3.6.2</t>
  </si>
  <si>
    <t>USD</t>
  </si>
  <si>
    <t>G.3.6.3</t>
  </si>
  <si>
    <t>GBP</t>
  </si>
  <si>
    <t>G.3.6.4</t>
  </si>
  <si>
    <t>NOK</t>
  </si>
  <si>
    <t>G.3.6.5</t>
  </si>
  <si>
    <t>CHF</t>
  </si>
  <si>
    <t>G.3.6.6</t>
  </si>
  <si>
    <t>AUD</t>
  </si>
  <si>
    <t>G.3.6.7</t>
  </si>
  <si>
    <t>CAD</t>
  </si>
  <si>
    <t>G.3.6.8</t>
  </si>
  <si>
    <t>BRL</t>
  </si>
  <si>
    <t>G.3.6.9</t>
  </si>
  <si>
    <t>CZK</t>
  </si>
  <si>
    <t>G.3.6.10</t>
  </si>
  <si>
    <t>DKK</t>
  </si>
  <si>
    <t>G.3.6.11</t>
  </si>
  <si>
    <t>HKD</t>
  </si>
  <si>
    <t>G.3.6.12</t>
  </si>
  <si>
    <t>KRW</t>
  </si>
  <si>
    <t>G.3.6.13</t>
  </si>
  <si>
    <t>SEK</t>
  </si>
  <si>
    <t>G.3.6.14</t>
  </si>
  <si>
    <t>SGD</t>
  </si>
  <si>
    <t>G.3.6.15</t>
  </si>
  <si>
    <t>G.3.6.16</t>
  </si>
  <si>
    <t>OG.3.6.1</t>
  </si>
  <si>
    <t>o/w [If relevant, please specify]</t>
  </si>
  <si>
    <t>OG.3.6.2</t>
  </si>
  <si>
    <t>OG.3.6.3</t>
  </si>
  <si>
    <t>OG.3.6.4</t>
  </si>
  <si>
    <t>OG.3.6.5</t>
  </si>
  <si>
    <t>OG.3.6.6</t>
  </si>
  <si>
    <t>OG.3.6.7</t>
  </si>
  <si>
    <t>OG.3.6.8</t>
  </si>
  <si>
    <t>OG.3.6.9</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</si>
  <si>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</si>
  <si>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</si>
  <si>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</si>
  <si>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</si>
  <si>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</si>
  <si>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</si>
  <si>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</si>
  <si>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</si>
  <si>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</si>
  <si>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</si>
  <si>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</si>
  <si>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</si>
  <si>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</si>
  <si>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</si>
  <si>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</si>
  <si>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</si>
  <si>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</si>
  <si>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</si>
  <si>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</si>
  <si>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</si>
  <si>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</si>
  <si>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</si>
  <si>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</si>
  <si>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</si>
  <si>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OG.3.7.8</t>
  </si>
  <si>
    <t>OG.3.7.9</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</si>
  <si>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</si>
  <si>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</si>
  <si>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</si>
  <si>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</si>
  <si>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</si>
  <si>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</si>
  <si>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</si>
  <si>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</si>
  <si>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</si>
  <si>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</si>
  <si>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</si>
  <si>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</si>
  <si>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</si>
  <si>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</si>
  <si>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</si>
  <si>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</si>
  <si>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</si>
  <si>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</si>
  <si>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</si>
  <si>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</si>
  <si>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</si>
  <si>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</si>
  <si>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</si>
  <si>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</si>
  <si>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</si>
  <si>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</si>
  <si>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</si>
  <si>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</si>
  <si>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</si>
  <si>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</si>
  <si>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</si>
  <si>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</si>
  <si>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</si>
  <si>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</si>
  <si>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</si>
  <si>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</si>
  <si>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</si>
  <si>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</si>
  <si>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</si>
  <si>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</si>
  <si>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</si>
  <si>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</si>
  <si>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</si>
  <si>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</si>
  <si>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</si>
  <si>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</si>
  <si>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</si>
  <si>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</si>
  <si>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</si>
  <si>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</si>
  <si>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</si>
  <si>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</si>
  <si>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</si>
  <si>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</si>
  <si>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</si>
  <si>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</si>
  <si>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</si>
  <si>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</si>
  <si>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</si>
  <si>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</si>
  <si>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Canada</t>
  </si>
  <si>
    <t>G.3.10.9</t>
  </si>
  <si>
    <t>Japan</t>
  </si>
  <si>
    <t>G.3.10.10</t>
  </si>
  <si>
    <t>Korea</t>
  </si>
  <si>
    <t>G.3.10.11</t>
  </si>
  <si>
    <t>New Zealand</t>
  </si>
  <si>
    <t>G.3.10.12</t>
  </si>
  <si>
    <t>Singapore</t>
  </si>
  <si>
    <t>G.3.10.13</t>
  </si>
  <si>
    <t>US</t>
  </si>
  <si>
    <t>G.3.10.14</t>
  </si>
  <si>
    <t>G.3.10.15</t>
  </si>
  <si>
    <t>Total EU</t>
  </si>
  <si>
    <t>G.3.10.16</t>
  </si>
  <si>
    <t>OG.3.10.1</t>
  </si>
  <si>
    <t>OG.3.10.3</t>
  </si>
  <si>
    <t>OG.3.10.4</t>
  </si>
  <si>
    <t>OG.3.10.5</t>
  </si>
  <si>
    <t>OG.3.10.6</t>
  </si>
  <si>
    <t>OG.3.10.7</t>
  </si>
  <si>
    <t>% Cover Pool</t>
  </si>
  <si>
    <t>% Covered Bonds</t>
  </si>
  <si>
    <t>G.3.11.1</t>
  </si>
  <si>
    <t>Substitute and other marketable assets</t>
  </si>
  <si>
    <t>G.3.11.2</t>
  </si>
  <si>
    <t>Central bank eligible assets</t>
  </si>
  <si>
    <t>G.3.11.3</t>
  </si>
  <si>
    <t>G.3.11.4</t>
  </si>
  <si>
    <t>OG.3.11.1</t>
  </si>
  <si>
    <t>OG.3.11.2</t>
  </si>
  <si>
    <t>OG.3.11.3</t>
  </si>
  <si>
    <t>OG.3.11.4</t>
  </si>
  <si>
    <t>OG.3.11.5</t>
  </si>
  <si>
    <t>OG.3.11.6</t>
  </si>
  <si>
    <t>OG.3.11.7</t>
  </si>
  <si>
    <t>G.3.12.1</t>
  </si>
  <si>
    <t>13. Derivatives &amp; Swaps</t>
  </si>
  <si>
    <t>G.3.13.1</t>
  </si>
  <si>
    <t>Derivatives in the register / cover pool [notional] (mn)</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</si>
  <si>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</si>
  <si>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</si>
  <si>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</si>
  <si>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</si>
  <si>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</si>
  <si>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</si>
  <si>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</si>
  <si>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</si>
  <si>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</si>
  <si>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</si>
  <si>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</si>
  <si>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</si>
  <si>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Row</t>
  </si>
  <si>
    <t>G.4.1.1</t>
  </si>
  <si>
    <t>38</t>
  </si>
  <si>
    <t>G.4.1.2</t>
  </si>
  <si>
    <t>39</t>
  </si>
  <si>
    <t>G.4.1.3</t>
  </si>
  <si>
    <t>43 for Mortgage Assets</t>
  </si>
  <si>
    <t>48 for Public Sector Assets</t>
  </si>
  <si>
    <t>G.4.1.4</t>
  </si>
  <si>
    <t>52</t>
  </si>
  <si>
    <t>G.4.1.5</t>
  </si>
  <si>
    <t>166 for Residential Mortgage Assets</t>
  </si>
  <si>
    <t>267 for Commercial Mortgage Assets</t>
  </si>
  <si>
    <t>18 for Public Sector Assets</t>
  </si>
  <si>
    <t>G.4.1.6</t>
  </si>
  <si>
    <t>130 for Mortgage Assets</t>
  </si>
  <si>
    <t>228</t>
  </si>
  <si>
    <t>129 for Public Sector Assets</t>
  </si>
  <si>
    <t>G.4.1.7</t>
  </si>
  <si>
    <t>111</t>
  </si>
  <si>
    <t>G.4.1.8</t>
  </si>
  <si>
    <t>163</t>
  </si>
  <si>
    <t>G.4.1.9</t>
  </si>
  <si>
    <t>137</t>
  </si>
  <si>
    <t>G.4.1.10</t>
  </si>
  <si>
    <t>(Please refer to "Tab D. HTT Harmonised Glossary" for hedging strategy)</t>
  </si>
  <si>
    <t>17 for Harmonised Glossary</t>
  </si>
  <si>
    <t>G.4.1.11</t>
  </si>
  <si>
    <t>65</t>
  </si>
  <si>
    <t>G.4.1.12</t>
  </si>
  <si>
    <t>88</t>
  </si>
  <si>
    <t>G.4.1.13</t>
  </si>
  <si>
    <t>160 for Mortgage Assets</t>
  </si>
  <si>
    <t>166 for Public Sector Assets</t>
  </si>
  <si>
    <t>OG.4.1.1</t>
  </si>
  <si>
    <t>OG.4.1.2</t>
  </si>
  <si>
    <t>OG.4.1.3</t>
  </si>
  <si>
    <t>OG.4.1.4</t>
  </si>
  <si>
    <t>OG.4.1.5</t>
  </si>
  <si>
    <t>OG.4.1.6</t>
  </si>
  <si>
    <t>OG.4.1.7</t>
  </si>
  <si>
    <t>OG.4.1.8</t>
  </si>
  <si>
    <t>OG.4.1.9</t>
  </si>
  <si>
    <t>OG.4.1.10</t>
  </si>
  <si>
    <t>5. References to Capital Requirements Regulation (CRR) 129(1)</t>
  </si>
  <si>
    <t>G.5.1.1</t>
  </si>
  <si>
    <t>Exposure to credit institute credit quality step 1 &amp; 2</t>
  </si>
  <si>
    <t>OG.5.1.1</t>
  </si>
  <si>
    <t>OG.5.1.2</t>
  </si>
  <si>
    <t>OG.5.1.3</t>
  </si>
  <si>
    <t>OG.5.1.4</t>
  </si>
  <si>
    <t>OG.5.1.5</t>
  </si>
  <si>
    <t>OG.5.1.6</t>
  </si>
  <si>
    <t>6. Other relevant information</t>
  </si>
  <si>
    <t>1. Optional information e.g. Rating triggers</t>
  </si>
  <si>
    <t>OG.6.1.1</t>
  </si>
  <si>
    <t>OG.6.1.2</t>
  </si>
  <si>
    <t>OG.6.1.3</t>
  </si>
  <si>
    <t xml:space="preserve">Cash Manager </t>
  </si>
  <si>
    <t>OG.6.1.4</t>
  </si>
  <si>
    <t>Account Bank</t>
  </si>
  <si>
    <t>OG.6.1.5</t>
  </si>
  <si>
    <t>Stand-by Account Bank</t>
  </si>
  <si>
    <t>OG.6.1.6</t>
  </si>
  <si>
    <t>OG.6.1.7</t>
  </si>
  <si>
    <t xml:space="preserve">Interest Rate Swap Provider </t>
  </si>
  <si>
    <t>OG.6.1.8</t>
  </si>
  <si>
    <t xml:space="preserve">Covered Bond Swap Provider </t>
  </si>
  <si>
    <t>OG.6.1.9</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</si>
  <si>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</si>
  <si>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</si>
  <si>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</si>
  <si>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</si>
  <si>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</si>
  <si>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</si>
  <si>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</si>
  <si>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</si>
  <si>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</si>
  <si>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</si>
  <si>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</si>
  <si>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</si>
  <si>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</si>
  <si>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</si>
  <si>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</si>
  <si>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</si>
  <si>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</si>
  <si>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</si>
  <si>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</si>
  <si>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</si>
  <si>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</si>
  <si>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</si>
  <si>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</si>
  <si>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</si>
  <si>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</si>
  <si>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</si>
  <si>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</si>
  <si>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</si>
  <si>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</si>
  <si>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</si>
  <si>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</si>
  <si>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</si>
  <si>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</si>
  <si>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</si>
  <si>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</si>
  <si>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</si>
  <si>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</si>
  <si>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</si>
  <si>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</si>
  <si>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</si>
  <si>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</si>
  <si>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</si>
  <si>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</si>
  <si>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</si>
  <si>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</si>
  <si>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</si>
  <si>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</si>
  <si>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</si>
  <si>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</si>
  <si>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</si>
  <si>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</si>
  <si>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</si>
  <si>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o/w Forest &amp; Agriculture</t>
  </si>
  <si>
    <t>OM.7.1.3</t>
  </si>
  <si>
    <t>OM.7.1.4</t>
  </si>
  <si>
    <t>OM.7.1.5</t>
  </si>
  <si>
    <t>OM.7.1.6</t>
  </si>
  <si>
    <t>OM.7.1.7</t>
  </si>
  <si>
    <t>OM.7.1.8</t>
  </si>
  <si>
    <t>OM.7.1.9</t>
  </si>
  <si>
    <t>OM.7.1.10</t>
  </si>
  <si>
    <t>2. General Information</t>
  </si>
  <si>
    <t>Residential Loans</t>
  </si>
  <si>
    <t>Commercial Loans</t>
  </si>
  <si>
    <t>Total Mortgages</t>
  </si>
  <si>
    <t>M.7.2.1</t>
  </si>
  <si>
    <t>Number of mortgage loans</t>
  </si>
  <si>
    <t>OM.7.2.1</t>
  </si>
  <si>
    <t>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</si>
  <si>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</si>
  <si>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</si>
  <si>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</si>
  <si>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</si>
  <si>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</si>
  <si>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</si>
  <si>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</si>
  <si>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</si>
  <si>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</si>
  <si>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</si>
  <si>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</si>
  <si>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</si>
  <si>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</si>
  <si>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</si>
  <si>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</si>
  <si>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</si>
  <si>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</si>
  <si>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</si>
  <si>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</si>
  <si>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</si>
  <si>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</si>
  <si>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</si>
  <si>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</si>
  <si>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</si>
  <si>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</si>
  <si>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</si>
  <si>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</si>
  <si>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</si>
  <si>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</si>
  <si>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</si>
  <si>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</si>
  <si>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</si>
  <si>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</si>
  <si>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</si>
  <si>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</si>
  <si>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</si>
  <si>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</si>
  <si>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</si>
  <si>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</si>
  <si>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</si>
  <si>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</si>
  <si>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</si>
  <si>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</si>
  <si>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</si>
  <si>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</si>
  <si>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</si>
  <si>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</si>
  <si>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</si>
  <si>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</si>
  <si>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</si>
  <si>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</si>
  <si>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</si>
  <si>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</si>
  <si>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</si>
  <si>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</si>
  <si>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</si>
  <si>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</si>
  <si>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</si>
  <si>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</si>
  <si>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</si>
  <si>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</si>
  <si>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</si>
  <si>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</si>
  <si>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</si>
  <si>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</si>
  <si>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</si>
  <si>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</si>
  <si>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</si>
  <si>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</si>
  <si>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</si>
  <si>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</si>
  <si>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</si>
  <si>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</si>
  <si>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M.7.4.30</t>
  </si>
  <si>
    <t>Iceland</t>
  </si>
  <si>
    <t>M.7.4.31</t>
  </si>
  <si>
    <t>Liechtenstein</t>
  </si>
  <si>
    <t>M.7.4.32</t>
  </si>
  <si>
    <t>Norway</t>
  </si>
  <si>
    <t>M.7.4.33</t>
  </si>
  <si>
    <t>M.7.4.34</t>
  </si>
  <si>
    <t>M.7.4.35</t>
  </si>
  <si>
    <t>United Kingdom</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</si>
  <si>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</si>
  <si>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</si>
  <si>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</si>
  <si>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</si>
  <si>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</si>
  <si>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</si>
  <si>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</si>
  <si>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</si>
  <si>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</si>
  <si>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</si>
  <si>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</si>
  <si>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</si>
  <si>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</si>
  <si>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</si>
  <si>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</si>
  <si>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</si>
  <si>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</si>
  <si>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</si>
  <si>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</si>
  <si>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</si>
  <si>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Antwerpen</t>
  </si>
  <si>
    <t>M.7.5.2</t>
  </si>
  <si>
    <t>Vlaams-Brabant</t>
  </si>
  <si>
    <t>M.7.5.3</t>
  </si>
  <si>
    <t>Oost-Vlaanderen</t>
  </si>
  <si>
    <t>M.7.5.4</t>
  </si>
  <si>
    <t>Brussels</t>
  </si>
  <si>
    <t>M.7.5.5</t>
  </si>
  <si>
    <t>West-Vlaanderen</t>
  </si>
  <si>
    <t>M.7.5.6</t>
  </si>
  <si>
    <t>Limburg</t>
  </si>
  <si>
    <t>M.7.5.7</t>
  </si>
  <si>
    <t>Liège</t>
  </si>
  <si>
    <t>M.7.5.8</t>
  </si>
  <si>
    <t>Hainaut</t>
  </si>
  <si>
    <t>M.7.5.9</t>
  </si>
  <si>
    <t>Brabant Wallon</t>
  </si>
  <si>
    <t>M.7.5.10</t>
  </si>
  <si>
    <t>Namur</t>
  </si>
  <si>
    <t>M.7.5.11</t>
  </si>
  <si>
    <t>M.7.5.12</t>
  </si>
  <si>
    <t>M.7.5.13</t>
  </si>
  <si>
    <t>TBC at a country level</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</si>
  <si>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</si>
  <si>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</si>
  <si>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</si>
  <si>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</si>
  <si>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</si>
  <si>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</si>
  <si>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</si>
  <si>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</si>
  <si>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</si>
  <si>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</si>
  <si>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</si>
  <si>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</si>
  <si>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</si>
  <si>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</si>
  <si>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</si>
  <si>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</si>
  <si>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</si>
  <si>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</si>
  <si>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</si>
  <si>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</si>
  <si>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</si>
  <si>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</si>
  <si>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</si>
  <si>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</si>
  <si>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7. Breakdown by Repayment Type</t>
  </si>
  <si>
    <t>M.7.7.1</t>
  </si>
  <si>
    <t>Bullet / interest only</t>
  </si>
  <si>
    <t>M.7.7.2</t>
  </si>
  <si>
    <t>Amortising</t>
  </si>
  <si>
    <t>M.7.7.3</t>
  </si>
  <si>
    <t xml:space="preserve">8. Loan Seasoning </t>
  </si>
  <si>
    <t>M.7.8.1</t>
  </si>
  <si>
    <t>Up to 12months</t>
  </si>
  <si>
    <t>M.7.8.2</t>
  </si>
  <si>
    <t>M.7.8.3</t>
  </si>
  <si>
    <t>M.7.8.4</t>
  </si>
  <si>
    <t>M.7.8.5</t>
  </si>
  <si>
    <t>9. Non-Performing Loans (NPLs)</t>
  </si>
  <si>
    <t>M.7.9.1</t>
  </si>
  <si>
    <t>OM.7.9.1</t>
  </si>
  <si>
    <t>OM.7.9.2</t>
  </si>
  <si>
    <t>OM.7.9.3</t>
  </si>
  <si>
    <t>OM.7.9.4</t>
  </si>
  <si>
    <t>10. Loan Size Information</t>
  </si>
  <si>
    <t>Nominal</t>
  </si>
  <si>
    <t>Number of Loans</t>
  </si>
  <si>
    <t>% No. of Loans</t>
  </si>
  <si>
    <t>M.7A.10.1</t>
  </si>
  <si>
    <t>Average loan size (000s)</t>
  </si>
  <si>
    <t>By buckets (mn):</t>
  </si>
  <si>
    <t>M.7A.10.2</t>
  </si>
  <si>
    <t>&lt;=100K</t>
  </si>
  <si>
    <t>M.7A.10.3</t>
  </si>
  <si>
    <t>&gt;100K and &lt;=200K</t>
  </si>
  <si>
    <t>M.7A.10.4</t>
  </si>
  <si>
    <t>&gt;200K and &lt;=300K</t>
  </si>
  <si>
    <t>M.7A.10.5</t>
  </si>
  <si>
    <t>&gt;300K and &lt;=400K</t>
  </si>
  <si>
    <t>M.7A.10.6</t>
  </si>
  <si>
    <t>&gt;400K</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</si>
  <si>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</si>
  <si>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</si>
  <si>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</si>
  <si>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</si>
  <si>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</si>
  <si>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</si>
  <si>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</si>
  <si>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</si>
  <si>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</si>
  <si>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</si>
  <si>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</si>
  <si>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</si>
  <si>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</si>
  <si>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</si>
  <si>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</si>
  <si>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</si>
  <si>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</si>
  <si>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</si>
  <si>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</si>
  <si>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</si>
  <si>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</si>
  <si>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</si>
  <si>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</si>
  <si>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</si>
  <si>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</si>
  <si>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</si>
  <si>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</si>
  <si>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</si>
  <si>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</si>
  <si>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</si>
  <si>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</si>
  <si>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</si>
  <si>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</si>
  <si>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</si>
  <si>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</si>
  <si>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</si>
  <si>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</si>
  <si>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</si>
  <si>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</si>
  <si>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</si>
  <si>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</si>
  <si>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</si>
  <si>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</si>
  <si>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</si>
  <si>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</si>
  <si>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</si>
  <si>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</si>
  <si>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</si>
  <si>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</si>
  <si>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</si>
  <si>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</si>
  <si>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</si>
  <si>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</si>
  <si>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</si>
  <si>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</si>
  <si>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</si>
  <si>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</si>
  <si>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</si>
  <si>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</si>
  <si>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M.7A.13.2</t>
  </si>
  <si>
    <t>Second home/Holiday houses</t>
  </si>
  <si>
    <t>M.7A.13.3</t>
  </si>
  <si>
    <t>Buy-to-let/Non-owner occupied</t>
  </si>
  <si>
    <t>M.7A.13.4</t>
  </si>
  <si>
    <t>Subsidised housing</t>
  </si>
  <si>
    <t>M.7A.13.5</t>
  </si>
  <si>
    <t>Agricultural</t>
  </si>
  <si>
    <t>M.7A.13.6</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</si>
  <si>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</si>
  <si>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</si>
  <si>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</si>
  <si>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</si>
  <si>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</si>
  <si>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</si>
  <si>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</si>
  <si>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</si>
  <si>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</si>
  <si>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</si>
  <si>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</si>
  <si>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</si>
  <si>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</si>
  <si>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</si>
  <si>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</si>
  <si>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M.7A.14.1</t>
  </si>
  <si>
    <t>1st lien / No prior ranks</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</si>
  <si>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</si>
  <si>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</si>
  <si>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</si>
  <si>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</si>
  <si>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</si>
  <si>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</si>
  <si>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</si>
  <si>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</si>
  <si>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</si>
  <si>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</si>
  <si>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</si>
  <si>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</si>
  <si>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</si>
  <si>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</si>
  <si>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</si>
  <si>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</si>
  <si>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</si>
  <si>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</si>
  <si>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Property developers / Bulding under construction</t>
  </si>
  <si>
    <t>B1. Harmonised Transparency Template - Mortgage Assets</t>
  </si>
  <si>
    <t>1.  Additional information on the programme</t>
  </si>
  <si>
    <t>2.  Additional information on the swaps</t>
  </si>
  <si>
    <t>3.  Additional information on the asset distribution</t>
  </si>
  <si>
    <t>Transaction Counterparties</t>
  </si>
  <si>
    <t>Name</t>
  </si>
  <si>
    <t>Legal Entity Identifier (LEI)*</t>
  </si>
  <si>
    <t>E.1.1.1</t>
  </si>
  <si>
    <t>Sponsor (if applicable)</t>
  </si>
  <si>
    <t>E.1.1.2</t>
  </si>
  <si>
    <t xml:space="preserve">Servicer </t>
  </si>
  <si>
    <t>BNP Paribas Fortis</t>
  </si>
  <si>
    <t>KGCEPHLVVKVRZYO1T647</t>
  </si>
  <si>
    <t>E.1.1.3</t>
  </si>
  <si>
    <t>Back-up servicer</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</si>
  <si>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</si>
  <si>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</si>
  <si>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</si>
  <si>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</si>
  <si>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</si>
  <si>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</si>
  <si>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</si>
  <si>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</si>
  <si>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</si>
  <si>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</si>
  <si>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</si>
  <si>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</si>
  <si>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</si>
  <si>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</si>
  <si>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Stichting BNPP Fortis Pfandbriefe Representative</t>
  </si>
  <si>
    <t>E.1.1.11</t>
  </si>
  <si>
    <t>Cover Pool Monitor</t>
  </si>
  <si>
    <t>David De Schacht &amp; Jurgen De Raedemaeker</t>
  </si>
  <si>
    <t>OE.1.1.1</t>
  </si>
  <si>
    <t>OE.1.1.2</t>
  </si>
  <si>
    <t>OE.1.1.3</t>
  </si>
  <si>
    <t>OE.1.1.4</t>
  </si>
  <si>
    <t>OE.1.1.5</t>
  </si>
  <si>
    <t>OE.1.1.6</t>
  </si>
  <si>
    <t>OE.1.1.7</t>
  </si>
  <si>
    <t>OE.1.1.8</t>
  </si>
  <si>
    <t>Swap Counterparties</t>
  </si>
  <si>
    <t>Guarantor (if applicable)</t>
  </si>
  <si>
    <t>Type of Swap</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</si>
  <si>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</si>
  <si>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</si>
  <si>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</si>
  <si>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</si>
  <si>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</si>
  <si>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</si>
  <si>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</si>
  <si>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</si>
  <si>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</si>
  <si>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</si>
  <si>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</si>
  <si>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</si>
  <si>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</si>
  <si>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</si>
  <si>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</si>
  <si>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</si>
  <si>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</si>
  <si>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</si>
  <si>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</si>
  <si>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</si>
  <si>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</si>
  <si>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</si>
  <si>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</si>
  <si>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</si>
  <si>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</si>
  <si>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OE.2.1.1</t>
  </si>
  <si>
    <t>OE.2.1.2</t>
  </si>
  <si>
    <t>OE.2.1.3</t>
  </si>
  <si>
    <t>OE.2.1.4</t>
  </si>
  <si>
    <t>OE.2.1.5</t>
  </si>
  <si>
    <t>OE.2.1.6</t>
  </si>
  <si>
    <t>OE.2.1.7</t>
  </si>
  <si>
    <t>OE.2.1.8</t>
  </si>
  <si>
    <t>OE.2.1.9</t>
  </si>
  <si>
    <t>OE.2.1.10</t>
  </si>
  <si>
    <t>OE.2.1.11</t>
  </si>
  <si>
    <t>OE.2.1.12</t>
  </si>
  <si>
    <t>OE.2.1.13</t>
  </si>
  <si>
    <t>1. General Information</t>
  </si>
  <si>
    <t>Total Assets</t>
  </si>
  <si>
    <t>E.3.1.1</t>
  </si>
  <si>
    <t>Weighted Average Seasoning (months)</t>
  </si>
  <si>
    <t>E.3.1.2</t>
  </si>
  <si>
    <t>OE.3.1.1</t>
  </si>
  <si>
    <t>OE.3.1.2</t>
  </si>
  <si>
    <t>OE.3.1.3</t>
  </si>
  <si>
    <t>OE.3.1.4</t>
  </si>
  <si>
    <t>2. Arrears</t>
  </si>
  <si>
    <t>% Public Sector Assets</t>
  </si>
  <si>
    <t>% Shipping Loans</t>
  </si>
  <si>
    <t>% Total Loans</t>
  </si>
  <si>
    <t>E.3.2.1</t>
  </si>
  <si>
    <t>E.3.2.2</t>
  </si>
  <si>
    <t>30-&lt;60 days</t>
  </si>
  <si>
    <t>E.3.2.3</t>
  </si>
  <si>
    <t>60-&lt;90 days</t>
  </si>
  <si>
    <t>E.3.2.4</t>
  </si>
  <si>
    <t>90-&lt;180 days</t>
  </si>
  <si>
    <t>E.3.2.5</t>
  </si>
  <si>
    <t>&gt;= 180 days</t>
  </si>
  <si>
    <t>OE.3.2.1</t>
  </si>
  <si>
    <t>OE.3.2.2</t>
  </si>
  <si>
    <t>OE.3.2.3</t>
  </si>
  <si>
    <t>OE.3.2.4</t>
  </si>
  <si>
    <t>Head of ALM Treasury</t>
  </si>
  <si>
    <t>GOOSSE Philippe</t>
  </si>
  <si>
    <t>+ 32 2 565 22 62</t>
  </si>
  <si>
    <t>philippe.goosse@bnpparibasfortis.com</t>
  </si>
  <si>
    <t>Asset Based Funding</t>
  </si>
  <si>
    <t>VERRET Nancy</t>
  </si>
  <si>
    <t>+ 32 2 565 55 63</t>
  </si>
  <si>
    <t>nancy.verret@bnpparibasfortis.com</t>
  </si>
  <si>
    <t>Asset Based Solutions  (cover pool and management)</t>
  </si>
  <si>
    <t>MEESTER Oscar</t>
  </si>
  <si>
    <t>+ 32 2 565 32 91</t>
  </si>
  <si>
    <t>oscar.meester@bnpparibasfortis.com</t>
  </si>
  <si>
    <t>Website</t>
  </si>
  <si>
    <t>https://www.bnpparibasfortis.com/</t>
  </si>
  <si>
    <t>Remark</t>
  </si>
  <si>
    <t xml:space="preserve">The investor report is provided in pdf and excel-format. </t>
  </si>
  <si>
    <t xml:space="preserve">The excel-format has been provided for information purposes only and in case </t>
  </si>
  <si>
    <t>of contradiction between the pdf and excel-format, the pdf-format will prevail.</t>
  </si>
  <si>
    <t>Residential Mortgage Pandbrieven Programme</t>
  </si>
  <si>
    <t>EUR 10 Billion Mortgage Pandbrieven Programme</t>
  </si>
  <si>
    <t>Reporting Date</t>
  </si>
  <si>
    <t>Contact Details:</t>
  </si>
  <si>
    <t>Series</t>
  </si>
  <si>
    <t>ISIN</t>
  </si>
  <si>
    <t>Amount</t>
  </si>
  <si>
    <t>Issue Date</t>
  </si>
  <si>
    <t>Maturity Date</t>
  </si>
  <si>
    <t>Currency</t>
  </si>
  <si>
    <t>Coupon Type</t>
  </si>
  <si>
    <t>Coupon</t>
  </si>
  <si>
    <t>Day Count</t>
  </si>
  <si>
    <t>Next Interest Payment Date</t>
  </si>
  <si>
    <t>Remaining Average Life *</t>
  </si>
  <si>
    <t>BD@135194</t>
  </si>
  <si>
    <t>BE0002265347</t>
  </si>
  <si>
    <t>Fixed</t>
  </si>
  <si>
    <t>NACT</t>
  </si>
  <si>
    <t>24/10/2022</t>
  </si>
  <si>
    <t>BD@138090</t>
  </si>
  <si>
    <t>BE0002274430</t>
  </si>
  <si>
    <t>23/09/2022</t>
  </si>
  <si>
    <t>BD@150169</t>
  </si>
  <si>
    <t>BE0002586643</t>
  </si>
  <si>
    <t>22/03/2023</t>
  </si>
  <si>
    <t>BD@153515</t>
  </si>
  <si>
    <t>BE0002614924</t>
  </si>
  <si>
    <t>04/10/2022</t>
  </si>
  <si>
    <t>Extended Maturity Date</t>
  </si>
  <si>
    <t>24/10/2024</t>
  </si>
  <si>
    <t>23/09/2025</t>
  </si>
  <si>
    <t>22/03/2029</t>
  </si>
  <si>
    <t>04/10/2026</t>
  </si>
  <si>
    <t>Covered Bond Emmission</t>
  </si>
  <si>
    <t>Outstanding Series</t>
  </si>
  <si>
    <t>Totals</t>
  </si>
  <si>
    <t>Total Outstanding (in EUR):</t>
  </si>
  <si>
    <t>Current Weighted Average Fixed Coupon:</t>
  </si>
  <si>
    <t>Weighted Average Remaining Average Life*</t>
  </si>
  <si>
    <t>* At Reporting Date until Maturity Date</t>
  </si>
  <si>
    <t>Rating Agency</t>
  </si>
  <si>
    <t>Long Term Rating</t>
  </si>
  <si>
    <t>Outlook</t>
  </si>
  <si>
    <t>Short Term Rating</t>
  </si>
  <si>
    <t>Fitch</t>
  </si>
  <si>
    <t>A+</t>
  </si>
  <si>
    <t>stable</t>
  </si>
  <si>
    <t>F1</t>
  </si>
  <si>
    <t>Moody's</t>
  </si>
  <si>
    <t>A2</t>
  </si>
  <si>
    <t>P-1</t>
  </si>
  <si>
    <t>Standard and Poor's</t>
  </si>
  <si>
    <t>A-1</t>
  </si>
  <si>
    <t>NR</t>
  </si>
  <si>
    <t>Aaa</t>
  </si>
  <si>
    <t>AAA</t>
  </si>
  <si>
    <t>Ratings</t>
  </si>
  <si>
    <t>1. BNP Paribas Fortis Bank Senior Unsecured Ratings</t>
  </si>
  <si>
    <t>2. BNP Parisbas Fortis Mortgage Pandbrieven Ratings</t>
  </si>
  <si>
    <t>Value of the Residential Loans (as defined in Royal Decree Art 6 Paraf 1)</t>
  </si>
  <si>
    <t>Ratio Value of Resid. Mortgage Loans / Mortgage Pandbrieven Issued (V) / (I)</t>
  </si>
  <si>
    <t>&gt; &gt; &gt; Cover Test Royal Decree Art 5 Paraf 1</t>
  </si>
  <si>
    <t>Passed</t>
  </si>
  <si>
    <t>Ratio Value All Cover Assets / Mortgage Pandbrieven Issued [V+VI+VII]/I</t>
  </si>
  <si>
    <t>&gt; &gt; &gt; Cover Test Royal Decree Art 5 Paraf 2</t>
  </si>
  <si>
    <t>Test Summary</t>
  </si>
  <si>
    <t>(all amounts in EUR unless stated otherwise)</t>
  </si>
  <si>
    <t>1. Outstanding Mortgage Pandbrieven and Cover Assets</t>
  </si>
  <si>
    <t>Outstanding Mortgage Pandbrieven</t>
  </si>
  <si>
    <t>(I)</t>
  </si>
  <si>
    <t>(II)</t>
  </si>
  <si>
    <t>Nominal Balance Residential Mortgage Loans</t>
  </si>
  <si>
    <t>Nominal Balance Public Finance Exposures</t>
  </si>
  <si>
    <t>(III)</t>
  </si>
  <si>
    <t>Nominal Balance Financial Institution Exposures</t>
  </si>
  <si>
    <t>(IV)</t>
  </si>
  <si>
    <t>Nominal OC Level [(II)+(III)+(IV)]/(I)-1</t>
  </si>
  <si>
    <t>2. Residential Mortgage Loans Cover Test</t>
  </si>
  <si>
    <t>(V)</t>
  </si>
  <si>
    <t>Limit: 85%</t>
  </si>
  <si>
    <t>3. Total Asset Cover Test</t>
  </si>
  <si>
    <t>Value of Public Finance Exposures (definition Royal Decree)</t>
  </si>
  <si>
    <t>(VI)</t>
  </si>
  <si>
    <t>(VII)</t>
  </si>
  <si>
    <t>Value of Financial Institution Exposures (definition Royal Decree)</t>
  </si>
  <si>
    <t>Limit: 105%</t>
  </si>
  <si>
    <t>4. Interest and Principal Coverage Test</t>
  </si>
  <si>
    <t>(VIII)</t>
  </si>
  <si>
    <t>Interest Proceeds Cover Assets</t>
  </si>
  <si>
    <t>Total Interest Proceeds Residential Mortgage Loans</t>
  </si>
  <si>
    <t>Total Interest Proceeds Public Finance Exposures</t>
  </si>
  <si>
    <t>Total Interest Proceeds  Financial Institution Exposures</t>
  </si>
  <si>
    <t>Impact Derivatives</t>
  </si>
  <si>
    <t>(IX)</t>
  </si>
  <si>
    <t>Principal Proceeds Cover Assets</t>
  </si>
  <si>
    <t>Total Principal Proceeds Residential Mortgage Loans</t>
  </si>
  <si>
    <t>Total Principal Proceeds Public Finance Exposures</t>
  </si>
  <si>
    <t>Total Principal Proceeds Financial Institution Exposures</t>
  </si>
  <si>
    <t>Interest Requirement Covered Bonds</t>
  </si>
  <si>
    <t>(X)</t>
  </si>
  <si>
    <t>(XI)</t>
  </si>
  <si>
    <t>Costs, Fees and expenses Covered Bonds</t>
  </si>
  <si>
    <t>Principal Requirement Covered Bonds</t>
  </si>
  <si>
    <t>(XII)</t>
  </si>
  <si>
    <t>Total Surplus (+) / Deficit (-)  (VIII)+(IX)-(X)-(XI)-(XII)</t>
  </si>
  <si>
    <t>&gt; &gt; &gt; Cover Test Royal Decree Art 5 paraf 3</t>
  </si>
  <si>
    <t>5. Liquidity Tests</t>
  </si>
  <si>
    <t>Cumulative Cash Inflow Next 180 Days</t>
  </si>
  <si>
    <t>(XIII)</t>
  </si>
  <si>
    <t>Cumulative Cash Outflow Next 180 Days</t>
  </si>
  <si>
    <t>(XIV)</t>
  </si>
  <si>
    <t>Liquidity Surplus (+) / Deficit (-) (XIII)+(XIV)</t>
  </si>
  <si>
    <t>&gt; &gt; &gt; Liquidity Test Royal Decree Art 7 paraf 1</t>
  </si>
  <si>
    <t>MtM Liquid Bonds minus ECB Haircut</t>
  </si>
  <si>
    <t>(XV)</t>
  </si>
  <si>
    <t>Interest Payable on Mortgage Pandbrieven next 3 months</t>
  </si>
  <si>
    <t>(XVI)</t>
  </si>
  <si>
    <t>Excess Coverage Interest Mortgage Pandbrieven by Liquid Bonds (XV)-(XVI)</t>
  </si>
  <si>
    <t>(XVII)</t>
  </si>
  <si>
    <t>Outstanding Balance of Residential Mortgage Loans at the Cut-off Date</t>
  </si>
  <si>
    <t>Principal Redemptions between Cut-off Date and Maturity</t>
  </si>
  <si>
    <t>Interest Payments between Cut-off Date and Maturity Date</t>
  </si>
  <si>
    <t>Number of loans</t>
  </si>
  <si>
    <t>Average Outstanding Balance per borrower</t>
  </si>
  <si>
    <t>Average Outstanding Balance per loan</t>
  </si>
  <si>
    <t>Weighted average Current Loan to Current Value</t>
  </si>
  <si>
    <t>Weighted average seasoning (in Years)</t>
  </si>
  <si>
    <t>Weighted average remaining maturity (in years, at 0% CPR)</t>
  </si>
  <si>
    <t>Weighted average initial maturity (in years, at 0% CPR)</t>
  </si>
  <si>
    <t>Percentage of Fixed Rate Loans</t>
  </si>
  <si>
    <t>Percentage of Variable Rate Loans</t>
  </si>
  <si>
    <t>Weighted average interest rate</t>
  </si>
  <si>
    <t>Weighted average interest rate Fixed Rate Loans</t>
  </si>
  <si>
    <t>Weighted average interest rate Variable Rate Loans</t>
  </si>
  <si>
    <t>Weighted Remaining average life (in years, at 0% CPR)</t>
  </si>
  <si>
    <t>Weighted Remaining average life to interest reset (in years, at 0% CPR)</t>
  </si>
  <si>
    <t>Registered Cash Proceeds under the Residential Mortgage Loans</t>
  </si>
  <si>
    <t>Position</t>
  </si>
  <si>
    <t>BE0000337460</t>
  </si>
  <si>
    <t>BE0000345547</t>
  </si>
  <si>
    <t>BE0000352618</t>
  </si>
  <si>
    <t>Kingdom of Belgium</t>
  </si>
  <si>
    <t>BGB  1  22JUN2026  77</t>
  </si>
  <si>
    <t>BGB 0,8 22JUN2028 85</t>
  </si>
  <si>
    <t>BGB 0 10/22/31 92</t>
  </si>
  <si>
    <t>Nominal Amount</t>
  </si>
  <si>
    <t>F</t>
  </si>
  <si>
    <t>Standar &amp; Poor's Rating</t>
  </si>
  <si>
    <t>AA</t>
  </si>
  <si>
    <t>Fitch Rating</t>
  </si>
  <si>
    <t>AA-</t>
  </si>
  <si>
    <t>Moody's Rating</t>
  </si>
  <si>
    <t>Aa3</t>
  </si>
  <si>
    <t>Cover Pool Summary</t>
  </si>
  <si>
    <t>Portfolio Cut-off Date</t>
  </si>
  <si>
    <t>1. Residential Mortgage Loans</t>
  </si>
  <si>
    <t>See Stratification Tables Mortgages for more details</t>
  </si>
  <si>
    <t>2. Registered Cash</t>
  </si>
  <si>
    <t>3. Public Sector Exposure (Liquid Bond Positions)</t>
  </si>
  <si>
    <t>4. Derivatives</t>
  </si>
  <si>
    <t>None</t>
  </si>
  <si>
    <t>In EUR</t>
  </si>
  <si>
    <t>In %</t>
  </si>
  <si>
    <t>In number of loans</t>
  </si>
  <si>
    <t>In Years</t>
  </si>
  <si>
    <t>&lt;=1</t>
  </si>
  <si>
    <t>&gt;1 and &lt;=2</t>
  </si>
  <si>
    <t>&gt;2 and &lt;=3</t>
  </si>
  <si>
    <t>&gt;3 and &lt;=4</t>
  </si>
  <si>
    <t>&gt;4 and &lt;=5</t>
  </si>
  <si>
    <t>&gt;5 and &lt;=6</t>
  </si>
  <si>
    <t>&gt;6 and &lt;=7</t>
  </si>
  <si>
    <t>&gt;7 and &lt;=8</t>
  </si>
  <si>
    <t>&gt;8 and &lt;=9</t>
  </si>
  <si>
    <t>&gt;9 and &lt;=10</t>
  </si>
  <si>
    <t>&gt;10 and &lt;=11</t>
  </si>
  <si>
    <t>&gt;11 and &lt;=12</t>
  </si>
  <si>
    <t>&gt;12 and &lt;=13</t>
  </si>
  <si>
    <t>&gt;13 and &lt;=14</t>
  </si>
  <si>
    <t>&gt;14 and &lt;=15</t>
  </si>
  <si>
    <t>&gt;15 and &lt;=16</t>
  </si>
  <si>
    <t>&gt;16 and &lt;=17</t>
  </si>
  <si>
    <t>&gt;17 and &lt;=18</t>
  </si>
  <si>
    <t>&gt;18 and &lt;=19</t>
  </si>
  <si>
    <t>&gt;19 and &lt;=20</t>
  </si>
  <si>
    <t>&gt;21 and &lt;=22</t>
  </si>
  <si>
    <t>&gt;22 and &lt;=23</t>
  </si>
  <si>
    <t>&lt;0</t>
  </si>
  <si>
    <t>&gt;20 and &lt;=21</t>
  </si>
  <si>
    <t>&gt;23 and &lt;=24</t>
  </si>
  <si>
    <t>&gt;24 and &lt;=25</t>
  </si>
  <si>
    <t>&gt;25 and &lt;=26</t>
  </si>
  <si>
    <t>&gt;26 and &lt;=27</t>
  </si>
  <si>
    <t>&gt;27 and &lt;=28</t>
  </si>
  <si>
    <t>&gt;28 and &lt;=29</t>
  </si>
  <si>
    <t>&gt;29 and &lt;=30</t>
  </si>
  <si>
    <t>&gt;30 and &lt;=31</t>
  </si>
  <si>
    <t>&gt;39 and &lt;=40</t>
  </si>
  <si>
    <t>Year</t>
  </si>
  <si>
    <t>In EUR * 1000</t>
  </si>
  <si>
    <t>In number of Borrowers</t>
  </si>
  <si>
    <t>&lt;=100</t>
  </si>
  <si>
    <t>&gt;100 and &lt;=200</t>
  </si>
  <si>
    <t>&gt;200 and &lt;=300</t>
  </si>
  <si>
    <t>&gt;300 and &lt;=400</t>
  </si>
  <si>
    <t>&gt;400</t>
  </si>
  <si>
    <t>0 - 0.5%</t>
  </si>
  <si>
    <t>0.5 - 1%</t>
  </si>
  <si>
    <t>1 - 1.5%</t>
  </si>
  <si>
    <t>1.5 - 2%</t>
  </si>
  <si>
    <t>2 - 2.5%</t>
  </si>
  <si>
    <t>2.5 - 3%</t>
  </si>
  <si>
    <t>3 - 3.5%</t>
  </si>
  <si>
    <t>3.5 - 4%</t>
  </si>
  <si>
    <t>4 - 4.5%</t>
  </si>
  <si>
    <t>4.5 - 5%</t>
  </si>
  <si>
    <t>5 - 5.5%</t>
  </si>
  <si>
    <t>5.5 - 6%</t>
  </si>
  <si>
    <t>6 - 6.5%</t>
  </si>
  <si>
    <t>Variable</t>
  </si>
  <si>
    <t>Variable With Cap</t>
  </si>
  <si>
    <t>2022</t>
  </si>
  <si>
    <t>2023</t>
  </si>
  <si>
    <t>2024</t>
  </si>
  <si>
    <t>2025</t>
  </si>
  <si>
    <t>2026</t>
  </si>
  <si>
    <t>2027</t>
  </si>
  <si>
    <t>2028</t>
  </si>
  <si>
    <t>2029</t>
  </si>
  <si>
    <t>2030</t>
  </si>
  <si>
    <t>2031</t>
  </si>
  <si>
    <t>2032</t>
  </si>
  <si>
    <t>2033</t>
  </si>
  <si>
    <t>2034</t>
  </si>
  <si>
    <t>2035</t>
  </si>
  <si>
    <t>2036</t>
  </si>
  <si>
    <t>2037</t>
  </si>
  <si>
    <t>Fixed To Maturity</t>
  </si>
  <si>
    <t>Monthly</t>
  </si>
  <si>
    <t>Annuity</t>
  </si>
  <si>
    <t>Interest only</t>
  </si>
  <si>
    <t>Linear</t>
  </si>
  <si>
    <t>1-10%</t>
  </si>
  <si>
    <t>11-20%</t>
  </si>
  <si>
    <t>21-30%</t>
  </si>
  <si>
    <t>31-40%</t>
  </si>
  <si>
    <t>41-50%</t>
  </si>
  <si>
    <t>51-60%</t>
  </si>
  <si>
    <t>61-70%</t>
  </si>
  <si>
    <t>71-80%</t>
  </si>
  <si>
    <t>81-90%</t>
  </si>
  <si>
    <t>91-100%</t>
  </si>
  <si>
    <t>101-110%</t>
  </si>
  <si>
    <t>111-120%</t>
  </si>
  <si>
    <t>&gt;120%</t>
  </si>
  <si>
    <t>1-20%</t>
  </si>
  <si>
    <t>21-40%</t>
  </si>
  <si>
    <t>41-60%</t>
  </si>
  <si>
    <t>61-80%</t>
  </si>
  <si>
    <t>81-100%</t>
  </si>
  <si>
    <t>101-120%</t>
  </si>
  <si>
    <t>121-140%</t>
  </si>
  <si>
    <t>141-160%</t>
  </si>
  <si>
    <t>161-180%</t>
  </si>
  <si>
    <t>181-200%</t>
  </si>
  <si>
    <t>201-300%</t>
  </si>
  <si>
    <t>301-400%</t>
  </si>
  <si>
    <t>401-500%</t>
  </si>
  <si>
    <t>&gt;500%</t>
  </si>
  <si>
    <t>&gt;=0 and &lt;=1</t>
  </si>
  <si>
    <t>Straticifation Tables</t>
  </si>
  <si>
    <t>1. Geographic distribution</t>
  </si>
  <si>
    <t>2. Seasoning</t>
  </si>
  <si>
    <t>3. Remaining term to maturity</t>
  </si>
  <si>
    <t>4. Original term to maturity</t>
  </si>
  <si>
    <t>5. Origination Year</t>
  </si>
  <si>
    <t>6. Outstanding Loan Balance by Borrower</t>
  </si>
  <si>
    <t>7. Interest Rate</t>
  </si>
  <si>
    <t>8. Interest Rate Type</t>
  </si>
  <si>
    <t>9. Next Reset Date</t>
  </si>
  <si>
    <t>10. Interest Payment Frequency</t>
  </si>
  <si>
    <t>11. Repayment Type</t>
  </si>
  <si>
    <t>12. Current Loan to Current Value (LTV)</t>
  </si>
  <si>
    <t>13. Loan to Mortgage Inscription Ratio (LTM)</t>
  </si>
  <si>
    <t>14. Distribution of Average Life to Final Maturity (at 0% CPR)</t>
  </si>
  <si>
    <t>15. Distribution of Average Life To Interest Reset Date (at 0% CPR)</t>
  </si>
  <si>
    <t>Performing</t>
  </si>
  <si>
    <t>0 - 30 Days</t>
  </si>
  <si>
    <t>30 - 60 Days</t>
  </si>
  <si>
    <t>60 - 90 Days</t>
  </si>
  <si>
    <t>&gt; 90 Days</t>
  </si>
  <si>
    <t>Cover Pool Performance</t>
  </si>
  <si>
    <t xml:space="preserve">1. Delinquencies (at cut-off date)
</t>
  </si>
  <si>
    <t>Cutt-off</t>
  </si>
  <si>
    <t>Maturity</t>
  </si>
  <si>
    <t>Month</t>
  </si>
  <si>
    <t>Days</t>
  </si>
  <si>
    <t>Covered bonds</t>
  </si>
  <si>
    <t>CPR 0%</t>
  </si>
  <si>
    <t>CPR 2%</t>
  </si>
  <si>
    <t>CPR 5%</t>
  </si>
  <si>
    <t>CPR 10%</t>
  </si>
  <si>
    <t>Amortisation</t>
  </si>
  <si>
    <t>TIME</t>
  </si>
  <si>
    <t>LIABILITIES</t>
  </si>
  <si>
    <t>COVER LOAN ASSETS</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</si>
  <si>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</si>
  <si>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</si>
  <si>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</si>
  <si>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</si>
  <si>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</si>
  <si>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</si>
  <si>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</si>
  <si>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</si>
  <si>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</si>
  <si>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</si>
  <si>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</si>
  <si>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</si>
  <si>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</si>
  <si>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</si>
  <si>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</si>
  <si>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</si>
  <si>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</si>
  <si>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</si>
  <si>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</si>
  <si>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</si>
  <si>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</si>
  <si>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</si>
  <si>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</si>
  <si>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</si>
  <si>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</si>
  <si>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</si>
  <si>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</si>
  <si>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</si>
  <si>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</si>
  <si>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</si>
  <si>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</si>
  <si>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</si>
  <si>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</si>
  <si>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</si>
  <si>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</si>
  <si>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</si>
  <si>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</si>
  <si>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</si>
  <si>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</si>
  <si>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</si>
  <si>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</si>
  <si>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</si>
  <si>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</si>
  <si>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</si>
  <si>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</si>
  <si>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</si>
  <si>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</si>
  <si>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</si>
  <si>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</si>
  <si>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</si>
  <si>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</si>
  <si>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</si>
  <si>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</si>
  <si>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</si>
  <si>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</si>
  <si>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</si>
  <si>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</si>
  <si>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</si>
  <si>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</si>
  <si>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</si>
  <si>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</si>
  <si>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</si>
  <si>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</si>
  <si>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</si>
  <si>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</si>
  <si>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</si>
  <si>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</si>
  <si>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</si>
  <si>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</si>
  <si>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</si>
  <si>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</si>
  <si>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</si>
  <si>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</si>
  <si>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</si>
  <si>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</si>
  <si>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</si>
  <si>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</si>
  <si>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</si>
  <si>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</si>
  <si>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</si>
  <si>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</si>
  <si>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</si>
  <si>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</si>
  <si>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</si>
  <si>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</si>
  <si>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</si>
  <si>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</si>
  <si>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</si>
  <si>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</si>
  <si>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</si>
  <si>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</si>
  <si>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</si>
  <si>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</si>
  <si>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</si>
  <si>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</si>
  <si>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</si>
  <si>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</si>
  <si>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</si>
  <si>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</si>
  <si>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</si>
  <si>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</si>
  <si>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</si>
  <si>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</si>
  <si>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</si>
  <si>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</si>
  <si>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</si>
  <si>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</si>
  <si>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</si>
  <si>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</si>
  <si>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</si>
  <si>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</si>
  <si>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</si>
  <si>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</si>
  <si>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</si>
  <si>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</si>
  <si>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</si>
  <si>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</si>
  <si>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</si>
  <si>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</si>
  <si>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</si>
  <si>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</si>
  <si>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</si>
  <si>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</si>
  <si>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</si>
  <si>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</si>
  <si>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</si>
  <si>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</si>
  <si>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</si>
  <si>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</si>
  <si>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</si>
  <si>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</si>
  <si>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</si>
  <si>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</si>
  <si>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</si>
  <si>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</si>
  <si>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</si>
  <si>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</si>
  <si>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</si>
  <si>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</si>
  <si>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</si>
  <si>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</si>
  <si>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</si>
  <si>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</si>
  <si>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</si>
  <si>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</si>
  <si>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</si>
  <si>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</si>
  <si>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</si>
  <si>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</si>
  <si>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</si>
  <si>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</si>
  <si>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</si>
  <si>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</si>
  <si>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</si>
  <si>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</si>
  <si>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</si>
  <si>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</si>
  <si>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</si>
  <si>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</si>
  <si>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</si>
  <si>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</si>
  <si>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Harmonised Transparency Template</t>
  </si>
  <si>
    <t>2022 Version</t>
  </si>
  <si>
    <t>BNP PARIBAS FORTIS</t>
  </si>
  <si>
    <t>Index</t>
  </si>
  <si>
    <t>Worksheet A: HTT General</t>
  </si>
  <si>
    <t>Tab 1: Harmonised Transparency Template</t>
  </si>
  <si>
    <t>Worksheet B1: HTT Mortgage Assets</t>
  </si>
  <si>
    <t>Worksheet C: HTT Harmonised Glossary</t>
  </si>
  <si>
    <t>Covered Bond Label Disclaimer</t>
  </si>
  <si>
    <t>Worksheet E: Optional ECB-ECAIs data</t>
  </si>
  <si>
    <t xml:space="preserve">A. Harmonised Transparency Template - General Information </t>
  </si>
  <si>
    <t>HTT 2022</t>
  </si>
  <si>
    <t>[Please insert currency]</t>
  </si>
  <si>
    <t>2. Regulatory Summary</t>
  </si>
  <si>
    <t>`</t>
  </si>
  <si>
    <t>4. References to Capital Requirements Regulation (CRR) 129(7)</t>
  </si>
  <si>
    <t>G.1.1.1</t>
  </si>
  <si>
    <t>G.1.1.3</t>
  </si>
  <si>
    <t>Optional information e.g. Contact names</t>
  </si>
  <si>
    <t>Optional information e.g. Parent name</t>
  </si>
  <si>
    <t>OG.1.1.3</t>
  </si>
  <si>
    <t>OG.1.1.6</t>
  </si>
  <si>
    <t>OG.1.1.7</t>
  </si>
  <si>
    <t>OG.1.1.8</t>
  </si>
  <si>
    <t>G.2.1.3</t>
  </si>
  <si>
    <t>OG.2.1.6</t>
  </si>
  <si>
    <t>Total Cover Assets</t>
  </si>
  <si>
    <t>OG.3.1.4</t>
  </si>
  <si>
    <t xml:space="preserve">2. Over-collateralisation (OC) </t>
  </si>
  <si>
    <t>Optional information e.g. Asset Coverage Test (ACT)</t>
  </si>
  <si>
    <t>Optional information e.g. OC (NPV basis)</t>
  </si>
  <si>
    <t>OG.3.2.5</t>
  </si>
  <si>
    <t>OG.3.2.6</t>
  </si>
  <si>
    <t>3. Cover Pool Composition</t>
  </si>
  <si>
    <t>Weighted Average Life (in years)</t>
  </si>
  <si>
    <t>o/w 0.5-1 y</t>
  </si>
  <si>
    <t>o/w 1.5-2 y</t>
  </si>
  <si>
    <t>OG.3.4.10</t>
  </si>
  <si>
    <t xml:space="preserve">% Total Initial Maturity </t>
  </si>
  <si>
    <t>6. Cover Assets - Currency</t>
  </si>
  <si>
    <t>OG.3.10.2</t>
  </si>
  <si>
    <t xml:space="preserve">11. Liquid Assets </t>
  </si>
  <si>
    <t xml:space="preserve">12. Bond List </t>
  </si>
  <si>
    <t xml:space="preserve">Bond list </t>
  </si>
  <si>
    <t xml:space="preserve">https://www.coveredbondlabel.com/issuer/131/ </t>
  </si>
  <si>
    <t>14. Sustainable or other special purpose strategy - optional</t>
  </si>
  <si>
    <t>G.3.14.1</t>
  </si>
  <si>
    <t>Cover pool involved in a sustainable/special purpose strategy? (Y/N)</t>
  </si>
  <si>
    <t>N</t>
  </si>
  <si>
    <t>G.3.14.2</t>
  </si>
  <si>
    <t>If yes to G.3.14.1 is there a commitment (1) or are already sustainable components present (2)?</t>
  </si>
  <si>
    <t>G.3.14.3</t>
  </si>
  <si>
    <t xml:space="preserve">specific criteria </t>
  </si>
  <si>
    <t>G.3.14.4</t>
  </si>
  <si>
    <t>link to the committed objective criteria</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</si>
  <si>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</si>
  <si>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</si>
  <si>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</si>
  <si>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</si>
  <si>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</si>
  <si>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</si>
  <si>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</si>
  <si>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</si>
  <si>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</si>
  <si>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</si>
  <si>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</si>
  <si>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</si>
  <si>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</si>
  <si>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</si>
  <si>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</si>
  <si>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</si>
  <si>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</si>
  <si>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</si>
  <si>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</si>
  <si>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</si>
  <si>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</si>
  <si>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</si>
  <si>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</si>
  <si>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</si>
  <si>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</si>
  <si>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</si>
  <si>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</si>
  <si>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</si>
  <si>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</si>
  <si>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</si>
  <si>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</si>
  <si>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</si>
  <si>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</si>
  <si>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</si>
  <si>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</si>
  <si>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</si>
  <si>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</si>
  <si>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</si>
  <si>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</si>
  <si>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</si>
  <si>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</si>
  <si>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</si>
  <si>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</si>
  <si>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 xml:space="preserve">(i)         Value of the cover pool outstanding covered bonds: </t>
  </si>
  <si>
    <t xml:space="preserve">(i)         Value of covered bonds: </t>
  </si>
  <si>
    <t xml:space="preserve">(ii)        Geographical distribution: </t>
  </si>
  <si>
    <t>(ii)        Type of cover assets:</t>
  </si>
  <si>
    <t xml:space="preserve">(ii)        Loan size: </t>
  </si>
  <si>
    <t xml:space="preserve">            (ii)        Interest rate risk - cover pool:</t>
  </si>
  <si>
    <t>(ii)        Currency risk - cover pool:</t>
  </si>
  <si>
    <t xml:space="preserve">          (ii)         Interest rate risk - covered bond:</t>
  </si>
  <si>
    <t>(ii)        Currency risk - covered bond:</t>
  </si>
  <si>
    <t xml:space="preserve">(iii)        Maturity structure of cover assets: </t>
  </si>
  <si>
    <t xml:space="preserve">(iii)        Maturity structure of covered bonds: </t>
  </si>
  <si>
    <t>(iv)        Percentage of loans more than ninety days past due:</t>
  </si>
  <si>
    <t>NPV Test (passed/failed)</t>
  </si>
  <si>
    <t>Interest Covereage Test (passe/failed)</t>
  </si>
  <si>
    <t>Paying Agent</t>
  </si>
  <si>
    <t>OM.7.1.11</t>
  </si>
  <si>
    <t>Czechia</t>
  </si>
  <si>
    <t>5. Breakdown by regions of main country of origin</t>
  </si>
  <si>
    <t>M.7.5.32</t>
  </si>
  <si>
    <t>M.7.5.33</t>
  </si>
  <si>
    <t>M.7.5.34</t>
  </si>
  <si>
    <t>M.7.5.35</t>
  </si>
  <si>
    <t>M.7.5.36</t>
  </si>
  <si>
    <t>M.7.5.37</t>
  </si>
  <si>
    <t>M.7.5.38</t>
  </si>
  <si>
    <t>M.7.5.39</t>
  </si>
  <si>
    <t>M.7.5.40</t>
  </si>
  <si>
    <t>M.7.5.41</t>
  </si>
  <si>
    <t>M.7.5.42</t>
  </si>
  <si>
    <t>M.7.5.43</t>
  </si>
  <si>
    <t>M.7.5.44</t>
  </si>
  <si>
    <t>M.7.5.45</t>
  </si>
  <si>
    <t>M.7.5.46</t>
  </si>
  <si>
    <t>M.7.5.47</t>
  </si>
  <si>
    <t>M.7.5.48</t>
  </si>
  <si>
    <t>M.7.5.49</t>
  </si>
  <si>
    <t>M.7.5.50</t>
  </si>
  <si>
    <t>≥  12 - ≤ 24 months</t>
  </si>
  <si>
    <t>≥ 24 - ≤ 36 months</t>
  </si>
  <si>
    <t>≥ 36 - ≤ 60 months</t>
  </si>
  <si>
    <t>≥ 60 months</t>
  </si>
  <si>
    <t>% NPLs</t>
  </si>
  <si>
    <t>Owner occupied</t>
  </si>
  <si>
    <t>15. EPC  Information of the financed RRE - optional</t>
  </si>
  <si>
    <t>Number of dwellings</t>
  </si>
  <si>
    <t>% No. of Dwellings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</si>
  <si>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</si>
  <si>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</si>
  <si>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</si>
  <si>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</si>
  <si>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</si>
  <si>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</si>
  <si>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</si>
  <si>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</si>
  <si>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</si>
  <si>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</si>
  <si>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</si>
  <si>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</si>
  <si>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</si>
  <si>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</si>
  <si>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</si>
  <si>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</si>
  <si>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</si>
  <si>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</si>
  <si>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no data</t>
  </si>
  <si>
    <t>M.7A.15.19</t>
  </si>
  <si>
    <t>OM.7A.15.1</t>
  </si>
  <si>
    <t>OM.7A.15.2</t>
  </si>
  <si>
    <t>OM.7A.15.3</t>
  </si>
  <si>
    <t>16. Average energy use intensity (kWh/m2 per year) - optional</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</si>
  <si>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</si>
  <si>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</si>
  <si>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</si>
  <si>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</si>
  <si>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</si>
  <si>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</si>
  <si>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</si>
  <si>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</si>
  <si>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</si>
  <si>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</si>
  <si>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</si>
  <si>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</si>
  <si>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</si>
  <si>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</si>
  <si>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</si>
  <si>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</si>
  <si>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</si>
  <si>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</si>
  <si>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</si>
  <si>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</si>
  <si>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</si>
  <si>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</si>
  <si>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</si>
  <si>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</si>
  <si>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</si>
  <si>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</si>
  <si>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</si>
  <si>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</si>
  <si>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1946 - 1960</t>
  </si>
  <si>
    <t>M.7A.17.4</t>
  </si>
  <si>
    <t>1961 - 1970</t>
  </si>
  <si>
    <t>M.7A.17.5</t>
  </si>
  <si>
    <t>1971 - 1980</t>
  </si>
  <si>
    <t>M.7A.17.6</t>
  </si>
  <si>
    <t>1981 - 1990</t>
  </si>
  <si>
    <t>M.7A.17.7</t>
  </si>
  <si>
    <t>1991 - 2000</t>
  </si>
  <si>
    <t>M.7A.17.8</t>
  </si>
  <si>
    <t>2001 - 2005</t>
  </si>
  <si>
    <t>M.7A.17.9</t>
  </si>
  <si>
    <t>2006 and later</t>
  </si>
  <si>
    <t>M.7A.17.10</t>
  </si>
  <si>
    <t>M.7A.17.11</t>
  </si>
  <si>
    <t>OM.7A.17.1</t>
  </si>
  <si>
    <t>18. Dwelling type - optional</t>
  </si>
  <si>
    <t>M.7A.18.1</t>
  </si>
  <si>
    <t>House, detached or semi-detached</t>
  </si>
  <si>
    <t>M.7A.18.2</t>
  </si>
  <si>
    <t>Flat or Apartment</t>
  </si>
  <si>
    <t>M.7A.18.3</t>
  </si>
  <si>
    <t>Bungalow</t>
  </si>
  <si>
    <t>M.7A.18.4</t>
  </si>
  <si>
    <t>Terraced House</t>
  </si>
  <si>
    <t>M.7A.18.5</t>
  </si>
  <si>
    <t>Multifamily House</t>
  </si>
  <si>
    <t>M.7A.18.6</t>
  </si>
  <si>
    <t>Land Only</t>
  </si>
  <si>
    <t>M.7A.18.7</t>
  </si>
  <si>
    <t>other</t>
  </si>
  <si>
    <t>M.7A.18.8</t>
  </si>
  <si>
    <t>OM.7A.18.1</t>
  </si>
  <si>
    <t>19. New Residential Property - optional</t>
  </si>
  <si>
    <t>M.7A.19.1</t>
  </si>
  <si>
    <t>New Property</t>
  </si>
  <si>
    <t>M.7A.19.2</t>
  </si>
  <si>
    <t>Existing property</t>
  </si>
  <si>
    <t>M.7A.19.3</t>
  </si>
  <si>
    <t>M.7A.19.4</t>
  </si>
  <si>
    <t>M.7A.19.5</t>
  </si>
  <si>
    <t>M.7A.19.6</t>
  </si>
  <si>
    <t xml:space="preserve">20. CO2 emission (kg of CO2 per year) - optional </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</si>
  <si>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</si>
  <si>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</si>
  <si>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</si>
  <si>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</si>
  <si>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</si>
  <si>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</si>
  <si>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</si>
  <si>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</si>
  <si>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</si>
  <si>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</si>
  <si>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</si>
  <si>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</si>
  <si>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</si>
  <si>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</si>
  <si>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</si>
  <si>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</si>
  <si>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</si>
  <si>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</si>
  <si>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</si>
  <si>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7B Commercial Cover Pool</t>
  </si>
  <si>
    <t>21. Loan Size Information</t>
  </si>
  <si>
    <t>M.7B.21.1</t>
  </si>
  <si>
    <t>[For completion]</t>
  </si>
  <si>
    <t>M.7B.21.2</t>
  </si>
  <si>
    <t>M.7B.21.3</t>
  </si>
  <si>
    <t>M.7B.21.4</t>
  </si>
  <si>
    <t>M.7B.21.5</t>
  </si>
  <si>
    <t>M.7B.21.6</t>
  </si>
  <si>
    <t>M.7B.21.7</t>
  </si>
  <si>
    <t>M.7B.21.8</t>
  </si>
  <si>
    <t>M.7B.21.9</t>
  </si>
  <si>
    <t>M.7B.21.10</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</si>
  <si>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</si>
  <si>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</si>
  <si>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</si>
  <si>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</si>
  <si>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</si>
  <si>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</si>
  <si>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</si>
  <si>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</si>
  <si>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</si>
  <si>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</si>
  <si>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</si>
  <si>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</si>
  <si>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</si>
  <si>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</si>
  <si>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</si>
  <si>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</si>
  <si>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</si>
  <si>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</si>
  <si>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</si>
  <si>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</si>
  <si>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</si>
  <si>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</si>
  <si>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</si>
  <si>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</si>
  <si>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</si>
  <si>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</si>
  <si>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</si>
  <si>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</si>
  <si>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</si>
  <si>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</si>
  <si>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</si>
  <si>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</si>
  <si>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</si>
  <si>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</si>
  <si>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</si>
  <si>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</si>
  <si>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23. Loan to Value (LTV) Information - INDEXED</t>
  </si>
  <si>
    <t>M.7B.23.1</t>
  </si>
  <si>
    <t>[Mark as ND1 if not relevant]</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</si>
  <si>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</si>
  <si>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</si>
  <si>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</si>
  <si>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</si>
  <si>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</si>
  <si>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</si>
  <si>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</si>
  <si>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</si>
  <si>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</si>
  <si>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</si>
  <si>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</si>
  <si>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</si>
  <si>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</si>
  <si>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</si>
  <si>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</si>
  <si>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</si>
  <si>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</si>
  <si>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</si>
  <si>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24. Breakdown by Type</t>
  </si>
  <si>
    <t>M.7B.24.1</t>
  </si>
  <si>
    <t>M.7B.24.2</t>
  </si>
  <si>
    <t>M.7B.24.3</t>
  </si>
  <si>
    <t>M.7B.24.4</t>
  </si>
  <si>
    <t>M.7B.24.5</t>
  </si>
  <si>
    <t>M.7B.24.6</t>
  </si>
  <si>
    <t>M.7B.24.7</t>
  </si>
  <si>
    <t>M.7B.24.8</t>
  </si>
  <si>
    <t xml:space="preserve">Hospital </t>
  </si>
  <si>
    <t>M.7B.24.9</t>
  </si>
  <si>
    <t xml:space="preserve">School </t>
  </si>
  <si>
    <t>M.7B.24.10</t>
  </si>
  <si>
    <t>other RE with a social relevant purpose</t>
  </si>
  <si>
    <t>M.7B.24.11</t>
  </si>
  <si>
    <t>M.7B.24.12</t>
  </si>
  <si>
    <t>M.7B.24.13</t>
  </si>
  <si>
    <t>OM.7B.24.1</t>
  </si>
  <si>
    <t>o/w Cultural purposes</t>
  </si>
  <si>
    <t>OM.7B.24.2</t>
  </si>
  <si>
    <t>OM.7B.24.3</t>
  </si>
  <si>
    <t>OM.7B.24.4</t>
  </si>
  <si>
    <t>OM.7B.24.5</t>
  </si>
  <si>
    <t>OM.7B.24.6</t>
  </si>
  <si>
    <t>OM.7B.24.7</t>
  </si>
  <si>
    <t>OM.7B.24.8</t>
  </si>
  <si>
    <t>OM.7B.24.9</t>
  </si>
  <si>
    <t>OM.7B.24.10</t>
  </si>
  <si>
    <t>OM.7B.24.11</t>
  </si>
  <si>
    <t>OM.7B.24.12</t>
  </si>
  <si>
    <t>OM.7B.24.13</t>
  </si>
  <si>
    <t>OM.7B.24.14</t>
  </si>
  <si>
    <t>25. EPC  Information of the financed CRE - optional</t>
  </si>
  <si>
    <t>Number of CRE</t>
  </si>
  <si>
    <t>% No. of CRE</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</si>
  <si>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</si>
  <si>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</si>
  <si>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</si>
  <si>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</si>
  <si>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</si>
  <si>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</si>
  <si>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</si>
  <si>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</si>
  <si>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</si>
  <si>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</si>
  <si>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</si>
  <si>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</si>
  <si>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</si>
  <si>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</si>
  <si>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</si>
  <si>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</si>
  <si>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</si>
  <si>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</si>
  <si>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</si>
  <si>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</si>
  <si>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</si>
  <si>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</si>
  <si>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26. Average energy use intensity (kWh/m2 per year) - optional</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</si>
  <si>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</si>
  <si>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</si>
  <si>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</si>
  <si>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</si>
  <si>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</si>
  <si>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</si>
  <si>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</si>
  <si>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</si>
  <si>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</si>
  <si>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</si>
  <si>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</si>
  <si>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</si>
  <si>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</si>
  <si>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</si>
  <si>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</si>
  <si>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</si>
  <si>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</si>
  <si>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</si>
  <si>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</si>
  <si>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</si>
  <si>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</si>
  <si>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</si>
  <si>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27. CRE Age Structure - optional</t>
  </si>
  <si>
    <t>M.7B.27.1</t>
  </si>
  <si>
    <t>M.7B.27.2</t>
  </si>
  <si>
    <t>M.7B.27.3</t>
  </si>
  <si>
    <t>M.7B.27.4</t>
  </si>
  <si>
    <t>M.7B.27.5</t>
  </si>
  <si>
    <t>M.7B.27.6</t>
  </si>
  <si>
    <t>M.7B.27.7</t>
  </si>
  <si>
    <t>M.7B.27.8</t>
  </si>
  <si>
    <t>M.7B.27.9</t>
  </si>
  <si>
    <t>M.7B.27.10</t>
  </si>
  <si>
    <t>M.7B.27.11</t>
  </si>
  <si>
    <t>OM.7B.27.1</t>
  </si>
  <si>
    <t>28. New Commercial Property - optional</t>
  </si>
  <si>
    <t>M.7B.28.1</t>
  </si>
  <si>
    <t>M.7B.28.2</t>
  </si>
  <si>
    <t>Existing Property</t>
  </si>
  <si>
    <t>M.7B.28.3</t>
  </si>
  <si>
    <t>M.7B.28.4</t>
  </si>
  <si>
    <t>M.7B.28.5</t>
  </si>
  <si>
    <t xml:space="preserve">29. CO2 emission (kg of CO2 per year) - optional </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</si>
  <si>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</si>
  <si>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</si>
  <si>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</si>
  <si>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</si>
  <si>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</si>
  <si>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</si>
  <si>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</si>
  <si>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</si>
  <si>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</si>
  <si>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</si>
  <si>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</si>
  <si>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</si>
  <si>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</si>
  <si>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</si>
  <si>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</si>
  <si>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</si>
  <si>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</si>
  <si>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</si>
  <si>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</si>
  <si>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C. Harmonised Transparency Template - Glossary</t>
  </si>
  <si>
    <t>The definitions below reflect the national specificities</t>
  </si>
  <si>
    <t>1. Glossary - Standard Harmonised Items</t>
  </si>
  <si>
    <t>Definition</t>
  </si>
  <si>
    <t>HG.1.1</t>
  </si>
  <si>
    <t>OC Calculation: Actual</t>
  </si>
  <si>
    <t>The Actual OC is the ratio between G.3.1.1 and G.3.1.2</t>
  </si>
  <si>
    <t>HG.1.2</t>
  </si>
  <si>
    <t>OC Calculation: Legal minimum</t>
  </si>
  <si>
    <t>The legal minimum OC is 5%. However, this is not on a straight nominal basis, but takes into account a/o 80% of the property value. The calculation of the basis for the legal OC can be found in the Belgian Royal Decree on covered bonds (art.6).</t>
  </si>
  <si>
    <t>HG.1.3</t>
  </si>
  <si>
    <t>OC Calculation: Committed</t>
  </si>
  <si>
    <t>BNP Paribas Fortis commits to the legally required OC</t>
  </si>
  <si>
    <t>HG.1.4</t>
  </si>
  <si>
    <t>Interest Rate Types</t>
  </si>
  <si>
    <t>Cover Assets: fixed until maturity and fixed with a periodic reset. Covered Bonds: fixed</t>
  </si>
  <si>
    <t>HG.1.5</t>
  </si>
  <si>
    <t>Residual Life Buckets of Cover assets [i.e. how is the contractual and/or expected residual life defined? What assumptions eg, in terms of prepayments? etc.]</t>
  </si>
  <si>
    <t>For the buckets concerning 'Residual Life' (G.3.4), we take into account all monthly principal payments, comparable to tabs D.9 and D.10. This is consistent with the G.3.4 title "Cover Pool Amortisation Profile". Hence, we do not use maturity buckets for Cover Assets. Further, no prepayments are taken into account.</t>
  </si>
  <si>
    <t>HG.1.6</t>
  </si>
  <si>
    <t xml:space="preserve">Maturity Buckets of Covered Bonds [i.e. how is the contractual and/or expected maturity defined? What maturity structure (hard bullet, soft bullet, conditional pass through)? Under what conditions/circumstances? Etc.] </t>
  </si>
  <si>
    <t>At the moment, only soft bullet has been issued. We only take into account the Maturity Date, not the Extended Maturity Date</t>
  </si>
  <si>
    <t>HG.1.7</t>
  </si>
  <si>
    <t>LTVs: Definition</t>
  </si>
  <si>
    <t>As Belgium has general mortgages, we calculate LTV as the total borrower outstanding over the total borrower property value, resp. not indexed (M.7A.11) and indexed (M.7A.12)</t>
  </si>
  <si>
    <t>HG.1.8</t>
  </si>
  <si>
    <t>LTVs: Calculation of property/shipping value</t>
  </si>
  <si>
    <t>Property values are those used in the loan underwriting procedure</t>
  </si>
  <si>
    <t>HG.1.9</t>
  </si>
  <si>
    <t>LTVs: Applied property/shipping valuation techniques, including whether use of index, Automated Valuation Model (AVM) or on-site audits</t>
  </si>
  <si>
    <t>Yearly updates of the property values are done using a national index calculated by the national institute of statistics in Belgium (StatBel).</t>
  </si>
  <si>
    <t>HG.1.10</t>
  </si>
  <si>
    <t>LTVs: Frequency and time of last valuation</t>
  </si>
  <si>
    <t>Indexation is done on a yearly basis</t>
  </si>
  <si>
    <t>HG.1.11</t>
  </si>
  <si>
    <t>Explain how mortgage types are defined whether for residential housing, multi-family housing, commercial real estate, etc. Same for shipping where relecvant</t>
  </si>
  <si>
    <t>We filled in ND2 because the features of M.7A.13 refer to the underlying property and, because Belgium has general mortgages, it can not be applied to individual loans as all properties cover for all loans.</t>
  </si>
  <si>
    <t>HG.1.12</t>
  </si>
  <si>
    <t>Hedging Strategy (please explain how you address interest rate and currency risk)</t>
  </si>
  <si>
    <t xml:space="preserve">Interest rate risk is monitored using NPV tests described by the regulator (NBB). Hedging is currently done with overcollateral. There remains the possibility to use swaps, as described in the Belgian covered bond legislation. No currency risk is expected as both assets and liaibilities are in euro. </t>
  </si>
  <si>
    <t>HG.1.13</t>
  </si>
  <si>
    <t>Non-performing loans</t>
  </si>
  <si>
    <t>Loans that are more than 90 days past due.</t>
  </si>
  <si>
    <t>OHG.1.1</t>
  </si>
  <si>
    <t>NPV assumptions (when stated)</t>
  </si>
  <si>
    <t>OHG.1.2</t>
  </si>
  <si>
    <t>OHG.1.3</t>
  </si>
  <si>
    <t>OHG.1.4</t>
  </si>
  <si>
    <t>OHG.1.5</t>
  </si>
  <si>
    <t>OHG.1.6</t>
  </si>
  <si>
    <t>OHG.1.7</t>
  </si>
  <si>
    <t>OHG.1.8</t>
  </si>
  <si>
    <t>OHG.1.9</t>
  </si>
  <si>
    <t>2. Glossary - ESG items (optional)</t>
  </si>
  <si>
    <t>HG.2.1</t>
  </si>
  <si>
    <t xml:space="preserve">Sustainability - strategy pursued in the cover pool </t>
  </si>
  <si>
    <t>HG.2.2</t>
  </si>
  <si>
    <t>Subsidised Housing  (definitions of affordable, social housing)</t>
  </si>
  <si>
    <t>HG.2.3</t>
  </si>
  <si>
    <t xml:space="preserve">New Property and Existing Property </t>
  </si>
  <si>
    <t>OHG.2.1</t>
  </si>
  <si>
    <t>OHG.2.2</t>
  </si>
  <si>
    <t>OHG.2.3</t>
  </si>
  <si>
    <t>OHG.2.4</t>
  </si>
  <si>
    <t>OHG.2.5</t>
  </si>
  <si>
    <t>OHG.2.6</t>
  </si>
  <si>
    <t>OHG.2.7</t>
  </si>
  <si>
    <t>OHG.2.8</t>
  </si>
  <si>
    <t>OHG.2.9</t>
  </si>
  <si>
    <t>OHG.2.10</t>
  </si>
  <si>
    <t>OHG.2.11</t>
  </si>
  <si>
    <t>OHG.2.12</t>
  </si>
  <si>
    <t>3. Reason for No Data</t>
  </si>
  <si>
    <t>Value</t>
  </si>
  <si>
    <t>HG.3.1</t>
  </si>
  <si>
    <t xml:space="preserve">Not applicable for the jurisdiction </t>
  </si>
  <si>
    <t>HG.3.2</t>
  </si>
  <si>
    <t>Not relevant for the issuer and/or CB programme at the present time</t>
  </si>
  <si>
    <t>ND2</t>
  </si>
  <si>
    <t>HG.3.3</t>
  </si>
  <si>
    <t>Not available at the present time</t>
  </si>
  <si>
    <t>ND3</t>
  </si>
  <si>
    <t>OHG.3.1</t>
  </si>
  <si>
    <t>OHG.3.2</t>
  </si>
  <si>
    <t>OHG.3.3</t>
  </si>
  <si>
    <t>4. Glossary - Extra national and/or Issuer Items</t>
  </si>
  <si>
    <t>HG.4.1</t>
  </si>
  <si>
    <t>Other definitions deemed relevant</t>
  </si>
  <si>
    <t>OHG.4.1</t>
  </si>
  <si>
    <t>OHG.4.2</t>
  </si>
  <si>
    <t>OHG.4.3</t>
  </si>
  <si>
    <t>OHG.4.4</t>
  </si>
  <si>
    <t>OHG.4.5</t>
  </si>
  <si>
    <t>This addendum is optional</t>
  </si>
  <si>
    <t>E. Harmonised Transparency Template - Optional ECB - ECAIs Data Disclosure</t>
  </si>
  <si>
    <t xml:space="preserve"> Reason for No Data in Worksheet E. </t>
  </si>
  <si>
    <t>CONTENT OF TAB E</t>
  </si>
  <si>
    <t>1. Additional information on the programme</t>
  </si>
  <si>
    <t>Confidential</t>
  </si>
  <si>
    <t>ND4</t>
  </si>
  <si>
    <t>* Legal Entity Identifier (LEI) finder: http://www.lei-lookup.com/#!search</t>
  </si>
  <si>
    <t>** Weighted Average Maturity = Remaining Term to Maturity</t>
  </si>
  <si>
    <t>where applicable - paying agent</t>
  </si>
  <si>
    <t>Example Bank</t>
  </si>
  <si>
    <t>Example Guarantor</t>
  </si>
  <si>
    <t>Example Bank(LEI)</t>
  </si>
  <si>
    <t>FX</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</si>
  <si>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</si>
  <si>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</si>
  <si>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</si>
  <si>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</si>
  <si>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</si>
  <si>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</si>
  <si>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</si>
  <si>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</si>
  <si>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</si>
  <si>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</si>
  <si>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</si>
  <si>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</si>
  <si>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</si>
  <si>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</si>
  <si>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</si>
  <si>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</si>
  <si>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</si>
  <si>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</si>
  <si>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</si>
  <si>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</si>
  <si>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</si>
  <si>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</si>
  <si>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</si>
  <si>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</si>
  <si>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Weighted Average Maturity (months)**</t>
  </si>
  <si>
    <t>1-&lt;30 days</t>
  </si>
  <si>
    <t>Reporting Date: 30/6/2022</t>
  </si>
  <si>
    <t>Cut-off Date: 30/6/2022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</si>
</sst>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64" formatCode="dd\/mm\/yyyy"/>
    <numFmt numFmtId="165" formatCode="0.00\ %"/>
    <numFmt numFmtId="166" formatCode="#,##0;\-#,##0;0"/>
    <numFmt numFmtId="167" formatCode="#,##0.00%"/>
    <numFmt numFmtId="168" formatCode="mmm\/yyyy"/>
    <numFmt numFmtId="169" formatCode="m\/d\/yyyy"/>
    <numFmt numFmtId="170" formatCode="#,##0.0"/>
    <numFmt numFmtId="171" formatCode="0.0%"/>
    <numFmt numFmtId="172" formatCode="0.0"/>
    <numFmt numFmtId="173" formatCode="0.00000000%"/>
  </numFmts>
  <fonts count="64" x14ac:knownFonts="1">
    <font>
      <sz val="10"/>
      <color rgb="FF000000"/>
      <name val="Arial"/>
    </font>
    <font>
      <sz val="11"/>
      <color theme="1"/>
      <name val="Calibri"/>
      <family val="2"/>
      <scheme val="minor"/>
    </font>
    <font>
      <sz val="6"/>
      <color rgb="FF000000"/>
      <name val="Arial"/>
    </font>
    <font>
      <sz val="10"/>
      <color rgb="FF000000"/>
      <name val="Arial"/>
    </font>
    <font>
      <b/>
      <sz val="10"/>
      <color rgb="FFFFFFFF"/>
      <name val="Arial"/>
    </font>
    <font>
      <i/>
      <sz val="10"/>
      <color rgb="FF000000"/>
      <name val="Arial"/>
    </font>
    <font>
      <b/>
      <sz val="10"/>
      <color rgb="FF000000"/>
      <name val="Arial"/>
    </font>
    <font>
      <sz val="8"/>
      <color rgb="FF000000"/>
      <name val="Arial"/>
    </font>
    <font>
      <b/>
      <sz val="12"/>
      <color rgb="FF000000"/>
      <name val="Arial"/>
    </font>
    <font>
      <u/>
      <sz val="10"/>
      <color rgb="FF000000"/>
      <name val="Arial"/>
    </font>
    <font>
      <sz val="14"/>
      <color rgb="FF000000"/>
      <name val="Arial"/>
    </font>
    <font>
      <b/>
      <sz val="12"/>
      <color rgb="FFFFFFFF"/>
      <name val="Arial"/>
    </font>
    <font>
      <b/>
      <sz val="8"/>
      <color rgb="FF000000"/>
      <name val="Arial"/>
    </font>
    <font>
      <b/>
      <i/>
      <u/>
      <sz val="18"/>
      <color rgb="FFFF0000"/>
      <name val="Arial"/>
    </font>
    <font>
      <i/>
      <sz val="8"/>
      <color rgb="FF000000"/>
      <name val="Arial"/>
    </font>
    <font>
      <sz val="10"/>
      <color rgb="FF333333"/>
      <name val="Arial"/>
    </font>
    <font>
      <sz val="7"/>
      <color rgb="FF000000"/>
      <name val="Arial"/>
    </font>
    <font>
      <b/>
      <i/>
      <sz val="8"/>
      <color rgb="FFFF0000"/>
      <name val="Arial"/>
    </font>
    <font>
      <b/>
      <sz val="8"/>
      <color rgb="FFFFFFFF"/>
      <name val="Arial"/>
    </font>
    <font>
      <sz val="8"/>
      <color rgb="FFFFFFFF"/>
      <name val="Arial"/>
    </font>
    <font>
      <b/>
      <sz val="10"/>
      <color rgb="FFC0C0C0"/>
      <name val="Arial"/>
    </font>
    <font>
      <b/>
      <sz val="7"/>
      <color rgb="FFFFFFFF"/>
      <name val="Arial"/>
    </font>
    <font>
      <b/>
      <sz val="7"/>
      <color rgb="FF000000"/>
      <name val="Arial"/>
    </font>
    <font>
      <b/>
      <i/>
      <sz val="10"/>
      <color rgb="FF000000"/>
      <name val="Arial"/>
    </font>
    <font>
      <b/>
      <sz val="11"/>
      <color theme="0"/>
      <name val="Calibri"/>
      <family val="2"/>
      <scheme val="minor"/>
    </font>
    <font>
      <b/>
      <sz val="11"/>
      <color theme="1"/>
      <name val="Calibri"/>
      <family val="2"/>
      <scheme val="minor"/>
    </font>
    <font>
      <sz val="11"/>
      <color theme="0"/>
      <name val="Calibri"/>
      <family val="2"/>
      <scheme val="minor"/>
    </font>
    <font>
      <sz val="10"/>
      <color theme="1"/>
      <name val="Arial"/>
      <family val="2"/>
    </font>
    <font>
      <b/>
      <sz val="24"/>
      <color theme="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9"/>
      <color theme="1"/>
      <name val="Calibri"/>
      <family val="2"/>
      <scheme val="minor"/>
    </font>
    <font>
      <b/>
      <sz val="14"/>
      <color theme="1"/>
      <name val="Calibri"/>
      <family val="2"/>
      <scheme val="minor"/>
    </font>
    <font>
      <b/>
      <sz val="24"/>
      <color theme="9" tint="-0.249977111117893"/>
      <name val="Calibri"/>
      <family val="2"/>
      <scheme val="minor"/>
    </font>
    <font>
      <b/>
      <sz val="20"/>
      <color theme="1"/>
      <name val="Calibri"/>
      <family val="2"/>
      <scheme val="minor"/>
    </font>
    <font>
      <b/>
      <sz val="16"/>
      <color theme="1"/>
      <name val="Calibri"/>
      <family val="2"/>
      <scheme val="minor"/>
    </font>
    <font>
      <b/>
      <sz val="10"/>
      <name val="Calibri"/>
      <family val="2"/>
      <scheme val="minor"/>
    </font>
    <font>
      <sz val="10"/>
      <name val="Calibri"/>
      <family val="2"/>
      <scheme val="minor"/>
    </font>
    <font>
      <u/>
      <sz val="11"/>
      <color theme="10"/>
      <name val="Calibri"/>
      <family val="2"/>
      <scheme val="minor"/>
    </font>
    <font>
      <sz val="10"/>
      <color theme="1"/>
      <name val="Calibri"/>
      <family val="2"/>
      <scheme val="minor"/>
    </font>
    <font>
      <b/>
      <sz val="24"/>
      <color theme="5" tint="-0.249977111117893"/>
      <name val="Calibri"/>
      <family val="2"/>
      <scheme val="minor"/>
    </font>
    <font>
      <b/>
      <sz val="14"/>
      <color theme="0"/>
      <name val="Calibri"/>
      <family val="2"/>
      <scheme val="minor"/>
    </font>
    <font>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b/>
      <i/>
      <sz val="11"/>
      <name val="Calibri"/>
      <family val="2"/>
      <scheme val="minor"/>
    </font>
    <font>
      <b/>
      <sz val="10"/>
      <color theme="1"/>
      <name val="Calibri"/>
      <family val="2"/>
      <scheme val="minor"/>
    </font>
    <font>
      <i/>
      <sz val="11"/>
      <color theme="1"/>
      <name val="Calibri"/>
      <family val="2"/>
      <scheme val="minor"/>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i/>
      <sz val="14"/>
      <color theme="0"/>
      <name val="Calibri"/>
      <family val="2"/>
      <scheme val="minor"/>
    </font>
    <font>
      <b/>
      <sz val="11"/>
      <color rgb="FFFF0000"/>
      <name val="Calibri"/>
      <family val="2"/>
      <scheme val="minor"/>
    </font>
    <font>
      <i/>
      <sz val="11"/>
      <color rgb="FF0070C0"/>
      <name val="Calibri"/>
      <family val="2"/>
      <scheme val="minor"/>
    </font>
  </fonts>
  <fills count="13">
    <fill>
      <patternFill patternType="none"/>
    </fill>
    <fill>
      <patternFill patternType="gray125"/>
    </fill>
    <fill>
      <patternFill patternType="solid">
        <fgColor rgb="FFFFFFFF"/>
        <bgColor rgb="FFFFFFFF"/>
      </patternFill>
    </fill>
    <fill>
      <patternFill patternType="solid">
        <fgColor rgb="FFC0C0C0"/>
        <bgColor rgb="FFFFFFFF"/>
      </patternFill>
    </fill>
    <fill>
      <patternFill patternType="solid">
        <fgColor rgb="FF00915A"/>
        <bgColor rgb="FFFFFFFF"/>
      </patternFill>
    </fill>
    <fill>
      <patternFill patternType="solid">
        <fgColor rgb="FF008000"/>
        <bgColor rgb="FFFFFFFF"/>
      </patternFill>
    </fill>
    <fill>
      <patternFill patternType="solid">
        <fgColor rgb="FFFFFF00"/>
        <bgColor rgb="FFFFFFFF"/>
      </patternFill>
    </fill>
    <fill>
      <patternFill patternType="solid">
        <fgColor rgb="FFFF0000"/>
        <bgColor rgb="FFFFFFFF"/>
      </patternFill>
    </fill>
    <fill>
      <patternFill patternType="solid">
        <fgColor rgb="FFE36E00"/>
        <bgColor indexed="64"/>
      </patternFill>
    </fill>
    <fill>
      <patternFill patternType="solid">
        <fgColor rgb="FF243386"/>
        <bgColor indexed="64"/>
      </patternFill>
    </fill>
    <fill>
      <patternFill patternType="solid">
        <fgColor theme="5" tint="0.59999389629810485"/>
        <bgColor indexed="64"/>
      </patternFill>
    </fill>
    <fill>
      <patternFill patternType="solid">
        <fgColor rgb="FF847A75"/>
        <bgColor indexed="64"/>
      </patternFill>
    </fill>
    <fill>
      <patternFill patternType="solid">
        <fgColor rgb="FFFFC000"/>
        <bgColor indexed="64"/>
      </patternFill>
    </fill>
  </fills>
  <borders count="20">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top/>
      <bottom style="thin">
        <color rgb="FF000000"/>
      </bottom>
      <diagonal/>
    </border>
    <border>
      <left/>
      <right/>
      <top style="thin">
        <color rgb="FF000000"/>
      </top>
      <bottom style="thin">
        <color rgb="FF000000"/>
      </bottom>
      <diagonal/>
    </border>
    <border>
      <left/>
      <right/>
      <top style="thin">
        <color rgb="FF000000"/>
      </top>
      <bottom/>
      <diagonal/>
    </border>
    <border>
      <left style="thin">
        <color rgb="FF000000"/>
      </left>
      <right style="thin">
        <color rgb="FF000000"/>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s>
  <cellStyleXfs count="6">
    <xf numFmtId="0" fontId="0" fillId="0" borderId="0"/>
    <xf numFmtId="0" fontId="1" fillId="0" borderId="0"/>
    <xf numFmtId="0" fontId="45" fillId="0" borderId="0" applyNumberFormat="0" applyFill="0" applyBorder="0" applyAlignment="0" applyProtection="0"/>
    <xf numFmtId="0" fontId="46" fillId="0" borderId="0"/>
    <xf numFmtId="9" fontId="1" fillId="0" borderId="0" applyFont="0" applyFill="0" applyBorder="0" applyAlignment="0" applyProtection="0"/>
    <xf numFmtId="9" fontId="46" fillId="0" borderId="0" applyFont="0" applyFill="0" applyBorder="0" applyAlignment="0" applyProtection="0"/>
  </cellStyleXfs>
  <cellXfs count="265">
    <xf numFmtId="0" fontId="0" fillId="0" borderId="0" xfId="0"/>
    <xf numFmtId="0" fontId="2" fillId="2" borderId="0" xfId="0" applyFont="1" applyFill="1" applyAlignment="1">
      <alignment horizontal="left"/>
    </xf>
    <xf numFmtId="0" fontId="3" fillId="2" borderId="0" xfId="0" applyFont="1" applyFill="1" applyAlignment="1">
      <alignment horizontal="left" vertical="center"/>
    </xf>
    <xf numFmtId="49" fontId="3" fillId="2" borderId="1" xfId="0" applyNumberFormat="1" applyFont="1" applyFill="1" applyBorder="1" applyAlignment="1">
      <alignment horizontal="left" vertical="center"/>
    </xf>
    <xf numFmtId="164" fontId="3" fillId="2" borderId="0" xfId="0" applyNumberFormat="1" applyFont="1" applyFill="1" applyAlignment="1">
      <alignment horizontal="left" vertical="center"/>
    </xf>
    <xf numFmtId="0" fontId="6" fillId="3" borderId="4" xfId="0" applyFont="1" applyFill="1" applyBorder="1" applyAlignment="1">
      <alignment horizontal="left" vertical="center"/>
    </xf>
    <xf numFmtId="49" fontId="6" fillId="3" borderId="4" xfId="0" applyNumberFormat="1" applyFont="1" applyFill="1" applyBorder="1" applyAlignment="1">
      <alignment horizontal="left" vertical="center"/>
    </xf>
    <xf numFmtId="0" fontId="6" fillId="3" borderId="4" xfId="0" applyFont="1" applyFill="1" applyBorder="1" applyAlignment="1">
      <alignment horizontal="center" vertical="center"/>
    </xf>
    <xf numFmtId="49" fontId="3" fillId="2" borderId="0" xfId="0" applyNumberFormat="1" applyFont="1" applyFill="1" applyAlignment="1">
      <alignment horizontal="left" vertical="center"/>
    </xf>
    <xf numFmtId="49" fontId="9" fillId="2" borderId="0" xfId="0" applyNumberFormat="1" applyFont="1" applyFill="1" applyAlignment="1">
      <alignment horizontal="left" vertical="center"/>
    </xf>
    <xf numFmtId="49" fontId="12" fillId="3" borderId="4" xfId="0" applyNumberFormat="1" applyFont="1" applyFill="1" applyBorder="1" applyAlignment="1">
      <alignment horizontal="center" vertical="center"/>
    </xf>
    <xf numFmtId="49" fontId="12" fillId="3" borderId="4" xfId="0" applyNumberFormat="1" applyFont="1" applyFill="1" applyBorder="1" applyAlignment="1">
      <alignment horizontal="center" vertical="center" wrapText="1"/>
    </xf>
    <xf numFmtId="49" fontId="7" fillId="2" borderId="0" xfId="0" applyNumberFormat="1" applyFont="1" applyFill="1" applyAlignment="1">
      <alignment horizontal="center" vertical="center"/>
    </xf>
    <xf numFmtId="3" fontId="7" fillId="2" borderId="0" xfId="0" applyNumberFormat="1" applyFont="1" applyFill="1" applyAlignment="1">
      <alignment horizontal="center" vertical="center"/>
    </xf>
    <xf numFmtId="164" fontId="7" fillId="2" borderId="0" xfId="0" applyNumberFormat="1" applyFont="1" applyFill="1" applyAlignment="1">
      <alignment horizontal="center" vertical="center"/>
    </xf>
    <xf numFmtId="165" fontId="7" fillId="2" borderId="0" xfId="0" applyNumberFormat="1" applyFont="1" applyFill="1" applyAlignment="1">
      <alignment horizontal="center" vertical="center"/>
    </xf>
    <xf numFmtId="4" fontId="7" fillId="2" borderId="0" xfId="0" applyNumberFormat="1" applyFont="1" applyFill="1" applyAlignment="1">
      <alignment horizontal="center" vertical="center"/>
    </xf>
    <xf numFmtId="0" fontId="6" fillId="2" borderId="4" xfId="0" applyFont="1" applyFill="1" applyBorder="1" applyAlignment="1">
      <alignment horizontal="left" vertical="center"/>
    </xf>
    <xf numFmtId="0" fontId="6" fillId="2" borderId="4" xfId="0" applyFont="1" applyFill="1" applyBorder="1" applyAlignment="1">
      <alignment horizontal="right" vertical="center"/>
    </xf>
    <xf numFmtId="3" fontId="12" fillId="2" borderId="4" xfId="0" applyNumberFormat="1" applyFont="1" applyFill="1" applyBorder="1" applyAlignment="1">
      <alignment horizontal="center" vertical="center"/>
    </xf>
    <xf numFmtId="0" fontId="6" fillId="2" borderId="0" xfId="0" applyFont="1" applyFill="1" applyAlignment="1">
      <alignment horizontal="left" vertical="center"/>
    </xf>
    <xf numFmtId="165" fontId="3" fillId="2" borderId="0" xfId="0" applyNumberFormat="1" applyFont="1" applyFill="1" applyAlignment="1">
      <alignment horizontal="right" vertical="center"/>
    </xf>
    <xf numFmtId="49" fontId="6" fillId="2" borderId="0" xfId="0" applyNumberFormat="1" applyFont="1" applyFill="1" applyAlignment="1">
      <alignment horizontal="left" vertical="center"/>
    </xf>
    <xf numFmtId="4" fontId="3" fillId="2" borderId="0" xfId="0" applyNumberFormat="1" applyFont="1" applyFill="1" applyAlignment="1">
      <alignment horizontal="right" vertical="center"/>
    </xf>
    <xf numFmtId="49" fontId="7" fillId="2" borderId="0" xfId="0" applyNumberFormat="1" applyFont="1" applyFill="1" applyAlignment="1">
      <alignment horizontal="left" vertical="center"/>
    </xf>
    <xf numFmtId="49" fontId="6" fillId="3" borderId="4" xfId="0" applyNumberFormat="1" applyFont="1" applyFill="1" applyBorder="1" applyAlignment="1">
      <alignment horizontal="center" vertical="center"/>
    </xf>
    <xf numFmtId="49" fontId="3" fillId="2" borderId="0" xfId="0" applyNumberFormat="1" applyFont="1" applyFill="1" applyAlignment="1">
      <alignment horizontal="center" vertical="center"/>
    </xf>
    <xf numFmtId="0" fontId="6" fillId="2" borderId="0" xfId="0" applyFont="1" applyFill="1" applyAlignment="1">
      <alignment horizontal="right" vertical="center"/>
    </xf>
    <xf numFmtId="49" fontId="14" fillId="2" borderId="0" xfId="0" applyNumberFormat="1" applyFont="1" applyFill="1" applyAlignment="1">
      <alignment horizontal="left" vertical="center"/>
    </xf>
    <xf numFmtId="4" fontId="15" fillId="2" borderId="5" xfId="0" applyNumberFormat="1" applyFont="1" applyFill="1" applyBorder="1" applyAlignment="1">
      <alignment horizontal="right" vertical="center"/>
    </xf>
    <xf numFmtId="4" fontId="15" fillId="2" borderId="0" xfId="0" applyNumberFormat="1" applyFont="1" applyFill="1" applyAlignment="1">
      <alignment horizontal="right" vertical="center"/>
    </xf>
    <xf numFmtId="3" fontId="15" fillId="2" borderId="0" xfId="0" applyNumberFormat="1" applyFont="1" applyFill="1" applyAlignment="1">
      <alignment horizontal="right" vertical="center"/>
    </xf>
    <xf numFmtId="167" fontId="15" fillId="2" borderId="0" xfId="0" applyNumberFormat="1" applyFont="1" applyFill="1" applyAlignment="1">
      <alignment horizontal="right" vertical="center"/>
    </xf>
    <xf numFmtId="4" fontId="15" fillId="2" borderId="3" xfId="0" applyNumberFormat="1" applyFont="1" applyFill="1" applyBorder="1" applyAlignment="1">
      <alignment horizontal="right" vertical="center"/>
    </xf>
    <xf numFmtId="3" fontId="15" fillId="2" borderId="0" xfId="0" applyNumberFormat="1" applyFont="1" applyFill="1" applyAlignment="1">
      <alignment horizontal="right"/>
    </xf>
    <xf numFmtId="0" fontId="7" fillId="2" borderId="6" xfId="0" applyFont="1" applyFill="1" applyBorder="1" applyAlignment="1">
      <alignment horizontal="left" vertical="center"/>
    </xf>
    <xf numFmtId="49" fontId="12" fillId="2" borderId="0" xfId="0" applyNumberFormat="1" applyFont="1" applyFill="1" applyAlignment="1">
      <alignment horizontal="center" vertical="center"/>
    </xf>
    <xf numFmtId="49" fontId="7" fillId="2" borderId="2" xfId="0" applyNumberFormat="1" applyFont="1" applyFill="1" applyBorder="1" applyAlignment="1">
      <alignment horizontal="left" vertical="center"/>
    </xf>
    <xf numFmtId="49" fontId="7" fillId="2" borderId="5" xfId="0" applyNumberFormat="1" applyFont="1" applyFill="1" applyBorder="1" applyAlignment="1">
      <alignment horizontal="center" vertical="center"/>
    </xf>
    <xf numFmtId="49" fontId="7" fillId="2" borderId="6" xfId="0" applyNumberFormat="1" applyFont="1" applyFill="1" applyBorder="1" applyAlignment="1">
      <alignment horizontal="left" vertical="center"/>
    </xf>
    <xf numFmtId="49" fontId="7" fillId="2" borderId="6" xfId="0" applyNumberFormat="1" applyFont="1" applyFill="1" applyBorder="1" applyAlignment="1">
      <alignment horizontal="left" vertical="center" wrapText="1"/>
    </xf>
    <xf numFmtId="49" fontId="16" fillId="2" borderId="0" xfId="0" applyNumberFormat="1" applyFont="1" applyFill="1" applyAlignment="1">
      <alignment horizontal="center" vertical="center"/>
    </xf>
    <xf numFmtId="165" fontId="12" fillId="3" borderId="4" xfId="0" applyNumberFormat="1" applyFont="1" applyFill="1" applyBorder="1" applyAlignment="1">
      <alignment horizontal="center" vertical="center"/>
    </xf>
    <xf numFmtId="0" fontId="12" fillId="3" borderId="4" xfId="0" applyFont="1" applyFill="1" applyBorder="1" applyAlignment="1">
      <alignment horizontal="center" vertical="center"/>
    </xf>
    <xf numFmtId="0" fontId="17" fillId="3" borderId="4" xfId="0" applyFont="1" applyFill="1" applyBorder="1" applyAlignment="1">
      <alignment horizontal="center" vertical="center"/>
    </xf>
    <xf numFmtId="0" fontId="18" fillId="2" borderId="0" xfId="0" applyFont="1" applyFill="1" applyAlignment="1">
      <alignment horizontal="left" vertical="center"/>
    </xf>
    <xf numFmtId="0" fontId="19" fillId="2" borderId="0" xfId="0" applyFont="1" applyFill="1" applyAlignment="1">
      <alignment horizontal="right" vertical="center"/>
    </xf>
    <xf numFmtId="0" fontId="18" fillId="2" borderId="0" xfId="0" applyFont="1" applyFill="1" applyAlignment="1">
      <alignment horizontal="center" vertical="center"/>
    </xf>
    <xf numFmtId="165" fontId="3" fillId="2" borderId="0" xfId="0" applyNumberFormat="1" applyFont="1" applyFill="1" applyAlignment="1">
      <alignment horizontal="center" vertical="center"/>
    </xf>
    <xf numFmtId="3" fontId="3" fillId="2" borderId="0" xfId="0" applyNumberFormat="1" applyFont="1" applyFill="1" applyAlignment="1">
      <alignment horizontal="center" vertical="center"/>
    </xf>
    <xf numFmtId="165" fontId="6" fillId="3" borderId="4" xfId="0" applyNumberFormat="1" applyFont="1" applyFill="1" applyBorder="1" applyAlignment="1">
      <alignment horizontal="center" vertical="center"/>
    </xf>
    <xf numFmtId="3" fontId="6" fillId="3" borderId="4" xfId="0" applyNumberFormat="1" applyFont="1" applyFill="1" applyBorder="1" applyAlignment="1">
      <alignment horizontal="center" vertical="center"/>
    </xf>
    <xf numFmtId="49" fontId="20" fillId="3" borderId="4" xfId="0" applyNumberFormat="1" applyFont="1" applyFill="1" applyBorder="1" applyAlignment="1">
      <alignment horizontal="center" vertical="center"/>
    </xf>
    <xf numFmtId="169" fontId="19" fillId="2" borderId="0" xfId="0" applyNumberFormat="1" applyFont="1" applyFill="1" applyAlignment="1">
      <alignment horizontal="left" vertical="center"/>
    </xf>
    <xf numFmtId="164" fontId="7" fillId="2" borderId="0" xfId="0" applyNumberFormat="1" applyFont="1" applyFill="1" applyAlignment="1">
      <alignment horizontal="left" vertical="center"/>
    </xf>
    <xf numFmtId="3" fontId="19" fillId="2" borderId="0" xfId="0" applyNumberFormat="1" applyFont="1" applyFill="1" applyAlignment="1">
      <alignment horizontal="center" vertical="center"/>
    </xf>
    <xf numFmtId="0" fontId="21" fillId="3" borderId="4" xfId="0" applyFont="1" applyFill="1" applyBorder="1" applyAlignment="1">
      <alignment horizontal="left" vertical="center"/>
    </xf>
    <xf numFmtId="0" fontId="22" fillId="3" borderId="4" xfId="0" applyFont="1" applyFill="1" applyBorder="1" applyAlignment="1">
      <alignment horizontal="left" vertical="center"/>
    </xf>
    <xf numFmtId="0" fontId="22" fillId="3" borderId="4" xfId="0" applyFont="1" applyFill="1" applyBorder="1" applyAlignment="1">
      <alignment horizontal="center" vertical="center"/>
    </xf>
    <xf numFmtId="0" fontId="21" fillId="3" borderId="4" xfId="0" applyFont="1" applyFill="1" applyBorder="1" applyAlignment="1">
      <alignment horizontal="center" vertical="center"/>
    </xf>
    <xf numFmtId="3" fontId="22" fillId="3" borderId="4" xfId="0" applyNumberFormat="1" applyFont="1" applyFill="1" applyBorder="1" applyAlignment="1">
      <alignment horizontal="right" vertical="center"/>
    </xf>
    <xf numFmtId="49" fontId="8" fillId="2" borderId="3" xfId="0" applyNumberFormat="1" applyFont="1" applyFill="1" applyBorder="1" applyAlignment="1">
      <alignment horizontal="left" vertical="center"/>
    </xf>
    <xf numFmtId="0" fontId="3" fillId="2" borderId="0" xfId="0" applyFont="1" applyFill="1" applyAlignment="1">
      <alignment horizontal="left" vertical="center"/>
    </xf>
    <xf numFmtId="49" fontId="9" fillId="2" borderId="0" xfId="0" applyNumberFormat="1" applyFont="1" applyFill="1" applyAlignment="1">
      <alignment horizontal="left" vertical="center"/>
    </xf>
    <xf numFmtId="49" fontId="8" fillId="2" borderId="1" xfId="0" applyNumberFormat="1" applyFont="1" applyFill="1" applyBorder="1" applyAlignment="1">
      <alignment horizontal="left" vertical="center"/>
    </xf>
    <xf numFmtId="49" fontId="6" fillId="3" borderId="4" xfId="0" applyNumberFormat="1" applyFont="1" applyFill="1" applyBorder="1" applyAlignment="1">
      <alignment horizontal="left" vertical="top"/>
    </xf>
    <xf numFmtId="49" fontId="3" fillId="2" borderId="0" xfId="0" applyNumberFormat="1" applyFont="1" applyFill="1" applyAlignment="1">
      <alignment horizontal="left" vertical="center" wrapText="1"/>
    </xf>
    <xf numFmtId="49" fontId="6" fillId="3" borderId="4" xfId="0" applyNumberFormat="1" applyFont="1" applyFill="1" applyBorder="1" applyAlignment="1">
      <alignment horizontal="left" vertical="center"/>
    </xf>
    <xf numFmtId="49" fontId="8" fillId="2" borderId="0" xfId="0" applyNumberFormat="1" applyFont="1" applyFill="1" applyAlignment="1">
      <alignment horizontal="left" vertical="center"/>
    </xf>
    <xf numFmtId="49" fontId="3" fillId="2" borderId="0" xfId="0" applyNumberFormat="1" applyFont="1" applyFill="1" applyAlignment="1">
      <alignment horizontal="left" vertical="center"/>
    </xf>
    <xf numFmtId="49" fontId="11" fillId="4" borderId="0" xfId="0" applyNumberFormat="1" applyFont="1" applyFill="1" applyAlignment="1">
      <alignment horizontal="left" vertical="center"/>
    </xf>
    <xf numFmtId="164" fontId="3" fillId="2" borderId="0" xfId="0" applyNumberFormat="1" applyFont="1" applyFill="1" applyAlignment="1">
      <alignment horizontal="left" vertical="center"/>
    </xf>
    <xf numFmtId="0" fontId="6" fillId="3" borderId="4" xfId="0" applyFont="1" applyFill="1" applyBorder="1" applyAlignment="1">
      <alignment horizontal="left" vertical="center"/>
    </xf>
    <xf numFmtId="0" fontId="6" fillId="3" borderId="4" xfId="0" applyFont="1" applyFill="1" applyBorder="1" applyAlignment="1">
      <alignment horizontal="center" vertical="center"/>
    </xf>
    <xf numFmtId="49" fontId="10" fillId="2" borderId="0" xfId="0" applyNumberFormat="1" applyFont="1" applyFill="1" applyAlignment="1">
      <alignment horizontal="left" vertical="center"/>
    </xf>
    <xf numFmtId="164" fontId="7" fillId="2" borderId="0" xfId="0" applyNumberFormat="1" applyFont="1" applyFill="1" applyAlignment="1">
      <alignment horizontal="center" vertical="center"/>
    </xf>
    <xf numFmtId="0" fontId="6" fillId="2" borderId="4" xfId="0" applyFont="1" applyFill="1" applyBorder="1" applyAlignment="1">
      <alignment horizontal="left" vertical="center"/>
    </xf>
    <xf numFmtId="49" fontId="12" fillId="3" borderId="4" xfId="0" applyNumberFormat="1" applyFont="1" applyFill="1" applyBorder="1" applyAlignment="1">
      <alignment horizontal="center" vertical="center"/>
    </xf>
    <xf numFmtId="3" fontId="3" fillId="2" borderId="0" xfId="0" applyNumberFormat="1" applyFont="1" applyFill="1" applyAlignment="1">
      <alignment horizontal="right" vertical="center"/>
    </xf>
    <xf numFmtId="49" fontId="6" fillId="2" borderId="1" xfId="0" applyNumberFormat="1" applyFont="1" applyFill="1" applyBorder="1" applyAlignment="1">
      <alignment horizontal="left" vertical="center"/>
    </xf>
    <xf numFmtId="49" fontId="5" fillId="2" borderId="0" xfId="0" applyNumberFormat="1" applyFont="1" applyFill="1" applyAlignment="1">
      <alignment horizontal="left" vertical="center"/>
    </xf>
    <xf numFmtId="49" fontId="13" fillId="2" borderId="0" xfId="0" applyNumberFormat="1" applyFont="1" applyFill="1" applyAlignment="1">
      <alignment horizontal="center" vertical="center"/>
    </xf>
    <xf numFmtId="0" fontId="6" fillId="2" borderId="0" xfId="0" applyFont="1" applyFill="1" applyAlignment="1">
      <alignment horizontal="right" vertical="center"/>
    </xf>
    <xf numFmtId="165" fontId="3" fillId="2" borderId="0" xfId="0" applyNumberFormat="1" applyFont="1" applyFill="1" applyAlignment="1">
      <alignment horizontal="right" vertical="center"/>
    </xf>
    <xf numFmtId="0" fontId="3" fillId="2" borderId="0" xfId="0" applyFont="1" applyFill="1" applyAlignment="1">
      <alignment horizontal="right" vertical="center"/>
    </xf>
    <xf numFmtId="49" fontId="4" fillId="5" borderId="1" xfId="0" applyNumberFormat="1" applyFont="1" applyFill="1" applyBorder="1" applyAlignment="1">
      <alignment horizontal="center" vertical="center"/>
    </xf>
    <xf numFmtId="3" fontId="5" fillId="2" borderId="0" xfId="0" applyNumberFormat="1" applyFont="1" applyFill="1" applyAlignment="1">
      <alignment horizontal="right" vertical="center"/>
    </xf>
    <xf numFmtId="49" fontId="3" fillId="2" borderId="0" xfId="0" applyNumberFormat="1" applyFont="1" applyFill="1" applyAlignment="1">
      <alignment horizontal="right" vertical="center"/>
    </xf>
    <xf numFmtId="166" fontId="3" fillId="2" borderId="0" xfId="0" applyNumberFormat="1" applyFont="1" applyFill="1" applyAlignment="1">
      <alignment horizontal="right" vertical="center"/>
    </xf>
    <xf numFmtId="49" fontId="5" fillId="3" borderId="1" xfId="0" applyNumberFormat="1" applyFont="1" applyFill="1" applyBorder="1" applyAlignment="1">
      <alignment horizontal="center" vertical="center" wrapText="1"/>
    </xf>
    <xf numFmtId="49" fontId="14" fillId="2" borderId="0" xfId="0" applyNumberFormat="1" applyFont="1" applyFill="1" applyAlignment="1">
      <alignment horizontal="left" vertical="center"/>
    </xf>
    <xf numFmtId="49" fontId="15" fillId="2" borderId="5" xfId="0" applyNumberFormat="1" applyFont="1" applyFill="1" applyBorder="1" applyAlignment="1">
      <alignment horizontal="left" vertical="center"/>
    </xf>
    <xf numFmtId="49" fontId="15" fillId="2" borderId="0" xfId="0" applyNumberFormat="1" applyFont="1" applyFill="1" applyAlignment="1">
      <alignment horizontal="left" vertical="center"/>
    </xf>
    <xf numFmtId="49" fontId="15" fillId="2" borderId="3" xfId="0" applyNumberFormat="1" applyFont="1" applyFill="1" applyBorder="1" applyAlignment="1">
      <alignment horizontal="left" vertical="center"/>
    </xf>
    <xf numFmtId="49" fontId="15" fillId="2" borderId="0" xfId="0" applyNumberFormat="1" applyFont="1" applyFill="1" applyAlignment="1">
      <alignment horizontal="left"/>
    </xf>
    <xf numFmtId="3" fontId="7" fillId="2" borderId="0" xfId="0" applyNumberFormat="1" applyFont="1" applyFill="1" applyAlignment="1">
      <alignment horizontal="center" vertical="center"/>
    </xf>
    <xf numFmtId="3" fontId="12" fillId="3" borderId="4" xfId="0" applyNumberFormat="1" applyFont="1" applyFill="1" applyBorder="1" applyAlignment="1">
      <alignment horizontal="center" vertical="center"/>
    </xf>
    <xf numFmtId="165" fontId="7" fillId="2" borderId="0" xfId="0" applyNumberFormat="1" applyFont="1" applyFill="1" applyAlignment="1">
      <alignment horizontal="center" vertical="center"/>
    </xf>
    <xf numFmtId="165" fontId="12" fillId="3" borderId="4" xfId="0" applyNumberFormat="1" applyFont="1" applyFill="1" applyBorder="1" applyAlignment="1">
      <alignment horizontal="center" vertical="center"/>
    </xf>
    <xf numFmtId="49" fontId="7" fillId="2" borderId="0" xfId="0" applyNumberFormat="1" applyFont="1" applyFill="1" applyAlignment="1">
      <alignment horizontal="center" vertical="center"/>
    </xf>
    <xf numFmtId="0" fontId="12" fillId="3" borderId="4" xfId="0" applyFont="1" applyFill="1" applyBorder="1" applyAlignment="1">
      <alignment horizontal="center" vertical="center"/>
    </xf>
    <xf numFmtId="0" fontId="12" fillId="3" borderId="4" xfId="0" applyFont="1" applyFill="1" applyBorder="1" applyAlignment="1">
      <alignment horizontal="left" vertical="center"/>
    </xf>
    <xf numFmtId="1" fontId="7" fillId="2" borderId="0" xfId="0" applyNumberFormat="1" applyFont="1" applyFill="1" applyAlignment="1">
      <alignment horizontal="center" vertical="center"/>
    </xf>
    <xf numFmtId="49" fontId="7" fillId="2" borderId="0" xfId="0" applyNumberFormat="1" applyFont="1" applyFill="1" applyAlignment="1">
      <alignment horizontal="left" vertical="center"/>
    </xf>
    <xf numFmtId="4" fontId="7" fillId="2" borderId="0" xfId="0" applyNumberFormat="1" applyFont="1" applyFill="1" applyAlignment="1">
      <alignment horizontal="center" vertical="center"/>
    </xf>
    <xf numFmtId="4" fontId="12" fillId="3" borderId="4" xfId="0" applyNumberFormat="1" applyFont="1" applyFill="1" applyBorder="1" applyAlignment="1">
      <alignment horizontal="center" vertical="center"/>
    </xf>
    <xf numFmtId="0" fontId="6" fillId="2" borderId="1" xfId="0" applyFont="1" applyFill="1" applyBorder="1" applyAlignment="1">
      <alignment horizontal="left" vertical="top" wrapText="1"/>
    </xf>
    <xf numFmtId="49" fontId="6" fillId="3" borderId="4" xfId="0" applyNumberFormat="1" applyFont="1" applyFill="1" applyBorder="1" applyAlignment="1">
      <alignment horizontal="center" vertical="center"/>
    </xf>
    <xf numFmtId="4" fontId="3" fillId="2" borderId="0" xfId="0" applyNumberFormat="1" applyFont="1" applyFill="1" applyAlignment="1">
      <alignment horizontal="center" vertical="center"/>
    </xf>
    <xf numFmtId="4" fontId="6" fillId="3" borderId="4" xfId="0" applyNumberFormat="1" applyFont="1" applyFill="1" applyBorder="1" applyAlignment="1">
      <alignment horizontal="center" vertical="center"/>
    </xf>
    <xf numFmtId="49" fontId="23" fillId="6" borderId="1" xfId="0" applyNumberFormat="1" applyFont="1" applyFill="1" applyBorder="1" applyAlignment="1">
      <alignment horizontal="center" vertical="center"/>
    </xf>
    <xf numFmtId="49" fontId="23" fillId="7" borderId="1" xfId="0" applyNumberFormat="1" applyFont="1" applyFill="1" applyBorder="1" applyAlignment="1">
      <alignment horizontal="center" vertical="center"/>
    </xf>
    <xf numFmtId="3" fontId="7" fillId="2" borderId="0" xfId="0" applyNumberFormat="1" applyFont="1" applyFill="1" applyAlignment="1">
      <alignment horizontal="right" vertical="center" wrapText="1"/>
    </xf>
    <xf numFmtId="49" fontId="6" fillId="3" borderId="4" xfId="0" applyNumberFormat="1" applyFont="1" applyFill="1" applyBorder="1" applyAlignment="1">
      <alignment horizontal="center" vertical="center" wrapText="1"/>
    </xf>
    <xf numFmtId="0" fontId="22" fillId="3" borderId="4" xfId="0" applyFont="1" applyFill="1" applyBorder="1" applyAlignment="1">
      <alignment horizontal="right" vertical="center" wrapText="1"/>
    </xf>
    <xf numFmtId="168" fontId="3" fillId="2" borderId="0" xfId="0" applyNumberFormat="1" applyFont="1" applyFill="1" applyAlignment="1">
      <alignment horizontal="left" vertical="center"/>
    </xf>
    <xf numFmtId="49" fontId="23" fillId="5" borderId="1" xfId="0" applyNumberFormat="1" applyFont="1" applyFill="1" applyBorder="1" applyAlignment="1">
      <alignment horizontal="center" vertical="center"/>
    </xf>
    <xf numFmtId="3" fontId="22" fillId="3" borderId="4" xfId="0" applyNumberFormat="1" applyFont="1" applyFill="1" applyBorder="1" applyAlignment="1">
      <alignment horizontal="right" vertical="center"/>
    </xf>
    <xf numFmtId="0" fontId="28" fillId="0" borderId="0" xfId="1" applyFont="1" applyAlignment="1">
      <alignment horizontal="left" vertical="center"/>
    </xf>
    <xf numFmtId="0" fontId="1" fillId="0" borderId="0" xfId="1"/>
    <xf numFmtId="0" fontId="29" fillId="0" borderId="0" xfId="1" applyFont="1" applyAlignment="1">
      <alignment horizontal="center" vertical="center"/>
    </xf>
    <xf numFmtId="0" fontId="30" fillId="0" borderId="0" xfId="1" applyFont="1" applyAlignment="1">
      <alignment vertical="center" wrapText="1"/>
    </xf>
    <xf numFmtId="0" fontId="31" fillId="0" borderId="0" xfId="1" applyFont="1" applyAlignment="1">
      <alignment horizontal="left" vertical="center" wrapText="1"/>
    </xf>
    <xf numFmtId="0" fontId="32" fillId="0" borderId="0" xfId="1" applyFont="1" applyAlignment="1">
      <alignment wrapText="1"/>
    </xf>
    <xf numFmtId="0" fontId="30" fillId="0" borderId="0" xfId="1" applyFont="1" applyAlignment="1">
      <alignment horizontal="left" vertical="center" wrapText="1"/>
    </xf>
    <xf numFmtId="0" fontId="34" fillId="0" borderId="0" xfId="1" applyFont="1" applyAlignment="1">
      <alignment vertical="center" wrapText="1"/>
    </xf>
    <xf numFmtId="0" fontId="35" fillId="0" borderId="0" xfId="1" applyFont="1" applyAlignment="1">
      <alignment horizontal="left" vertical="center" wrapText="1"/>
    </xf>
    <xf numFmtId="0" fontId="35" fillId="0" borderId="0" xfId="1" applyFont="1" applyAlignment="1">
      <alignment wrapText="1"/>
    </xf>
    <xf numFmtId="0" fontId="32" fillId="0" borderId="0" xfId="1" applyFont="1" applyAlignment="1">
      <alignment vertical="center" wrapText="1"/>
    </xf>
    <xf numFmtId="0" fontId="36" fillId="0" borderId="0" xfId="1" applyFont="1" applyAlignment="1">
      <alignment vertical="center" wrapText="1"/>
    </xf>
    <xf numFmtId="0" fontId="35" fillId="0" borderId="0" xfId="1" applyFont="1" applyAlignment="1">
      <alignment vertical="center" wrapText="1"/>
    </xf>
    <xf numFmtId="0" fontId="38" fillId="0" borderId="7" xfId="1" applyFont="1" applyBorder="1"/>
    <xf numFmtId="0" fontId="38" fillId="0" borderId="8" xfId="1" applyFont="1" applyBorder="1"/>
    <xf numFmtId="0" fontId="38" fillId="0" borderId="9" xfId="1" applyFont="1" applyBorder="1"/>
    <xf numFmtId="0" fontId="38" fillId="0" borderId="10" xfId="1" applyFont="1" applyBorder="1"/>
    <xf numFmtId="0" fontId="38" fillId="0" borderId="0" xfId="1" applyFont="1"/>
    <xf numFmtId="0" fontId="38" fillId="0" borderId="11" xfId="1" applyFont="1" applyBorder="1"/>
    <xf numFmtId="0" fontId="39" fillId="0" borderId="0" xfId="1" applyFont="1" applyAlignment="1">
      <alignment horizontal="center"/>
    </xf>
    <xf numFmtId="0" fontId="28" fillId="0" borderId="0" xfId="1" applyFont="1" applyAlignment="1">
      <alignment horizontal="center" vertical="center"/>
    </xf>
    <xf numFmtId="0" fontId="40" fillId="0" borderId="0" xfId="1" applyFont="1" applyAlignment="1">
      <alignment horizontal="center" vertical="center"/>
    </xf>
    <xf numFmtId="0" fontId="41" fillId="0" borderId="0" xfId="1" applyFont="1" applyAlignment="1">
      <alignment horizontal="center" vertical="center"/>
    </xf>
    <xf numFmtId="0" fontId="42" fillId="0" borderId="0" xfId="1" applyFont="1" applyAlignment="1">
      <alignment horizontal="center" vertical="center"/>
    </xf>
    <xf numFmtId="14" fontId="1" fillId="0" borderId="0" xfId="1" applyNumberFormat="1"/>
    <xf numFmtId="0" fontId="43" fillId="0" borderId="0" xfId="1" applyFont="1" applyAlignment="1">
      <alignment horizontal="center"/>
    </xf>
    <xf numFmtId="0" fontId="44" fillId="0" borderId="0" xfId="1" applyFont="1"/>
    <xf numFmtId="0" fontId="26" fillId="8" borderId="0" xfId="2" applyFont="1" applyFill="1" applyBorder="1" applyAlignment="1">
      <alignment horizontal="center"/>
    </xf>
    <xf numFmtId="0" fontId="26" fillId="0" borderId="0" xfId="2" applyFont="1" applyAlignment="1"/>
    <xf numFmtId="0" fontId="26" fillId="0" borderId="0" xfId="2" applyFont="1" applyAlignment="1"/>
    <xf numFmtId="0" fontId="26" fillId="0" borderId="0" xfId="2" applyFont="1" applyFill="1" applyBorder="1" applyAlignment="1">
      <alignment horizontal="center"/>
    </xf>
    <xf numFmtId="0" fontId="26" fillId="0" borderId="0" xfId="2" applyFont="1" applyFill="1" applyAlignment="1"/>
    <xf numFmtId="0" fontId="26" fillId="0" borderId="0" xfId="2" applyFont="1" applyFill="1" applyAlignment="1"/>
    <xf numFmtId="0" fontId="26" fillId="0" borderId="0" xfId="1" applyFont="1" applyAlignment="1">
      <alignment horizontal="center"/>
    </xf>
    <xf numFmtId="0" fontId="1" fillId="0" borderId="0" xfId="1"/>
    <xf numFmtId="0" fontId="26" fillId="9" borderId="0" xfId="1" applyFont="1" applyFill="1" applyAlignment="1">
      <alignment horizontal="center"/>
    </xf>
    <xf numFmtId="0" fontId="38" fillId="0" borderId="12" xfId="1" applyFont="1" applyBorder="1"/>
    <xf numFmtId="0" fontId="38" fillId="0" borderId="13" xfId="1" applyFont="1" applyBorder="1"/>
    <xf numFmtId="0" fontId="38" fillId="0" borderId="14" xfId="1" applyFont="1" applyBorder="1"/>
    <xf numFmtId="0" fontId="28" fillId="0" borderId="0" xfId="3" applyFont="1" applyAlignment="1">
      <alignment horizontal="left" vertical="center"/>
    </xf>
    <xf numFmtId="0" fontId="46" fillId="0" borderId="0" xfId="3" applyAlignment="1">
      <alignment horizontal="center" vertical="center" wrapText="1"/>
    </xf>
    <xf numFmtId="0" fontId="47" fillId="0" borderId="0" xfId="3" applyFont="1" applyAlignment="1">
      <alignment horizontal="center" vertical="center"/>
    </xf>
    <xf numFmtId="0" fontId="46" fillId="0" borderId="0" xfId="3"/>
    <xf numFmtId="0" fontId="46" fillId="0" borderId="15" xfId="3" applyBorder="1" applyAlignment="1">
      <alignment horizontal="center" vertical="center" wrapText="1"/>
    </xf>
    <xf numFmtId="0" fontId="48" fillId="0" borderId="0" xfId="3" applyFont="1" applyAlignment="1">
      <alignment vertical="center" wrapText="1"/>
    </xf>
    <xf numFmtId="0" fontId="48" fillId="9" borderId="0" xfId="3" applyFont="1" applyFill="1" applyAlignment="1">
      <alignment horizontal="center" vertical="center" wrapText="1"/>
    </xf>
    <xf numFmtId="0" fontId="49" fillId="0" borderId="16" xfId="3" applyFont="1" applyBorder="1" applyAlignment="1">
      <alignment horizontal="center" vertical="center" wrapText="1"/>
    </xf>
    <xf numFmtId="0" fontId="49" fillId="0" borderId="0" xfId="3" applyFont="1" applyAlignment="1">
      <alignment horizontal="center" vertical="center" wrapText="1"/>
    </xf>
    <xf numFmtId="0" fontId="48" fillId="0" borderId="0" xfId="3" applyFont="1" applyAlignment="1">
      <alignment horizontal="center" vertical="center" wrapText="1"/>
    </xf>
    <xf numFmtId="0" fontId="48" fillId="8" borderId="17" xfId="3" applyFont="1" applyFill="1" applyBorder="1" applyAlignment="1">
      <alignment horizontal="center" vertical="center" wrapText="1"/>
    </xf>
    <xf numFmtId="0" fontId="50" fillId="0" borderId="0" xfId="3" applyFont="1" applyAlignment="1">
      <alignment horizontal="center" vertical="center" wrapText="1"/>
    </xf>
    <xf numFmtId="0" fontId="45" fillId="0" borderId="18" xfId="2" quotePrefix="1" applyFill="1" applyBorder="1" applyAlignment="1">
      <alignment horizontal="center" vertical="center" wrapText="1"/>
    </xf>
    <xf numFmtId="0" fontId="45" fillId="0" borderId="18" xfId="2" applyFill="1" applyBorder="1" applyAlignment="1">
      <alignment horizontal="center" vertical="center" wrapText="1"/>
    </xf>
    <xf numFmtId="0" fontId="45" fillId="0" borderId="19" xfId="2" quotePrefix="1" applyFill="1" applyBorder="1" applyAlignment="1">
      <alignment horizontal="center" vertical="center" wrapText="1"/>
    </xf>
    <xf numFmtId="0" fontId="45" fillId="0" borderId="0" xfId="2" quotePrefix="1" applyFill="1" applyBorder="1" applyAlignment="1">
      <alignment horizontal="center" vertical="center" wrapText="1"/>
    </xf>
    <xf numFmtId="0" fontId="48" fillId="8" borderId="0" xfId="3" applyFont="1" applyFill="1" applyAlignment="1">
      <alignment horizontal="center" vertical="center" wrapText="1"/>
    </xf>
    <xf numFmtId="0" fontId="50" fillId="8" borderId="0" xfId="3" applyFont="1" applyFill="1" applyAlignment="1">
      <alignment horizontal="center" vertical="center" wrapText="1"/>
    </xf>
    <xf numFmtId="0" fontId="46" fillId="8" borderId="0" xfId="3" applyFill="1" applyAlignment="1">
      <alignment horizontal="center" vertical="center" wrapText="1"/>
    </xf>
    <xf numFmtId="0" fontId="51" fillId="0" borderId="0" xfId="3" applyFont="1" applyAlignment="1">
      <alignment horizontal="center" vertical="center" wrapText="1"/>
    </xf>
    <xf numFmtId="14" fontId="49" fillId="0" borderId="0" xfId="3" applyNumberFormat="1" applyFont="1" applyAlignment="1">
      <alignment horizontal="center" vertical="center" wrapText="1"/>
    </xf>
    <xf numFmtId="0" fontId="52" fillId="0" borderId="0" xfId="3" applyFont="1" applyAlignment="1">
      <alignment horizontal="center" vertical="center" wrapText="1"/>
    </xf>
    <xf numFmtId="0" fontId="53" fillId="0" borderId="0" xfId="2" quotePrefix="1" applyFont="1" applyFill="1" applyBorder="1" applyAlignment="1">
      <alignment horizontal="center" vertical="center" wrapText="1"/>
    </xf>
    <xf numFmtId="0" fontId="49" fillId="0" borderId="0" xfId="3" quotePrefix="1" applyFont="1" applyAlignment="1">
      <alignment horizontal="center" vertical="center" wrapText="1"/>
    </xf>
    <xf numFmtId="0" fontId="51" fillId="0" borderId="0" xfId="3" quotePrefix="1" applyFont="1" applyAlignment="1">
      <alignment horizontal="center" vertical="center" wrapText="1"/>
    </xf>
    <xf numFmtId="0" fontId="51" fillId="10" borderId="0" xfId="3" applyFont="1" applyFill="1" applyAlignment="1">
      <alignment horizontal="center" vertical="center" wrapText="1"/>
    </xf>
    <xf numFmtId="0" fontId="54" fillId="10" borderId="0" xfId="3" quotePrefix="1" applyFont="1" applyFill="1" applyAlignment="1">
      <alignment horizontal="center" vertical="center" wrapText="1"/>
    </xf>
    <xf numFmtId="0" fontId="50" fillId="10" borderId="0" xfId="3" applyFont="1" applyFill="1" applyAlignment="1">
      <alignment horizontal="center" vertical="center" wrapText="1"/>
    </xf>
    <xf numFmtId="0" fontId="25" fillId="10" borderId="0" xfId="3" applyFont="1" applyFill="1" applyAlignment="1">
      <alignment horizontal="center" vertical="center" wrapText="1"/>
    </xf>
    <xf numFmtId="170" fontId="49" fillId="0" borderId="0" xfId="3" applyNumberFormat="1" applyFont="1" applyAlignment="1">
      <alignment horizontal="center" vertical="center" wrapText="1"/>
    </xf>
    <xf numFmtId="0" fontId="52" fillId="0" borderId="0" xfId="3" quotePrefix="1" applyFont="1" applyAlignment="1">
      <alignment horizontal="center" vertical="center" wrapText="1"/>
    </xf>
    <xf numFmtId="0" fontId="27" fillId="0" borderId="0" xfId="3" applyFont="1" applyAlignment="1">
      <alignment horizontal="center" vertical="center" wrapText="1"/>
    </xf>
    <xf numFmtId="0" fontId="51" fillId="10" borderId="0" xfId="3" quotePrefix="1" applyFont="1" applyFill="1" applyAlignment="1">
      <alignment horizontal="center" vertical="center" wrapText="1"/>
    </xf>
    <xf numFmtId="171" fontId="49" fillId="0" borderId="0" xfId="3" applyNumberFormat="1" applyFont="1" applyAlignment="1">
      <alignment horizontal="center" vertical="center" wrapText="1"/>
    </xf>
    <xf numFmtId="9" fontId="49" fillId="0" borderId="0" xfId="4" applyFont="1" applyFill="1" applyBorder="1" applyAlignment="1">
      <alignment horizontal="center" vertical="center" wrapText="1"/>
    </xf>
    <xf numFmtId="3" fontId="49" fillId="0" borderId="0" xfId="3" quotePrefix="1" applyNumberFormat="1" applyFont="1" applyAlignment="1">
      <alignment horizontal="center" vertical="center" wrapText="1"/>
    </xf>
    <xf numFmtId="171" fontId="49" fillId="0" borderId="0" xfId="3" quotePrefix="1" applyNumberFormat="1" applyFont="1" applyAlignment="1">
      <alignment horizontal="center" vertical="center" wrapText="1"/>
    </xf>
    <xf numFmtId="10" fontId="49" fillId="0" borderId="0" xfId="3" quotePrefix="1" applyNumberFormat="1" applyFont="1" applyAlignment="1">
      <alignment horizontal="center" vertical="center" wrapText="1"/>
    </xf>
    <xf numFmtId="0" fontId="49" fillId="0" borderId="0" xfId="3" quotePrefix="1" applyFont="1" applyAlignment="1">
      <alignment horizontal="right" vertical="center" wrapText="1"/>
    </xf>
    <xf numFmtId="170" fontId="49" fillId="0" borderId="0" xfId="3" quotePrefix="1" applyNumberFormat="1" applyFont="1" applyAlignment="1">
      <alignment horizontal="center" vertical="center" wrapText="1"/>
    </xf>
    <xf numFmtId="171" fontId="49" fillId="0" borderId="0" xfId="4" quotePrefix="1" applyNumberFormat="1" applyFont="1" applyFill="1" applyBorder="1" applyAlignment="1">
      <alignment horizontal="center" vertical="center" wrapText="1"/>
    </xf>
    <xf numFmtId="0" fontId="52" fillId="0" borderId="0" xfId="3" applyFont="1" applyAlignment="1">
      <alignment horizontal="right" vertical="center" wrapText="1"/>
    </xf>
    <xf numFmtId="170" fontId="27" fillId="0" borderId="0" xfId="3" applyNumberFormat="1" applyFont="1" applyAlignment="1">
      <alignment horizontal="center" vertical="center" wrapText="1"/>
    </xf>
    <xf numFmtId="9" fontId="49" fillId="0" borderId="0" xfId="4" quotePrefix="1" applyFont="1" applyFill="1" applyBorder="1" applyAlignment="1">
      <alignment horizontal="center" vertical="center" wrapText="1"/>
    </xf>
    <xf numFmtId="0" fontId="55" fillId="10" borderId="0" xfId="3" applyFont="1" applyFill="1" applyAlignment="1">
      <alignment horizontal="center" vertical="center" wrapText="1"/>
    </xf>
    <xf numFmtId="0" fontId="25" fillId="0" borderId="0" xfId="3" quotePrefix="1" applyFont="1" applyAlignment="1">
      <alignment horizontal="center" vertical="center" wrapText="1"/>
    </xf>
    <xf numFmtId="0" fontId="25" fillId="0" borderId="0" xfId="3" applyFont="1" applyAlignment="1">
      <alignment horizontal="center" vertical="center" wrapText="1"/>
    </xf>
    <xf numFmtId="0" fontId="46" fillId="0" borderId="0" xfId="3" quotePrefix="1" applyAlignment="1">
      <alignment horizontal="center" vertical="center" wrapText="1"/>
    </xf>
    <xf numFmtId="0" fontId="46" fillId="0" borderId="0" xfId="3" quotePrefix="1" applyAlignment="1">
      <alignment horizontal="right" vertical="center" wrapText="1"/>
    </xf>
    <xf numFmtId="10" fontId="49" fillId="0" borderId="0" xfId="4" quotePrefix="1" applyNumberFormat="1" applyFont="1" applyFill="1" applyBorder="1" applyAlignment="1">
      <alignment horizontal="center" vertical="center" wrapText="1"/>
    </xf>
    <xf numFmtId="0" fontId="56" fillId="0" borderId="0" xfId="3" quotePrefix="1" applyFont="1" applyAlignment="1">
      <alignment horizontal="right" vertical="center" wrapText="1"/>
    </xf>
    <xf numFmtId="171" fontId="25" fillId="0" borderId="0" xfId="3" quotePrefix="1" applyNumberFormat="1" applyFont="1" applyAlignment="1">
      <alignment horizontal="center" vertical="center" wrapText="1"/>
    </xf>
    <xf numFmtId="171" fontId="25" fillId="0" borderId="0" xfId="3" applyNumberFormat="1" applyFont="1" applyAlignment="1">
      <alignment horizontal="center" vertical="center" wrapText="1"/>
    </xf>
    <xf numFmtId="172" fontId="49" fillId="0" borderId="0" xfId="3" applyNumberFormat="1" applyFont="1" applyAlignment="1">
      <alignment horizontal="center" vertical="center" wrapText="1"/>
    </xf>
    <xf numFmtId="172" fontId="51" fillId="0" borderId="0" xfId="3" applyNumberFormat="1" applyFont="1" applyAlignment="1">
      <alignment horizontal="center" vertical="center" wrapText="1"/>
    </xf>
    <xf numFmtId="0" fontId="54" fillId="10" borderId="0" xfId="3" applyFont="1" applyFill="1" applyAlignment="1">
      <alignment horizontal="center" vertical="center" wrapText="1"/>
    </xf>
    <xf numFmtId="171" fontId="49" fillId="0" borderId="0" xfId="4" applyNumberFormat="1" applyFont="1" applyFill="1" applyBorder="1" applyAlignment="1">
      <alignment horizontal="center" vertical="center" wrapText="1"/>
    </xf>
    <xf numFmtId="9" fontId="0" fillId="0" borderId="0" xfId="4" quotePrefix="1" applyFont="1" applyFill="1" applyBorder="1" applyAlignment="1">
      <alignment horizontal="center" vertical="center" wrapText="1"/>
    </xf>
    <xf numFmtId="0" fontId="46" fillId="0" borderId="0" xfId="3" applyAlignment="1">
      <alignment horizontal="right" vertical="center" wrapText="1"/>
    </xf>
    <xf numFmtId="170" fontId="46" fillId="0" borderId="0" xfId="3" applyNumberFormat="1" applyAlignment="1">
      <alignment horizontal="center" vertical="center" wrapText="1"/>
    </xf>
    <xf numFmtId="171" fontId="0" fillId="0" borderId="0" xfId="4" quotePrefix="1" applyNumberFormat="1" applyFont="1" applyFill="1" applyBorder="1" applyAlignment="1">
      <alignment horizontal="center" vertical="center" wrapText="1"/>
    </xf>
    <xf numFmtId="0" fontId="52" fillId="0" borderId="0" xfId="3" quotePrefix="1" applyFont="1" applyAlignment="1">
      <alignment horizontal="right" vertical="center" wrapText="1"/>
    </xf>
    <xf numFmtId="170" fontId="52" fillId="0" borderId="0" xfId="3" quotePrefix="1" applyNumberFormat="1" applyFont="1" applyAlignment="1">
      <alignment horizontal="right" vertical="center" wrapText="1"/>
    </xf>
    <xf numFmtId="10" fontId="49" fillId="0" borderId="0" xfId="4" applyNumberFormat="1" applyFont="1" applyFill="1" applyBorder="1" applyAlignment="1">
      <alignment horizontal="center" vertical="center" wrapText="1"/>
    </xf>
    <xf numFmtId="0" fontId="45" fillId="0" borderId="0" xfId="2" applyAlignment="1" applyProtection="1">
      <alignment horizontal="center" vertical="center" wrapText="1"/>
    </xf>
    <xf numFmtId="0" fontId="46" fillId="0" borderId="0" xfId="3" applyAlignment="1">
      <alignment horizontal="center"/>
    </xf>
    <xf numFmtId="0" fontId="49" fillId="0" borderId="0" xfId="3" applyFont="1" applyAlignment="1" applyProtection="1">
      <alignment horizontal="center" vertical="center" wrapText="1"/>
      <protection locked="0"/>
    </xf>
    <xf numFmtId="0" fontId="57" fillId="0" borderId="0" xfId="3" applyFont="1" applyAlignment="1">
      <alignment horizontal="left" vertical="center"/>
    </xf>
    <xf numFmtId="0" fontId="57" fillId="0" borderId="0" xfId="3" applyFont="1" applyAlignment="1">
      <alignment horizontal="center" vertical="center" wrapText="1"/>
    </xf>
    <xf numFmtId="0" fontId="58" fillId="0" borderId="0" xfId="3" applyFont="1" applyAlignment="1">
      <alignment horizontal="center" vertical="center" wrapText="1"/>
    </xf>
    <xf numFmtId="0" fontId="45" fillId="0" borderId="0" xfId="2" applyFill="1" applyBorder="1" applyAlignment="1">
      <alignment horizontal="center" vertical="center" wrapText="1"/>
    </xf>
    <xf numFmtId="0" fontId="59" fillId="0" borderId="0" xfId="3" applyFont="1" applyAlignment="1">
      <alignment horizontal="center" vertical="center" wrapText="1"/>
    </xf>
    <xf numFmtId="0" fontId="45" fillId="0" borderId="0" xfId="2" applyAlignment="1">
      <alignment horizontal="center"/>
    </xf>
    <xf numFmtId="0" fontId="45" fillId="0" borderId="18" xfId="2" applyFill="1" applyBorder="1" applyAlignment="1" applyProtection="1">
      <alignment horizontal="center" vertical="center" wrapText="1"/>
    </xf>
    <xf numFmtId="0" fontId="45" fillId="0" borderId="18" xfId="2" quotePrefix="1" applyFill="1" applyBorder="1" applyAlignment="1" applyProtection="1">
      <alignment horizontal="right" vertical="center" wrapText="1"/>
    </xf>
    <xf numFmtId="0" fontId="45" fillId="0" borderId="19" xfId="2" quotePrefix="1" applyFill="1" applyBorder="1" applyAlignment="1" applyProtection="1">
      <alignment horizontal="right" vertical="center" wrapText="1"/>
    </xf>
    <xf numFmtId="0" fontId="45" fillId="0" borderId="0" xfId="2" quotePrefix="1" applyFill="1" applyBorder="1" applyAlignment="1" applyProtection="1">
      <alignment horizontal="center" vertical="center" wrapText="1"/>
    </xf>
    <xf numFmtId="0" fontId="49" fillId="0" borderId="0" xfId="3" applyFont="1" applyAlignment="1">
      <alignment horizontal="right" vertical="center" wrapText="1"/>
    </xf>
    <xf numFmtId="171" fontId="49" fillId="0" borderId="0" xfId="4" applyNumberFormat="1" applyFont="1" applyFill="1" applyBorder="1" applyAlignment="1" applyProtection="1">
      <alignment horizontal="center" vertical="center" wrapText="1"/>
    </xf>
    <xf numFmtId="4" fontId="49" fillId="0" borderId="0" xfId="3" applyNumberFormat="1" applyFont="1" applyAlignment="1">
      <alignment horizontal="center" vertical="center" wrapText="1"/>
    </xf>
    <xf numFmtId="10" fontId="49" fillId="0" borderId="0" xfId="5" applyNumberFormat="1" applyFont="1" applyAlignment="1">
      <alignment horizontal="center" vertical="center" wrapText="1"/>
    </xf>
    <xf numFmtId="0" fontId="60" fillId="0" borderId="0" xfId="3" applyFont="1" applyAlignment="1">
      <alignment horizontal="center" vertical="center" wrapText="1"/>
    </xf>
    <xf numFmtId="171" fontId="60" fillId="0" borderId="0" xfId="4" applyNumberFormat="1" applyFont="1" applyFill="1" applyBorder="1" applyAlignment="1" applyProtection="1">
      <alignment horizontal="center" vertical="center" wrapText="1"/>
    </xf>
    <xf numFmtId="173" fontId="49" fillId="0" borderId="0" xfId="5" applyNumberFormat="1" applyFont="1" applyAlignment="1">
      <alignment horizontal="center" vertical="center" wrapText="1"/>
    </xf>
    <xf numFmtId="171" fontId="0" fillId="0" borderId="0" xfId="4" applyNumberFormat="1" applyFont="1" applyFill="1" applyBorder="1" applyAlignment="1" applyProtection="1">
      <alignment horizontal="center" vertical="center" wrapText="1"/>
    </xf>
    <xf numFmtId="10" fontId="49" fillId="0" borderId="0" xfId="4" applyNumberFormat="1" applyFont="1" applyFill="1" applyBorder="1" applyAlignment="1" applyProtection="1">
      <alignment horizontal="center" vertical="center" wrapText="1"/>
    </xf>
    <xf numFmtId="9" fontId="52" fillId="0" borderId="0" xfId="4" applyFont="1" applyFill="1" applyBorder="1" applyAlignment="1" applyProtection="1">
      <alignment horizontal="center" vertical="center" wrapText="1"/>
    </xf>
    <xf numFmtId="0" fontId="51" fillId="11" borderId="0" xfId="3" applyFont="1" applyFill="1" applyAlignment="1">
      <alignment horizontal="center" vertical="center" wrapText="1"/>
    </xf>
    <xf numFmtId="0" fontId="61" fillId="11" borderId="0" xfId="3" quotePrefix="1" applyFont="1" applyFill="1" applyAlignment="1">
      <alignment horizontal="center" vertical="center" wrapText="1"/>
    </xf>
    <xf numFmtId="0" fontId="25" fillId="11" borderId="0" xfId="3" applyFont="1" applyFill="1" applyAlignment="1">
      <alignment horizontal="center" vertical="center" wrapText="1"/>
    </xf>
    <xf numFmtId="0" fontId="54" fillId="0" borderId="0" xfId="3" quotePrefix="1" applyFont="1" applyAlignment="1">
      <alignment horizontal="center" vertical="center" wrapText="1"/>
    </xf>
    <xf numFmtId="3" fontId="49" fillId="0" borderId="0" xfId="3" applyNumberFormat="1" applyFont="1" applyAlignment="1">
      <alignment horizontal="center" vertical="center" wrapText="1"/>
    </xf>
    <xf numFmtId="9" fontId="49" fillId="0" borderId="0" xfId="4" applyFont="1" applyFill="1" applyBorder="1" applyAlignment="1" applyProtection="1">
      <alignment horizontal="center" vertical="center" wrapText="1"/>
    </xf>
    <xf numFmtId="171" fontId="49" fillId="0" borderId="0" xfId="4" quotePrefix="1" applyNumberFormat="1" applyFont="1" applyFill="1" applyBorder="1" applyAlignment="1" applyProtection="1">
      <alignment horizontal="center" vertical="center" wrapText="1"/>
    </xf>
    <xf numFmtId="171" fontId="27" fillId="0" borderId="0" xfId="4" applyNumberFormat="1" applyFont="1" applyFill="1" applyBorder="1" applyAlignment="1" applyProtection="1">
      <alignment horizontal="center" vertical="center" wrapText="1"/>
    </xf>
    <xf numFmtId="0" fontId="46" fillId="0" borderId="0" xfId="3" quotePrefix="1" applyAlignment="1">
      <alignment horizontal="center"/>
    </xf>
    <xf numFmtId="0" fontId="40" fillId="0" borderId="0" xfId="3" applyFont="1" applyAlignment="1">
      <alignment horizontal="center" vertical="center"/>
    </xf>
    <xf numFmtId="0" fontId="46" fillId="0" borderId="0" xfId="3" applyAlignment="1">
      <alignment horizontal="left" vertical="center"/>
    </xf>
    <xf numFmtId="0" fontId="46" fillId="0" borderId="0" xfId="3" applyAlignment="1">
      <alignment horizontal="left" vertical="center" wrapText="1"/>
    </xf>
    <xf numFmtId="0" fontId="24" fillId="8" borderId="0" xfId="3" applyFont="1" applyFill="1" applyAlignment="1">
      <alignment horizontal="center" vertical="center" wrapText="1"/>
    </xf>
    <xf numFmtId="0" fontId="50" fillId="0" borderId="0" xfId="3" quotePrefix="1" applyFont="1" applyAlignment="1">
      <alignment horizontal="center" vertical="center" wrapText="1"/>
    </xf>
    <xf numFmtId="0" fontId="49" fillId="12" borderId="0" xfId="3" quotePrefix="1" applyFont="1" applyFill="1" applyAlignment="1">
      <alignment horizontal="center" vertical="center" wrapText="1"/>
    </xf>
    <xf numFmtId="0" fontId="62" fillId="0" borderId="0" xfId="3" applyFont="1" applyAlignment="1">
      <alignment horizontal="left" vertical="center" wrapText="1"/>
    </xf>
    <xf numFmtId="0" fontId="51" fillId="0" borderId="0" xfId="3" quotePrefix="1" applyFont="1" applyAlignment="1">
      <alignment horizontal="left" vertical="center" wrapText="1"/>
    </xf>
    <xf numFmtId="0" fontId="51" fillId="0" borderId="0" xfId="3" applyFont="1" applyAlignment="1">
      <alignment horizontal="left" vertical="center" wrapText="1"/>
    </xf>
    <xf numFmtId="0" fontId="63" fillId="0" borderId="0" xfId="3" applyFont="1" applyAlignment="1">
      <alignment horizontal="center" vertical="center" wrapText="1"/>
    </xf>
    <xf numFmtId="14" fontId="63" fillId="0" borderId="0" xfId="3" applyNumberFormat="1" applyFont="1" applyAlignment="1">
      <alignment horizontal="center" vertical="center" wrapText="1"/>
    </xf>
    <xf numFmtId="2" fontId="49" fillId="0" borderId="0" xfId="3" applyNumberFormat="1" applyFont="1" applyAlignment="1">
      <alignment horizontal="center" vertical="center" wrapText="1"/>
    </xf>
  </cellXfs>
  <cellStyles count="6">
    <cellStyle name="Hyperlink 2" xfId="2" xr:uid="{696A11D8-2307-4575-A4CF-EFFD6B54784F}"/>
    <cellStyle name="Normal" xfId="0" builtinId="0"/>
    <cellStyle name="Normal 2" xfId="1" xr:uid="{99714928-CCAC-416B-8130-42965C1307F5}"/>
    <cellStyle name="Normal 3" xfId="3" xr:uid="{2B6DBF40-630B-4C1D-98B6-5B9B089FE63C}"/>
    <cellStyle name="Percent 2" xfId="4" xr:uid="{4C8E0C49-7905-4FAC-8AF4-07D35D1BB52C}"/>
    <cellStyle name="Percent 3" xfId="5" xr:uid="{FD9D0AB9-9B10-496D-BD10-7B5F9437E3F7}"/>
  </cellStyles>
  <dxfs count="4">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png"/></Relationships>
</file>

<file path=xl/drawings/_rels/drawing11.xml.rels><?xml version="1.0" encoding="UTF-8" standalone="yes"?>
<Relationships xmlns="http://schemas.openxmlformats.org/package/2006/relationships"><Relationship Id="rId1" Type="http://schemas.openxmlformats.org/officeDocument/2006/relationships/image" Target="../media/image20.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1" Type="http://schemas.openxmlformats.org/officeDocument/2006/relationships/image" Target="../media/image3.png"/></Relationships>
</file>

<file path=xl/drawings/_rels/drawing8.xml.rels><?xml version="1.0" encoding="UTF-8" standalone="yes"?>
<Relationships xmlns="http://schemas.openxmlformats.org/package/2006/relationships"><Relationship Id="rId8" Type="http://schemas.openxmlformats.org/officeDocument/2006/relationships/image" Target="../media/image10.png"/><Relationship Id="rId13" Type="http://schemas.openxmlformats.org/officeDocument/2006/relationships/image" Target="../media/image15.png"/><Relationship Id="rId3" Type="http://schemas.openxmlformats.org/officeDocument/2006/relationships/image" Target="../media/image5.png"/><Relationship Id="rId7" Type="http://schemas.openxmlformats.org/officeDocument/2006/relationships/image" Target="../media/image9.png"/><Relationship Id="rId12" Type="http://schemas.openxmlformats.org/officeDocument/2006/relationships/image" Target="../media/image14.png"/><Relationship Id="rId2" Type="http://schemas.openxmlformats.org/officeDocument/2006/relationships/image" Target="../media/image4.png"/><Relationship Id="rId16" Type="http://schemas.openxmlformats.org/officeDocument/2006/relationships/image" Target="../media/image18.png"/><Relationship Id="rId1" Type="http://schemas.openxmlformats.org/officeDocument/2006/relationships/image" Target="../media/image3.png"/><Relationship Id="rId6" Type="http://schemas.openxmlformats.org/officeDocument/2006/relationships/image" Target="../media/image8.png"/><Relationship Id="rId11" Type="http://schemas.openxmlformats.org/officeDocument/2006/relationships/image" Target="../media/image13.png"/><Relationship Id="rId5" Type="http://schemas.openxmlformats.org/officeDocument/2006/relationships/image" Target="../media/image7.png"/><Relationship Id="rId15" Type="http://schemas.openxmlformats.org/officeDocument/2006/relationships/image" Target="../media/image17.png"/><Relationship Id="rId10" Type="http://schemas.openxmlformats.org/officeDocument/2006/relationships/image" Target="../media/image12.png"/><Relationship Id="rId4" Type="http://schemas.openxmlformats.org/officeDocument/2006/relationships/image" Target="../media/image6.png"/><Relationship Id="rId9" Type="http://schemas.openxmlformats.org/officeDocument/2006/relationships/image" Target="../media/image11.png"/><Relationship Id="rId14" Type="http://schemas.openxmlformats.org/officeDocument/2006/relationships/image" Target="../media/image16.png"/></Relationships>
</file>

<file path=xl/drawings/_rels/drawing9.xml.rels><?xml version="1.0" encoding="UTF-8" standalone="yes"?>
<Relationships xmlns="http://schemas.openxmlformats.org/package/2006/relationships"><Relationship Id="rId2" Type="http://schemas.openxmlformats.org/officeDocument/2006/relationships/image" Target="../media/image19.png"/><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218658</xdr:colOff>
      <xdr:row>19</xdr:row>
      <xdr:rowOff>122919</xdr:rowOff>
    </xdr:to>
    <xdr:pic>
      <xdr:nvPicPr>
        <xdr:cNvPr id="2" name="Picture 1">
          <a:extLst>
            <a:ext uri="{FF2B5EF4-FFF2-40B4-BE49-F238E27FC236}">
              <a16:creationId xmlns:a16="http://schemas.microsoft.com/office/drawing/2014/main" id="{31B50758-8539-458F-8F07-421E9EBA0C0A}"/>
            </a:ext>
          </a:extLst>
        </xdr:cNvPr>
        <xdr:cNvPicPr>
          <a:picLocks noChangeAspect="1"/>
        </xdr:cNvPicPr>
      </xdr:nvPicPr>
      <xdr:blipFill>
        <a:blip xmlns:r="http://schemas.openxmlformats.org/officeDocument/2006/relationships" r:embed="rId1"/>
        <a:stretch>
          <a:fillRect/>
        </a:stretch>
      </xdr:blipFill>
      <xdr:spPr>
        <a:xfrm>
          <a:off x="2031365" y="3307716"/>
          <a:ext cx="4305518" cy="1377678"/>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0</xdr:colOff>
      <xdr:row>0</xdr:row>
      <xdr:rowOff>0</xdr:rowOff>
    </xdr:from>
    <xdr:to>
      <xdr:col>6</xdr:col>
      <xdr:colOff>0</xdr:colOff>
      <xdr:row>3</xdr:row>
      <xdr:rowOff>0</xdr:rowOff>
    </xdr:to>
    <xdr:pic>
      <xdr:nvPicPr>
        <xdr:cNvPr id="9" name="Picture 9" descr="Inserted picture RelID:1">
          <a:extLst>
            <a:ext uri="{FF2B5EF4-FFF2-40B4-BE49-F238E27FC236}">
              <a16:creationId xmlns:a16="http://schemas.microsoft.com/office/drawing/2014/main" id="{00000000-0008-0000-0B00-000009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875030</xdr:colOff>
      <xdr:row>1</xdr:row>
      <xdr:rowOff>536575</xdr:rowOff>
    </xdr:to>
    <xdr:pic>
      <xdr:nvPicPr>
        <xdr:cNvPr id="10" name="Picture 26" descr="Inserted picture RelID:1">
          <a:extLst>
            <a:ext uri="{FF2B5EF4-FFF2-40B4-BE49-F238E27FC236}">
              <a16:creationId xmlns:a16="http://schemas.microsoft.com/office/drawing/2014/main" id="{00000000-0008-0000-0C00-00000A000000}"/>
            </a:ext>
          </a:extLst>
        </xdr:cNvPr>
        <xdr:cNvPicPr>
          <a:picLocks noChangeAspect="1"/>
        </xdr:cNvPicPr>
      </xdr:nvPicPr>
      <xdr:blipFill>
        <a:blip xmlns:r="http://schemas.openxmlformats.org/officeDocument/2006/relationships" r:embed="rId1"/>
        <a:stretch>
          <a:fillRect/>
        </a:stretch>
      </xdr:blipFill>
      <xdr:spPr>
        <a:xfrm>
          <a:off x="0" y="0"/>
          <a:ext cx="10923905" cy="40767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xdr:row>
      <xdr:rowOff>0</xdr:rowOff>
    </xdr:from>
    <xdr:to>
      <xdr:col>2</xdr:col>
      <xdr:colOff>0</xdr:colOff>
      <xdr:row>4</xdr:row>
      <xdr:rowOff>0</xdr:rowOff>
    </xdr:to>
    <xdr:pic>
      <xdr:nvPicPr>
        <xdr:cNvPr id="2" name="Picture 1" descr="Inserted picture RelID: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1</xdr:row>
      <xdr:rowOff>0</xdr:rowOff>
    </xdr:from>
    <xdr:to>
      <xdr:col>3</xdr:col>
      <xdr:colOff>0</xdr:colOff>
      <xdr:row>3</xdr:row>
      <xdr:rowOff>0</xdr:rowOff>
    </xdr:to>
    <xdr:pic>
      <xdr:nvPicPr>
        <xdr:cNvPr id="2" name="Picture 2" descr="Inserted picture RelID: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0</xdr:colOff>
      <xdr:row>3</xdr:row>
      <xdr:rowOff>0</xdr:rowOff>
    </xdr:to>
    <xdr:pic>
      <xdr:nvPicPr>
        <xdr:cNvPr id="3" name="Picture 3" descr="Inserted picture RelID:1">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2</xdr:col>
      <xdr:colOff>0</xdr:colOff>
      <xdr:row>0</xdr:row>
      <xdr:rowOff>0</xdr:rowOff>
    </xdr:from>
    <xdr:to>
      <xdr:col>3</xdr:col>
      <xdr:colOff>0</xdr:colOff>
      <xdr:row>3</xdr:row>
      <xdr:rowOff>0</xdr:rowOff>
    </xdr:to>
    <xdr:pic>
      <xdr:nvPicPr>
        <xdr:cNvPr id="4" name="Picture 4" descr="Inserted picture RelID:1">
          <a:extLst>
            <a:ext uri="{FF2B5EF4-FFF2-40B4-BE49-F238E27FC236}">
              <a16:creationId xmlns:a16="http://schemas.microsoft.com/office/drawing/2014/main" id="{00000000-0008-0000-0600-000004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0</xdr:colOff>
      <xdr:row>3</xdr:row>
      <xdr:rowOff>0</xdr:rowOff>
    </xdr:to>
    <xdr:pic>
      <xdr:nvPicPr>
        <xdr:cNvPr id="5" name="Picture 5" descr="Inserted picture RelID:1">
          <a:extLst>
            <a:ext uri="{FF2B5EF4-FFF2-40B4-BE49-F238E27FC236}">
              <a16:creationId xmlns:a16="http://schemas.microsoft.com/office/drawing/2014/main" id="{00000000-0008-0000-0700-000005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0</xdr:row>
      <xdr:rowOff>0</xdr:rowOff>
    </xdr:from>
    <xdr:to>
      <xdr:col>11</xdr:col>
      <xdr:colOff>0</xdr:colOff>
      <xdr:row>3</xdr:row>
      <xdr:rowOff>0</xdr:rowOff>
    </xdr:to>
    <xdr:pic>
      <xdr:nvPicPr>
        <xdr:cNvPr id="6" name="Picture 6" descr="Inserted picture RelID:1">
          <a:extLst>
            <a:ext uri="{FF2B5EF4-FFF2-40B4-BE49-F238E27FC236}">
              <a16:creationId xmlns:a16="http://schemas.microsoft.com/office/drawing/2014/main" id="{00000000-0008-0000-0800-000006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0</xdr:colOff>
      <xdr:row>3</xdr:row>
      <xdr:rowOff>0</xdr:rowOff>
    </xdr:to>
    <xdr:pic>
      <xdr:nvPicPr>
        <xdr:cNvPr id="7" name="Picture 7" descr="Inserted picture RelID:1">
          <a:extLst>
            <a:ext uri="{FF2B5EF4-FFF2-40B4-BE49-F238E27FC236}">
              <a16:creationId xmlns:a16="http://schemas.microsoft.com/office/drawing/2014/main" id="{00000000-0008-0000-0900-000007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twoCellAnchor>
    <xdr:from>
      <xdr:col>1</xdr:col>
      <xdr:colOff>0</xdr:colOff>
      <xdr:row>11</xdr:row>
      <xdr:rowOff>95250</xdr:rowOff>
    </xdr:from>
    <xdr:to>
      <xdr:col>4</xdr:col>
      <xdr:colOff>3010662</xdr:colOff>
      <xdr:row>11</xdr:row>
      <xdr:rowOff>2838450</xdr:rowOff>
    </xdr:to>
    <xdr:pic>
      <xdr:nvPicPr>
        <xdr:cNvPr id="2" name="Picture 8" descr="Inserted picture RelID:2">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2"/>
        <a:stretch>
          <a:fillRect/>
        </a:stretch>
      </xdr:blipFill>
      <xdr:spPr>
        <a:xfrm>
          <a:off x="0" y="0"/>
          <a:ext cx="0" cy="0"/>
        </a:xfrm>
        <a:prstGeom prst="rect">
          <a:avLst/>
        </a:prstGeom>
      </xdr:spPr>
    </xdr:pic>
    <xdr:clientData/>
  </xdr:twoCellAnchor>
  <xdr:twoCellAnchor>
    <xdr:from>
      <xdr:col>0</xdr:col>
      <xdr:colOff>28448</xdr:colOff>
      <xdr:row>13</xdr:row>
      <xdr:rowOff>66802</xdr:rowOff>
    </xdr:from>
    <xdr:to>
      <xdr:col>6</xdr:col>
      <xdr:colOff>0</xdr:colOff>
      <xdr:row>13</xdr:row>
      <xdr:rowOff>4419600</xdr:rowOff>
    </xdr:to>
    <xdr:pic>
      <xdr:nvPicPr>
        <xdr:cNvPr id="3" name="Picture 9" descr="Inserted picture RelID:3">
          <a:extLst>
            <a:ext uri="{FF2B5EF4-FFF2-40B4-BE49-F238E27FC236}">
              <a16:creationId xmlns:a16="http://schemas.microsoft.com/office/drawing/2014/main" id="{00000000-0008-0000-0900-000003000000}"/>
            </a:ext>
          </a:extLst>
        </xdr:cNvPr>
        <xdr:cNvPicPr>
          <a:picLocks noChangeAspect="1"/>
        </xdr:cNvPicPr>
      </xdr:nvPicPr>
      <xdr:blipFill>
        <a:blip xmlns:r="http://schemas.openxmlformats.org/officeDocument/2006/relationships" r:embed="rId3"/>
        <a:stretch>
          <a:fillRect/>
        </a:stretch>
      </xdr:blipFill>
      <xdr:spPr>
        <a:xfrm>
          <a:off x="0" y="0"/>
          <a:ext cx="0" cy="0"/>
        </a:xfrm>
        <a:prstGeom prst="rect">
          <a:avLst/>
        </a:prstGeom>
      </xdr:spPr>
    </xdr:pic>
    <xdr:clientData/>
  </xdr:twoCellAnchor>
  <xdr:twoCellAnchor>
    <xdr:from>
      <xdr:col>0</xdr:col>
      <xdr:colOff>19050</xdr:colOff>
      <xdr:row>15</xdr:row>
      <xdr:rowOff>71882</xdr:rowOff>
    </xdr:from>
    <xdr:to>
      <xdr:col>4</xdr:col>
      <xdr:colOff>3057906</xdr:colOff>
      <xdr:row>15</xdr:row>
      <xdr:rowOff>4282186</xdr:rowOff>
    </xdr:to>
    <xdr:pic>
      <xdr:nvPicPr>
        <xdr:cNvPr id="4" name="Picture 10" descr="Inserted picture RelID:4">
          <a:extLst>
            <a:ext uri="{FF2B5EF4-FFF2-40B4-BE49-F238E27FC236}">
              <a16:creationId xmlns:a16="http://schemas.microsoft.com/office/drawing/2014/main" id="{00000000-0008-0000-0900-000004000000}"/>
            </a:ext>
          </a:extLst>
        </xdr:cNvPr>
        <xdr:cNvPicPr>
          <a:picLocks noChangeAspect="1"/>
        </xdr:cNvPicPr>
      </xdr:nvPicPr>
      <xdr:blipFill>
        <a:blip xmlns:r="http://schemas.openxmlformats.org/officeDocument/2006/relationships" r:embed="rId4"/>
        <a:stretch>
          <a:fillRect/>
        </a:stretch>
      </xdr:blipFill>
      <xdr:spPr>
        <a:xfrm>
          <a:off x="0" y="0"/>
          <a:ext cx="0" cy="0"/>
        </a:xfrm>
        <a:prstGeom prst="rect">
          <a:avLst/>
        </a:prstGeom>
      </xdr:spPr>
    </xdr:pic>
    <xdr:clientData/>
  </xdr:twoCellAnchor>
  <xdr:twoCellAnchor>
    <xdr:from>
      <xdr:col>0</xdr:col>
      <xdr:colOff>0</xdr:colOff>
      <xdr:row>17</xdr:row>
      <xdr:rowOff>28702</xdr:rowOff>
    </xdr:from>
    <xdr:to>
      <xdr:col>4</xdr:col>
      <xdr:colOff>3248152</xdr:colOff>
      <xdr:row>17</xdr:row>
      <xdr:rowOff>4276852</xdr:rowOff>
    </xdr:to>
    <xdr:pic>
      <xdr:nvPicPr>
        <xdr:cNvPr id="5" name="Picture 11" descr="Inserted picture RelID:5">
          <a:extLst>
            <a:ext uri="{FF2B5EF4-FFF2-40B4-BE49-F238E27FC236}">
              <a16:creationId xmlns:a16="http://schemas.microsoft.com/office/drawing/2014/main" id="{00000000-0008-0000-0900-000005000000}"/>
            </a:ext>
          </a:extLst>
        </xdr:cNvPr>
        <xdr:cNvPicPr>
          <a:picLocks noChangeAspect="1"/>
        </xdr:cNvPicPr>
      </xdr:nvPicPr>
      <xdr:blipFill>
        <a:blip xmlns:r="http://schemas.openxmlformats.org/officeDocument/2006/relationships" r:embed="rId5"/>
        <a:stretch>
          <a:fillRect/>
        </a:stretch>
      </xdr:blipFill>
      <xdr:spPr>
        <a:xfrm>
          <a:off x="0" y="0"/>
          <a:ext cx="0" cy="0"/>
        </a:xfrm>
        <a:prstGeom prst="rect">
          <a:avLst/>
        </a:prstGeom>
      </xdr:spPr>
    </xdr:pic>
    <xdr:clientData/>
  </xdr:twoCellAnchor>
  <xdr:twoCellAnchor>
    <xdr:from>
      <xdr:col>0</xdr:col>
      <xdr:colOff>0</xdr:colOff>
      <xdr:row>19</xdr:row>
      <xdr:rowOff>35814</xdr:rowOff>
    </xdr:from>
    <xdr:to>
      <xdr:col>4</xdr:col>
      <xdr:colOff>3134360</xdr:colOff>
      <xdr:row>19</xdr:row>
      <xdr:rowOff>4293870</xdr:rowOff>
    </xdr:to>
    <xdr:pic>
      <xdr:nvPicPr>
        <xdr:cNvPr id="6" name="Picture 12" descr="Inserted picture RelID:6">
          <a:extLst>
            <a:ext uri="{FF2B5EF4-FFF2-40B4-BE49-F238E27FC236}">
              <a16:creationId xmlns:a16="http://schemas.microsoft.com/office/drawing/2014/main" id="{00000000-0008-0000-0900-000006000000}"/>
            </a:ext>
          </a:extLst>
        </xdr:cNvPr>
        <xdr:cNvPicPr>
          <a:picLocks noChangeAspect="1"/>
        </xdr:cNvPicPr>
      </xdr:nvPicPr>
      <xdr:blipFill>
        <a:blip xmlns:r="http://schemas.openxmlformats.org/officeDocument/2006/relationships" r:embed="rId6"/>
        <a:stretch>
          <a:fillRect/>
        </a:stretch>
      </xdr:blipFill>
      <xdr:spPr>
        <a:xfrm>
          <a:off x="0" y="0"/>
          <a:ext cx="0" cy="0"/>
        </a:xfrm>
        <a:prstGeom prst="rect">
          <a:avLst/>
        </a:prstGeom>
      </xdr:spPr>
    </xdr:pic>
    <xdr:clientData/>
  </xdr:twoCellAnchor>
  <xdr:twoCellAnchor>
    <xdr:from>
      <xdr:col>0</xdr:col>
      <xdr:colOff>47498</xdr:colOff>
      <xdr:row>21</xdr:row>
      <xdr:rowOff>35814</xdr:rowOff>
    </xdr:from>
    <xdr:to>
      <xdr:col>4</xdr:col>
      <xdr:colOff>3286760</xdr:colOff>
      <xdr:row>21</xdr:row>
      <xdr:rowOff>4217670</xdr:rowOff>
    </xdr:to>
    <xdr:pic>
      <xdr:nvPicPr>
        <xdr:cNvPr id="8" name="Picture 13" descr="Inserted picture RelID:7">
          <a:extLst>
            <a:ext uri="{FF2B5EF4-FFF2-40B4-BE49-F238E27FC236}">
              <a16:creationId xmlns:a16="http://schemas.microsoft.com/office/drawing/2014/main" id="{00000000-0008-0000-0900-000008000000}"/>
            </a:ext>
          </a:extLst>
        </xdr:cNvPr>
        <xdr:cNvPicPr>
          <a:picLocks noChangeAspect="1"/>
        </xdr:cNvPicPr>
      </xdr:nvPicPr>
      <xdr:blipFill>
        <a:blip xmlns:r="http://schemas.openxmlformats.org/officeDocument/2006/relationships" r:embed="rId7"/>
        <a:stretch>
          <a:fillRect/>
        </a:stretch>
      </xdr:blipFill>
      <xdr:spPr>
        <a:xfrm>
          <a:off x="0" y="0"/>
          <a:ext cx="0" cy="0"/>
        </a:xfrm>
        <a:prstGeom prst="rect">
          <a:avLst/>
        </a:prstGeom>
      </xdr:spPr>
    </xdr:pic>
    <xdr:clientData/>
  </xdr:twoCellAnchor>
  <xdr:twoCellAnchor>
    <xdr:from>
      <xdr:col>1</xdr:col>
      <xdr:colOff>76200</xdr:colOff>
      <xdr:row>23</xdr:row>
      <xdr:rowOff>35814</xdr:rowOff>
    </xdr:from>
    <xdr:to>
      <xdr:col>4</xdr:col>
      <xdr:colOff>3068320</xdr:colOff>
      <xdr:row>24</xdr:row>
      <xdr:rowOff>0</xdr:rowOff>
    </xdr:to>
    <xdr:pic>
      <xdr:nvPicPr>
        <xdr:cNvPr id="9" name="Picture 14" descr="Inserted picture RelID:8">
          <a:extLst>
            <a:ext uri="{FF2B5EF4-FFF2-40B4-BE49-F238E27FC236}">
              <a16:creationId xmlns:a16="http://schemas.microsoft.com/office/drawing/2014/main" id="{00000000-0008-0000-0900-000009000000}"/>
            </a:ext>
          </a:extLst>
        </xdr:cNvPr>
        <xdr:cNvPicPr>
          <a:picLocks noChangeAspect="1"/>
        </xdr:cNvPicPr>
      </xdr:nvPicPr>
      <xdr:blipFill>
        <a:blip xmlns:r="http://schemas.openxmlformats.org/officeDocument/2006/relationships" r:embed="rId8"/>
        <a:stretch>
          <a:fillRect/>
        </a:stretch>
      </xdr:blipFill>
      <xdr:spPr>
        <a:xfrm>
          <a:off x="0" y="0"/>
          <a:ext cx="0" cy="0"/>
        </a:xfrm>
        <a:prstGeom prst="rect">
          <a:avLst/>
        </a:prstGeom>
      </xdr:spPr>
    </xdr:pic>
    <xdr:clientData/>
  </xdr:twoCellAnchor>
  <xdr:twoCellAnchor>
    <xdr:from>
      <xdr:col>1</xdr:col>
      <xdr:colOff>485648</xdr:colOff>
      <xdr:row>25</xdr:row>
      <xdr:rowOff>47752</xdr:rowOff>
    </xdr:from>
    <xdr:to>
      <xdr:col>4</xdr:col>
      <xdr:colOff>2401062</xdr:colOff>
      <xdr:row>25</xdr:row>
      <xdr:rowOff>2067052</xdr:rowOff>
    </xdr:to>
    <xdr:pic>
      <xdr:nvPicPr>
        <xdr:cNvPr id="10" name="Picture 15" descr="Inserted picture RelID:9">
          <a:extLst>
            <a:ext uri="{FF2B5EF4-FFF2-40B4-BE49-F238E27FC236}">
              <a16:creationId xmlns:a16="http://schemas.microsoft.com/office/drawing/2014/main" id="{00000000-0008-0000-0900-00000A000000}"/>
            </a:ext>
          </a:extLst>
        </xdr:cNvPr>
        <xdr:cNvPicPr>
          <a:picLocks noChangeAspect="1"/>
        </xdr:cNvPicPr>
      </xdr:nvPicPr>
      <xdr:blipFill>
        <a:blip xmlns:r="http://schemas.openxmlformats.org/officeDocument/2006/relationships" r:embed="rId9"/>
        <a:stretch>
          <a:fillRect/>
        </a:stretch>
      </xdr:blipFill>
      <xdr:spPr>
        <a:xfrm>
          <a:off x="0" y="0"/>
          <a:ext cx="0" cy="0"/>
        </a:xfrm>
        <a:prstGeom prst="rect">
          <a:avLst/>
        </a:prstGeom>
      </xdr:spPr>
    </xdr:pic>
    <xdr:clientData/>
  </xdr:twoCellAnchor>
  <xdr:twoCellAnchor>
    <xdr:from>
      <xdr:col>1</xdr:col>
      <xdr:colOff>180848</xdr:colOff>
      <xdr:row>27</xdr:row>
      <xdr:rowOff>104902</xdr:rowOff>
    </xdr:from>
    <xdr:to>
      <xdr:col>4</xdr:col>
      <xdr:colOff>2981452</xdr:colOff>
      <xdr:row>27</xdr:row>
      <xdr:rowOff>2895600</xdr:rowOff>
    </xdr:to>
    <xdr:pic>
      <xdr:nvPicPr>
        <xdr:cNvPr id="11" name="Picture 16" descr="Inserted picture RelID:10">
          <a:extLst>
            <a:ext uri="{FF2B5EF4-FFF2-40B4-BE49-F238E27FC236}">
              <a16:creationId xmlns:a16="http://schemas.microsoft.com/office/drawing/2014/main" id="{00000000-0008-0000-0900-00000B000000}"/>
            </a:ext>
          </a:extLst>
        </xdr:cNvPr>
        <xdr:cNvPicPr>
          <a:picLocks noChangeAspect="1"/>
        </xdr:cNvPicPr>
      </xdr:nvPicPr>
      <xdr:blipFill>
        <a:blip xmlns:r="http://schemas.openxmlformats.org/officeDocument/2006/relationships" r:embed="rId10"/>
        <a:stretch>
          <a:fillRect/>
        </a:stretch>
      </xdr:blipFill>
      <xdr:spPr>
        <a:xfrm>
          <a:off x="0" y="0"/>
          <a:ext cx="0" cy="0"/>
        </a:xfrm>
        <a:prstGeom prst="rect">
          <a:avLst/>
        </a:prstGeom>
      </xdr:spPr>
    </xdr:pic>
    <xdr:clientData/>
  </xdr:twoCellAnchor>
  <xdr:twoCellAnchor>
    <xdr:from>
      <xdr:col>1</xdr:col>
      <xdr:colOff>104648</xdr:colOff>
      <xdr:row>29</xdr:row>
      <xdr:rowOff>35814</xdr:rowOff>
    </xdr:from>
    <xdr:to>
      <xdr:col>4</xdr:col>
      <xdr:colOff>3287014</xdr:colOff>
      <xdr:row>29</xdr:row>
      <xdr:rowOff>2302764</xdr:rowOff>
    </xdr:to>
    <xdr:pic>
      <xdr:nvPicPr>
        <xdr:cNvPr id="12" name="Picture 17" descr="Inserted picture RelID:11">
          <a:extLst>
            <a:ext uri="{FF2B5EF4-FFF2-40B4-BE49-F238E27FC236}">
              <a16:creationId xmlns:a16="http://schemas.microsoft.com/office/drawing/2014/main" id="{00000000-0008-0000-0900-00000C000000}"/>
            </a:ext>
          </a:extLst>
        </xdr:cNvPr>
        <xdr:cNvPicPr>
          <a:picLocks noChangeAspect="1"/>
        </xdr:cNvPicPr>
      </xdr:nvPicPr>
      <xdr:blipFill>
        <a:blip xmlns:r="http://schemas.openxmlformats.org/officeDocument/2006/relationships" r:embed="rId11"/>
        <a:stretch>
          <a:fillRect/>
        </a:stretch>
      </xdr:blipFill>
      <xdr:spPr>
        <a:xfrm>
          <a:off x="0" y="0"/>
          <a:ext cx="0" cy="0"/>
        </a:xfrm>
        <a:prstGeom prst="rect">
          <a:avLst/>
        </a:prstGeom>
      </xdr:spPr>
    </xdr:pic>
    <xdr:clientData/>
  </xdr:twoCellAnchor>
  <xdr:twoCellAnchor>
    <xdr:from>
      <xdr:col>1</xdr:col>
      <xdr:colOff>323850</xdr:colOff>
      <xdr:row>31</xdr:row>
      <xdr:rowOff>104902</xdr:rowOff>
    </xdr:from>
    <xdr:to>
      <xdr:col>4</xdr:col>
      <xdr:colOff>2124456</xdr:colOff>
      <xdr:row>31</xdr:row>
      <xdr:rowOff>2276602</xdr:rowOff>
    </xdr:to>
    <xdr:pic>
      <xdr:nvPicPr>
        <xdr:cNvPr id="13" name="Picture 18" descr="Inserted picture RelID:12">
          <a:extLst>
            <a:ext uri="{FF2B5EF4-FFF2-40B4-BE49-F238E27FC236}">
              <a16:creationId xmlns:a16="http://schemas.microsoft.com/office/drawing/2014/main" id="{00000000-0008-0000-0900-00000D000000}"/>
            </a:ext>
          </a:extLst>
        </xdr:cNvPr>
        <xdr:cNvPicPr>
          <a:picLocks noChangeAspect="1"/>
        </xdr:cNvPicPr>
      </xdr:nvPicPr>
      <xdr:blipFill>
        <a:blip xmlns:r="http://schemas.openxmlformats.org/officeDocument/2006/relationships" r:embed="rId12"/>
        <a:stretch>
          <a:fillRect/>
        </a:stretch>
      </xdr:blipFill>
      <xdr:spPr>
        <a:xfrm>
          <a:off x="0" y="0"/>
          <a:ext cx="0" cy="0"/>
        </a:xfrm>
        <a:prstGeom prst="rect">
          <a:avLst/>
        </a:prstGeom>
      </xdr:spPr>
    </xdr:pic>
    <xdr:clientData/>
  </xdr:twoCellAnchor>
  <xdr:twoCellAnchor>
    <xdr:from>
      <xdr:col>0</xdr:col>
      <xdr:colOff>47498</xdr:colOff>
      <xdr:row>33</xdr:row>
      <xdr:rowOff>104902</xdr:rowOff>
    </xdr:from>
    <xdr:to>
      <xdr:col>4</xdr:col>
      <xdr:colOff>2381250</xdr:colOff>
      <xdr:row>33</xdr:row>
      <xdr:rowOff>3762502</xdr:rowOff>
    </xdr:to>
    <xdr:pic>
      <xdr:nvPicPr>
        <xdr:cNvPr id="14" name="Picture 19" descr="Inserted picture RelID:13">
          <a:extLst>
            <a:ext uri="{FF2B5EF4-FFF2-40B4-BE49-F238E27FC236}">
              <a16:creationId xmlns:a16="http://schemas.microsoft.com/office/drawing/2014/main" id="{00000000-0008-0000-0900-00000E000000}"/>
            </a:ext>
          </a:extLst>
        </xdr:cNvPr>
        <xdr:cNvPicPr>
          <a:picLocks noChangeAspect="1"/>
        </xdr:cNvPicPr>
      </xdr:nvPicPr>
      <xdr:blipFill>
        <a:blip xmlns:r="http://schemas.openxmlformats.org/officeDocument/2006/relationships" r:embed="rId13"/>
        <a:stretch>
          <a:fillRect/>
        </a:stretch>
      </xdr:blipFill>
      <xdr:spPr>
        <a:xfrm>
          <a:off x="0" y="0"/>
          <a:ext cx="0" cy="0"/>
        </a:xfrm>
        <a:prstGeom prst="rect">
          <a:avLst/>
        </a:prstGeom>
      </xdr:spPr>
    </xdr:pic>
    <xdr:clientData/>
  </xdr:twoCellAnchor>
  <xdr:twoCellAnchor>
    <xdr:from>
      <xdr:col>1</xdr:col>
      <xdr:colOff>161798</xdr:colOff>
      <xdr:row>35</xdr:row>
      <xdr:rowOff>35814</xdr:rowOff>
    </xdr:from>
    <xdr:to>
      <xdr:col>4</xdr:col>
      <xdr:colOff>2477262</xdr:colOff>
      <xdr:row>35</xdr:row>
      <xdr:rowOff>3340862</xdr:rowOff>
    </xdr:to>
    <xdr:pic>
      <xdr:nvPicPr>
        <xdr:cNvPr id="15" name="Picture 20" descr="Inserted picture RelID:14">
          <a:extLst>
            <a:ext uri="{FF2B5EF4-FFF2-40B4-BE49-F238E27FC236}">
              <a16:creationId xmlns:a16="http://schemas.microsoft.com/office/drawing/2014/main" id="{00000000-0008-0000-0900-00000F000000}"/>
            </a:ext>
          </a:extLst>
        </xdr:cNvPr>
        <xdr:cNvPicPr>
          <a:picLocks noChangeAspect="1"/>
        </xdr:cNvPicPr>
      </xdr:nvPicPr>
      <xdr:blipFill>
        <a:blip xmlns:r="http://schemas.openxmlformats.org/officeDocument/2006/relationships" r:embed="rId14"/>
        <a:stretch>
          <a:fillRect/>
        </a:stretch>
      </xdr:blipFill>
      <xdr:spPr>
        <a:xfrm>
          <a:off x="0" y="0"/>
          <a:ext cx="0" cy="0"/>
        </a:xfrm>
        <a:prstGeom prst="rect">
          <a:avLst/>
        </a:prstGeom>
      </xdr:spPr>
    </xdr:pic>
    <xdr:clientData/>
  </xdr:twoCellAnchor>
  <xdr:twoCellAnchor>
    <xdr:from>
      <xdr:col>1</xdr:col>
      <xdr:colOff>247650</xdr:colOff>
      <xdr:row>37</xdr:row>
      <xdr:rowOff>35814</xdr:rowOff>
    </xdr:from>
    <xdr:to>
      <xdr:col>4</xdr:col>
      <xdr:colOff>3172460</xdr:colOff>
      <xdr:row>37</xdr:row>
      <xdr:rowOff>4398772</xdr:rowOff>
    </xdr:to>
    <xdr:pic>
      <xdr:nvPicPr>
        <xdr:cNvPr id="16" name="Picture 21" descr="Inserted picture RelID:15">
          <a:extLst>
            <a:ext uri="{FF2B5EF4-FFF2-40B4-BE49-F238E27FC236}">
              <a16:creationId xmlns:a16="http://schemas.microsoft.com/office/drawing/2014/main" id="{00000000-0008-0000-0900-000010000000}"/>
            </a:ext>
          </a:extLst>
        </xdr:cNvPr>
        <xdr:cNvPicPr>
          <a:picLocks noChangeAspect="1"/>
        </xdr:cNvPicPr>
      </xdr:nvPicPr>
      <xdr:blipFill>
        <a:blip xmlns:r="http://schemas.openxmlformats.org/officeDocument/2006/relationships" r:embed="rId15"/>
        <a:stretch>
          <a:fillRect/>
        </a:stretch>
      </xdr:blipFill>
      <xdr:spPr>
        <a:xfrm>
          <a:off x="0" y="0"/>
          <a:ext cx="0" cy="0"/>
        </a:xfrm>
        <a:prstGeom prst="rect">
          <a:avLst/>
        </a:prstGeom>
      </xdr:spPr>
    </xdr:pic>
    <xdr:clientData/>
  </xdr:twoCellAnchor>
  <xdr:twoCellAnchor>
    <xdr:from>
      <xdr:col>1</xdr:col>
      <xdr:colOff>171450</xdr:colOff>
      <xdr:row>40</xdr:row>
      <xdr:rowOff>35814</xdr:rowOff>
    </xdr:from>
    <xdr:to>
      <xdr:col>5</xdr:col>
      <xdr:colOff>19304</xdr:colOff>
      <xdr:row>41</xdr:row>
      <xdr:rowOff>23368</xdr:rowOff>
    </xdr:to>
    <xdr:pic>
      <xdr:nvPicPr>
        <xdr:cNvPr id="17" name="Picture 22" descr="Inserted picture RelID:16">
          <a:extLst>
            <a:ext uri="{FF2B5EF4-FFF2-40B4-BE49-F238E27FC236}">
              <a16:creationId xmlns:a16="http://schemas.microsoft.com/office/drawing/2014/main" id="{00000000-0008-0000-0900-000011000000}"/>
            </a:ext>
          </a:extLst>
        </xdr:cNvPr>
        <xdr:cNvPicPr>
          <a:picLocks noChangeAspect="1"/>
        </xdr:cNvPicPr>
      </xdr:nvPicPr>
      <xdr:blipFill>
        <a:blip xmlns:r="http://schemas.openxmlformats.org/officeDocument/2006/relationships" r:embed="rId16"/>
        <a:stretch>
          <a:fillRect/>
        </a:stretch>
      </xdr:blipFill>
      <xdr:spPr>
        <a:xfrm>
          <a:off x="0" y="0"/>
          <a:ext cx="0" cy="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0</xdr:colOff>
      <xdr:row>3</xdr:row>
      <xdr:rowOff>0</xdr:rowOff>
    </xdr:to>
    <xdr:pic>
      <xdr:nvPicPr>
        <xdr:cNvPr id="8" name="Picture 8" descr="Inserted picture RelID:1">
          <a:extLst>
            <a:ext uri="{FF2B5EF4-FFF2-40B4-BE49-F238E27FC236}">
              <a16:creationId xmlns:a16="http://schemas.microsoft.com/office/drawing/2014/main" id="{00000000-0008-0000-0A00-000008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twoCellAnchor>
    <xdr:from>
      <xdr:col>0</xdr:col>
      <xdr:colOff>47498</xdr:colOff>
      <xdr:row>18</xdr:row>
      <xdr:rowOff>114300</xdr:rowOff>
    </xdr:from>
    <xdr:to>
      <xdr:col>6</xdr:col>
      <xdr:colOff>943610</xdr:colOff>
      <xdr:row>45</xdr:row>
      <xdr:rowOff>80010</xdr:rowOff>
    </xdr:to>
    <xdr:pic>
      <xdr:nvPicPr>
        <xdr:cNvPr id="2" name="Picture 24" descr="Inserted picture RelID:2">
          <a:extLst>
            <a:ext uri="{FF2B5EF4-FFF2-40B4-BE49-F238E27FC236}">
              <a16:creationId xmlns:a16="http://schemas.microsoft.com/office/drawing/2014/main" id="{00000000-0008-0000-0A00-000002000000}"/>
            </a:ext>
          </a:extLst>
        </xdr:cNvPr>
        <xdr:cNvPicPr>
          <a:picLocks noChangeAspect="1"/>
        </xdr:cNvPicPr>
      </xdr:nvPicPr>
      <xdr:blipFill>
        <a:blip xmlns:r="http://schemas.openxmlformats.org/officeDocument/2006/relationships" r:embed="rId2"/>
        <a:stretch>
          <a:fillRect/>
        </a:stretch>
      </xdr:blipFill>
      <xdr:spPr>
        <a:xfrm>
          <a:off x="0" y="0"/>
          <a:ext cx="0" cy="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5" Type="http://schemas.openxmlformats.org/officeDocument/2006/relationships/printerSettings" Target="../printerSettings/printerSettings3.bin"/><Relationship Id="rId4" Type="http://schemas.openxmlformats.org/officeDocument/2006/relationships/hyperlink" Target="https://www.coveredbondlabel.com/issuer/131/"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3BE069-0D39-4966-9DA1-F6BD153EF5C2}">
  <sheetPr>
    <tabColor rgb="FF847A75"/>
  </sheetPr>
  <dimension ref="B1:L43"/>
  <sheetViews>
    <sheetView tabSelected="1" zoomScale="80" zoomScaleNormal="80" workbookViewId="0">
      <selection activeCell="H11" sqref="H11"/>
    </sheetView>
  </sheetViews>
  <sheetFormatPr defaultColWidth="8.26953125" defaultRowHeight="14.5" x14ac:dyDescent="0.35"/>
  <cols>
    <col min="1" max="1" width="8.26953125" style="119"/>
    <col min="2" max="10" width="11.26953125" style="119" customWidth="1"/>
    <col min="11" max="11" width="8.26953125" style="119"/>
    <col min="12" max="12" width="10.54296875" style="119" bestFit="1" customWidth="1"/>
    <col min="13" max="16384" width="8.26953125" style="119"/>
  </cols>
  <sheetData>
    <row r="1" spans="2:12" ht="15" thickBot="1" x14ac:dyDescent="0.4"/>
    <row r="2" spans="2:12" x14ac:dyDescent="0.35">
      <c r="B2" s="131"/>
      <c r="C2" s="132"/>
      <c r="D2" s="132"/>
      <c r="E2" s="132"/>
      <c r="F2" s="132"/>
      <c r="G2" s="132"/>
      <c r="H2" s="132"/>
      <c r="I2" s="132"/>
      <c r="J2" s="133"/>
    </row>
    <row r="3" spans="2:12" x14ac:dyDescent="0.35">
      <c r="B3" s="134"/>
      <c r="C3" s="135"/>
      <c r="D3" s="135"/>
      <c r="E3" s="135"/>
      <c r="F3" s="135"/>
      <c r="G3" s="135"/>
      <c r="H3" s="135"/>
      <c r="I3" s="135"/>
      <c r="J3" s="136"/>
    </row>
    <row r="4" spans="2:12" x14ac:dyDescent="0.35">
      <c r="B4" s="134"/>
      <c r="C4" s="135"/>
      <c r="D4" s="135"/>
      <c r="E4" s="135"/>
      <c r="F4" s="135"/>
      <c r="G4" s="135"/>
      <c r="H4" s="135"/>
      <c r="I4" s="135"/>
      <c r="J4" s="136"/>
    </row>
    <row r="5" spans="2:12" ht="31" x14ac:dyDescent="0.45">
      <c r="B5" s="134"/>
      <c r="C5" s="135"/>
      <c r="D5" s="135"/>
      <c r="E5" s="137"/>
      <c r="F5" s="138" t="s">
        <v>1340</v>
      </c>
      <c r="G5" s="135"/>
      <c r="H5" s="135"/>
      <c r="I5" s="135"/>
      <c r="J5" s="136"/>
    </row>
    <row r="6" spans="2:12" ht="41.25" customHeight="1" x14ac:dyDescent="0.35">
      <c r="B6" s="134"/>
      <c r="C6" s="135"/>
      <c r="D6" s="135"/>
      <c r="E6" s="139" t="s">
        <v>1341</v>
      </c>
      <c r="F6" s="139"/>
      <c r="G6" s="139"/>
      <c r="H6" s="135"/>
      <c r="I6" s="135"/>
      <c r="J6" s="136"/>
    </row>
    <row r="7" spans="2:12" ht="26" x14ac:dyDescent="0.35">
      <c r="B7" s="134"/>
      <c r="C7" s="135"/>
      <c r="D7" s="135"/>
      <c r="E7" s="135"/>
      <c r="F7" s="140" t="s">
        <v>8</v>
      </c>
      <c r="G7" s="135"/>
      <c r="H7" s="135"/>
      <c r="I7" s="135"/>
      <c r="J7" s="136"/>
    </row>
    <row r="8" spans="2:12" ht="26" x14ac:dyDescent="0.35">
      <c r="B8" s="134"/>
      <c r="C8" s="135"/>
      <c r="D8" s="135"/>
      <c r="E8" s="135"/>
      <c r="F8" s="140" t="s">
        <v>1342</v>
      </c>
      <c r="G8" s="135"/>
      <c r="H8" s="135"/>
      <c r="I8" s="135"/>
      <c r="J8" s="136"/>
    </row>
    <row r="9" spans="2:12" ht="21" x14ac:dyDescent="0.35">
      <c r="B9" s="134"/>
      <c r="C9" s="135"/>
      <c r="D9" s="135"/>
      <c r="E9" s="135"/>
      <c r="F9" s="141" t="s">
        <v>1921</v>
      </c>
      <c r="G9" s="135"/>
      <c r="H9" s="135"/>
      <c r="I9" s="135"/>
      <c r="J9" s="136"/>
      <c r="L9" s="142"/>
    </row>
    <row r="10" spans="2:12" ht="21" x14ac:dyDescent="0.35">
      <c r="B10" s="134"/>
      <c r="C10" s="135"/>
      <c r="D10" s="135"/>
      <c r="E10" s="135"/>
      <c r="F10" s="141" t="s">
        <v>1922</v>
      </c>
      <c r="G10" s="135"/>
      <c r="H10" s="135"/>
      <c r="I10" s="135"/>
      <c r="J10" s="136"/>
    </row>
    <row r="11" spans="2:12" ht="21" x14ac:dyDescent="0.35">
      <c r="B11" s="134"/>
      <c r="C11" s="135"/>
      <c r="D11" s="135"/>
      <c r="E11" s="135"/>
      <c r="F11" s="141"/>
      <c r="G11" s="135"/>
      <c r="H11" s="135"/>
      <c r="I11" s="135"/>
      <c r="J11" s="136"/>
    </row>
    <row r="12" spans="2:12" x14ac:dyDescent="0.35">
      <c r="B12" s="134"/>
      <c r="C12" s="135"/>
      <c r="D12" s="135"/>
      <c r="E12" s="135"/>
      <c r="F12" s="135"/>
      <c r="G12" s="135"/>
      <c r="H12" s="135"/>
      <c r="I12" s="135"/>
      <c r="J12" s="136"/>
    </row>
    <row r="13" spans="2:12" x14ac:dyDescent="0.35">
      <c r="B13" s="134"/>
      <c r="C13" s="135"/>
      <c r="D13" s="135"/>
      <c r="E13" s="135"/>
      <c r="F13" s="135"/>
      <c r="G13" s="135"/>
      <c r="H13" s="135"/>
      <c r="I13" s="135"/>
      <c r="J13" s="136"/>
    </row>
    <row r="14" spans="2:12" x14ac:dyDescent="0.35">
      <c r="B14" s="134"/>
      <c r="C14" s="135"/>
      <c r="D14" s="135"/>
      <c r="E14" s="135"/>
      <c r="F14" s="135"/>
      <c r="G14" s="135"/>
      <c r="H14" s="135"/>
      <c r="I14" s="135"/>
      <c r="J14" s="136"/>
    </row>
    <row r="15" spans="2:12" x14ac:dyDescent="0.35">
      <c r="B15" s="134"/>
      <c r="C15" s="135"/>
      <c r="D15" s="135"/>
      <c r="E15" s="135"/>
      <c r="F15" s="135"/>
      <c r="G15" s="135"/>
      <c r="H15" s="135"/>
      <c r="I15" s="135"/>
      <c r="J15" s="136"/>
    </row>
    <row r="16" spans="2:12" x14ac:dyDescent="0.35">
      <c r="B16" s="134"/>
      <c r="C16" s="135"/>
      <c r="D16" s="135"/>
      <c r="E16" s="135"/>
      <c r="F16" s="135"/>
      <c r="G16" s="135"/>
      <c r="H16" s="135"/>
      <c r="I16" s="135"/>
      <c r="J16" s="136"/>
    </row>
    <row r="17" spans="2:10" x14ac:dyDescent="0.35">
      <c r="B17" s="134"/>
      <c r="C17" s="135"/>
      <c r="D17" s="135"/>
      <c r="E17" s="135"/>
      <c r="F17" s="135"/>
      <c r="G17" s="135"/>
      <c r="H17" s="135"/>
      <c r="I17" s="135"/>
      <c r="J17" s="136"/>
    </row>
    <row r="18" spans="2:10" x14ac:dyDescent="0.35">
      <c r="B18" s="134"/>
      <c r="C18" s="135"/>
      <c r="D18" s="135"/>
      <c r="E18" s="135"/>
      <c r="F18" s="135"/>
      <c r="G18" s="135"/>
      <c r="H18" s="135"/>
      <c r="I18" s="135"/>
      <c r="J18" s="136"/>
    </row>
    <row r="19" spans="2:10" x14ac:dyDescent="0.35">
      <c r="B19" s="134"/>
      <c r="C19" s="135"/>
      <c r="D19" s="135"/>
      <c r="E19" s="135"/>
      <c r="F19" s="135"/>
      <c r="G19" s="135"/>
      <c r="H19" s="135"/>
      <c r="I19" s="135"/>
      <c r="J19" s="136"/>
    </row>
    <row r="20" spans="2:10" x14ac:dyDescent="0.35">
      <c r="B20" s="134"/>
      <c r="C20" s="135"/>
      <c r="D20" s="135"/>
      <c r="E20" s="135"/>
      <c r="F20" s="135"/>
      <c r="G20" s="135"/>
      <c r="H20" s="135"/>
      <c r="I20" s="135"/>
      <c r="J20" s="136"/>
    </row>
    <row r="21" spans="2:10" x14ac:dyDescent="0.35">
      <c r="B21" s="134"/>
      <c r="C21" s="135"/>
      <c r="D21" s="135"/>
      <c r="E21" s="135"/>
      <c r="F21" s="135"/>
      <c r="G21" s="135"/>
      <c r="H21" s="135"/>
      <c r="I21" s="135"/>
      <c r="J21" s="136"/>
    </row>
    <row r="22" spans="2:10" x14ac:dyDescent="0.35">
      <c r="B22" s="134"/>
      <c r="C22" s="135"/>
      <c r="D22" s="135"/>
      <c r="E22" s="135"/>
      <c r="F22" s="143" t="s">
        <v>1343</v>
      </c>
      <c r="G22" s="135"/>
      <c r="H22" s="135"/>
      <c r="I22" s="135"/>
      <c r="J22" s="136"/>
    </row>
    <row r="23" spans="2:10" x14ac:dyDescent="0.35">
      <c r="B23" s="134"/>
      <c r="C23" s="135"/>
      <c r="D23" s="135"/>
      <c r="E23" s="135"/>
      <c r="F23" s="144"/>
      <c r="G23" s="135"/>
      <c r="H23" s="135"/>
      <c r="I23" s="135"/>
      <c r="J23" s="136"/>
    </row>
    <row r="24" spans="2:10" x14ac:dyDescent="0.35">
      <c r="B24" s="134"/>
      <c r="C24" s="135"/>
      <c r="D24" s="145" t="s">
        <v>1344</v>
      </c>
      <c r="E24" s="146" t="s">
        <v>1345</v>
      </c>
      <c r="F24" s="146"/>
      <c r="G24" s="146"/>
      <c r="H24" s="146"/>
      <c r="I24" s="135"/>
      <c r="J24" s="136"/>
    </row>
    <row r="25" spans="2:10" x14ac:dyDescent="0.35">
      <c r="B25" s="134"/>
      <c r="C25" s="135"/>
      <c r="D25" s="135"/>
      <c r="H25" s="135"/>
      <c r="I25" s="135"/>
      <c r="J25" s="136"/>
    </row>
    <row r="26" spans="2:10" x14ac:dyDescent="0.35">
      <c r="B26" s="134"/>
      <c r="C26" s="135"/>
      <c r="D26" s="145" t="s">
        <v>1346</v>
      </c>
      <c r="E26" s="146"/>
      <c r="F26" s="146"/>
      <c r="G26" s="146"/>
      <c r="H26" s="146"/>
      <c r="I26" s="135"/>
      <c r="J26" s="136"/>
    </row>
    <row r="27" spans="2:10" x14ac:dyDescent="0.35">
      <c r="B27" s="134"/>
      <c r="C27" s="135"/>
      <c r="D27" s="147"/>
      <c r="E27" s="147"/>
      <c r="F27" s="147"/>
      <c r="G27" s="147"/>
      <c r="H27" s="147"/>
      <c r="I27" s="135"/>
      <c r="J27" s="136"/>
    </row>
    <row r="28" spans="2:10" x14ac:dyDescent="0.35">
      <c r="B28" s="134"/>
      <c r="C28" s="135"/>
      <c r="D28" s="148"/>
      <c r="E28" s="149"/>
      <c r="F28" s="149"/>
      <c r="G28" s="149"/>
      <c r="H28" s="149"/>
      <c r="I28" s="135"/>
      <c r="J28" s="136"/>
    </row>
    <row r="29" spans="2:10" x14ac:dyDescent="0.35">
      <c r="B29" s="134"/>
      <c r="C29" s="135"/>
      <c r="D29" s="150"/>
      <c r="E29" s="150"/>
      <c r="F29" s="150"/>
      <c r="G29" s="150"/>
      <c r="H29" s="150"/>
      <c r="I29" s="135"/>
      <c r="J29" s="136"/>
    </row>
    <row r="30" spans="2:10" x14ac:dyDescent="0.35">
      <c r="B30" s="134"/>
      <c r="C30" s="135"/>
      <c r="D30" s="148"/>
      <c r="E30" s="149"/>
      <c r="F30" s="149"/>
      <c r="G30" s="149"/>
      <c r="H30" s="149"/>
      <c r="I30" s="135"/>
      <c r="J30" s="136"/>
    </row>
    <row r="31" spans="2:10" x14ac:dyDescent="0.35">
      <c r="B31" s="134"/>
      <c r="C31" s="135"/>
      <c r="D31" s="147"/>
      <c r="E31" s="147"/>
      <c r="F31" s="147"/>
      <c r="G31" s="147"/>
      <c r="H31" s="147"/>
      <c r="I31" s="135"/>
      <c r="J31" s="136"/>
    </row>
    <row r="32" spans="2:10" x14ac:dyDescent="0.35">
      <c r="B32" s="134"/>
      <c r="C32" s="135"/>
      <c r="D32" s="145" t="s">
        <v>1347</v>
      </c>
      <c r="E32" s="146" t="s">
        <v>1345</v>
      </c>
      <c r="F32" s="146"/>
      <c r="G32" s="146"/>
      <c r="H32" s="146"/>
      <c r="I32" s="135"/>
      <c r="J32" s="136"/>
    </row>
    <row r="33" spans="2:10" x14ac:dyDescent="0.35">
      <c r="B33" s="134"/>
      <c r="C33" s="135"/>
      <c r="I33" s="135"/>
      <c r="J33" s="136"/>
    </row>
    <row r="34" spans="2:10" x14ac:dyDescent="0.35">
      <c r="B34" s="134"/>
      <c r="C34" s="135"/>
      <c r="D34" s="145" t="s">
        <v>1348</v>
      </c>
      <c r="E34" s="146" t="s">
        <v>1345</v>
      </c>
      <c r="F34" s="146"/>
      <c r="G34" s="146"/>
      <c r="H34" s="146"/>
      <c r="I34" s="135"/>
      <c r="J34" s="136"/>
    </row>
    <row r="35" spans="2:10" x14ac:dyDescent="0.35">
      <c r="B35" s="134"/>
      <c r="C35" s="135"/>
      <c r="D35" s="135"/>
      <c r="E35" s="135"/>
      <c r="F35" s="135"/>
      <c r="G35" s="135"/>
      <c r="H35" s="135"/>
      <c r="I35" s="135"/>
      <c r="J35" s="136"/>
    </row>
    <row r="36" spans="2:10" x14ac:dyDescent="0.35">
      <c r="B36" s="134"/>
      <c r="C36" s="135"/>
      <c r="D36" s="151"/>
      <c r="E36" s="152"/>
      <c r="F36" s="152"/>
      <c r="G36" s="152"/>
      <c r="H36" s="152"/>
      <c r="I36" s="135"/>
      <c r="J36" s="136"/>
    </row>
    <row r="37" spans="2:10" x14ac:dyDescent="0.35">
      <c r="B37" s="134"/>
      <c r="C37" s="135"/>
      <c r="D37" s="135"/>
      <c r="E37" s="135"/>
      <c r="F37" s="144"/>
      <c r="G37" s="135"/>
      <c r="H37" s="135"/>
      <c r="I37" s="135"/>
      <c r="J37" s="136"/>
    </row>
    <row r="38" spans="2:10" x14ac:dyDescent="0.35">
      <c r="B38" s="134"/>
      <c r="C38" s="135"/>
      <c r="D38" s="153" t="s">
        <v>1349</v>
      </c>
      <c r="E38" s="152"/>
      <c r="F38" s="152"/>
      <c r="G38" s="152"/>
      <c r="H38" s="152"/>
      <c r="I38" s="135"/>
      <c r="J38" s="136"/>
    </row>
    <row r="39" spans="2:10" x14ac:dyDescent="0.35">
      <c r="B39" s="134"/>
      <c r="C39" s="135"/>
      <c r="I39" s="135"/>
      <c r="J39" s="136"/>
    </row>
    <row r="40" spans="2:10" x14ac:dyDescent="0.35">
      <c r="B40" s="134"/>
      <c r="C40" s="135"/>
      <c r="D40" s="148"/>
      <c r="E40" s="149"/>
      <c r="F40" s="149"/>
      <c r="G40" s="149"/>
      <c r="H40" s="149"/>
      <c r="I40" s="135"/>
      <c r="J40" s="136"/>
    </row>
    <row r="41" spans="2:10" x14ac:dyDescent="0.35">
      <c r="B41" s="134"/>
      <c r="C41" s="135"/>
      <c r="D41" s="135"/>
      <c r="E41" s="150"/>
      <c r="F41" s="150"/>
      <c r="G41" s="150"/>
      <c r="H41" s="150"/>
      <c r="I41" s="135"/>
      <c r="J41" s="136"/>
    </row>
    <row r="42" spans="2:10" x14ac:dyDescent="0.35">
      <c r="B42" s="134"/>
      <c r="C42" s="135"/>
      <c r="D42" s="148"/>
      <c r="E42" s="149"/>
      <c r="F42" s="149"/>
      <c r="G42" s="149"/>
      <c r="H42" s="149"/>
      <c r="I42" s="135"/>
      <c r="J42" s="136"/>
    </row>
    <row r="43" spans="2:10" ht="15" thickBot="1" x14ac:dyDescent="0.4">
      <c r="B43" s="154"/>
      <c r="C43" s="155"/>
      <c r="D43" s="155"/>
      <c r="E43" s="155"/>
      <c r="F43" s="155"/>
      <c r="G43" s="155"/>
      <c r="H43" s="155"/>
      <c r="I43" s="155"/>
      <c r="J43" s="156"/>
    </row>
  </sheetData>
  <mergeCells count="11">
    <mergeCell ref="D34:H34"/>
    <mergeCell ref="D36:H36"/>
    <mergeCell ref="D38:H38"/>
    <mergeCell ref="D40:H40"/>
    <mergeCell ref="D42:H42"/>
    <mergeCell ref="E6:G6"/>
    <mergeCell ref="D24:H24"/>
    <mergeCell ref="D26:H26"/>
    <mergeCell ref="D28:H28"/>
    <mergeCell ref="D30:H30"/>
    <mergeCell ref="D32:H32"/>
  </mergeCells>
  <hyperlinks>
    <hyperlink ref="D24:H24" location="'A. HTT General'!A1" display="Tab A: HTT General" xr:uid="{2DF2F5D0-7F23-4FB7-883A-0ECC9B33D17F}"/>
    <hyperlink ref="D26:H26" location="'B1. HTT Mortgage Assets'!A1" display="Worksheet B1: HTT Mortgage Assets" xr:uid="{62615FA6-F1E9-49B3-9612-2C7719B06AC6}"/>
    <hyperlink ref="D32:H32" location="'C. HTT Harmonised Glossary'!A1" display="Worksheet C: HTT Harmonised Glossary" xr:uid="{8BC8285D-B14C-4C9D-92DF-5AC2D60F7A8D}"/>
    <hyperlink ref="D34:H34" location="Disclaimer!A1" display="Disclaimer" xr:uid="{66E64CFB-7AEE-4671-A5D5-1973371B2446}"/>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oddFooter>&amp;R&amp;1#&amp;"Calibri"&amp;10&amp;K0078D7Classification : Internal</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H54"/>
  <sheetViews>
    <sheetView zoomScaleNormal="100" workbookViewId="0"/>
  </sheetViews>
  <sheetFormatPr defaultRowHeight="14.5" x14ac:dyDescent="0.25"/>
  <cols>
    <col min="1" max="1" width="0.453125" customWidth="1"/>
    <col min="2" max="2" width="17.26953125" customWidth="1"/>
    <col min="3" max="3" width="14.81640625" customWidth="1"/>
    <col min="4" max="4" width="22.08984375" customWidth="1"/>
    <col min="5" max="5" width="13.54296875" customWidth="1"/>
    <col min="6" max="6" width="17.6328125" customWidth="1"/>
    <col min="7" max="8" width="0.26953125" customWidth="1"/>
    <col min="9" max="9" width="4.6328125" customWidth="1"/>
  </cols>
  <sheetData>
    <row r="1" spans="2:8" s="1" customFormat="1" ht="6" customHeight="1" x14ac:dyDescent="0.2">
      <c r="B1" s="68"/>
    </row>
    <row r="2" spans="2:8" s="1" customFormat="1" ht="15.25" customHeight="1" x14ac:dyDescent="0.2">
      <c r="B2" s="68"/>
      <c r="D2" s="74" t="s">
        <v>872</v>
      </c>
      <c r="E2" s="74"/>
      <c r="F2" s="74"/>
      <c r="G2" s="74"/>
      <c r="H2" s="74"/>
    </row>
    <row r="3" spans="2:8" s="1" customFormat="1" ht="3.9" customHeight="1" x14ac:dyDescent="0.2">
      <c r="B3" s="68"/>
    </row>
    <row r="4" spans="2:8" s="1" customFormat="1" ht="22.75" customHeight="1" x14ac:dyDescent="0.2">
      <c r="B4" s="70" t="s">
        <v>1026</v>
      </c>
      <c r="C4" s="70"/>
      <c r="D4" s="70"/>
      <c r="E4" s="70"/>
      <c r="F4" s="70"/>
    </row>
    <row r="5" spans="2:8" s="1" customFormat="1" ht="4.25" customHeight="1" x14ac:dyDescent="0.2"/>
    <row r="6" spans="2:8" s="1" customFormat="1" ht="16.399999999999999" customHeight="1" x14ac:dyDescent="0.2">
      <c r="B6" s="9" t="s">
        <v>1027</v>
      </c>
      <c r="C6" s="4">
        <v>44742</v>
      </c>
    </row>
    <row r="7" spans="2:8" s="1" customFormat="1" ht="2.9" customHeight="1" x14ac:dyDescent="0.2"/>
    <row r="8" spans="2:8" s="1" customFormat="1" ht="12.75" customHeight="1" x14ac:dyDescent="0.2">
      <c r="B8" s="79" t="s">
        <v>1028</v>
      </c>
      <c r="C8" s="79"/>
      <c r="D8" s="79"/>
      <c r="E8" s="79"/>
      <c r="F8" s="79"/>
    </row>
    <row r="9" spans="2:8" s="1" customFormat="1" ht="7.4" customHeight="1" x14ac:dyDescent="0.2"/>
    <row r="10" spans="2:8" s="1" customFormat="1" ht="12.15" customHeight="1" x14ac:dyDescent="0.2">
      <c r="B10" s="90" t="s">
        <v>1029</v>
      </c>
      <c r="C10" s="90"/>
      <c r="D10" s="90"/>
    </row>
    <row r="11" spans="2:8" s="1" customFormat="1" ht="3.5" customHeight="1" x14ac:dyDescent="0.2"/>
    <row r="12" spans="2:8" s="1" customFormat="1" ht="11.4" customHeight="1" x14ac:dyDescent="0.2">
      <c r="B12" s="91" t="s">
        <v>992</v>
      </c>
      <c r="C12" s="91"/>
      <c r="D12" s="91"/>
      <c r="E12" s="91"/>
      <c r="F12" s="29">
        <v>2943215084.0499802</v>
      </c>
    </row>
    <row r="13" spans="2:8" s="1" customFormat="1" ht="11.4" customHeight="1" x14ac:dyDescent="0.2">
      <c r="B13" s="92" t="s">
        <v>993</v>
      </c>
      <c r="C13" s="92"/>
      <c r="D13" s="92"/>
      <c r="E13" s="92"/>
      <c r="F13" s="30">
        <v>2943215084.0499802</v>
      </c>
    </row>
    <row r="14" spans="2:8" s="1" customFormat="1" ht="11.4" customHeight="1" x14ac:dyDescent="0.2">
      <c r="B14" s="92" t="s">
        <v>994</v>
      </c>
      <c r="C14" s="92"/>
      <c r="D14" s="92"/>
      <c r="E14" s="92"/>
      <c r="F14" s="30">
        <v>361824905.66999602</v>
      </c>
    </row>
    <row r="15" spans="2:8" s="1" customFormat="1" ht="11.4" customHeight="1" x14ac:dyDescent="0.2">
      <c r="B15" s="92" t="s">
        <v>455</v>
      </c>
      <c r="C15" s="92"/>
      <c r="D15" s="92"/>
      <c r="E15" s="92"/>
      <c r="F15" s="31">
        <v>24067</v>
      </c>
    </row>
    <row r="16" spans="2:8" s="1" customFormat="1" ht="11.4" customHeight="1" x14ac:dyDescent="0.2">
      <c r="B16" s="92" t="s">
        <v>995</v>
      </c>
      <c r="C16" s="92"/>
      <c r="D16" s="92"/>
      <c r="E16" s="92"/>
      <c r="F16" s="31">
        <v>42803</v>
      </c>
    </row>
    <row r="17" spans="2:6" s="1" customFormat="1" ht="11.4" customHeight="1" x14ac:dyDescent="0.2">
      <c r="B17" s="92" t="s">
        <v>996</v>
      </c>
      <c r="C17" s="92"/>
      <c r="D17" s="92"/>
      <c r="E17" s="92"/>
      <c r="F17" s="31">
        <v>122292.56176714999</v>
      </c>
    </row>
    <row r="18" spans="2:6" s="1" customFormat="1" ht="11.4" customHeight="1" x14ac:dyDescent="0.2">
      <c r="B18" s="92" t="s">
        <v>997</v>
      </c>
      <c r="C18" s="92"/>
      <c r="D18" s="92"/>
      <c r="E18" s="92"/>
      <c r="F18" s="31">
        <v>68761.887812770205</v>
      </c>
    </row>
    <row r="19" spans="2:6" s="1" customFormat="1" ht="11.4" customHeight="1" x14ac:dyDescent="0.2">
      <c r="B19" s="92" t="s">
        <v>998</v>
      </c>
      <c r="C19" s="92"/>
      <c r="D19" s="92"/>
      <c r="E19" s="92"/>
      <c r="F19" s="32">
        <v>0.52460305745949198</v>
      </c>
    </row>
    <row r="20" spans="2:6" s="1" customFormat="1" ht="11.4" customHeight="1" x14ac:dyDescent="0.2">
      <c r="B20" s="92" t="s">
        <v>999</v>
      </c>
      <c r="C20" s="92"/>
      <c r="D20" s="92"/>
      <c r="E20" s="92"/>
      <c r="F20" s="30">
        <v>4.1305973943371299</v>
      </c>
    </row>
    <row r="21" spans="2:6" s="1" customFormat="1" ht="11.4" customHeight="1" x14ac:dyDescent="0.2">
      <c r="B21" s="92" t="s">
        <v>1000</v>
      </c>
      <c r="C21" s="92"/>
      <c r="D21" s="92"/>
      <c r="E21" s="92"/>
      <c r="F21" s="30">
        <v>14.0309058334234</v>
      </c>
    </row>
    <row r="22" spans="2:6" s="1" customFormat="1" ht="11.4" customHeight="1" x14ac:dyDescent="0.2">
      <c r="B22" s="92" t="s">
        <v>1001</v>
      </c>
      <c r="C22" s="92"/>
      <c r="D22" s="92"/>
      <c r="E22" s="92"/>
      <c r="F22" s="30">
        <v>18.161441408761</v>
      </c>
    </row>
    <row r="23" spans="2:6" s="1" customFormat="1" ht="11.4" customHeight="1" x14ac:dyDescent="0.2">
      <c r="B23" s="92" t="s">
        <v>1002</v>
      </c>
      <c r="C23" s="92"/>
      <c r="D23" s="92"/>
      <c r="E23" s="92"/>
      <c r="F23" s="32">
        <v>0.93417971966104896</v>
      </c>
    </row>
    <row r="24" spans="2:6" s="1" customFormat="1" ht="11.4" customHeight="1" x14ac:dyDescent="0.2">
      <c r="B24" s="92" t="s">
        <v>1003</v>
      </c>
      <c r="C24" s="92"/>
      <c r="D24" s="92"/>
      <c r="E24" s="92"/>
      <c r="F24" s="32">
        <v>6.5820280338951195E-2</v>
      </c>
    </row>
    <row r="25" spans="2:6" s="1" customFormat="1" ht="11.4" customHeight="1" x14ac:dyDescent="0.2">
      <c r="B25" s="92" t="s">
        <v>1004</v>
      </c>
      <c r="C25" s="92"/>
      <c r="D25" s="92"/>
      <c r="E25" s="92"/>
      <c r="F25" s="32">
        <v>1.6721470989495502E-2</v>
      </c>
    </row>
    <row r="26" spans="2:6" s="1" customFormat="1" ht="11.4" customHeight="1" x14ac:dyDescent="0.2">
      <c r="B26" s="92" t="s">
        <v>1005</v>
      </c>
      <c r="C26" s="92"/>
      <c r="D26" s="92"/>
      <c r="E26" s="92"/>
      <c r="F26" s="32">
        <v>1.6921489124964401E-2</v>
      </c>
    </row>
    <row r="27" spans="2:6" s="1" customFormat="1" ht="11.4" customHeight="1" x14ac:dyDescent="0.2">
      <c r="B27" s="92" t="s">
        <v>1006</v>
      </c>
      <c r="C27" s="92"/>
      <c r="D27" s="92"/>
      <c r="E27" s="92"/>
      <c r="F27" s="32">
        <v>1.3882636442495501E-2</v>
      </c>
    </row>
    <row r="28" spans="2:6" s="1" customFormat="1" ht="11.4" customHeight="1" x14ac:dyDescent="0.2">
      <c r="B28" s="92" t="s">
        <v>1007</v>
      </c>
      <c r="C28" s="92"/>
      <c r="D28" s="92"/>
      <c r="E28" s="92"/>
      <c r="F28" s="30">
        <v>7.3143876954484499</v>
      </c>
    </row>
    <row r="29" spans="2:6" s="1" customFormat="1" ht="11.4" customHeight="1" x14ac:dyDescent="0.2">
      <c r="B29" s="93" t="s">
        <v>1008</v>
      </c>
      <c r="C29" s="93"/>
      <c r="D29" s="93"/>
      <c r="E29" s="93"/>
      <c r="F29" s="33">
        <v>6.88713691518742</v>
      </c>
    </row>
    <row r="30" spans="2:6" s="1" customFormat="1" ht="3.5" customHeight="1" x14ac:dyDescent="0.2"/>
    <row r="31" spans="2:6" s="1" customFormat="1" ht="12.75" customHeight="1" x14ac:dyDescent="0.2">
      <c r="B31" s="79" t="s">
        <v>1030</v>
      </c>
      <c r="C31" s="79"/>
      <c r="D31" s="79"/>
      <c r="E31" s="79"/>
      <c r="F31" s="79"/>
    </row>
    <row r="32" spans="2:6" s="1" customFormat="1" ht="3.5" customHeight="1" x14ac:dyDescent="0.2"/>
    <row r="33" spans="2:6" s="1" customFormat="1" ht="14.25" customHeight="1" x14ac:dyDescent="0.25">
      <c r="B33" s="94" t="s">
        <v>1009</v>
      </c>
      <c r="C33" s="94"/>
      <c r="D33" s="94"/>
      <c r="E33" s="94"/>
      <c r="F33" s="34">
        <v>128727516.53</v>
      </c>
    </row>
    <row r="34" spans="2:6" s="1" customFormat="1" ht="3.5" customHeight="1" x14ac:dyDescent="0.2"/>
    <row r="35" spans="2:6" s="1" customFormat="1" ht="12.75" customHeight="1" x14ac:dyDescent="0.2">
      <c r="B35" s="79" t="s">
        <v>1031</v>
      </c>
      <c r="C35" s="79"/>
      <c r="D35" s="79"/>
      <c r="E35" s="79"/>
      <c r="F35" s="79"/>
    </row>
    <row r="36" spans="2:6" s="1" customFormat="1" ht="3.5" customHeight="1" x14ac:dyDescent="0.2"/>
    <row r="37" spans="2:6" s="1" customFormat="1" ht="8.9" customHeight="1" x14ac:dyDescent="0.2">
      <c r="B37" s="35"/>
      <c r="C37" s="36" t="s">
        <v>1010</v>
      </c>
      <c r="D37" s="36" t="s">
        <v>1010</v>
      </c>
      <c r="E37" s="36" t="s">
        <v>1010</v>
      </c>
    </row>
    <row r="38" spans="2:6" s="1" customFormat="1" ht="7.15" customHeight="1" x14ac:dyDescent="0.2">
      <c r="B38" s="37" t="s">
        <v>877</v>
      </c>
      <c r="C38" s="38" t="s">
        <v>1011</v>
      </c>
      <c r="D38" s="38" t="s">
        <v>1012</v>
      </c>
      <c r="E38" s="38" t="s">
        <v>1013</v>
      </c>
    </row>
    <row r="39" spans="2:6" s="1" customFormat="1" ht="9.65" customHeight="1" x14ac:dyDescent="0.2">
      <c r="B39" s="39" t="s">
        <v>10</v>
      </c>
      <c r="C39" s="12" t="s">
        <v>1014</v>
      </c>
      <c r="D39" s="12" t="s">
        <v>1014</v>
      </c>
      <c r="E39" s="12" t="s">
        <v>1014</v>
      </c>
    </row>
    <row r="40" spans="2:6" s="1" customFormat="1" ht="8.5" customHeight="1" x14ac:dyDescent="0.2">
      <c r="B40" s="40" t="s">
        <v>876</v>
      </c>
      <c r="C40" s="41" t="s">
        <v>1015</v>
      </c>
      <c r="D40" s="41" t="s">
        <v>1016</v>
      </c>
      <c r="E40" s="41" t="s">
        <v>1017</v>
      </c>
    </row>
    <row r="41" spans="2:6" s="1" customFormat="1" ht="8.5" customHeight="1" x14ac:dyDescent="0.2">
      <c r="B41" s="39" t="s">
        <v>881</v>
      </c>
      <c r="C41" s="12" t="s">
        <v>1</v>
      </c>
      <c r="D41" s="12" t="s">
        <v>1</v>
      </c>
      <c r="E41" s="12" t="s">
        <v>1</v>
      </c>
    </row>
    <row r="42" spans="2:6" s="1" customFormat="1" ht="8.5" customHeight="1" x14ac:dyDescent="0.2">
      <c r="B42" s="40" t="s">
        <v>1018</v>
      </c>
      <c r="C42" s="13">
        <v>2000000</v>
      </c>
      <c r="D42" s="13">
        <v>6000000</v>
      </c>
      <c r="E42" s="13">
        <v>5000000</v>
      </c>
    </row>
    <row r="43" spans="2:6" s="1" customFormat="1" ht="8.5" customHeight="1" x14ac:dyDescent="0.2">
      <c r="B43" s="40" t="s">
        <v>879</v>
      </c>
      <c r="C43" s="14">
        <v>43385</v>
      </c>
      <c r="D43" s="14">
        <v>43180</v>
      </c>
      <c r="E43" s="14">
        <v>44587</v>
      </c>
    </row>
    <row r="44" spans="2:6" s="1" customFormat="1" ht="8.5" customHeight="1" x14ac:dyDescent="0.2">
      <c r="B44" s="40" t="s">
        <v>880</v>
      </c>
      <c r="C44" s="14">
        <v>46195</v>
      </c>
      <c r="D44" s="14">
        <v>46926</v>
      </c>
      <c r="E44" s="14">
        <v>48143</v>
      </c>
    </row>
    <row r="45" spans="2:6" s="1" customFormat="1" ht="8.5" customHeight="1" x14ac:dyDescent="0.2">
      <c r="B45" s="40" t="s">
        <v>882</v>
      </c>
      <c r="C45" s="12" t="s">
        <v>1019</v>
      </c>
      <c r="D45" s="12" t="s">
        <v>1019</v>
      </c>
      <c r="E45" s="12" t="s">
        <v>1019</v>
      </c>
    </row>
    <row r="46" spans="2:6" s="1" customFormat="1" ht="8.5" customHeight="1" x14ac:dyDescent="0.2">
      <c r="B46" s="39" t="s">
        <v>883</v>
      </c>
      <c r="C46" s="15">
        <v>0.01</v>
      </c>
      <c r="D46" s="15">
        <v>8.0000000000000002E-3</v>
      </c>
      <c r="E46" s="15">
        <v>0</v>
      </c>
    </row>
    <row r="47" spans="2:6" s="1" customFormat="1" ht="8.15" customHeight="1" x14ac:dyDescent="0.2">
      <c r="B47" s="39" t="s">
        <v>1020</v>
      </c>
      <c r="C47" s="12" t="s">
        <v>1021</v>
      </c>
      <c r="D47" s="12" t="s">
        <v>1021</v>
      </c>
      <c r="E47" s="12" t="s">
        <v>1021</v>
      </c>
    </row>
    <row r="48" spans="2:6" s="1" customFormat="1" ht="7.15" customHeight="1" x14ac:dyDescent="0.2">
      <c r="B48" s="39" t="s">
        <v>1022</v>
      </c>
      <c r="C48" s="12" t="s">
        <v>1023</v>
      </c>
      <c r="D48" s="12" t="s">
        <v>1023</v>
      </c>
      <c r="E48" s="12" t="s">
        <v>1023</v>
      </c>
    </row>
    <row r="49" spans="2:6" s="1" customFormat="1" ht="9.9" customHeight="1" x14ac:dyDescent="0.2">
      <c r="B49" s="39" t="s">
        <v>1024</v>
      </c>
      <c r="C49" s="12" t="s">
        <v>1025</v>
      </c>
      <c r="D49" s="12" t="s">
        <v>1025</v>
      </c>
      <c r="E49" s="12" t="s">
        <v>1025</v>
      </c>
    </row>
    <row r="50" spans="2:6" s="1" customFormat="1" ht="17.399999999999999" customHeight="1" x14ac:dyDescent="0.2"/>
    <row r="51" spans="2:6" s="1" customFormat="1" ht="12.75" customHeight="1" x14ac:dyDescent="0.2">
      <c r="B51" s="79" t="s">
        <v>1032</v>
      </c>
      <c r="C51" s="79"/>
      <c r="D51" s="79"/>
      <c r="E51" s="79"/>
      <c r="F51" s="79"/>
    </row>
    <row r="52" spans="2:6" s="1" customFormat="1" ht="3.5" customHeight="1" x14ac:dyDescent="0.2"/>
    <row r="53" spans="2:6" s="1" customFormat="1" ht="12.75" customHeight="1" x14ac:dyDescent="0.2">
      <c r="B53" s="8" t="s">
        <v>1033</v>
      </c>
    </row>
    <row r="54" spans="2:6" s="1" customFormat="1" ht="19.149999999999999" customHeight="1" x14ac:dyDescent="0.2"/>
  </sheetData>
  <mergeCells count="27">
    <mergeCell ref="B31:F31"/>
    <mergeCell ref="B33:E33"/>
    <mergeCell ref="B35:F35"/>
    <mergeCell ref="B4:F4"/>
    <mergeCell ref="B51:F51"/>
    <mergeCell ref="B8:F8"/>
    <mergeCell ref="B25:E25"/>
    <mergeCell ref="B26:E26"/>
    <mergeCell ref="B27:E27"/>
    <mergeCell ref="B28:E28"/>
    <mergeCell ref="B29:E29"/>
    <mergeCell ref="B20:E20"/>
    <mergeCell ref="B21:E21"/>
    <mergeCell ref="B22:E22"/>
    <mergeCell ref="B23:E23"/>
    <mergeCell ref="B24:E24"/>
    <mergeCell ref="B15:E15"/>
    <mergeCell ref="B16:E16"/>
    <mergeCell ref="B17:E17"/>
    <mergeCell ref="B18:E18"/>
    <mergeCell ref="B19:E19"/>
    <mergeCell ref="B1:B3"/>
    <mergeCell ref="B10:D10"/>
    <mergeCell ref="B12:E12"/>
    <mergeCell ref="B13:E13"/>
    <mergeCell ref="B14:E14"/>
    <mergeCell ref="D2:H2"/>
  </mergeCells>
  <pageMargins left="0.7" right="0.7" top="0.75" bottom="0.75" header="0.3" footer="0.3"/>
  <pageSetup paperSize="9"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AO301"/>
  <sheetViews>
    <sheetView zoomScaleNormal="100" workbookViewId="0"/>
  </sheetViews>
  <sheetFormatPr defaultRowHeight="14.5" x14ac:dyDescent="0.25"/>
  <cols>
    <col min="1" max="1" width="0.6328125" customWidth="1"/>
    <col min="2" max="2" width="11.7265625" customWidth="1"/>
    <col min="3" max="3" width="0.453125" customWidth="1"/>
    <col min="4" max="4" width="0.6328125" customWidth="1"/>
    <col min="5" max="6" width="0.26953125" customWidth="1"/>
    <col min="7" max="8" width="0.54296875" customWidth="1"/>
    <col min="9" max="9" width="0.6328125" customWidth="1"/>
    <col min="10" max="10" width="0.453125" customWidth="1"/>
    <col min="11" max="11" width="6" customWidth="1"/>
    <col min="12" max="12" width="7.453125" customWidth="1"/>
    <col min="13" max="13" width="0.453125" customWidth="1"/>
    <col min="14" max="14" width="0.6328125" customWidth="1"/>
    <col min="15" max="16" width="0.26953125" customWidth="1"/>
    <col min="17" max="18" width="0.54296875" customWidth="1"/>
    <col min="19" max="20" width="0.6328125" customWidth="1"/>
    <col min="21" max="21" width="7.453125" customWidth="1"/>
    <col min="22" max="22" width="0.453125" customWidth="1"/>
    <col min="23" max="23" width="0.6328125" customWidth="1"/>
    <col min="24" max="25" width="0.26953125" customWidth="1"/>
    <col min="26" max="27" width="0.54296875" customWidth="1"/>
    <col min="28" max="28" width="0.6328125" customWidth="1"/>
    <col min="29" max="29" width="15.26953125" customWidth="1"/>
    <col min="30" max="31" width="0.453125" customWidth="1"/>
    <col min="32" max="32" width="0.26953125" customWidth="1"/>
    <col min="33" max="33" width="0.36328125" customWidth="1"/>
    <col min="34" max="34" width="0.1796875" customWidth="1"/>
    <col min="35" max="35" width="0.54296875" customWidth="1"/>
    <col min="36" max="36" width="0.26953125" customWidth="1"/>
    <col min="37" max="37" width="1" customWidth="1"/>
    <col min="38" max="38" width="9" customWidth="1"/>
    <col min="39" max="40" width="0.26953125" customWidth="1"/>
    <col min="41" max="41" width="0.6328125" customWidth="1"/>
    <col min="42" max="42" width="0.26953125" customWidth="1"/>
    <col min="43" max="43" width="4.6328125" customWidth="1"/>
  </cols>
  <sheetData>
    <row r="1" spans="2:41" s="1" customFormat="1" ht="6" customHeight="1" x14ac:dyDescent="0.2">
      <c r="B1" s="68"/>
      <c r="C1" s="68"/>
      <c r="D1" s="68"/>
      <c r="E1" s="68"/>
      <c r="F1" s="68"/>
      <c r="G1" s="68"/>
      <c r="H1" s="68"/>
      <c r="I1" s="68"/>
      <c r="J1" s="68"/>
      <c r="K1" s="68"/>
    </row>
    <row r="2" spans="2:41" s="1" customFormat="1" ht="15.25" customHeight="1" x14ac:dyDescent="0.2">
      <c r="B2" s="68"/>
      <c r="C2" s="68"/>
      <c r="D2" s="68"/>
      <c r="E2" s="68"/>
      <c r="F2" s="68"/>
      <c r="G2" s="68"/>
      <c r="H2" s="68"/>
      <c r="I2" s="68"/>
      <c r="J2" s="68"/>
      <c r="K2" s="68"/>
      <c r="L2" s="74" t="s">
        <v>872</v>
      </c>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row>
    <row r="3" spans="2:41" s="1" customFormat="1" ht="4.25" customHeight="1" x14ac:dyDescent="0.2">
      <c r="B3" s="68"/>
      <c r="C3" s="68"/>
      <c r="D3" s="68"/>
      <c r="E3" s="68"/>
      <c r="F3" s="68"/>
      <c r="G3" s="68"/>
      <c r="H3" s="68"/>
      <c r="I3" s="68"/>
      <c r="J3" s="68"/>
      <c r="K3" s="68"/>
    </row>
    <row r="4" spans="2:41" s="1" customFormat="1" ht="1.75" customHeight="1" x14ac:dyDescent="0.2"/>
    <row r="5" spans="2:41" s="1" customFormat="1" ht="22" customHeight="1" x14ac:dyDescent="0.2">
      <c r="B5" s="70" t="s">
        <v>1143</v>
      </c>
      <c r="C5" s="70"/>
      <c r="D5" s="70"/>
      <c r="E5" s="70"/>
      <c r="F5" s="70"/>
      <c r="G5" s="70"/>
      <c r="H5" s="70"/>
      <c r="I5" s="70"/>
      <c r="J5" s="70"/>
      <c r="K5" s="70"/>
      <c r="L5" s="70"/>
      <c r="M5" s="70"/>
      <c r="N5" s="70"/>
      <c r="O5" s="70"/>
      <c r="P5" s="70"/>
      <c r="Q5" s="70"/>
      <c r="R5" s="70"/>
      <c r="S5" s="70"/>
      <c r="T5" s="70"/>
      <c r="U5" s="70"/>
      <c r="V5" s="70"/>
      <c r="W5" s="70"/>
      <c r="X5" s="70"/>
      <c r="Y5" s="70"/>
      <c r="Z5" s="70"/>
      <c r="AA5" s="70"/>
      <c r="AB5" s="70"/>
      <c r="AC5" s="70"/>
      <c r="AD5" s="70"/>
      <c r="AE5" s="70"/>
      <c r="AF5" s="70"/>
      <c r="AG5" s="70"/>
      <c r="AH5" s="70"/>
      <c r="AI5" s="70"/>
      <c r="AJ5" s="70"/>
      <c r="AK5" s="70"/>
      <c r="AL5" s="70"/>
      <c r="AM5" s="70"/>
      <c r="AN5" s="70"/>
      <c r="AO5" s="70"/>
    </row>
    <row r="6" spans="2:41" s="1" customFormat="1" ht="4.6500000000000004" customHeight="1" x14ac:dyDescent="0.2"/>
    <row r="7" spans="2:41" s="1" customFormat="1" ht="1.75" customHeight="1" x14ac:dyDescent="0.2">
      <c r="B7" s="63" t="s">
        <v>1027</v>
      </c>
      <c r="C7" s="63"/>
      <c r="D7" s="63"/>
      <c r="E7" s="63"/>
      <c r="F7" s="63"/>
      <c r="G7" s="63"/>
      <c r="H7" s="63"/>
      <c r="I7" s="63"/>
      <c r="J7" s="63"/>
    </row>
    <row r="8" spans="2:41" s="1" customFormat="1" ht="14.25" customHeight="1" x14ac:dyDescent="0.2">
      <c r="B8" s="63"/>
      <c r="C8" s="63"/>
      <c r="D8" s="63"/>
      <c r="E8" s="63"/>
      <c r="F8" s="63"/>
      <c r="G8" s="63"/>
      <c r="H8" s="63"/>
      <c r="I8" s="63"/>
      <c r="J8" s="63"/>
      <c r="L8" s="71">
        <v>44742</v>
      </c>
      <c r="M8" s="71"/>
      <c r="N8" s="71"/>
      <c r="O8" s="71"/>
      <c r="P8" s="71"/>
      <c r="Q8" s="71"/>
      <c r="R8" s="71"/>
      <c r="S8" s="71"/>
      <c r="T8" s="71"/>
    </row>
    <row r="9" spans="2:41" s="1" customFormat="1" ht="3.5" customHeight="1" x14ac:dyDescent="0.2">
      <c r="B9" s="63"/>
      <c r="C9" s="63"/>
      <c r="D9" s="63"/>
      <c r="E9" s="63"/>
      <c r="F9" s="63"/>
      <c r="G9" s="63"/>
      <c r="H9" s="63"/>
      <c r="I9" s="63"/>
      <c r="J9" s="63"/>
    </row>
    <row r="10" spans="2:41" s="1" customFormat="1" ht="1.4" customHeight="1" x14ac:dyDescent="0.2"/>
    <row r="11" spans="2:41" s="1" customFormat="1" ht="12.75" customHeight="1" x14ac:dyDescent="0.2">
      <c r="B11" s="79" t="s">
        <v>1144</v>
      </c>
      <c r="C11" s="79"/>
      <c r="D11" s="79"/>
      <c r="E11" s="79"/>
      <c r="F11" s="79"/>
      <c r="G11" s="79"/>
      <c r="H11" s="79"/>
      <c r="I11" s="79"/>
      <c r="J11" s="79"/>
      <c r="K11" s="79"/>
      <c r="L11" s="79"/>
      <c r="M11" s="79"/>
      <c r="N11" s="79"/>
      <c r="O11" s="79"/>
      <c r="P11" s="79"/>
      <c r="Q11" s="79"/>
      <c r="R11" s="79"/>
      <c r="S11" s="79"/>
      <c r="T11" s="79"/>
      <c r="U11" s="79"/>
      <c r="V11" s="79"/>
      <c r="W11" s="79"/>
      <c r="X11" s="79"/>
      <c r="Y11" s="79"/>
      <c r="Z11" s="79"/>
      <c r="AA11" s="79"/>
      <c r="AB11" s="79"/>
      <c r="AC11" s="79"/>
      <c r="AD11" s="79"/>
      <c r="AE11" s="79"/>
      <c r="AF11" s="79"/>
      <c r="AG11" s="79"/>
      <c r="AH11" s="79"/>
      <c r="AI11" s="79"/>
      <c r="AJ11" s="79"/>
      <c r="AK11" s="79"/>
      <c r="AL11" s="79"/>
      <c r="AM11" s="79"/>
      <c r="AN11" s="79"/>
      <c r="AO11" s="79"/>
    </row>
    <row r="12" spans="2:41" s="1" customFormat="1" ht="3.5" customHeight="1" x14ac:dyDescent="0.2"/>
    <row r="13" spans="2:41" s="1" customFormat="1" ht="9.9" customHeight="1" x14ac:dyDescent="0.2">
      <c r="B13" s="101"/>
      <c r="C13" s="101"/>
      <c r="D13" s="101"/>
      <c r="E13" s="101"/>
      <c r="F13" s="101"/>
      <c r="G13" s="101"/>
      <c r="H13" s="101"/>
      <c r="I13" s="101"/>
      <c r="J13" s="77" t="s">
        <v>1034</v>
      </c>
      <c r="K13" s="77"/>
      <c r="L13" s="77"/>
      <c r="M13" s="77"/>
      <c r="N13" s="77"/>
      <c r="O13" s="77"/>
      <c r="P13" s="77"/>
      <c r="Q13" s="77"/>
      <c r="R13" s="77"/>
      <c r="S13" s="77"/>
      <c r="T13" s="77" t="s">
        <v>1035</v>
      </c>
      <c r="U13" s="77"/>
      <c r="V13" s="77"/>
      <c r="W13" s="77"/>
      <c r="X13" s="77"/>
      <c r="Y13" s="77"/>
      <c r="Z13" s="77"/>
      <c r="AA13" s="77"/>
      <c r="AB13" s="77"/>
      <c r="AC13" s="77" t="s">
        <v>1036</v>
      </c>
      <c r="AD13" s="77"/>
      <c r="AE13" s="77"/>
      <c r="AF13" s="77"/>
      <c r="AG13" s="77"/>
      <c r="AH13" s="77"/>
      <c r="AI13" s="77"/>
      <c r="AJ13" s="77"/>
      <c r="AK13" s="77"/>
      <c r="AL13" s="10" t="s">
        <v>1035</v>
      </c>
    </row>
    <row r="14" spans="2:41" s="1" customFormat="1" ht="8.15" customHeight="1" x14ac:dyDescent="0.2">
      <c r="B14" s="103" t="s">
        <v>559</v>
      </c>
      <c r="C14" s="103"/>
      <c r="D14" s="103"/>
      <c r="E14" s="103"/>
      <c r="F14" s="103"/>
      <c r="G14" s="103"/>
      <c r="H14" s="103"/>
      <c r="I14" s="103"/>
      <c r="J14" s="104">
        <v>485019808.88000101</v>
      </c>
      <c r="K14" s="104"/>
      <c r="L14" s="104"/>
      <c r="M14" s="104"/>
      <c r="N14" s="104"/>
      <c r="O14" s="104"/>
      <c r="P14" s="104"/>
      <c r="Q14" s="104"/>
      <c r="R14" s="104"/>
      <c r="S14" s="104"/>
      <c r="T14" s="97">
        <v>0.16479251261942801</v>
      </c>
      <c r="U14" s="97"/>
      <c r="V14" s="97"/>
      <c r="W14" s="97"/>
      <c r="X14" s="97"/>
      <c r="Y14" s="97"/>
      <c r="Z14" s="97"/>
      <c r="AA14" s="97"/>
      <c r="AB14" s="97"/>
      <c r="AC14" s="95">
        <v>6861</v>
      </c>
      <c r="AD14" s="95"/>
      <c r="AE14" s="95"/>
      <c r="AF14" s="95"/>
      <c r="AG14" s="95"/>
      <c r="AH14" s="95"/>
      <c r="AI14" s="95"/>
      <c r="AJ14" s="95"/>
      <c r="AK14" s="95"/>
      <c r="AL14" s="15">
        <v>0.16029250286194899</v>
      </c>
    </row>
    <row r="15" spans="2:41" s="1" customFormat="1" ht="8.15" customHeight="1" x14ac:dyDescent="0.2">
      <c r="B15" s="103" t="s">
        <v>563</v>
      </c>
      <c r="C15" s="103"/>
      <c r="D15" s="103"/>
      <c r="E15" s="103"/>
      <c r="F15" s="103"/>
      <c r="G15" s="103"/>
      <c r="H15" s="103"/>
      <c r="I15" s="103"/>
      <c r="J15" s="104">
        <v>447859104.07999998</v>
      </c>
      <c r="K15" s="104"/>
      <c r="L15" s="104"/>
      <c r="M15" s="104"/>
      <c r="N15" s="104"/>
      <c r="O15" s="104"/>
      <c r="P15" s="104"/>
      <c r="Q15" s="104"/>
      <c r="R15" s="104"/>
      <c r="S15" s="104"/>
      <c r="T15" s="97">
        <v>0.152166624351396</v>
      </c>
      <c r="U15" s="97"/>
      <c r="V15" s="97"/>
      <c r="W15" s="97"/>
      <c r="X15" s="97"/>
      <c r="Y15" s="97"/>
      <c r="Z15" s="97"/>
      <c r="AA15" s="97"/>
      <c r="AB15" s="97"/>
      <c r="AC15" s="95">
        <v>6845</v>
      </c>
      <c r="AD15" s="95"/>
      <c r="AE15" s="95"/>
      <c r="AF15" s="95"/>
      <c r="AG15" s="95"/>
      <c r="AH15" s="95"/>
      <c r="AI15" s="95"/>
      <c r="AJ15" s="95"/>
      <c r="AK15" s="95"/>
      <c r="AL15" s="15">
        <v>0.15991869728757299</v>
      </c>
    </row>
    <row r="16" spans="2:41" s="1" customFormat="1" ht="8.15" customHeight="1" x14ac:dyDescent="0.2">
      <c r="B16" s="103" t="s">
        <v>561</v>
      </c>
      <c r="C16" s="103"/>
      <c r="D16" s="103"/>
      <c r="E16" s="103"/>
      <c r="F16" s="103"/>
      <c r="G16" s="103"/>
      <c r="H16" s="103"/>
      <c r="I16" s="103"/>
      <c r="J16" s="104">
        <v>400332252.33999997</v>
      </c>
      <c r="K16" s="104"/>
      <c r="L16" s="104"/>
      <c r="M16" s="104"/>
      <c r="N16" s="104"/>
      <c r="O16" s="104"/>
      <c r="P16" s="104"/>
      <c r="Q16" s="104"/>
      <c r="R16" s="104"/>
      <c r="S16" s="104"/>
      <c r="T16" s="97">
        <v>0.136018687356387</v>
      </c>
      <c r="U16" s="97"/>
      <c r="V16" s="97"/>
      <c r="W16" s="97"/>
      <c r="X16" s="97"/>
      <c r="Y16" s="97"/>
      <c r="Z16" s="97"/>
      <c r="AA16" s="97"/>
      <c r="AB16" s="97"/>
      <c r="AC16" s="95">
        <v>5611</v>
      </c>
      <c r="AD16" s="95"/>
      <c r="AE16" s="95"/>
      <c r="AF16" s="95"/>
      <c r="AG16" s="95"/>
      <c r="AH16" s="95"/>
      <c r="AI16" s="95"/>
      <c r="AJ16" s="95"/>
      <c r="AK16" s="95"/>
      <c r="AL16" s="15">
        <v>0.13108894236385299</v>
      </c>
    </row>
    <row r="17" spans="2:41" s="1" customFormat="1" ht="8.15" customHeight="1" x14ac:dyDescent="0.2">
      <c r="B17" s="103" t="s">
        <v>567</v>
      </c>
      <c r="C17" s="103"/>
      <c r="D17" s="103"/>
      <c r="E17" s="103"/>
      <c r="F17" s="103"/>
      <c r="G17" s="103"/>
      <c r="H17" s="103"/>
      <c r="I17" s="103"/>
      <c r="J17" s="104">
        <v>324020883.37999898</v>
      </c>
      <c r="K17" s="104"/>
      <c r="L17" s="104"/>
      <c r="M17" s="104"/>
      <c r="N17" s="104"/>
      <c r="O17" s="104"/>
      <c r="P17" s="104"/>
      <c r="Q17" s="104"/>
      <c r="R17" s="104"/>
      <c r="S17" s="104"/>
      <c r="T17" s="97">
        <v>0.11009079327431701</v>
      </c>
      <c r="U17" s="97"/>
      <c r="V17" s="97"/>
      <c r="W17" s="97"/>
      <c r="X17" s="97"/>
      <c r="Y17" s="97"/>
      <c r="Z17" s="97"/>
      <c r="AA17" s="97"/>
      <c r="AB17" s="97"/>
      <c r="AC17" s="95">
        <v>5332</v>
      </c>
      <c r="AD17" s="95"/>
      <c r="AE17" s="95"/>
      <c r="AF17" s="95"/>
      <c r="AG17" s="95"/>
      <c r="AH17" s="95"/>
      <c r="AI17" s="95"/>
      <c r="AJ17" s="95"/>
      <c r="AK17" s="95"/>
      <c r="AL17" s="15">
        <v>0.124570707660678</v>
      </c>
    </row>
    <row r="18" spans="2:41" s="1" customFormat="1" ht="8.15" customHeight="1" x14ac:dyDescent="0.2">
      <c r="B18" s="103" t="s">
        <v>565</v>
      </c>
      <c r="C18" s="103"/>
      <c r="D18" s="103"/>
      <c r="E18" s="103"/>
      <c r="F18" s="103"/>
      <c r="G18" s="103"/>
      <c r="H18" s="103"/>
      <c r="I18" s="103"/>
      <c r="J18" s="104">
        <v>306457770.52999997</v>
      </c>
      <c r="K18" s="104"/>
      <c r="L18" s="104"/>
      <c r="M18" s="104"/>
      <c r="N18" s="104"/>
      <c r="O18" s="104"/>
      <c r="P18" s="104"/>
      <c r="Q18" s="104"/>
      <c r="R18" s="104"/>
      <c r="S18" s="104"/>
      <c r="T18" s="97">
        <v>0.104123471026895</v>
      </c>
      <c r="U18" s="97"/>
      <c r="V18" s="97"/>
      <c r="W18" s="97"/>
      <c r="X18" s="97"/>
      <c r="Y18" s="97"/>
      <c r="Z18" s="97"/>
      <c r="AA18" s="97"/>
      <c r="AB18" s="97"/>
      <c r="AC18" s="95">
        <v>3328</v>
      </c>
      <c r="AD18" s="95"/>
      <c r="AE18" s="95"/>
      <c r="AF18" s="95"/>
      <c r="AG18" s="95"/>
      <c r="AH18" s="95"/>
      <c r="AI18" s="95"/>
      <c r="AJ18" s="95"/>
      <c r="AK18" s="95"/>
      <c r="AL18" s="15">
        <v>7.7751559470130599E-2</v>
      </c>
    </row>
    <row r="19" spans="2:41" s="1" customFormat="1" ht="8.15" customHeight="1" x14ac:dyDescent="0.2">
      <c r="B19" s="103" t="s">
        <v>571</v>
      </c>
      <c r="C19" s="103"/>
      <c r="D19" s="103"/>
      <c r="E19" s="103"/>
      <c r="F19" s="103"/>
      <c r="G19" s="103"/>
      <c r="H19" s="103"/>
      <c r="I19" s="103"/>
      <c r="J19" s="104">
        <v>233752504.50999999</v>
      </c>
      <c r="K19" s="104"/>
      <c r="L19" s="104"/>
      <c r="M19" s="104"/>
      <c r="N19" s="104"/>
      <c r="O19" s="104"/>
      <c r="P19" s="104"/>
      <c r="Q19" s="104"/>
      <c r="R19" s="104"/>
      <c r="S19" s="104"/>
      <c r="T19" s="97">
        <v>7.94208027054365E-2</v>
      </c>
      <c r="U19" s="97"/>
      <c r="V19" s="97"/>
      <c r="W19" s="97"/>
      <c r="X19" s="97"/>
      <c r="Y19" s="97"/>
      <c r="Z19" s="97"/>
      <c r="AA19" s="97"/>
      <c r="AB19" s="97"/>
      <c r="AC19" s="95">
        <v>3602</v>
      </c>
      <c r="AD19" s="95"/>
      <c r="AE19" s="95"/>
      <c r="AF19" s="95"/>
      <c r="AG19" s="95"/>
      <c r="AH19" s="95"/>
      <c r="AI19" s="95"/>
      <c r="AJ19" s="95"/>
      <c r="AK19" s="95"/>
      <c r="AL19" s="15">
        <v>8.4152979931313196E-2</v>
      </c>
    </row>
    <row r="20" spans="2:41" s="1" customFormat="1" ht="8.15" customHeight="1" x14ac:dyDescent="0.2">
      <c r="B20" s="103" t="s">
        <v>569</v>
      </c>
      <c r="C20" s="103"/>
      <c r="D20" s="103"/>
      <c r="E20" s="103"/>
      <c r="F20" s="103"/>
      <c r="G20" s="103"/>
      <c r="H20" s="103"/>
      <c r="I20" s="103"/>
      <c r="J20" s="104">
        <v>200876367.74000001</v>
      </c>
      <c r="K20" s="104"/>
      <c r="L20" s="104"/>
      <c r="M20" s="104"/>
      <c r="N20" s="104"/>
      <c r="O20" s="104"/>
      <c r="P20" s="104"/>
      <c r="Q20" s="104"/>
      <c r="R20" s="104"/>
      <c r="S20" s="104"/>
      <c r="T20" s="97">
        <v>6.8250658549760201E-2</v>
      </c>
      <c r="U20" s="97"/>
      <c r="V20" s="97"/>
      <c r="W20" s="97"/>
      <c r="X20" s="97"/>
      <c r="Y20" s="97"/>
      <c r="Z20" s="97"/>
      <c r="AA20" s="97"/>
      <c r="AB20" s="97"/>
      <c r="AC20" s="95">
        <v>3320</v>
      </c>
      <c r="AD20" s="95"/>
      <c r="AE20" s="95"/>
      <c r="AF20" s="95"/>
      <c r="AG20" s="95"/>
      <c r="AH20" s="95"/>
      <c r="AI20" s="95"/>
      <c r="AJ20" s="95"/>
      <c r="AK20" s="95"/>
      <c r="AL20" s="15">
        <v>7.7564656682942795E-2</v>
      </c>
    </row>
    <row r="21" spans="2:41" s="1" customFormat="1" ht="8.15" customHeight="1" x14ac:dyDescent="0.2">
      <c r="B21" s="103" t="s">
        <v>573</v>
      </c>
      <c r="C21" s="103"/>
      <c r="D21" s="103"/>
      <c r="E21" s="103"/>
      <c r="F21" s="103"/>
      <c r="G21" s="103"/>
      <c r="H21" s="103"/>
      <c r="I21" s="103"/>
      <c r="J21" s="104">
        <v>185786318.34999999</v>
      </c>
      <c r="K21" s="104"/>
      <c r="L21" s="104"/>
      <c r="M21" s="104"/>
      <c r="N21" s="104"/>
      <c r="O21" s="104"/>
      <c r="P21" s="104"/>
      <c r="Q21" s="104"/>
      <c r="R21" s="104"/>
      <c r="S21" s="104"/>
      <c r="T21" s="97">
        <v>6.3123595471096097E-2</v>
      </c>
      <c r="U21" s="97"/>
      <c r="V21" s="97"/>
      <c r="W21" s="97"/>
      <c r="X21" s="97"/>
      <c r="Y21" s="97"/>
      <c r="Z21" s="97"/>
      <c r="AA21" s="97"/>
      <c r="AB21" s="97"/>
      <c r="AC21" s="95">
        <v>2981</v>
      </c>
      <c r="AD21" s="95"/>
      <c r="AE21" s="95"/>
      <c r="AF21" s="95"/>
      <c r="AG21" s="95"/>
      <c r="AH21" s="95"/>
      <c r="AI21" s="95"/>
      <c r="AJ21" s="95"/>
      <c r="AK21" s="95"/>
      <c r="AL21" s="15">
        <v>6.9644651075859196E-2</v>
      </c>
    </row>
    <row r="22" spans="2:41" s="1" customFormat="1" ht="8.15" customHeight="1" x14ac:dyDescent="0.2">
      <c r="B22" s="103" t="s">
        <v>575</v>
      </c>
      <c r="C22" s="103"/>
      <c r="D22" s="103"/>
      <c r="E22" s="103"/>
      <c r="F22" s="103"/>
      <c r="G22" s="103"/>
      <c r="H22" s="103"/>
      <c r="I22" s="103"/>
      <c r="J22" s="104">
        <v>162069843.74000001</v>
      </c>
      <c r="K22" s="104"/>
      <c r="L22" s="104"/>
      <c r="M22" s="104"/>
      <c r="N22" s="104"/>
      <c r="O22" s="104"/>
      <c r="P22" s="104"/>
      <c r="Q22" s="104"/>
      <c r="R22" s="104"/>
      <c r="S22" s="104"/>
      <c r="T22" s="97">
        <v>5.5065579344946998E-2</v>
      </c>
      <c r="U22" s="97"/>
      <c r="V22" s="97"/>
      <c r="W22" s="97"/>
      <c r="X22" s="97"/>
      <c r="Y22" s="97"/>
      <c r="Z22" s="97"/>
      <c r="AA22" s="97"/>
      <c r="AB22" s="97"/>
      <c r="AC22" s="95">
        <v>2028</v>
      </c>
      <c r="AD22" s="95"/>
      <c r="AE22" s="95"/>
      <c r="AF22" s="95"/>
      <c r="AG22" s="95"/>
      <c r="AH22" s="95"/>
      <c r="AI22" s="95"/>
      <c r="AJ22" s="95"/>
      <c r="AK22" s="95"/>
      <c r="AL22" s="15">
        <v>4.7379856552110799E-2</v>
      </c>
    </row>
    <row r="23" spans="2:41" s="1" customFormat="1" ht="8.15" customHeight="1" x14ac:dyDescent="0.2">
      <c r="B23" s="103" t="s">
        <v>577</v>
      </c>
      <c r="C23" s="103"/>
      <c r="D23" s="103"/>
      <c r="E23" s="103"/>
      <c r="F23" s="103"/>
      <c r="G23" s="103"/>
      <c r="H23" s="103"/>
      <c r="I23" s="103"/>
      <c r="J23" s="104">
        <v>114171283.61</v>
      </c>
      <c r="K23" s="104"/>
      <c r="L23" s="104"/>
      <c r="M23" s="104"/>
      <c r="N23" s="104"/>
      <c r="O23" s="104"/>
      <c r="P23" s="104"/>
      <c r="Q23" s="104"/>
      <c r="R23" s="104"/>
      <c r="S23" s="104"/>
      <c r="T23" s="97">
        <v>3.8791349034843499E-2</v>
      </c>
      <c r="U23" s="97"/>
      <c r="V23" s="97"/>
      <c r="W23" s="97"/>
      <c r="X23" s="97"/>
      <c r="Y23" s="97"/>
      <c r="Z23" s="97"/>
      <c r="AA23" s="97"/>
      <c r="AB23" s="97"/>
      <c r="AC23" s="95">
        <v>1697</v>
      </c>
      <c r="AD23" s="95"/>
      <c r="AE23" s="95"/>
      <c r="AF23" s="95"/>
      <c r="AG23" s="95"/>
      <c r="AH23" s="95"/>
      <c r="AI23" s="95"/>
      <c r="AJ23" s="95"/>
      <c r="AK23" s="95"/>
      <c r="AL23" s="15">
        <v>3.9646753732214997E-2</v>
      </c>
    </row>
    <row r="24" spans="2:41" s="1" customFormat="1" ht="8.15" customHeight="1" x14ac:dyDescent="0.2">
      <c r="B24" s="103" t="s">
        <v>511</v>
      </c>
      <c r="C24" s="103"/>
      <c r="D24" s="103"/>
      <c r="E24" s="103"/>
      <c r="F24" s="103"/>
      <c r="G24" s="103"/>
      <c r="H24" s="103"/>
      <c r="I24" s="103"/>
      <c r="J24" s="104">
        <v>79741752.090000093</v>
      </c>
      <c r="K24" s="104"/>
      <c r="L24" s="104"/>
      <c r="M24" s="104"/>
      <c r="N24" s="104"/>
      <c r="O24" s="104"/>
      <c r="P24" s="104"/>
      <c r="Q24" s="104"/>
      <c r="R24" s="104"/>
      <c r="S24" s="104"/>
      <c r="T24" s="97">
        <v>2.70934164893827E-2</v>
      </c>
      <c r="U24" s="97"/>
      <c r="V24" s="97"/>
      <c r="W24" s="97"/>
      <c r="X24" s="97"/>
      <c r="Y24" s="97"/>
      <c r="Z24" s="97"/>
      <c r="AA24" s="97"/>
      <c r="AB24" s="97"/>
      <c r="AC24" s="95">
        <v>1148</v>
      </c>
      <c r="AD24" s="95"/>
      <c r="AE24" s="95"/>
      <c r="AF24" s="95"/>
      <c r="AG24" s="95"/>
      <c r="AH24" s="95"/>
      <c r="AI24" s="95"/>
      <c r="AJ24" s="95"/>
      <c r="AK24" s="95"/>
      <c r="AL24" s="15">
        <v>2.68205499614513E-2</v>
      </c>
    </row>
    <row r="25" spans="2:41" s="1" customFormat="1" ht="8.15" customHeight="1" x14ac:dyDescent="0.2">
      <c r="B25" s="103" t="s">
        <v>65</v>
      </c>
      <c r="C25" s="103"/>
      <c r="D25" s="103"/>
      <c r="E25" s="103"/>
      <c r="F25" s="103"/>
      <c r="G25" s="103"/>
      <c r="H25" s="103"/>
      <c r="I25" s="103"/>
      <c r="J25" s="104">
        <v>3127194.8</v>
      </c>
      <c r="K25" s="104"/>
      <c r="L25" s="104"/>
      <c r="M25" s="104"/>
      <c r="N25" s="104"/>
      <c r="O25" s="104"/>
      <c r="P25" s="104"/>
      <c r="Q25" s="104"/>
      <c r="R25" s="104"/>
      <c r="S25" s="104"/>
      <c r="T25" s="97">
        <v>1.06250977611084E-3</v>
      </c>
      <c r="U25" s="97"/>
      <c r="V25" s="97"/>
      <c r="W25" s="97"/>
      <c r="X25" s="97"/>
      <c r="Y25" s="97"/>
      <c r="Z25" s="97"/>
      <c r="AA25" s="97"/>
      <c r="AB25" s="97"/>
      <c r="AC25" s="95">
        <v>50</v>
      </c>
      <c r="AD25" s="95"/>
      <c r="AE25" s="95"/>
      <c r="AF25" s="95"/>
      <c r="AG25" s="95"/>
      <c r="AH25" s="95"/>
      <c r="AI25" s="95"/>
      <c r="AJ25" s="95"/>
      <c r="AK25" s="95"/>
      <c r="AL25" s="15">
        <v>1.1681424199238399E-3</v>
      </c>
    </row>
    <row r="26" spans="2:41" s="1" customFormat="1" ht="8.9" customHeight="1" x14ac:dyDescent="0.2">
      <c r="B26" s="101"/>
      <c r="C26" s="101"/>
      <c r="D26" s="101"/>
      <c r="E26" s="101"/>
      <c r="F26" s="101"/>
      <c r="G26" s="101"/>
      <c r="H26" s="101"/>
      <c r="I26" s="101"/>
      <c r="J26" s="105">
        <v>2943215084.0500002</v>
      </c>
      <c r="K26" s="105"/>
      <c r="L26" s="105"/>
      <c r="M26" s="105"/>
      <c r="N26" s="105"/>
      <c r="O26" s="105"/>
      <c r="P26" s="105"/>
      <c r="Q26" s="105"/>
      <c r="R26" s="105"/>
      <c r="S26" s="105"/>
      <c r="T26" s="98">
        <v>1</v>
      </c>
      <c r="U26" s="98"/>
      <c r="V26" s="98"/>
      <c r="W26" s="98"/>
      <c r="X26" s="98"/>
      <c r="Y26" s="98"/>
      <c r="Z26" s="98"/>
      <c r="AA26" s="98"/>
      <c r="AB26" s="98"/>
      <c r="AC26" s="96">
        <v>42803</v>
      </c>
      <c r="AD26" s="96"/>
      <c r="AE26" s="96"/>
      <c r="AF26" s="96"/>
      <c r="AG26" s="96"/>
      <c r="AH26" s="96"/>
      <c r="AI26" s="96"/>
      <c r="AJ26" s="96"/>
      <c r="AK26" s="96"/>
      <c r="AL26" s="42">
        <v>1</v>
      </c>
    </row>
    <row r="27" spans="2:41" s="1" customFormat="1" ht="6" customHeight="1" x14ac:dyDescent="0.2"/>
    <row r="28" spans="2:41" s="1" customFormat="1" ht="12.75" customHeight="1" x14ac:dyDescent="0.2">
      <c r="B28" s="79" t="s">
        <v>1145</v>
      </c>
      <c r="C28" s="79"/>
      <c r="D28" s="79"/>
      <c r="E28" s="79"/>
      <c r="F28" s="79"/>
      <c r="G28" s="79"/>
      <c r="H28" s="79"/>
      <c r="I28" s="79"/>
      <c r="J28" s="79"/>
      <c r="K28" s="79"/>
      <c r="L28" s="79"/>
      <c r="M28" s="79"/>
      <c r="N28" s="79"/>
      <c r="O28" s="79"/>
      <c r="P28" s="79"/>
      <c r="Q28" s="79"/>
      <c r="R28" s="79"/>
      <c r="S28" s="79"/>
      <c r="T28" s="79"/>
      <c r="U28" s="79"/>
      <c r="V28" s="79"/>
      <c r="W28" s="79"/>
      <c r="X28" s="79"/>
      <c r="Y28" s="79"/>
      <c r="Z28" s="79"/>
      <c r="AA28" s="79"/>
      <c r="AB28" s="79"/>
      <c r="AC28" s="79"/>
      <c r="AD28" s="79"/>
      <c r="AE28" s="79"/>
      <c r="AF28" s="79"/>
      <c r="AG28" s="79"/>
      <c r="AH28" s="79"/>
      <c r="AI28" s="79"/>
      <c r="AJ28" s="79"/>
      <c r="AK28" s="79"/>
      <c r="AL28" s="79"/>
      <c r="AM28" s="79"/>
      <c r="AN28" s="79"/>
      <c r="AO28" s="79"/>
    </row>
    <row r="29" spans="2:41" s="1" customFormat="1" ht="5.25" customHeight="1" x14ac:dyDescent="0.2"/>
    <row r="30" spans="2:41" s="1" customFormat="1" ht="8.9" customHeight="1" x14ac:dyDescent="0.2">
      <c r="B30" s="77" t="s">
        <v>1037</v>
      </c>
      <c r="C30" s="77"/>
      <c r="D30" s="77"/>
      <c r="E30" s="77"/>
      <c r="F30" s="77"/>
      <c r="G30" s="77"/>
      <c r="H30" s="77"/>
      <c r="I30" s="77"/>
      <c r="J30" s="77" t="s">
        <v>1034</v>
      </c>
      <c r="K30" s="77"/>
      <c r="L30" s="77"/>
      <c r="M30" s="77"/>
      <c r="N30" s="77"/>
      <c r="O30" s="77"/>
      <c r="P30" s="77"/>
      <c r="Q30" s="77"/>
      <c r="R30" s="77"/>
      <c r="S30" s="77"/>
      <c r="T30" s="77" t="s">
        <v>1035</v>
      </c>
      <c r="U30" s="77"/>
      <c r="V30" s="77"/>
      <c r="W30" s="77"/>
      <c r="X30" s="77"/>
      <c r="Y30" s="77"/>
      <c r="Z30" s="77"/>
      <c r="AA30" s="77"/>
      <c r="AB30" s="77"/>
      <c r="AC30" s="77" t="s">
        <v>1036</v>
      </c>
      <c r="AD30" s="77"/>
      <c r="AE30" s="77"/>
      <c r="AF30" s="77"/>
      <c r="AG30" s="77"/>
      <c r="AH30" s="77"/>
      <c r="AI30" s="77"/>
      <c r="AJ30" s="77"/>
      <c r="AK30" s="77" t="s">
        <v>1035</v>
      </c>
      <c r="AL30" s="77"/>
    </row>
    <row r="31" spans="2:41" s="1" customFormat="1" ht="8.5" customHeight="1" x14ac:dyDescent="0.2">
      <c r="B31" s="99" t="s">
        <v>1038</v>
      </c>
      <c r="C31" s="99"/>
      <c r="D31" s="99"/>
      <c r="E31" s="99"/>
      <c r="F31" s="99"/>
      <c r="G31" s="99"/>
      <c r="H31" s="99"/>
      <c r="I31" s="99"/>
      <c r="J31" s="104">
        <v>234439117.59</v>
      </c>
      <c r="K31" s="104"/>
      <c r="L31" s="104"/>
      <c r="M31" s="104"/>
      <c r="N31" s="104"/>
      <c r="O31" s="104"/>
      <c r="P31" s="104"/>
      <c r="Q31" s="104"/>
      <c r="R31" s="104"/>
      <c r="S31" s="104"/>
      <c r="T31" s="97">
        <v>7.9654089454923901E-2</v>
      </c>
      <c r="U31" s="97"/>
      <c r="V31" s="97"/>
      <c r="W31" s="97"/>
      <c r="X31" s="97"/>
      <c r="Y31" s="97"/>
      <c r="Z31" s="97"/>
      <c r="AA31" s="97"/>
      <c r="AB31" s="97"/>
      <c r="AC31" s="95">
        <v>1993</v>
      </c>
      <c r="AD31" s="95"/>
      <c r="AE31" s="95"/>
      <c r="AF31" s="95"/>
      <c r="AG31" s="95"/>
      <c r="AH31" s="95"/>
      <c r="AI31" s="95"/>
      <c r="AJ31" s="95"/>
      <c r="AK31" s="97">
        <v>4.6562156858164103E-2</v>
      </c>
      <c r="AL31" s="97"/>
    </row>
    <row r="32" spans="2:41" s="1" customFormat="1" ht="8.5" customHeight="1" x14ac:dyDescent="0.2">
      <c r="B32" s="99" t="s">
        <v>1039</v>
      </c>
      <c r="C32" s="99"/>
      <c r="D32" s="99"/>
      <c r="E32" s="99"/>
      <c r="F32" s="99"/>
      <c r="G32" s="99"/>
      <c r="H32" s="99"/>
      <c r="I32" s="99"/>
      <c r="J32" s="104">
        <v>417802516.02000099</v>
      </c>
      <c r="K32" s="104"/>
      <c r="L32" s="104"/>
      <c r="M32" s="104"/>
      <c r="N32" s="104"/>
      <c r="O32" s="104"/>
      <c r="P32" s="104"/>
      <c r="Q32" s="104"/>
      <c r="R32" s="104"/>
      <c r="S32" s="104"/>
      <c r="T32" s="97">
        <v>0.14195446275203399</v>
      </c>
      <c r="U32" s="97"/>
      <c r="V32" s="97"/>
      <c r="W32" s="97"/>
      <c r="X32" s="97"/>
      <c r="Y32" s="97"/>
      <c r="Z32" s="97"/>
      <c r="AA32" s="97"/>
      <c r="AB32" s="97"/>
      <c r="AC32" s="95">
        <v>4041</v>
      </c>
      <c r="AD32" s="95"/>
      <c r="AE32" s="95"/>
      <c r="AF32" s="95"/>
      <c r="AG32" s="95"/>
      <c r="AH32" s="95"/>
      <c r="AI32" s="95"/>
      <c r="AJ32" s="95"/>
      <c r="AK32" s="97">
        <v>9.4409270378244495E-2</v>
      </c>
      <c r="AL32" s="97"/>
    </row>
    <row r="33" spans="2:38" s="1" customFormat="1" ht="8.5" customHeight="1" x14ac:dyDescent="0.2">
      <c r="B33" s="99" t="s">
        <v>1040</v>
      </c>
      <c r="C33" s="99"/>
      <c r="D33" s="99"/>
      <c r="E33" s="99"/>
      <c r="F33" s="99"/>
      <c r="G33" s="99"/>
      <c r="H33" s="99"/>
      <c r="I33" s="99"/>
      <c r="J33" s="104">
        <v>454623970.830001</v>
      </c>
      <c r="K33" s="104"/>
      <c r="L33" s="104"/>
      <c r="M33" s="104"/>
      <c r="N33" s="104"/>
      <c r="O33" s="104"/>
      <c r="P33" s="104"/>
      <c r="Q33" s="104"/>
      <c r="R33" s="104"/>
      <c r="S33" s="104"/>
      <c r="T33" s="97">
        <v>0.154465085917002</v>
      </c>
      <c r="U33" s="97"/>
      <c r="V33" s="97"/>
      <c r="W33" s="97"/>
      <c r="X33" s="97"/>
      <c r="Y33" s="97"/>
      <c r="Z33" s="97"/>
      <c r="AA33" s="97"/>
      <c r="AB33" s="97"/>
      <c r="AC33" s="95">
        <v>5161</v>
      </c>
      <c r="AD33" s="95"/>
      <c r="AE33" s="95"/>
      <c r="AF33" s="95"/>
      <c r="AG33" s="95"/>
      <c r="AH33" s="95"/>
      <c r="AI33" s="95"/>
      <c r="AJ33" s="95"/>
      <c r="AK33" s="97">
        <v>0.120575660584538</v>
      </c>
      <c r="AL33" s="97"/>
    </row>
    <row r="34" spans="2:38" s="1" customFormat="1" ht="8.5" customHeight="1" x14ac:dyDescent="0.2">
      <c r="B34" s="99" t="s">
        <v>1041</v>
      </c>
      <c r="C34" s="99"/>
      <c r="D34" s="99"/>
      <c r="E34" s="99"/>
      <c r="F34" s="99"/>
      <c r="G34" s="99"/>
      <c r="H34" s="99"/>
      <c r="I34" s="99"/>
      <c r="J34" s="104">
        <v>264379274.08000001</v>
      </c>
      <c r="K34" s="104"/>
      <c r="L34" s="104"/>
      <c r="M34" s="104"/>
      <c r="N34" s="104"/>
      <c r="O34" s="104"/>
      <c r="P34" s="104"/>
      <c r="Q34" s="104"/>
      <c r="R34" s="104"/>
      <c r="S34" s="104"/>
      <c r="T34" s="97">
        <v>8.9826691740177406E-2</v>
      </c>
      <c r="U34" s="97"/>
      <c r="V34" s="97"/>
      <c r="W34" s="97"/>
      <c r="X34" s="97"/>
      <c r="Y34" s="97"/>
      <c r="Z34" s="97"/>
      <c r="AA34" s="97"/>
      <c r="AB34" s="97"/>
      <c r="AC34" s="95">
        <v>3404</v>
      </c>
      <c r="AD34" s="95"/>
      <c r="AE34" s="95"/>
      <c r="AF34" s="95"/>
      <c r="AG34" s="95"/>
      <c r="AH34" s="95"/>
      <c r="AI34" s="95"/>
      <c r="AJ34" s="95"/>
      <c r="AK34" s="97">
        <v>7.9527135948414804E-2</v>
      </c>
      <c r="AL34" s="97"/>
    </row>
    <row r="35" spans="2:38" s="1" customFormat="1" ht="8.5" customHeight="1" x14ac:dyDescent="0.2">
      <c r="B35" s="99" t="s">
        <v>1042</v>
      </c>
      <c r="C35" s="99"/>
      <c r="D35" s="99"/>
      <c r="E35" s="99"/>
      <c r="F35" s="99"/>
      <c r="G35" s="99"/>
      <c r="H35" s="99"/>
      <c r="I35" s="99"/>
      <c r="J35" s="104">
        <v>333744770.41999799</v>
      </c>
      <c r="K35" s="104"/>
      <c r="L35" s="104"/>
      <c r="M35" s="104"/>
      <c r="N35" s="104"/>
      <c r="O35" s="104"/>
      <c r="P35" s="104"/>
      <c r="Q35" s="104"/>
      <c r="R35" s="104"/>
      <c r="S35" s="104"/>
      <c r="T35" s="97">
        <v>0.113394624887811</v>
      </c>
      <c r="U35" s="97"/>
      <c r="V35" s="97"/>
      <c r="W35" s="97"/>
      <c r="X35" s="97"/>
      <c r="Y35" s="97"/>
      <c r="Z35" s="97"/>
      <c r="AA35" s="97"/>
      <c r="AB35" s="97"/>
      <c r="AC35" s="95">
        <v>4524</v>
      </c>
      <c r="AD35" s="95"/>
      <c r="AE35" s="95"/>
      <c r="AF35" s="95"/>
      <c r="AG35" s="95"/>
      <c r="AH35" s="95"/>
      <c r="AI35" s="95"/>
      <c r="AJ35" s="95"/>
      <c r="AK35" s="97">
        <v>0.10569352615470901</v>
      </c>
      <c r="AL35" s="97"/>
    </row>
    <row r="36" spans="2:38" s="1" customFormat="1" ht="8.5" customHeight="1" x14ac:dyDescent="0.2">
      <c r="B36" s="99" t="s">
        <v>1043</v>
      </c>
      <c r="C36" s="99"/>
      <c r="D36" s="99"/>
      <c r="E36" s="99"/>
      <c r="F36" s="99"/>
      <c r="G36" s="99"/>
      <c r="H36" s="99"/>
      <c r="I36" s="99"/>
      <c r="J36" s="104">
        <v>619533138.27000201</v>
      </c>
      <c r="K36" s="104"/>
      <c r="L36" s="104"/>
      <c r="M36" s="104"/>
      <c r="N36" s="104"/>
      <c r="O36" s="104"/>
      <c r="P36" s="104"/>
      <c r="Q36" s="104"/>
      <c r="R36" s="104"/>
      <c r="S36" s="104"/>
      <c r="T36" s="97">
        <v>0.21049536665784399</v>
      </c>
      <c r="U36" s="97"/>
      <c r="V36" s="97"/>
      <c r="W36" s="97"/>
      <c r="X36" s="97"/>
      <c r="Y36" s="97"/>
      <c r="Z36" s="97"/>
      <c r="AA36" s="97"/>
      <c r="AB36" s="97"/>
      <c r="AC36" s="95">
        <v>10224</v>
      </c>
      <c r="AD36" s="95"/>
      <c r="AE36" s="95"/>
      <c r="AF36" s="95"/>
      <c r="AG36" s="95"/>
      <c r="AH36" s="95"/>
      <c r="AI36" s="95"/>
      <c r="AJ36" s="95"/>
      <c r="AK36" s="97">
        <v>0.23886176202602599</v>
      </c>
      <c r="AL36" s="97"/>
    </row>
    <row r="37" spans="2:38" s="1" customFormat="1" ht="8.5" customHeight="1" x14ac:dyDescent="0.2">
      <c r="B37" s="99" t="s">
        <v>1044</v>
      </c>
      <c r="C37" s="99"/>
      <c r="D37" s="99"/>
      <c r="E37" s="99"/>
      <c r="F37" s="99"/>
      <c r="G37" s="99"/>
      <c r="H37" s="99"/>
      <c r="I37" s="99"/>
      <c r="J37" s="104">
        <v>405773517.89999998</v>
      </c>
      <c r="K37" s="104"/>
      <c r="L37" s="104"/>
      <c r="M37" s="104"/>
      <c r="N37" s="104"/>
      <c r="O37" s="104"/>
      <c r="P37" s="104"/>
      <c r="Q37" s="104"/>
      <c r="R37" s="104"/>
      <c r="S37" s="104"/>
      <c r="T37" s="97">
        <v>0.137867436226114</v>
      </c>
      <c r="U37" s="97"/>
      <c r="V37" s="97"/>
      <c r="W37" s="97"/>
      <c r="X37" s="97"/>
      <c r="Y37" s="97"/>
      <c r="Z37" s="97"/>
      <c r="AA37" s="97"/>
      <c r="AB37" s="97"/>
      <c r="AC37" s="95">
        <v>7968</v>
      </c>
      <c r="AD37" s="95"/>
      <c r="AE37" s="95"/>
      <c r="AF37" s="95"/>
      <c r="AG37" s="95"/>
      <c r="AH37" s="95"/>
      <c r="AI37" s="95"/>
      <c r="AJ37" s="95"/>
      <c r="AK37" s="97">
        <v>0.18615517603906301</v>
      </c>
      <c r="AL37" s="97"/>
    </row>
    <row r="38" spans="2:38" s="1" customFormat="1" ht="8.5" customHeight="1" x14ac:dyDescent="0.2">
      <c r="B38" s="99" t="s">
        <v>1045</v>
      </c>
      <c r="C38" s="99"/>
      <c r="D38" s="99"/>
      <c r="E38" s="99"/>
      <c r="F38" s="99"/>
      <c r="G38" s="99"/>
      <c r="H38" s="99"/>
      <c r="I38" s="99"/>
      <c r="J38" s="104">
        <v>172316685.71000001</v>
      </c>
      <c r="K38" s="104"/>
      <c r="L38" s="104"/>
      <c r="M38" s="104"/>
      <c r="N38" s="104"/>
      <c r="O38" s="104"/>
      <c r="P38" s="104"/>
      <c r="Q38" s="104"/>
      <c r="R38" s="104"/>
      <c r="S38" s="104"/>
      <c r="T38" s="97">
        <v>5.8547092478502899E-2</v>
      </c>
      <c r="U38" s="97"/>
      <c r="V38" s="97"/>
      <c r="W38" s="97"/>
      <c r="X38" s="97"/>
      <c r="Y38" s="97"/>
      <c r="Z38" s="97"/>
      <c r="AA38" s="97"/>
      <c r="AB38" s="97"/>
      <c r="AC38" s="95">
        <v>4162</v>
      </c>
      <c r="AD38" s="95"/>
      <c r="AE38" s="95"/>
      <c r="AF38" s="95"/>
      <c r="AG38" s="95"/>
      <c r="AH38" s="95"/>
      <c r="AI38" s="95"/>
      <c r="AJ38" s="95"/>
      <c r="AK38" s="97">
        <v>9.7236175034460207E-2</v>
      </c>
      <c r="AL38" s="97"/>
    </row>
    <row r="39" spans="2:38" s="1" customFormat="1" ht="8.5" customHeight="1" x14ac:dyDescent="0.2">
      <c r="B39" s="99" t="s">
        <v>1046</v>
      </c>
      <c r="C39" s="99"/>
      <c r="D39" s="99"/>
      <c r="E39" s="99"/>
      <c r="F39" s="99"/>
      <c r="G39" s="99"/>
      <c r="H39" s="99"/>
      <c r="I39" s="99"/>
      <c r="J39" s="104">
        <v>7853268.4100000001</v>
      </c>
      <c r="K39" s="104"/>
      <c r="L39" s="104"/>
      <c r="M39" s="104"/>
      <c r="N39" s="104"/>
      <c r="O39" s="104"/>
      <c r="P39" s="104"/>
      <c r="Q39" s="104"/>
      <c r="R39" s="104"/>
      <c r="S39" s="104"/>
      <c r="T39" s="97">
        <v>2.66826181088796E-3</v>
      </c>
      <c r="U39" s="97"/>
      <c r="V39" s="97"/>
      <c r="W39" s="97"/>
      <c r="X39" s="97"/>
      <c r="Y39" s="97"/>
      <c r="Z39" s="97"/>
      <c r="AA39" s="97"/>
      <c r="AB39" s="97"/>
      <c r="AC39" s="95">
        <v>223</v>
      </c>
      <c r="AD39" s="95"/>
      <c r="AE39" s="95"/>
      <c r="AF39" s="95"/>
      <c r="AG39" s="95"/>
      <c r="AH39" s="95"/>
      <c r="AI39" s="95"/>
      <c r="AJ39" s="95"/>
      <c r="AK39" s="97">
        <v>5.20991519286031E-3</v>
      </c>
      <c r="AL39" s="97"/>
    </row>
    <row r="40" spans="2:38" s="1" customFormat="1" ht="8.5" customHeight="1" x14ac:dyDescent="0.2">
      <c r="B40" s="99" t="s">
        <v>1047</v>
      </c>
      <c r="C40" s="99"/>
      <c r="D40" s="99"/>
      <c r="E40" s="99"/>
      <c r="F40" s="99"/>
      <c r="G40" s="99"/>
      <c r="H40" s="99"/>
      <c r="I40" s="99"/>
      <c r="J40" s="104">
        <v>3426897.04</v>
      </c>
      <c r="K40" s="104"/>
      <c r="L40" s="104"/>
      <c r="M40" s="104"/>
      <c r="N40" s="104"/>
      <c r="O40" s="104"/>
      <c r="P40" s="104"/>
      <c r="Q40" s="104"/>
      <c r="R40" s="104"/>
      <c r="S40" s="104"/>
      <c r="T40" s="97">
        <v>1.16433795768824E-3</v>
      </c>
      <c r="U40" s="97"/>
      <c r="V40" s="97"/>
      <c r="W40" s="97"/>
      <c r="X40" s="97"/>
      <c r="Y40" s="97"/>
      <c r="Z40" s="97"/>
      <c r="AA40" s="97"/>
      <c r="AB40" s="97"/>
      <c r="AC40" s="95">
        <v>143</v>
      </c>
      <c r="AD40" s="95"/>
      <c r="AE40" s="95"/>
      <c r="AF40" s="95"/>
      <c r="AG40" s="95"/>
      <c r="AH40" s="95"/>
      <c r="AI40" s="95"/>
      <c r="AJ40" s="95"/>
      <c r="AK40" s="97">
        <v>3.3408873209821699E-3</v>
      </c>
      <c r="AL40" s="97"/>
    </row>
    <row r="41" spans="2:38" s="1" customFormat="1" ht="8.5" customHeight="1" x14ac:dyDescent="0.2">
      <c r="B41" s="99" t="s">
        <v>1048</v>
      </c>
      <c r="C41" s="99"/>
      <c r="D41" s="99"/>
      <c r="E41" s="99"/>
      <c r="F41" s="99"/>
      <c r="G41" s="99"/>
      <c r="H41" s="99"/>
      <c r="I41" s="99"/>
      <c r="J41" s="104">
        <v>2042658.7</v>
      </c>
      <c r="K41" s="104"/>
      <c r="L41" s="104"/>
      <c r="M41" s="104"/>
      <c r="N41" s="104"/>
      <c r="O41" s="104"/>
      <c r="P41" s="104"/>
      <c r="Q41" s="104"/>
      <c r="R41" s="104"/>
      <c r="S41" s="104"/>
      <c r="T41" s="97">
        <v>6.9402291088737104E-4</v>
      </c>
      <c r="U41" s="97"/>
      <c r="V41" s="97"/>
      <c r="W41" s="97"/>
      <c r="X41" s="97"/>
      <c r="Y41" s="97"/>
      <c r="Z41" s="97"/>
      <c r="AA41" s="97"/>
      <c r="AB41" s="97"/>
      <c r="AC41" s="95">
        <v>104</v>
      </c>
      <c r="AD41" s="95"/>
      <c r="AE41" s="95"/>
      <c r="AF41" s="95"/>
      <c r="AG41" s="95"/>
      <c r="AH41" s="95"/>
      <c r="AI41" s="95"/>
      <c r="AJ41" s="95"/>
      <c r="AK41" s="97">
        <v>2.4297362334415799E-3</v>
      </c>
      <c r="AL41" s="97"/>
    </row>
    <row r="42" spans="2:38" s="1" customFormat="1" ht="8.5" customHeight="1" x14ac:dyDescent="0.2">
      <c r="B42" s="99" t="s">
        <v>1049</v>
      </c>
      <c r="C42" s="99"/>
      <c r="D42" s="99"/>
      <c r="E42" s="99"/>
      <c r="F42" s="99"/>
      <c r="G42" s="99"/>
      <c r="H42" s="99"/>
      <c r="I42" s="99"/>
      <c r="J42" s="104">
        <v>5855393.1500000004</v>
      </c>
      <c r="K42" s="104"/>
      <c r="L42" s="104"/>
      <c r="M42" s="104"/>
      <c r="N42" s="104"/>
      <c r="O42" s="104"/>
      <c r="P42" s="104"/>
      <c r="Q42" s="104"/>
      <c r="R42" s="104"/>
      <c r="S42" s="104"/>
      <c r="T42" s="97">
        <v>1.9894547230787899E-3</v>
      </c>
      <c r="U42" s="97"/>
      <c r="V42" s="97"/>
      <c r="W42" s="97"/>
      <c r="X42" s="97"/>
      <c r="Y42" s="97"/>
      <c r="Z42" s="97"/>
      <c r="AA42" s="97"/>
      <c r="AB42" s="97"/>
      <c r="AC42" s="95">
        <v>247</v>
      </c>
      <c r="AD42" s="95"/>
      <c r="AE42" s="95"/>
      <c r="AF42" s="95"/>
      <c r="AG42" s="95"/>
      <c r="AH42" s="95"/>
      <c r="AI42" s="95"/>
      <c r="AJ42" s="95"/>
      <c r="AK42" s="97">
        <v>5.7706235544237603E-3</v>
      </c>
      <c r="AL42" s="97"/>
    </row>
    <row r="43" spans="2:38" s="1" customFormat="1" ht="8.5" customHeight="1" x14ac:dyDescent="0.2">
      <c r="B43" s="99" t="s">
        <v>1050</v>
      </c>
      <c r="C43" s="99"/>
      <c r="D43" s="99"/>
      <c r="E43" s="99"/>
      <c r="F43" s="99"/>
      <c r="G43" s="99"/>
      <c r="H43" s="99"/>
      <c r="I43" s="99"/>
      <c r="J43" s="104">
        <v>13007491.039999999</v>
      </c>
      <c r="K43" s="104"/>
      <c r="L43" s="104"/>
      <c r="M43" s="104"/>
      <c r="N43" s="104"/>
      <c r="O43" s="104"/>
      <c r="P43" s="104"/>
      <c r="Q43" s="104"/>
      <c r="R43" s="104"/>
      <c r="S43" s="104"/>
      <c r="T43" s="97">
        <v>4.41948368316361E-3</v>
      </c>
      <c r="U43" s="97"/>
      <c r="V43" s="97"/>
      <c r="W43" s="97"/>
      <c r="X43" s="97"/>
      <c r="Y43" s="97"/>
      <c r="Z43" s="97"/>
      <c r="AA43" s="97"/>
      <c r="AB43" s="97"/>
      <c r="AC43" s="95">
        <v>277</v>
      </c>
      <c r="AD43" s="95"/>
      <c r="AE43" s="95"/>
      <c r="AF43" s="95"/>
      <c r="AG43" s="95"/>
      <c r="AH43" s="95"/>
      <c r="AI43" s="95"/>
      <c r="AJ43" s="95"/>
      <c r="AK43" s="97">
        <v>6.4715090063780598E-3</v>
      </c>
      <c r="AL43" s="97"/>
    </row>
    <row r="44" spans="2:38" s="1" customFormat="1" ht="8.5" customHeight="1" x14ac:dyDescent="0.2">
      <c r="B44" s="99" t="s">
        <v>1051</v>
      </c>
      <c r="C44" s="99"/>
      <c r="D44" s="99"/>
      <c r="E44" s="99"/>
      <c r="F44" s="99"/>
      <c r="G44" s="99"/>
      <c r="H44" s="99"/>
      <c r="I44" s="99"/>
      <c r="J44" s="104">
        <v>1587345.27</v>
      </c>
      <c r="K44" s="104"/>
      <c r="L44" s="104"/>
      <c r="M44" s="104"/>
      <c r="N44" s="104"/>
      <c r="O44" s="104"/>
      <c r="P44" s="104"/>
      <c r="Q44" s="104"/>
      <c r="R44" s="104"/>
      <c r="S44" s="104"/>
      <c r="T44" s="97">
        <v>5.3932357122053699E-4</v>
      </c>
      <c r="U44" s="97"/>
      <c r="V44" s="97"/>
      <c r="W44" s="97"/>
      <c r="X44" s="97"/>
      <c r="Y44" s="97"/>
      <c r="Z44" s="97"/>
      <c r="AA44" s="97"/>
      <c r="AB44" s="97"/>
      <c r="AC44" s="95">
        <v>65</v>
      </c>
      <c r="AD44" s="95"/>
      <c r="AE44" s="95"/>
      <c r="AF44" s="95"/>
      <c r="AG44" s="95"/>
      <c r="AH44" s="95"/>
      <c r="AI44" s="95"/>
      <c r="AJ44" s="95"/>
      <c r="AK44" s="97">
        <v>1.5185851459009901E-3</v>
      </c>
      <c r="AL44" s="97"/>
    </row>
    <row r="45" spans="2:38" s="1" customFormat="1" ht="8.5" customHeight="1" x14ac:dyDescent="0.2">
      <c r="B45" s="99" t="s">
        <v>1052</v>
      </c>
      <c r="C45" s="99"/>
      <c r="D45" s="99"/>
      <c r="E45" s="99"/>
      <c r="F45" s="99"/>
      <c r="G45" s="99"/>
      <c r="H45" s="99"/>
      <c r="I45" s="99"/>
      <c r="J45" s="104">
        <v>1688473.15</v>
      </c>
      <c r="K45" s="104"/>
      <c r="L45" s="104"/>
      <c r="M45" s="104"/>
      <c r="N45" s="104"/>
      <c r="O45" s="104"/>
      <c r="P45" s="104"/>
      <c r="Q45" s="104"/>
      <c r="R45" s="104"/>
      <c r="S45" s="104"/>
      <c r="T45" s="97">
        <v>5.7368323475584504E-4</v>
      </c>
      <c r="U45" s="97"/>
      <c r="V45" s="97"/>
      <c r="W45" s="97"/>
      <c r="X45" s="97"/>
      <c r="Y45" s="97"/>
      <c r="Z45" s="97"/>
      <c r="AA45" s="97"/>
      <c r="AB45" s="97"/>
      <c r="AC45" s="95">
        <v>26</v>
      </c>
      <c r="AD45" s="95"/>
      <c r="AE45" s="95"/>
      <c r="AF45" s="95"/>
      <c r="AG45" s="95"/>
      <c r="AH45" s="95"/>
      <c r="AI45" s="95"/>
      <c r="AJ45" s="95"/>
      <c r="AK45" s="97">
        <v>6.0743405836039498E-4</v>
      </c>
      <c r="AL45" s="97"/>
    </row>
    <row r="46" spans="2:38" s="1" customFormat="1" ht="8.5" customHeight="1" x14ac:dyDescent="0.2">
      <c r="B46" s="99" t="s">
        <v>1053</v>
      </c>
      <c r="C46" s="99"/>
      <c r="D46" s="99"/>
      <c r="E46" s="99"/>
      <c r="F46" s="99"/>
      <c r="G46" s="99"/>
      <c r="H46" s="99"/>
      <c r="I46" s="99"/>
      <c r="J46" s="104">
        <v>254612.67</v>
      </c>
      <c r="K46" s="104"/>
      <c r="L46" s="104"/>
      <c r="M46" s="104"/>
      <c r="N46" s="104"/>
      <c r="O46" s="104"/>
      <c r="P46" s="104"/>
      <c r="Q46" s="104"/>
      <c r="R46" s="104"/>
      <c r="S46" s="104"/>
      <c r="T46" s="97">
        <v>8.6508346392966007E-5</v>
      </c>
      <c r="U46" s="97"/>
      <c r="V46" s="97"/>
      <c r="W46" s="97"/>
      <c r="X46" s="97"/>
      <c r="Y46" s="97"/>
      <c r="Z46" s="97"/>
      <c r="AA46" s="97"/>
      <c r="AB46" s="97"/>
      <c r="AC46" s="95">
        <v>19</v>
      </c>
      <c r="AD46" s="95"/>
      <c r="AE46" s="95"/>
      <c r="AF46" s="95"/>
      <c r="AG46" s="95"/>
      <c r="AH46" s="95"/>
      <c r="AI46" s="95"/>
      <c r="AJ46" s="95"/>
      <c r="AK46" s="97">
        <v>4.4389411957105799E-4</v>
      </c>
      <c r="AL46" s="97"/>
    </row>
    <row r="47" spans="2:38" s="1" customFormat="1" ht="8.5" customHeight="1" x14ac:dyDescent="0.2">
      <c r="B47" s="99" t="s">
        <v>1054</v>
      </c>
      <c r="C47" s="99"/>
      <c r="D47" s="99"/>
      <c r="E47" s="99"/>
      <c r="F47" s="99"/>
      <c r="G47" s="99"/>
      <c r="H47" s="99"/>
      <c r="I47" s="99"/>
      <c r="J47" s="104">
        <v>2286891.9</v>
      </c>
      <c r="K47" s="104"/>
      <c r="L47" s="104"/>
      <c r="M47" s="104"/>
      <c r="N47" s="104"/>
      <c r="O47" s="104"/>
      <c r="P47" s="104"/>
      <c r="Q47" s="104"/>
      <c r="R47" s="104"/>
      <c r="S47" s="104"/>
      <c r="T47" s="97">
        <v>7.7700468185054605E-4</v>
      </c>
      <c r="U47" s="97"/>
      <c r="V47" s="97"/>
      <c r="W47" s="97"/>
      <c r="X47" s="97"/>
      <c r="Y47" s="97"/>
      <c r="Z47" s="97"/>
      <c r="AA47" s="97"/>
      <c r="AB47" s="97"/>
      <c r="AC47" s="95">
        <v>81</v>
      </c>
      <c r="AD47" s="95"/>
      <c r="AE47" s="95"/>
      <c r="AF47" s="95"/>
      <c r="AG47" s="95"/>
      <c r="AH47" s="95"/>
      <c r="AI47" s="95"/>
      <c r="AJ47" s="95"/>
      <c r="AK47" s="97">
        <v>1.8923907202766199E-3</v>
      </c>
      <c r="AL47" s="97"/>
    </row>
    <row r="48" spans="2:38" s="1" customFormat="1" ht="8.5" customHeight="1" x14ac:dyDescent="0.2">
      <c r="B48" s="99" t="s">
        <v>1055</v>
      </c>
      <c r="C48" s="99"/>
      <c r="D48" s="99"/>
      <c r="E48" s="99"/>
      <c r="F48" s="99"/>
      <c r="G48" s="99"/>
      <c r="H48" s="99"/>
      <c r="I48" s="99"/>
      <c r="J48" s="104">
        <v>1679194.07</v>
      </c>
      <c r="K48" s="104"/>
      <c r="L48" s="104"/>
      <c r="M48" s="104"/>
      <c r="N48" s="104"/>
      <c r="O48" s="104"/>
      <c r="P48" s="104"/>
      <c r="Q48" s="104"/>
      <c r="R48" s="104"/>
      <c r="S48" s="104"/>
      <c r="T48" s="97">
        <v>5.7053053278367598E-4</v>
      </c>
      <c r="U48" s="97"/>
      <c r="V48" s="97"/>
      <c r="W48" s="97"/>
      <c r="X48" s="97"/>
      <c r="Y48" s="97"/>
      <c r="Z48" s="97"/>
      <c r="AA48" s="97"/>
      <c r="AB48" s="97"/>
      <c r="AC48" s="95">
        <v>92</v>
      </c>
      <c r="AD48" s="95"/>
      <c r="AE48" s="95"/>
      <c r="AF48" s="95"/>
      <c r="AG48" s="95"/>
      <c r="AH48" s="95"/>
      <c r="AI48" s="95"/>
      <c r="AJ48" s="95"/>
      <c r="AK48" s="97">
        <v>2.14938205265986E-3</v>
      </c>
      <c r="AL48" s="97"/>
    </row>
    <row r="49" spans="2:41" s="1" customFormat="1" ht="8.5" customHeight="1" x14ac:dyDescent="0.2">
      <c r="B49" s="99" t="s">
        <v>1056</v>
      </c>
      <c r="C49" s="99"/>
      <c r="D49" s="99"/>
      <c r="E49" s="99"/>
      <c r="F49" s="99"/>
      <c r="G49" s="99"/>
      <c r="H49" s="99"/>
      <c r="I49" s="99"/>
      <c r="J49" s="104">
        <v>311215.89</v>
      </c>
      <c r="K49" s="104"/>
      <c r="L49" s="104"/>
      <c r="M49" s="104"/>
      <c r="N49" s="104"/>
      <c r="O49" s="104"/>
      <c r="P49" s="104"/>
      <c r="Q49" s="104"/>
      <c r="R49" s="104"/>
      <c r="S49" s="104"/>
      <c r="T49" s="97">
        <v>1.0574011110725601E-4</v>
      </c>
      <c r="U49" s="97"/>
      <c r="V49" s="97"/>
      <c r="W49" s="97"/>
      <c r="X49" s="97"/>
      <c r="Y49" s="97"/>
      <c r="Z49" s="97"/>
      <c r="AA49" s="97"/>
      <c r="AB49" s="97"/>
      <c r="AC49" s="95">
        <v>32</v>
      </c>
      <c r="AD49" s="95"/>
      <c r="AE49" s="95"/>
      <c r="AF49" s="95"/>
      <c r="AG49" s="95"/>
      <c r="AH49" s="95"/>
      <c r="AI49" s="95"/>
      <c r="AJ49" s="95"/>
      <c r="AK49" s="97">
        <v>7.4761114875125602E-4</v>
      </c>
      <c r="AL49" s="97"/>
    </row>
    <row r="50" spans="2:41" s="1" customFormat="1" ht="8.5" customHeight="1" x14ac:dyDescent="0.2">
      <c r="B50" s="99" t="s">
        <v>1057</v>
      </c>
      <c r="C50" s="99"/>
      <c r="D50" s="99"/>
      <c r="E50" s="99"/>
      <c r="F50" s="99"/>
      <c r="G50" s="99"/>
      <c r="H50" s="99"/>
      <c r="I50" s="99"/>
      <c r="J50" s="104">
        <v>578802.9</v>
      </c>
      <c r="K50" s="104"/>
      <c r="L50" s="104"/>
      <c r="M50" s="104"/>
      <c r="N50" s="104"/>
      <c r="O50" s="104"/>
      <c r="P50" s="104"/>
      <c r="Q50" s="104"/>
      <c r="R50" s="104"/>
      <c r="S50" s="104"/>
      <c r="T50" s="97">
        <v>1.9665667763687201E-4</v>
      </c>
      <c r="U50" s="97"/>
      <c r="V50" s="97"/>
      <c r="W50" s="97"/>
      <c r="X50" s="97"/>
      <c r="Y50" s="97"/>
      <c r="Z50" s="97"/>
      <c r="AA50" s="97"/>
      <c r="AB50" s="97"/>
      <c r="AC50" s="95">
        <v>14</v>
      </c>
      <c r="AD50" s="95"/>
      <c r="AE50" s="95"/>
      <c r="AF50" s="95"/>
      <c r="AG50" s="95"/>
      <c r="AH50" s="95"/>
      <c r="AI50" s="95"/>
      <c r="AJ50" s="95"/>
      <c r="AK50" s="97">
        <v>3.2707987757867399E-4</v>
      </c>
      <c r="AL50" s="97"/>
    </row>
    <row r="51" spans="2:41" s="1" customFormat="1" ht="8.5" customHeight="1" x14ac:dyDescent="0.2">
      <c r="B51" s="99" t="s">
        <v>1058</v>
      </c>
      <c r="C51" s="99"/>
      <c r="D51" s="99"/>
      <c r="E51" s="99"/>
      <c r="F51" s="99"/>
      <c r="G51" s="99"/>
      <c r="H51" s="99"/>
      <c r="I51" s="99"/>
      <c r="J51" s="104">
        <v>29849.040000000001</v>
      </c>
      <c r="K51" s="104"/>
      <c r="L51" s="104"/>
      <c r="M51" s="104"/>
      <c r="N51" s="104"/>
      <c r="O51" s="104"/>
      <c r="P51" s="104"/>
      <c r="Q51" s="104"/>
      <c r="R51" s="104"/>
      <c r="S51" s="104"/>
      <c r="T51" s="97">
        <v>1.01416441366311E-5</v>
      </c>
      <c r="U51" s="97"/>
      <c r="V51" s="97"/>
      <c r="W51" s="97"/>
      <c r="X51" s="97"/>
      <c r="Y51" s="97"/>
      <c r="Z51" s="97"/>
      <c r="AA51" s="97"/>
      <c r="AB51" s="97"/>
      <c r="AC51" s="95">
        <v>2</v>
      </c>
      <c r="AD51" s="95"/>
      <c r="AE51" s="95"/>
      <c r="AF51" s="95"/>
      <c r="AG51" s="95"/>
      <c r="AH51" s="95"/>
      <c r="AI51" s="95"/>
      <c r="AJ51" s="95"/>
      <c r="AK51" s="97">
        <v>4.6725696796953501E-5</v>
      </c>
      <c r="AL51" s="97"/>
    </row>
    <row r="52" spans="2:41" s="1" customFormat="1" ht="8.5" customHeight="1" x14ac:dyDescent="0.2">
      <c r="B52" s="99" t="s">
        <v>1059</v>
      </c>
      <c r="C52" s="99"/>
      <c r="D52" s="99"/>
      <c r="E52" s="99"/>
      <c r="F52" s="99"/>
      <c r="G52" s="99"/>
      <c r="H52" s="99"/>
      <c r="I52" s="99"/>
      <c r="J52" s="104">
        <v>0</v>
      </c>
      <c r="K52" s="104"/>
      <c r="L52" s="104"/>
      <c r="M52" s="104"/>
      <c r="N52" s="104"/>
      <c r="O52" s="104"/>
      <c r="P52" s="104"/>
      <c r="Q52" s="104"/>
      <c r="R52" s="104"/>
      <c r="S52" s="104"/>
      <c r="T52" s="97">
        <v>0</v>
      </c>
      <c r="U52" s="97"/>
      <c r="V52" s="97"/>
      <c r="W52" s="97"/>
      <c r="X52" s="97"/>
      <c r="Y52" s="97"/>
      <c r="Z52" s="97"/>
      <c r="AA52" s="97"/>
      <c r="AB52" s="97"/>
      <c r="AC52" s="95">
        <v>1</v>
      </c>
      <c r="AD52" s="95"/>
      <c r="AE52" s="95"/>
      <c r="AF52" s="95"/>
      <c r="AG52" s="95"/>
      <c r="AH52" s="95"/>
      <c r="AI52" s="95"/>
      <c r="AJ52" s="95"/>
      <c r="AK52" s="97">
        <v>2.33628483984767E-5</v>
      </c>
      <c r="AL52" s="97"/>
    </row>
    <row r="53" spans="2:41" s="1" customFormat="1" ht="8.5" customHeight="1" x14ac:dyDescent="0.2">
      <c r="B53" s="100"/>
      <c r="C53" s="100"/>
      <c r="D53" s="100"/>
      <c r="E53" s="100"/>
      <c r="F53" s="100"/>
      <c r="G53" s="100"/>
      <c r="H53" s="100"/>
      <c r="I53" s="100"/>
      <c r="J53" s="105">
        <v>2943215084.0500002</v>
      </c>
      <c r="K53" s="105"/>
      <c r="L53" s="105"/>
      <c r="M53" s="105"/>
      <c r="N53" s="105"/>
      <c r="O53" s="105"/>
      <c r="P53" s="105"/>
      <c r="Q53" s="105"/>
      <c r="R53" s="105"/>
      <c r="S53" s="105"/>
      <c r="T53" s="98">
        <v>1</v>
      </c>
      <c r="U53" s="98"/>
      <c r="V53" s="98"/>
      <c r="W53" s="98"/>
      <c r="X53" s="98"/>
      <c r="Y53" s="98"/>
      <c r="Z53" s="98"/>
      <c r="AA53" s="98"/>
      <c r="AB53" s="98"/>
      <c r="AC53" s="96">
        <v>42803</v>
      </c>
      <c r="AD53" s="96"/>
      <c r="AE53" s="96"/>
      <c r="AF53" s="96"/>
      <c r="AG53" s="96"/>
      <c r="AH53" s="96"/>
      <c r="AI53" s="96"/>
      <c r="AJ53" s="96"/>
      <c r="AK53" s="98">
        <v>1</v>
      </c>
      <c r="AL53" s="98"/>
    </row>
    <row r="54" spans="2:41" s="1" customFormat="1" ht="5.25" customHeight="1" x14ac:dyDescent="0.2"/>
    <row r="55" spans="2:41" s="1" customFormat="1" ht="12.75" customHeight="1" x14ac:dyDescent="0.2">
      <c r="B55" s="79" t="s">
        <v>1146</v>
      </c>
      <c r="C55" s="79"/>
      <c r="D55" s="79"/>
      <c r="E55" s="79"/>
      <c r="F55" s="79"/>
      <c r="G55" s="79"/>
      <c r="H55" s="79"/>
      <c r="I55" s="79"/>
      <c r="J55" s="79"/>
      <c r="K55" s="79"/>
      <c r="L55" s="79"/>
      <c r="M55" s="79"/>
      <c r="N55" s="79"/>
      <c r="O55" s="79"/>
      <c r="P55" s="79"/>
      <c r="Q55" s="79"/>
      <c r="R55" s="79"/>
      <c r="S55" s="79"/>
      <c r="T55" s="79"/>
      <c r="U55" s="79"/>
      <c r="V55" s="79"/>
      <c r="W55" s="79"/>
      <c r="X55" s="79"/>
      <c r="Y55" s="79"/>
      <c r="Z55" s="79"/>
      <c r="AA55" s="79"/>
      <c r="AB55" s="79"/>
      <c r="AC55" s="79"/>
      <c r="AD55" s="79"/>
      <c r="AE55" s="79"/>
      <c r="AF55" s="79"/>
      <c r="AG55" s="79"/>
      <c r="AH55" s="79"/>
      <c r="AI55" s="79"/>
      <c r="AJ55" s="79"/>
      <c r="AK55" s="79"/>
      <c r="AL55" s="79"/>
      <c r="AM55" s="79"/>
      <c r="AN55" s="79"/>
      <c r="AO55" s="79"/>
    </row>
    <row r="56" spans="2:41" s="1" customFormat="1" ht="6.4" customHeight="1" x14ac:dyDescent="0.2"/>
    <row r="57" spans="2:41" s="1" customFormat="1" ht="8.9" customHeight="1" x14ac:dyDescent="0.2">
      <c r="B57" s="77" t="s">
        <v>1037</v>
      </c>
      <c r="C57" s="77"/>
      <c r="D57" s="77"/>
      <c r="E57" s="77"/>
      <c r="F57" s="77"/>
      <c r="G57" s="77"/>
      <c r="H57" s="77"/>
      <c r="I57" s="77"/>
      <c r="J57" s="77"/>
      <c r="K57" s="77" t="s">
        <v>1034</v>
      </c>
      <c r="L57" s="77"/>
      <c r="M57" s="77"/>
      <c r="N57" s="77"/>
      <c r="O57" s="77"/>
      <c r="P57" s="77"/>
      <c r="Q57" s="77"/>
      <c r="R57" s="77"/>
      <c r="S57" s="77"/>
      <c r="T57" s="77" t="s">
        <v>1035</v>
      </c>
      <c r="U57" s="77"/>
      <c r="V57" s="77"/>
      <c r="W57" s="77"/>
      <c r="X57" s="77"/>
      <c r="Y57" s="77"/>
      <c r="Z57" s="77"/>
      <c r="AA57" s="77"/>
      <c r="AB57" s="77"/>
      <c r="AC57" s="77" t="s">
        <v>1036</v>
      </c>
      <c r="AD57" s="77"/>
      <c r="AE57" s="77"/>
      <c r="AF57" s="77"/>
      <c r="AG57" s="77"/>
      <c r="AH57" s="77" t="s">
        <v>1035</v>
      </c>
      <c r="AI57" s="77"/>
      <c r="AJ57" s="77"/>
      <c r="AK57" s="77"/>
      <c r="AL57" s="77"/>
      <c r="AM57" s="77"/>
      <c r="AN57" s="77"/>
    </row>
    <row r="58" spans="2:41" s="1" customFormat="1" ht="7.15" customHeight="1" x14ac:dyDescent="0.2">
      <c r="B58" s="99" t="s">
        <v>1060</v>
      </c>
      <c r="C58" s="99"/>
      <c r="D58" s="99"/>
      <c r="E58" s="99"/>
      <c r="F58" s="99"/>
      <c r="G58" s="99"/>
      <c r="H58" s="99"/>
      <c r="I58" s="99"/>
      <c r="J58" s="99"/>
      <c r="K58" s="104">
        <v>774000</v>
      </c>
      <c r="L58" s="104"/>
      <c r="M58" s="104"/>
      <c r="N58" s="104"/>
      <c r="O58" s="104"/>
      <c r="P58" s="104"/>
      <c r="Q58" s="104"/>
      <c r="R58" s="104"/>
      <c r="S58" s="104"/>
      <c r="T58" s="97">
        <v>2.6297772262533399E-4</v>
      </c>
      <c r="U58" s="97"/>
      <c r="V58" s="97"/>
      <c r="W58" s="97"/>
      <c r="X58" s="97"/>
      <c r="Y58" s="97"/>
      <c r="Z58" s="97"/>
      <c r="AA58" s="97"/>
      <c r="AB58" s="97"/>
      <c r="AC58" s="95">
        <v>238</v>
      </c>
      <c r="AD58" s="95"/>
      <c r="AE58" s="95"/>
      <c r="AF58" s="95"/>
      <c r="AG58" s="95"/>
      <c r="AH58" s="97">
        <v>5.5603579188374698E-3</v>
      </c>
      <c r="AI58" s="97"/>
      <c r="AJ58" s="97"/>
      <c r="AK58" s="97"/>
      <c r="AL58" s="97"/>
      <c r="AM58" s="97"/>
      <c r="AN58" s="97"/>
    </row>
    <row r="59" spans="2:41" s="1" customFormat="1" ht="7.15" customHeight="1" x14ac:dyDescent="0.2">
      <c r="B59" s="99" t="s">
        <v>1038</v>
      </c>
      <c r="C59" s="99"/>
      <c r="D59" s="99"/>
      <c r="E59" s="99"/>
      <c r="F59" s="99"/>
      <c r="G59" s="99"/>
      <c r="H59" s="99"/>
      <c r="I59" s="99"/>
      <c r="J59" s="99"/>
      <c r="K59" s="104">
        <v>14766997.710000001</v>
      </c>
      <c r="L59" s="104"/>
      <c r="M59" s="104"/>
      <c r="N59" s="104"/>
      <c r="O59" s="104"/>
      <c r="P59" s="104"/>
      <c r="Q59" s="104"/>
      <c r="R59" s="104"/>
      <c r="S59" s="104"/>
      <c r="T59" s="97">
        <v>5.0173015862911199E-3</v>
      </c>
      <c r="U59" s="97"/>
      <c r="V59" s="97"/>
      <c r="W59" s="97"/>
      <c r="X59" s="97"/>
      <c r="Y59" s="97"/>
      <c r="Z59" s="97"/>
      <c r="AA59" s="97"/>
      <c r="AB59" s="97"/>
      <c r="AC59" s="95">
        <v>616</v>
      </c>
      <c r="AD59" s="95"/>
      <c r="AE59" s="95"/>
      <c r="AF59" s="95"/>
      <c r="AG59" s="95"/>
      <c r="AH59" s="97">
        <v>1.4391514613461699E-2</v>
      </c>
      <c r="AI59" s="97"/>
      <c r="AJ59" s="97"/>
      <c r="AK59" s="97"/>
      <c r="AL59" s="97"/>
      <c r="AM59" s="97"/>
      <c r="AN59" s="97"/>
    </row>
    <row r="60" spans="2:41" s="1" customFormat="1" ht="7.15" customHeight="1" x14ac:dyDescent="0.2">
      <c r="B60" s="99" t="s">
        <v>1039</v>
      </c>
      <c r="C60" s="99"/>
      <c r="D60" s="99"/>
      <c r="E60" s="99"/>
      <c r="F60" s="99"/>
      <c r="G60" s="99"/>
      <c r="H60" s="99"/>
      <c r="I60" s="99"/>
      <c r="J60" s="99"/>
      <c r="K60" s="104">
        <v>20240446.93</v>
      </c>
      <c r="L60" s="104"/>
      <c r="M60" s="104"/>
      <c r="N60" s="104"/>
      <c r="O60" s="104"/>
      <c r="P60" s="104"/>
      <c r="Q60" s="104"/>
      <c r="R60" s="104"/>
      <c r="S60" s="104"/>
      <c r="T60" s="97">
        <v>6.8769853211503099E-3</v>
      </c>
      <c r="U60" s="97"/>
      <c r="V60" s="97"/>
      <c r="W60" s="97"/>
      <c r="X60" s="97"/>
      <c r="Y60" s="97"/>
      <c r="Z60" s="97"/>
      <c r="AA60" s="97"/>
      <c r="AB60" s="97"/>
      <c r="AC60" s="95">
        <v>844</v>
      </c>
      <c r="AD60" s="95"/>
      <c r="AE60" s="95"/>
      <c r="AF60" s="95"/>
      <c r="AG60" s="95"/>
      <c r="AH60" s="97">
        <v>1.97182440483144E-2</v>
      </c>
      <c r="AI60" s="97"/>
      <c r="AJ60" s="97"/>
      <c r="AK60" s="97"/>
      <c r="AL60" s="97"/>
      <c r="AM60" s="97"/>
      <c r="AN60" s="97"/>
    </row>
    <row r="61" spans="2:41" s="1" customFormat="1" ht="7.15" customHeight="1" x14ac:dyDescent="0.2">
      <c r="B61" s="99" t="s">
        <v>1040</v>
      </c>
      <c r="C61" s="99"/>
      <c r="D61" s="99"/>
      <c r="E61" s="99"/>
      <c r="F61" s="99"/>
      <c r="G61" s="99"/>
      <c r="H61" s="99"/>
      <c r="I61" s="99"/>
      <c r="J61" s="99"/>
      <c r="K61" s="104">
        <v>55852538.7000001</v>
      </c>
      <c r="L61" s="104"/>
      <c r="M61" s="104"/>
      <c r="N61" s="104"/>
      <c r="O61" s="104"/>
      <c r="P61" s="104"/>
      <c r="Q61" s="104"/>
      <c r="R61" s="104"/>
      <c r="S61" s="104"/>
      <c r="T61" s="97">
        <v>1.8976709858099901E-2</v>
      </c>
      <c r="U61" s="97"/>
      <c r="V61" s="97"/>
      <c r="W61" s="97"/>
      <c r="X61" s="97"/>
      <c r="Y61" s="97"/>
      <c r="Z61" s="97"/>
      <c r="AA61" s="97"/>
      <c r="AB61" s="97"/>
      <c r="AC61" s="95">
        <v>2378</v>
      </c>
      <c r="AD61" s="95"/>
      <c r="AE61" s="95"/>
      <c r="AF61" s="95"/>
      <c r="AG61" s="95"/>
      <c r="AH61" s="97">
        <v>5.5556853491577698E-2</v>
      </c>
      <c r="AI61" s="97"/>
      <c r="AJ61" s="97"/>
      <c r="AK61" s="97"/>
      <c r="AL61" s="97"/>
      <c r="AM61" s="97"/>
      <c r="AN61" s="97"/>
    </row>
    <row r="62" spans="2:41" s="1" customFormat="1" ht="7.15" customHeight="1" x14ac:dyDescent="0.2">
      <c r="B62" s="99" t="s">
        <v>1041</v>
      </c>
      <c r="C62" s="99"/>
      <c r="D62" s="99"/>
      <c r="E62" s="99"/>
      <c r="F62" s="99"/>
      <c r="G62" s="99"/>
      <c r="H62" s="99"/>
      <c r="I62" s="99"/>
      <c r="J62" s="99"/>
      <c r="K62" s="104">
        <v>90268506.259999901</v>
      </c>
      <c r="L62" s="104"/>
      <c r="M62" s="104"/>
      <c r="N62" s="104"/>
      <c r="O62" s="104"/>
      <c r="P62" s="104"/>
      <c r="Q62" s="104"/>
      <c r="R62" s="104"/>
      <c r="S62" s="104"/>
      <c r="T62" s="97">
        <v>3.067003385148E-2</v>
      </c>
      <c r="U62" s="97"/>
      <c r="V62" s="97"/>
      <c r="W62" s="97"/>
      <c r="X62" s="97"/>
      <c r="Y62" s="97"/>
      <c r="Z62" s="97"/>
      <c r="AA62" s="97"/>
      <c r="AB62" s="97"/>
      <c r="AC62" s="95">
        <v>3339</v>
      </c>
      <c r="AD62" s="95"/>
      <c r="AE62" s="95"/>
      <c r="AF62" s="95"/>
      <c r="AG62" s="95"/>
      <c r="AH62" s="97">
        <v>7.8008550802513801E-2</v>
      </c>
      <c r="AI62" s="97"/>
      <c r="AJ62" s="97"/>
      <c r="AK62" s="97"/>
      <c r="AL62" s="97"/>
      <c r="AM62" s="97"/>
      <c r="AN62" s="97"/>
    </row>
    <row r="63" spans="2:41" s="1" customFormat="1" ht="7.15" customHeight="1" x14ac:dyDescent="0.2">
      <c r="B63" s="99" t="s">
        <v>1042</v>
      </c>
      <c r="C63" s="99"/>
      <c r="D63" s="99"/>
      <c r="E63" s="99"/>
      <c r="F63" s="99"/>
      <c r="G63" s="99"/>
      <c r="H63" s="99"/>
      <c r="I63" s="99"/>
      <c r="J63" s="99"/>
      <c r="K63" s="104">
        <v>93608781.75</v>
      </c>
      <c r="L63" s="104"/>
      <c r="M63" s="104"/>
      <c r="N63" s="104"/>
      <c r="O63" s="104"/>
      <c r="P63" s="104"/>
      <c r="Q63" s="104"/>
      <c r="R63" s="104"/>
      <c r="S63" s="104"/>
      <c r="T63" s="97">
        <v>3.1804940881585197E-2</v>
      </c>
      <c r="U63" s="97"/>
      <c r="V63" s="97"/>
      <c r="W63" s="97"/>
      <c r="X63" s="97"/>
      <c r="Y63" s="97"/>
      <c r="Z63" s="97"/>
      <c r="AA63" s="97"/>
      <c r="AB63" s="97"/>
      <c r="AC63" s="95">
        <v>2876</v>
      </c>
      <c r="AD63" s="95"/>
      <c r="AE63" s="95"/>
      <c r="AF63" s="95"/>
      <c r="AG63" s="95"/>
      <c r="AH63" s="97">
        <v>6.7191551994019105E-2</v>
      </c>
      <c r="AI63" s="97"/>
      <c r="AJ63" s="97"/>
      <c r="AK63" s="97"/>
      <c r="AL63" s="97"/>
      <c r="AM63" s="97"/>
      <c r="AN63" s="97"/>
    </row>
    <row r="64" spans="2:41" s="1" customFormat="1" ht="7.15" customHeight="1" x14ac:dyDescent="0.2">
      <c r="B64" s="99" t="s">
        <v>1043</v>
      </c>
      <c r="C64" s="99"/>
      <c r="D64" s="99"/>
      <c r="E64" s="99"/>
      <c r="F64" s="99"/>
      <c r="G64" s="99"/>
      <c r="H64" s="99"/>
      <c r="I64" s="99"/>
      <c r="J64" s="99"/>
      <c r="K64" s="104">
        <v>87662670.530000001</v>
      </c>
      <c r="L64" s="104"/>
      <c r="M64" s="104"/>
      <c r="N64" s="104"/>
      <c r="O64" s="104"/>
      <c r="P64" s="104"/>
      <c r="Q64" s="104"/>
      <c r="R64" s="104"/>
      <c r="S64" s="104"/>
      <c r="T64" s="97">
        <v>2.97846633788558E-2</v>
      </c>
      <c r="U64" s="97"/>
      <c r="V64" s="97"/>
      <c r="W64" s="97"/>
      <c r="X64" s="97"/>
      <c r="Y64" s="97"/>
      <c r="Z64" s="97"/>
      <c r="AA64" s="97"/>
      <c r="AB64" s="97"/>
      <c r="AC64" s="95">
        <v>2243</v>
      </c>
      <c r="AD64" s="95"/>
      <c r="AE64" s="95"/>
      <c r="AF64" s="95"/>
      <c r="AG64" s="95"/>
      <c r="AH64" s="97">
        <v>5.2402868957783302E-2</v>
      </c>
      <c r="AI64" s="97"/>
      <c r="AJ64" s="97"/>
      <c r="AK64" s="97"/>
      <c r="AL64" s="97"/>
      <c r="AM64" s="97"/>
      <c r="AN64" s="97"/>
    </row>
    <row r="65" spans="2:40" s="1" customFormat="1" ht="7.15" customHeight="1" x14ac:dyDescent="0.2">
      <c r="B65" s="99" t="s">
        <v>1044</v>
      </c>
      <c r="C65" s="99"/>
      <c r="D65" s="99"/>
      <c r="E65" s="99"/>
      <c r="F65" s="99"/>
      <c r="G65" s="99"/>
      <c r="H65" s="99"/>
      <c r="I65" s="99"/>
      <c r="J65" s="99"/>
      <c r="K65" s="104">
        <v>103759684.44</v>
      </c>
      <c r="L65" s="104"/>
      <c r="M65" s="104"/>
      <c r="N65" s="104"/>
      <c r="O65" s="104"/>
      <c r="P65" s="104"/>
      <c r="Q65" s="104"/>
      <c r="R65" s="104"/>
      <c r="S65" s="104"/>
      <c r="T65" s="97">
        <v>3.5253857253688001E-2</v>
      </c>
      <c r="U65" s="97"/>
      <c r="V65" s="97"/>
      <c r="W65" s="97"/>
      <c r="X65" s="97"/>
      <c r="Y65" s="97"/>
      <c r="Z65" s="97"/>
      <c r="AA65" s="97"/>
      <c r="AB65" s="97"/>
      <c r="AC65" s="95">
        <v>2200</v>
      </c>
      <c r="AD65" s="95"/>
      <c r="AE65" s="95"/>
      <c r="AF65" s="95"/>
      <c r="AG65" s="95"/>
      <c r="AH65" s="97">
        <v>5.1398266476648802E-2</v>
      </c>
      <c r="AI65" s="97"/>
      <c r="AJ65" s="97"/>
      <c r="AK65" s="97"/>
      <c r="AL65" s="97"/>
      <c r="AM65" s="97"/>
      <c r="AN65" s="97"/>
    </row>
    <row r="66" spans="2:40" s="1" customFormat="1" ht="7.15" customHeight="1" x14ac:dyDescent="0.2">
      <c r="B66" s="99" t="s">
        <v>1045</v>
      </c>
      <c r="C66" s="99"/>
      <c r="D66" s="99"/>
      <c r="E66" s="99"/>
      <c r="F66" s="99"/>
      <c r="G66" s="99"/>
      <c r="H66" s="99"/>
      <c r="I66" s="99"/>
      <c r="J66" s="99"/>
      <c r="K66" s="104">
        <v>123505943.14</v>
      </c>
      <c r="L66" s="104"/>
      <c r="M66" s="104"/>
      <c r="N66" s="104"/>
      <c r="O66" s="104"/>
      <c r="P66" s="104"/>
      <c r="Q66" s="104"/>
      <c r="R66" s="104"/>
      <c r="S66" s="104"/>
      <c r="T66" s="97">
        <v>4.19629349582058E-2</v>
      </c>
      <c r="U66" s="97"/>
      <c r="V66" s="97"/>
      <c r="W66" s="97"/>
      <c r="X66" s="97"/>
      <c r="Y66" s="97"/>
      <c r="Z66" s="97"/>
      <c r="AA66" s="97"/>
      <c r="AB66" s="97"/>
      <c r="AC66" s="95">
        <v>2383</v>
      </c>
      <c r="AD66" s="95"/>
      <c r="AE66" s="95"/>
      <c r="AF66" s="95"/>
      <c r="AG66" s="95"/>
      <c r="AH66" s="97">
        <v>5.5673667733570097E-2</v>
      </c>
      <c r="AI66" s="97"/>
      <c r="AJ66" s="97"/>
      <c r="AK66" s="97"/>
      <c r="AL66" s="97"/>
      <c r="AM66" s="97"/>
      <c r="AN66" s="97"/>
    </row>
    <row r="67" spans="2:40" s="1" customFormat="1" ht="7.15" customHeight="1" x14ac:dyDescent="0.2">
      <c r="B67" s="99" t="s">
        <v>1046</v>
      </c>
      <c r="C67" s="99"/>
      <c r="D67" s="99"/>
      <c r="E67" s="99"/>
      <c r="F67" s="99"/>
      <c r="G67" s="99"/>
      <c r="H67" s="99"/>
      <c r="I67" s="99"/>
      <c r="J67" s="99"/>
      <c r="K67" s="104">
        <v>119204506.56</v>
      </c>
      <c r="L67" s="104"/>
      <c r="M67" s="104"/>
      <c r="N67" s="104"/>
      <c r="O67" s="104"/>
      <c r="P67" s="104"/>
      <c r="Q67" s="104"/>
      <c r="R67" s="104"/>
      <c r="S67" s="104"/>
      <c r="T67" s="97">
        <v>4.0501459511402403E-2</v>
      </c>
      <c r="U67" s="97"/>
      <c r="V67" s="97"/>
      <c r="W67" s="97"/>
      <c r="X67" s="97"/>
      <c r="Y67" s="97"/>
      <c r="Z67" s="97"/>
      <c r="AA67" s="97"/>
      <c r="AB67" s="97"/>
      <c r="AC67" s="95">
        <v>2050</v>
      </c>
      <c r="AD67" s="95"/>
      <c r="AE67" s="95"/>
      <c r="AF67" s="95"/>
      <c r="AG67" s="95"/>
      <c r="AH67" s="97">
        <v>4.7893839216877301E-2</v>
      </c>
      <c r="AI67" s="97"/>
      <c r="AJ67" s="97"/>
      <c r="AK67" s="97"/>
      <c r="AL67" s="97"/>
      <c r="AM67" s="97"/>
      <c r="AN67" s="97"/>
    </row>
    <row r="68" spans="2:40" s="1" customFormat="1" ht="7.15" customHeight="1" x14ac:dyDescent="0.2">
      <c r="B68" s="99" t="s">
        <v>1047</v>
      </c>
      <c r="C68" s="99"/>
      <c r="D68" s="99"/>
      <c r="E68" s="99"/>
      <c r="F68" s="99"/>
      <c r="G68" s="99"/>
      <c r="H68" s="99"/>
      <c r="I68" s="99"/>
      <c r="J68" s="99"/>
      <c r="K68" s="104">
        <v>130063744.03</v>
      </c>
      <c r="L68" s="104"/>
      <c r="M68" s="104"/>
      <c r="N68" s="104"/>
      <c r="O68" s="104"/>
      <c r="P68" s="104"/>
      <c r="Q68" s="104"/>
      <c r="R68" s="104"/>
      <c r="S68" s="104"/>
      <c r="T68" s="97">
        <v>4.4191042895521698E-2</v>
      </c>
      <c r="U68" s="97"/>
      <c r="V68" s="97"/>
      <c r="W68" s="97"/>
      <c r="X68" s="97"/>
      <c r="Y68" s="97"/>
      <c r="Z68" s="97"/>
      <c r="AA68" s="97"/>
      <c r="AB68" s="97"/>
      <c r="AC68" s="95">
        <v>1989</v>
      </c>
      <c r="AD68" s="95"/>
      <c r="AE68" s="95"/>
      <c r="AF68" s="95"/>
      <c r="AG68" s="95"/>
      <c r="AH68" s="97">
        <v>4.6468705464570201E-2</v>
      </c>
      <c r="AI68" s="97"/>
      <c r="AJ68" s="97"/>
      <c r="AK68" s="97"/>
      <c r="AL68" s="97"/>
      <c r="AM68" s="97"/>
      <c r="AN68" s="97"/>
    </row>
    <row r="69" spans="2:40" s="1" customFormat="1" ht="7.15" customHeight="1" x14ac:dyDescent="0.2">
      <c r="B69" s="99" t="s">
        <v>1048</v>
      </c>
      <c r="C69" s="99"/>
      <c r="D69" s="99"/>
      <c r="E69" s="99"/>
      <c r="F69" s="99"/>
      <c r="G69" s="99"/>
      <c r="H69" s="99"/>
      <c r="I69" s="99"/>
      <c r="J69" s="99"/>
      <c r="K69" s="104">
        <v>104256057.19</v>
      </c>
      <c r="L69" s="104"/>
      <c r="M69" s="104"/>
      <c r="N69" s="104"/>
      <c r="O69" s="104"/>
      <c r="P69" s="104"/>
      <c r="Q69" s="104"/>
      <c r="R69" s="104"/>
      <c r="S69" s="104"/>
      <c r="T69" s="97">
        <v>3.5422507092665E-2</v>
      </c>
      <c r="U69" s="97"/>
      <c r="V69" s="97"/>
      <c r="W69" s="97"/>
      <c r="X69" s="97"/>
      <c r="Y69" s="97"/>
      <c r="Z69" s="97"/>
      <c r="AA69" s="97"/>
      <c r="AB69" s="97"/>
      <c r="AC69" s="95">
        <v>1526</v>
      </c>
      <c r="AD69" s="95"/>
      <c r="AE69" s="95"/>
      <c r="AF69" s="95"/>
      <c r="AG69" s="95"/>
      <c r="AH69" s="97">
        <v>3.5651706656075498E-2</v>
      </c>
      <c r="AI69" s="97"/>
      <c r="AJ69" s="97"/>
      <c r="AK69" s="97"/>
      <c r="AL69" s="97"/>
      <c r="AM69" s="97"/>
      <c r="AN69" s="97"/>
    </row>
    <row r="70" spans="2:40" s="1" customFormat="1" ht="7.15" customHeight="1" x14ac:dyDescent="0.2">
      <c r="B70" s="99" t="s">
        <v>1049</v>
      </c>
      <c r="C70" s="99"/>
      <c r="D70" s="99"/>
      <c r="E70" s="99"/>
      <c r="F70" s="99"/>
      <c r="G70" s="99"/>
      <c r="H70" s="99"/>
      <c r="I70" s="99"/>
      <c r="J70" s="99"/>
      <c r="K70" s="104">
        <v>120266722.73999999</v>
      </c>
      <c r="L70" s="104"/>
      <c r="M70" s="104"/>
      <c r="N70" s="104"/>
      <c r="O70" s="104"/>
      <c r="P70" s="104"/>
      <c r="Q70" s="104"/>
      <c r="R70" s="104"/>
      <c r="S70" s="104"/>
      <c r="T70" s="97">
        <v>4.08623628601779E-2</v>
      </c>
      <c r="U70" s="97"/>
      <c r="V70" s="97"/>
      <c r="W70" s="97"/>
      <c r="X70" s="97"/>
      <c r="Y70" s="97"/>
      <c r="Z70" s="97"/>
      <c r="AA70" s="97"/>
      <c r="AB70" s="97"/>
      <c r="AC70" s="95">
        <v>1612</v>
      </c>
      <c r="AD70" s="95"/>
      <c r="AE70" s="95"/>
      <c r="AF70" s="95"/>
      <c r="AG70" s="95"/>
      <c r="AH70" s="97">
        <v>3.7660911618344499E-2</v>
      </c>
      <c r="AI70" s="97"/>
      <c r="AJ70" s="97"/>
      <c r="AK70" s="97"/>
      <c r="AL70" s="97"/>
      <c r="AM70" s="97"/>
      <c r="AN70" s="97"/>
    </row>
    <row r="71" spans="2:40" s="1" customFormat="1" ht="7.15" customHeight="1" x14ac:dyDescent="0.2">
      <c r="B71" s="99" t="s">
        <v>1050</v>
      </c>
      <c r="C71" s="99"/>
      <c r="D71" s="99"/>
      <c r="E71" s="99"/>
      <c r="F71" s="99"/>
      <c r="G71" s="99"/>
      <c r="H71" s="99"/>
      <c r="I71" s="99"/>
      <c r="J71" s="99"/>
      <c r="K71" s="104">
        <v>173492626.05000001</v>
      </c>
      <c r="L71" s="104"/>
      <c r="M71" s="104"/>
      <c r="N71" s="104"/>
      <c r="O71" s="104"/>
      <c r="P71" s="104"/>
      <c r="Q71" s="104"/>
      <c r="R71" s="104"/>
      <c r="S71" s="104"/>
      <c r="T71" s="97">
        <v>5.8946635259583602E-2</v>
      </c>
      <c r="U71" s="97"/>
      <c r="V71" s="97"/>
      <c r="W71" s="97"/>
      <c r="X71" s="97"/>
      <c r="Y71" s="97"/>
      <c r="Z71" s="97"/>
      <c r="AA71" s="97"/>
      <c r="AB71" s="97"/>
      <c r="AC71" s="95">
        <v>2313</v>
      </c>
      <c r="AD71" s="95"/>
      <c r="AE71" s="95"/>
      <c r="AF71" s="95"/>
      <c r="AG71" s="95"/>
      <c r="AH71" s="97">
        <v>5.4038268345676703E-2</v>
      </c>
      <c r="AI71" s="97"/>
      <c r="AJ71" s="97"/>
      <c r="AK71" s="97"/>
      <c r="AL71" s="97"/>
      <c r="AM71" s="97"/>
      <c r="AN71" s="97"/>
    </row>
    <row r="72" spans="2:40" s="1" customFormat="1" ht="7.15" customHeight="1" x14ac:dyDescent="0.2">
      <c r="B72" s="99" t="s">
        <v>1051</v>
      </c>
      <c r="C72" s="99"/>
      <c r="D72" s="99"/>
      <c r="E72" s="99"/>
      <c r="F72" s="99"/>
      <c r="G72" s="99"/>
      <c r="H72" s="99"/>
      <c r="I72" s="99"/>
      <c r="J72" s="99"/>
      <c r="K72" s="104">
        <v>155816374.97</v>
      </c>
      <c r="L72" s="104"/>
      <c r="M72" s="104"/>
      <c r="N72" s="104"/>
      <c r="O72" s="104"/>
      <c r="P72" s="104"/>
      <c r="Q72" s="104"/>
      <c r="R72" s="104"/>
      <c r="S72" s="104"/>
      <c r="T72" s="97">
        <v>5.2940872658069398E-2</v>
      </c>
      <c r="U72" s="97"/>
      <c r="V72" s="97"/>
      <c r="W72" s="97"/>
      <c r="X72" s="97"/>
      <c r="Y72" s="97"/>
      <c r="Z72" s="97"/>
      <c r="AA72" s="97"/>
      <c r="AB72" s="97"/>
      <c r="AC72" s="95">
        <v>1867</v>
      </c>
      <c r="AD72" s="95"/>
      <c r="AE72" s="95"/>
      <c r="AF72" s="95"/>
      <c r="AG72" s="95"/>
      <c r="AH72" s="97">
        <v>4.3618437959956097E-2</v>
      </c>
      <c r="AI72" s="97"/>
      <c r="AJ72" s="97"/>
      <c r="AK72" s="97"/>
      <c r="AL72" s="97"/>
      <c r="AM72" s="97"/>
      <c r="AN72" s="97"/>
    </row>
    <row r="73" spans="2:40" s="1" customFormat="1" ht="7.15" customHeight="1" x14ac:dyDescent="0.2">
      <c r="B73" s="99" t="s">
        <v>1052</v>
      </c>
      <c r="C73" s="99"/>
      <c r="D73" s="99"/>
      <c r="E73" s="99"/>
      <c r="F73" s="99"/>
      <c r="G73" s="99"/>
      <c r="H73" s="99"/>
      <c r="I73" s="99"/>
      <c r="J73" s="99"/>
      <c r="K73" s="104">
        <v>188797385.13999999</v>
      </c>
      <c r="L73" s="104"/>
      <c r="M73" s="104"/>
      <c r="N73" s="104"/>
      <c r="O73" s="104"/>
      <c r="P73" s="104"/>
      <c r="Q73" s="104"/>
      <c r="R73" s="104"/>
      <c r="S73" s="104"/>
      <c r="T73" s="97">
        <v>6.4146649072009398E-2</v>
      </c>
      <c r="U73" s="97"/>
      <c r="V73" s="97"/>
      <c r="W73" s="97"/>
      <c r="X73" s="97"/>
      <c r="Y73" s="97"/>
      <c r="Z73" s="97"/>
      <c r="AA73" s="97"/>
      <c r="AB73" s="97"/>
      <c r="AC73" s="95">
        <v>2054</v>
      </c>
      <c r="AD73" s="95"/>
      <c r="AE73" s="95"/>
      <c r="AF73" s="95"/>
      <c r="AG73" s="95"/>
      <c r="AH73" s="97">
        <v>4.7987290610471203E-2</v>
      </c>
      <c r="AI73" s="97"/>
      <c r="AJ73" s="97"/>
      <c r="AK73" s="97"/>
      <c r="AL73" s="97"/>
      <c r="AM73" s="97"/>
      <c r="AN73" s="97"/>
    </row>
    <row r="74" spans="2:40" s="1" customFormat="1" ht="7.15" customHeight="1" x14ac:dyDescent="0.2">
      <c r="B74" s="99" t="s">
        <v>1053</v>
      </c>
      <c r="C74" s="99"/>
      <c r="D74" s="99"/>
      <c r="E74" s="99"/>
      <c r="F74" s="99"/>
      <c r="G74" s="99"/>
      <c r="H74" s="99"/>
      <c r="I74" s="99"/>
      <c r="J74" s="99"/>
      <c r="K74" s="104">
        <v>149440476.69</v>
      </c>
      <c r="L74" s="104"/>
      <c r="M74" s="104"/>
      <c r="N74" s="104"/>
      <c r="O74" s="104"/>
      <c r="P74" s="104"/>
      <c r="Q74" s="104"/>
      <c r="R74" s="104"/>
      <c r="S74" s="104"/>
      <c r="T74" s="97">
        <v>5.0774568770000701E-2</v>
      </c>
      <c r="U74" s="97"/>
      <c r="V74" s="97"/>
      <c r="W74" s="97"/>
      <c r="X74" s="97"/>
      <c r="Y74" s="97"/>
      <c r="Z74" s="97"/>
      <c r="AA74" s="97"/>
      <c r="AB74" s="97"/>
      <c r="AC74" s="95">
        <v>1522</v>
      </c>
      <c r="AD74" s="95"/>
      <c r="AE74" s="95"/>
      <c r="AF74" s="95"/>
      <c r="AG74" s="95"/>
      <c r="AH74" s="97">
        <v>3.5558255262481603E-2</v>
      </c>
      <c r="AI74" s="97"/>
      <c r="AJ74" s="97"/>
      <c r="AK74" s="97"/>
      <c r="AL74" s="97"/>
      <c r="AM74" s="97"/>
      <c r="AN74" s="97"/>
    </row>
    <row r="75" spans="2:40" s="1" customFormat="1" ht="7.15" customHeight="1" x14ac:dyDescent="0.2">
      <c r="B75" s="99" t="s">
        <v>1054</v>
      </c>
      <c r="C75" s="99"/>
      <c r="D75" s="99"/>
      <c r="E75" s="99"/>
      <c r="F75" s="99"/>
      <c r="G75" s="99"/>
      <c r="H75" s="99"/>
      <c r="I75" s="99"/>
      <c r="J75" s="99"/>
      <c r="K75" s="104">
        <v>107868156.95999999</v>
      </c>
      <c r="L75" s="104"/>
      <c r="M75" s="104"/>
      <c r="N75" s="104"/>
      <c r="O75" s="104"/>
      <c r="P75" s="104"/>
      <c r="Q75" s="104"/>
      <c r="R75" s="104"/>
      <c r="S75" s="104"/>
      <c r="T75" s="97">
        <v>3.6649770363220799E-2</v>
      </c>
      <c r="U75" s="97"/>
      <c r="V75" s="97"/>
      <c r="W75" s="97"/>
      <c r="X75" s="97"/>
      <c r="Y75" s="97"/>
      <c r="Z75" s="97"/>
      <c r="AA75" s="97"/>
      <c r="AB75" s="97"/>
      <c r="AC75" s="95">
        <v>1187</v>
      </c>
      <c r="AD75" s="95"/>
      <c r="AE75" s="95"/>
      <c r="AF75" s="95"/>
      <c r="AG75" s="95"/>
      <c r="AH75" s="97">
        <v>2.7731701048991898E-2</v>
      </c>
      <c r="AI75" s="97"/>
      <c r="AJ75" s="97"/>
      <c r="AK75" s="97"/>
      <c r="AL75" s="97"/>
      <c r="AM75" s="97"/>
      <c r="AN75" s="97"/>
    </row>
    <row r="76" spans="2:40" s="1" customFormat="1" ht="7.15" customHeight="1" x14ac:dyDescent="0.2">
      <c r="B76" s="99" t="s">
        <v>1055</v>
      </c>
      <c r="C76" s="99"/>
      <c r="D76" s="99"/>
      <c r="E76" s="99"/>
      <c r="F76" s="99"/>
      <c r="G76" s="99"/>
      <c r="H76" s="99"/>
      <c r="I76" s="99"/>
      <c r="J76" s="99"/>
      <c r="K76" s="104">
        <v>181591224.22999999</v>
      </c>
      <c r="L76" s="104"/>
      <c r="M76" s="104"/>
      <c r="N76" s="104"/>
      <c r="O76" s="104"/>
      <c r="P76" s="104"/>
      <c r="Q76" s="104"/>
      <c r="R76" s="104"/>
      <c r="S76" s="104"/>
      <c r="T76" s="97">
        <v>6.1698251416991999E-2</v>
      </c>
      <c r="U76" s="97"/>
      <c r="V76" s="97"/>
      <c r="W76" s="97"/>
      <c r="X76" s="97"/>
      <c r="Y76" s="97"/>
      <c r="Z76" s="97"/>
      <c r="AA76" s="97"/>
      <c r="AB76" s="97"/>
      <c r="AC76" s="95">
        <v>1934</v>
      </c>
      <c r="AD76" s="95"/>
      <c r="AE76" s="95"/>
      <c r="AF76" s="95"/>
      <c r="AG76" s="95"/>
      <c r="AH76" s="97">
        <v>4.5183748802654002E-2</v>
      </c>
      <c r="AI76" s="97"/>
      <c r="AJ76" s="97"/>
      <c r="AK76" s="97"/>
      <c r="AL76" s="97"/>
      <c r="AM76" s="97"/>
      <c r="AN76" s="97"/>
    </row>
    <row r="77" spans="2:40" s="1" customFormat="1" ht="7.15" customHeight="1" x14ac:dyDescent="0.2">
      <c r="B77" s="99" t="s">
        <v>1056</v>
      </c>
      <c r="C77" s="99"/>
      <c r="D77" s="99"/>
      <c r="E77" s="99"/>
      <c r="F77" s="99"/>
      <c r="G77" s="99"/>
      <c r="H77" s="99"/>
      <c r="I77" s="99"/>
      <c r="J77" s="99"/>
      <c r="K77" s="104">
        <v>211654345.08000001</v>
      </c>
      <c r="L77" s="104"/>
      <c r="M77" s="104"/>
      <c r="N77" s="104"/>
      <c r="O77" s="104"/>
      <c r="P77" s="104"/>
      <c r="Q77" s="104"/>
      <c r="R77" s="104"/>
      <c r="S77" s="104"/>
      <c r="T77" s="97">
        <v>7.1912632626479206E-2</v>
      </c>
      <c r="U77" s="97"/>
      <c r="V77" s="97"/>
      <c r="W77" s="97"/>
      <c r="X77" s="97"/>
      <c r="Y77" s="97"/>
      <c r="Z77" s="97"/>
      <c r="AA77" s="97"/>
      <c r="AB77" s="97"/>
      <c r="AC77" s="95">
        <v>2040</v>
      </c>
      <c r="AD77" s="95"/>
      <c r="AE77" s="95"/>
      <c r="AF77" s="95"/>
      <c r="AG77" s="95"/>
      <c r="AH77" s="97">
        <v>4.7660210732892602E-2</v>
      </c>
      <c r="AI77" s="97"/>
      <c r="AJ77" s="97"/>
      <c r="AK77" s="97"/>
      <c r="AL77" s="97"/>
      <c r="AM77" s="97"/>
      <c r="AN77" s="97"/>
    </row>
    <row r="78" spans="2:40" s="1" customFormat="1" ht="7.15" customHeight="1" x14ac:dyDescent="0.2">
      <c r="B78" s="99" t="s">
        <v>1057</v>
      </c>
      <c r="C78" s="99"/>
      <c r="D78" s="99"/>
      <c r="E78" s="99"/>
      <c r="F78" s="99"/>
      <c r="G78" s="99"/>
      <c r="H78" s="99"/>
      <c r="I78" s="99"/>
      <c r="J78" s="99"/>
      <c r="K78" s="104">
        <v>204622132.21000001</v>
      </c>
      <c r="L78" s="104"/>
      <c r="M78" s="104"/>
      <c r="N78" s="104"/>
      <c r="O78" s="104"/>
      <c r="P78" s="104"/>
      <c r="Q78" s="104"/>
      <c r="R78" s="104"/>
      <c r="S78" s="104"/>
      <c r="T78" s="97">
        <v>6.9523336340214306E-2</v>
      </c>
      <c r="U78" s="97"/>
      <c r="V78" s="97"/>
      <c r="W78" s="97"/>
      <c r="X78" s="97"/>
      <c r="Y78" s="97"/>
      <c r="Z78" s="97"/>
      <c r="AA78" s="97"/>
      <c r="AB78" s="97"/>
      <c r="AC78" s="95">
        <v>1754</v>
      </c>
      <c r="AD78" s="95"/>
      <c r="AE78" s="95"/>
      <c r="AF78" s="95"/>
      <c r="AG78" s="95"/>
      <c r="AH78" s="97">
        <v>4.0978436090928202E-2</v>
      </c>
      <c r="AI78" s="97"/>
      <c r="AJ78" s="97"/>
      <c r="AK78" s="97"/>
      <c r="AL78" s="97"/>
      <c r="AM78" s="97"/>
      <c r="AN78" s="97"/>
    </row>
    <row r="79" spans="2:40" s="1" customFormat="1" ht="7.15" customHeight="1" x14ac:dyDescent="0.2">
      <c r="B79" s="99" t="s">
        <v>1061</v>
      </c>
      <c r="C79" s="99"/>
      <c r="D79" s="99"/>
      <c r="E79" s="99"/>
      <c r="F79" s="99"/>
      <c r="G79" s="99"/>
      <c r="H79" s="99"/>
      <c r="I79" s="99"/>
      <c r="J79" s="99"/>
      <c r="K79" s="104">
        <v>70135234.900000006</v>
      </c>
      <c r="L79" s="104"/>
      <c r="M79" s="104"/>
      <c r="N79" s="104"/>
      <c r="O79" s="104"/>
      <c r="P79" s="104"/>
      <c r="Q79" s="104"/>
      <c r="R79" s="104"/>
      <c r="S79" s="104"/>
      <c r="T79" s="97">
        <v>2.3829462984231099E-2</v>
      </c>
      <c r="U79" s="97"/>
      <c r="V79" s="97"/>
      <c r="W79" s="97"/>
      <c r="X79" s="97"/>
      <c r="Y79" s="97"/>
      <c r="Z79" s="97"/>
      <c r="AA79" s="97"/>
      <c r="AB79" s="97"/>
      <c r="AC79" s="95">
        <v>627</v>
      </c>
      <c r="AD79" s="95"/>
      <c r="AE79" s="95"/>
      <c r="AF79" s="95"/>
      <c r="AG79" s="95"/>
      <c r="AH79" s="97">
        <v>1.46485059458449E-2</v>
      </c>
      <c r="AI79" s="97"/>
      <c r="AJ79" s="97"/>
      <c r="AK79" s="97"/>
      <c r="AL79" s="97"/>
      <c r="AM79" s="97"/>
      <c r="AN79" s="97"/>
    </row>
    <row r="80" spans="2:40" s="1" customFormat="1" ht="7.15" customHeight="1" x14ac:dyDescent="0.2">
      <c r="B80" s="99" t="s">
        <v>1058</v>
      </c>
      <c r="C80" s="99"/>
      <c r="D80" s="99"/>
      <c r="E80" s="99"/>
      <c r="F80" s="99"/>
      <c r="G80" s="99"/>
      <c r="H80" s="99"/>
      <c r="I80" s="99"/>
      <c r="J80" s="99"/>
      <c r="K80" s="104">
        <v>65014343.169999897</v>
      </c>
      <c r="L80" s="104"/>
      <c r="M80" s="104"/>
      <c r="N80" s="104"/>
      <c r="O80" s="104"/>
      <c r="P80" s="104"/>
      <c r="Q80" s="104"/>
      <c r="R80" s="104"/>
      <c r="S80" s="104"/>
      <c r="T80" s="97">
        <v>2.2089565768512301E-2</v>
      </c>
      <c r="U80" s="97"/>
      <c r="V80" s="97"/>
      <c r="W80" s="97"/>
      <c r="X80" s="97"/>
      <c r="Y80" s="97"/>
      <c r="Z80" s="97"/>
      <c r="AA80" s="97"/>
      <c r="AB80" s="97"/>
      <c r="AC80" s="95">
        <v>597</v>
      </c>
      <c r="AD80" s="95"/>
      <c r="AE80" s="95"/>
      <c r="AF80" s="95"/>
      <c r="AG80" s="95"/>
      <c r="AH80" s="97">
        <v>1.3947620493890599E-2</v>
      </c>
      <c r="AI80" s="97"/>
      <c r="AJ80" s="97"/>
      <c r="AK80" s="97"/>
      <c r="AL80" s="97"/>
      <c r="AM80" s="97"/>
      <c r="AN80" s="97"/>
    </row>
    <row r="81" spans="2:41" s="1" customFormat="1" ht="7.15" customHeight="1" x14ac:dyDescent="0.2">
      <c r="B81" s="99" t="s">
        <v>1059</v>
      </c>
      <c r="C81" s="99"/>
      <c r="D81" s="99"/>
      <c r="E81" s="99"/>
      <c r="F81" s="99"/>
      <c r="G81" s="99"/>
      <c r="H81" s="99"/>
      <c r="I81" s="99"/>
      <c r="J81" s="99"/>
      <c r="K81" s="104">
        <v>145524068.5</v>
      </c>
      <c r="L81" s="104"/>
      <c r="M81" s="104"/>
      <c r="N81" s="104"/>
      <c r="O81" s="104"/>
      <c r="P81" s="104"/>
      <c r="Q81" s="104"/>
      <c r="R81" s="104"/>
      <c r="S81" s="104"/>
      <c r="T81" s="97">
        <v>4.9443912301425197E-2</v>
      </c>
      <c r="U81" s="97"/>
      <c r="V81" s="97"/>
      <c r="W81" s="97"/>
      <c r="X81" s="97"/>
      <c r="Y81" s="97"/>
      <c r="Z81" s="97"/>
      <c r="AA81" s="97"/>
      <c r="AB81" s="97"/>
      <c r="AC81" s="95">
        <v>1166</v>
      </c>
      <c r="AD81" s="95"/>
      <c r="AE81" s="95"/>
      <c r="AF81" s="95"/>
      <c r="AG81" s="95"/>
      <c r="AH81" s="97">
        <v>2.72410812326239E-2</v>
      </c>
      <c r="AI81" s="97"/>
      <c r="AJ81" s="97"/>
      <c r="AK81" s="97"/>
      <c r="AL81" s="97"/>
      <c r="AM81" s="97"/>
      <c r="AN81" s="97"/>
    </row>
    <row r="82" spans="2:41" s="1" customFormat="1" ht="7.15" customHeight="1" x14ac:dyDescent="0.2">
      <c r="B82" s="99" t="s">
        <v>1062</v>
      </c>
      <c r="C82" s="99"/>
      <c r="D82" s="99"/>
      <c r="E82" s="99"/>
      <c r="F82" s="99"/>
      <c r="G82" s="99"/>
      <c r="H82" s="99"/>
      <c r="I82" s="99"/>
      <c r="J82" s="99"/>
      <c r="K82" s="104">
        <v>152076538.66999999</v>
      </c>
      <c r="L82" s="104"/>
      <c r="M82" s="104"/>
      <c r="N82" s="104"/>
      <c r="O82" s="104"/>
      <c r="P82" s="104"/>
      <c r="Q82" s="104"/>
      <c r="R82" s="104"/>
      <c r="S82" s="104"/>
      <c r="T82" s="97">
        <v>5.1670209049328397E-2</v>
      </c>
      <c r="U82" s="97"/>
      <c r="V82" s="97"/>
      <c r="W82" s="97"/>
      <c r="X82" s="97"/>
      <c r="Y82" s="97"/>
      <c r="Z82" s="97"/>
      <c r="AA82" s="97"/>
      <c r="AB82" s="97"/>
      <c r="AC82" s="95">
        <v>1000</v>
      </c>
      <c r="AD82" s="95"/>
      <c r="AE82" s="95"/>
      <c r="AF82" s="95"/>
      <c r="AG82" s="95"/>
      <c r="AH82" s="97">
        <v>2.3362848398476702E-2</v>
      </c>
      <c r="AI82" s="97"/>
      <c r="AJ82" s="97"/>
      <c r="AK82" s="97"/>
      <c r="AL82" s="97"/>
      <c r="AM82" s="97"/>
      <c r="AN82" s="97"/>
    </row>
    <row r="83" spans="2:41" s="1" customFormat="1" ht="7.15" customHeight="1" x14ac:dyDescent="0.2">
      <c r="B83" s="99" t="s">
        <v>1063</v>
      </c>
      <c r="C83" s="99"/>
      <c r="D83" s="99"/>
      <c r="E83" s="99"/>
      <c r="F83" s="99"/>
      <c r="G83" s="99"/>
      <c r="H83" s="99"/>
      <c r="I83" s="99"/>
      <c r="J83" s="99"/>
      <c r="K83" s="104">
        <v>69772139.310000107</v>
      </c>
      <c r="L83" s="104"/>
      <c r="M83" s="104"/>
      <c r="N83" s="104"/>
      <c r="O83" s="104"/>
      <c r="P83" s="104"/>
      <c r="Q83" s="104"/>
      <c r="R83" s="104"/>
      <c r="S83" s="104"/>
      <c r="T83" s="97">
        <v>2.37060959928183E-2</v>
      </c>
      <c r="U83" s="97"/>
      <c r="V83" s="97"/>
      <c r="W83" s="97"/>
      <c r="X83" s="97"/>
      <c r="Y83" s="97"/>
      <c r="Z83" s="97"/>
      <c r="AA83" s="97"/>
      <c r="AB83" s="97"/>
      <c r="AC83" s="95">
        <v>422</v>
      </c>
      <c r="AD83" s="95"/>
      <c r="AE83" s="95"/>
      <c r="AF83" s="95"/>
      <c r="AG83" s="95"/>
      <c r="AH83" s="97">
        <v>9.8591220241571794E-3</v>
      </c>
      <c r="AI83" s="97"/>
      <c r="AJ83" s="97"/>
      <c r="AK83" s="97"/>
      <c r="AL83" s="97"/>
      <c r="AM83" s="97"/>
      <c r="AN83" s="97"/>
    </row>
    <row r="84" spans="2:41" s="1" customFormat="1" ht="7.15" customHeight="1" x14ac:dyDescent="0.2">
      <c r="B84" s="99" t="s">
        <v>1064</v>
      </c>
      <c r="C84" s="99"/>
      <c r="D84" s="99"/>
      <c r="E84" s="99"/>
      <c r="F84" s="99"/>
      <c r="G84" s="99"/>
      <c r="H84" s="99"/>
      <c r="I84" s="99"/>
      <c r="J84" s="99"/>
      <c r="K84" s="104">
        <v>381832.69</v>
      </c>
      <c r="L84" s="104"/>
      <c r="M84" s="104"/>
      <c r="N84" s="104"/>
      <c r="O84" s="104"/>
      <c r="P84" s="104"/>
      <c r="Q84" s="104"/>
      <c r="R84" s="104"/>
      <c r="S84" s="104"/>
      <c r="T84" s="97">
        <v>1.2973319281667299E-4</v>
      </c>
      <c r="U84" s="97"/>
      <c r="V84" s="97"/>
      <c r="W84" s="97"/>
      <c r="X84" s="97"/>
      <c r="Y84" s="97"/>
      <c r="Z84" s="97"/>
      <c r="AA84" s="97"/>
      <c r="AB84" s="97"/>
      <c r="AC84" s="95">
        <v>4</v>
      </c>
      <c r="AD84" s="95"/>
      <c r="AE84" s="95"/>
      <c r="AF84" s="95"/>
      <c r="AG84" s="95"/>
      <c r="AH84" s="97">
        <v>9.3451393593907002E-5</v>
      </c>
      <c r="AI84" s="97"/>
      <c r="AJ84" s="97"/>
      <c r="AK84" s="97"/>
      <c r="AL84" s="97"/>
      <c r="AM84" s="97"/>
      <c r="AN84" s="97"/>
    </row>
    <row r="85" spans="2:41" s="1" customFormat="1" ht="7.15" customHeight="1" x14ac:dyDescent="0.2">
      <c r="B85" s="99" t="s">
        <v>1065</v>
      </c>
      <c r="C85" s="99"/>
      <c r="D85" s="99"/>
      <c r="E85" s="99"/>
      <c r="F85" s="99"/>
      <c r="G85" s="99"/>
      <c r="H85" s="99"/>
      <c r="I85" s="99"/>
      <c r="J85" s="99"/>
      <c r="K85" s="104">
        <v>625870.48</v>
      </c>
      <c r="L85" s="104"/>
      <c r="M85" s="104"/>
      <c r="N85" s="104"/>
      <c r="O85" s="104"/>
      <c r="P85" s="104"/>
      <c r="Q85" s="104"/>
      <c r="R85" s="104"/>
      <c r="S85" s="104"/>
      <c r="T85" s="97">
        <v>2.1264857039899799E-4</v>
      </c>
      <c r="U85" s="97"/>
      <c r="V85" s="97"/>
      <c r="W85" s="97"/>
      <c r="X85" s="97"/>
      <c r="Y85" s="97"/>
      <c r="Z85" s="97"/>
      <c r="AA85" s="97"/>
      <c r="AB85" s="97"/>
      <c r="AC85" s="95">
        <v>4</v>
      </c>
      <c r="AD85" s="95"/>
      <c r="AE85" s="95"/>
      <c r="AF85" s="95"/>
      <c r="AG85" s="95"/>
      <c r="AH85" s="97">
        <v>9.3451393593907002E-5</v>
      </c>
      <c r="AI85" s="97"/>
      <c r="AJ85" s="97"/>
      <c r="AK85" s="97"/>
      <c r="AL85" s="97"/>
      <c r="AM85" s="97"/>
      <c r="AN85" s="97"/>
    </row>
    <row r="86" spans="2:41" s="1" customFormat="1" ht="7.15" customHeight="1" x14ac:dyDescent="0.2">
      <c r="B86" s="99" t="s">
        <v>1066</v>
      </c>
      <c r="C86" s="99"/>
      <c r="D86" s="99"/>
      <c r="E86" s="99"/>
      <c r="F86" s="99"/>
      <c r="G86" s="99"/>
      <c r="H86" s="99"/>
      <c r="I86" s="99"/>
      <c r="J86" s="99"/>
      <c r="K86" s="104">
        <v>492341.1</v>
      </c>
      <c r="L86" s="104"/>
      <c r="M86" s="104"/>
      <c r="N86" s="104"/>
      <c r="O86" s="104"/>
      <c r="P86" s="104"/>
      <c r="Q86" s="104"/>
      <c r="R86" s="104"/>
      <c r="S86" s="104"/>
      <c r="T86" s="97">
        <v>1.67280027432625E-4</v>
      </c>
      <c r="U86" s="97"/>
      <c r="V86" s="97"/>
      <c r="W86" s="97"/>
      <c r="X86" s="97"/>
      <c r="Y86" s="97"/>
      <c r="Z86" s="97"/>
      <c r="AA86" s="97"/>
      <c r="AB86" s="97"/>
      <c r="AC86" s="95">
        <v>6</v>
      </c>
      <c r="AD86" s="95"/>
      <c r="AE86" s="95"/>
      <c r="AF86" s="95"/>
      <c r="AG86" s="95"/>
      <c r="AH86" s="97">
        <v>1.4017709039086001E-4</v>
      </c>
      <c r="AI86" s="97"/>
      <c r="AJ86" s="97"/>
      <c r="AK86" s="97"/>
      <c r="AL86" s="97"/>
      <c r="AM86" s="97"/>
      <c r="AN86" s="97"/>
    </row>
    <row r="87" spans="2:41" s="1" customFormat="1" ht="7.15" customHeight="1" x14ac:dyDescent="0.2">
      <c r="B87" s="99" t="s">
        <v>1067</v>
      </c>
      <c r="C87" s="99"/>
      <c r="D87" s="99"/>
      <c r="E87" s="99"/>
      <c r="F87" s="99"/>
      <c r="G87" s="99"/>
      <c r="H87" s="99"/>
      <c r="I87" s="99"/>
      <c r="J87" s="99"/>
      <c r="K87" s="104">
        <v>1071164.43</v>
      </c>
      <c r="L87" s="104"/>
      <c r="M87" s="104"/>
      <c r="N87" s="104"/>
      <c r="O87" s="104"/>
      <c r="P87" s="104"/>
      <c r="Q87" s="104"/>
      <c r="R87" s="104"/>
      <c r="S87" s="104"/>
      <c r="T87" s="97">
        <v>3.63943646458222E-4</v>
      </c>
      <c r="U87" s="97"/>
      <c r="V87" s="97"/>
      <c r="W87" s="97"/>
      <c r="X87" s="97"/>
      <c r="Y87" s="97"/>
      <c r="Z87" s="97"/>
      <c r="AA87" s="97"/>
      <c r="AB87" s="97"/>
      <c r="AC87" s="95">
        <v>8</v>
      </c>
      <c r="AD87" s="95"/>
      <c r="AE87" s="95"/>
      <c r="AF87" s="95"/>
      <c r="AG87" s="95"/>
      <c r="AH87" s="97">
        <v>1.86902787187814E-4</v>
      </c>
      <c r="AI87" s="97"/>
      <c r="AJ87" s="97"/>
      <c r="AK87" s="97"/>
      <c r="AL87" s="97"/>
      <c r="AM87" s="97"/>
      <c r="AN87" s="97"/>
    </row>
    <row r="88" spans="2:41" s="1" customFormat="1" ht="7.15" customHeight="1" x14ac:dyDescent="0.2">
      <c r="B88" s="99" t="s">
        <v>1068</v>
      </c>
      <c r="C88" s="99"/>
      <c r="D88" s="99"/>
      <c r="E88" s="99"/>
      <c r="F88" s="99"/>
      <c r="G88" s="99"/>
      <c r="H88" s="99"/>
      <c r="I88" s="99"/>
      <c r="J88" s="99"/>
      <c r="K88" s="104">
        <v>608229.49</v>
      </c>
      <c r="L88" s="104"/>
      <c r="M88" s="104"/>
      <c r="N88" s="104"/>
      <c r="O88" s="104"/>
      <c r="P88" s="104"/>
      <c r="Q88" s="104"/>
      <c r="R88" s="104"/>
      <c r="S88" s="104"/>
      <c r="T88" s="97">
        <v>2.0665478826068301E-4</v>
      </c>
      <c r="U88" s="97"/>
      <c r="V88" s="97"/>
      <c r="W88" s="97"/>
      <c r="X88" s="97"/>
      <c r="Y88" s="97"/>
      <c r="Z88" s="97"/>
      <c r="AA88" s="97"/>
      <c r="AB88" s="97"/>
      <c r="AC88" s="95">
        <v>4</v>
      </c>
      <c r="AD88" s="95"/>
      <c r="AE88" s="95"/>
      <c r="AF88" s="95"/>
      <c r="AG88" s="95"/>
      <c r="AH88" s="97">
        <v>9.3451393593907002E-5</v>
      </c>
      <c r="AI88" s="97"/>
      <c r="AJ88" s="97"/>
      <c r="AK88" s="97"/>
      <c r="AL88" s="97"/>
      <c r="AM88" s="97"/>
      <c r="AN88" s="97"/>
    </row>
    <row r="89" spans="2:41" s="1" customFormat="1" ht="8.9" customHeight="1" x14ac:dyDescent="0.2">
      <c r="B89" s="100"/>
      <c r="C89" s="100"/>
      <c r="D89" s="100"/>
      <c r="E89" s="100"/>
      <c r="F89" s="100"/>
      <c r="G89" s="100"/>
      <c r="H89" s="100"/>
      <c r="I89" s="100"/>
      <c r="J89" s="100"/>
      <c r="K89" s="105">
        <v>2943215084.0500002</v>
      </c>
      <c r="L89" s="105"/>
      <c r="M89" s="105"/>
      <c r="N89" s="105"/>
      <c r="O89" s="105"/>
      <c r="P89" s="105"/>
      <c r="Q89" s="105"/>
      <c r="R89" s="105"/>
      <c r="S89" s="105"/>
      <c r="T89" s="98">
        <v>1</v>
      </c>
      <c r="U89" s="98"/>
      <c r="V89" s="98"/>
      <c r="W89" s="98"/>
      <c r="X89" s="98"/>
      <c r="Y89" s="98"/>
      <c r="Z89" s="98"/>
      <c r="AA89" s="98"/>
      <c r="AB89" s="98"/>
      <c r="AC89" s="96">
        <v>42803</v>
      </c>
      <c r="AD89" s="96"/>
      <c r="AE89" s="96"/>
      <c r="AF89" s="96"/>
      <c r="AG89" s="96"/>
      <c r="AH89" s="98">
        <v>1</v>
      </c>
      <c r="AI89" s="98"/>
      <c r="AJ89" s="98"/>
      <c r="AK89" s="98"/>
      <c r="AL89" s="98"/>
      <c r="AM89" s="98"/>
      <c r="AN89" s="98"/>
    </row>
    <row r="90" spans="2:41" s="1" customFormat="1" ht="6" customHeight="1" x14ac:dyDescent="0.2"/>
    <row r="91" spans="2:41" s="1" customFormat="1" ht="12.75" customHeight="1" x14ac:dyDescent="0.2">
      <c r="B91" s="79" t="s">
        <v>1147</v>
      </c>
      <c r="C91" s="79"/>
      <c r="D91" s="79"/>
      <c r="E91" s="79"/>
      <c r="F91" s="79"/>
      <c r="G91" s="79"/>
      <c r="H91" s="79"/>
      <c r="I91" s="79"/>
      <c r="J91" s="79"/>
      <c r="K91" s="79"/>
      <c r="L91" s="79"/>
      <c r="M91" s="79"/>
      <c r="N91" s="79"/>
      <c r="O91" s="79"/>
      <c r="P91" s="79"/>
      <c r="Q91" s="79"/>
      <c r="R91" s="79"/>
      <c r="S91" s="79"/>
      <c r="T91" s="79"/>
      <c r="U91" s="79"/>
      <c r="V91" s="79"/>
      <c r="W91" s="79"/>
      <c r="X91" s="79"/>
      <c r="Y91" s="79"/>
      <c r="Z91" s="79"/>
      <c r="AA91" s="79"/>
      <c r="AB91" s="79"/>
      <c r="AC91" s="79"/>
      <c r="AD91" s="79"/>
      <c r="AE91" s="79"/>
      <c r="AF91" s="79"/>
      <c r="AG91" s="79"/>
      <c r="AH91" s="79"/>
      <c r="AI91" s="79"/>
      <c r="AJ91" s="79"/>
      <c r="AK91" s="79"/>
      <c r="AL91" s="79"/>
      <c r="AM91" s="79"/>
      <c r="AN91" s="79"/>
      <c r="AO91" s="79"/>
    </row>
    <row r="92" spans="2:41" s="1" customFormat="1" ht="6" customHeight="1" x14ac:dyDescent="0.2"/>
    <row r="93" spans="2:41" s="1" customFormat="1" ht="8.5" customHeight="1" x14ac:dyDescent="0.2">
      <c r="B93" s="77" t="s">
        <v>1037</v>
      </c>
      <c r="C93" s="77"/>
      <c r="D93" s="77"/>
      <c r="E93" s="77"/>
      <c r="F93" s="77"/>
      <c r="G93" s="77"/>
      <c r="H93" s="77"/>
      <c r="I93" s="77"/>
      <c r="J93" s="77" t="s">
        <v>1034</v>
      </c>
      <c r="K93" s="77"/>
      <c r="L93" s="77"/>
      <c r="M93" s="77"/>
      <c r="N93" s="77"/>
      <c r="O93" s="77"/>
      <c r="P93" s="77"/>
      <c r="Q93" s="77"/>
      <c r="R93" s="77"/>
      <c r="S93" s="77"/>
      <c r="T93" s="77" t="s">
        <v>1035</v>
      </c>
      <c r="U93" s="77"/>
      <c r="V93" s="77"/>
      <c r="W93" s="77"/>
      <c r="X93" s="77"/>
      <c r="Y93" s="77"/>
      <c r="Z93" s="77"/>
      <c r="AA93" s="77"/>
      <c r="AB93" s="77"/>
      <c r="AC93" s="77" t="s">
        <v>1036</v>
      </c>
      <c r="AD93" s="77"/>
      <c r="AE93" s="77"/>
      <c r="AF93" s="77"/>
      <c r="AG93" s="77"/>
      <c r="AH93" s="77" t="s">
        <v>1035</v>
      </c>
      <c r="AI93" s="77"/>
      <c r="AJ93" s="77"/>
      <c r="AK93" s="77"/>
      <c r="AL93" s="77"/>
    </row>
    <row r="94" spans="2:41" s="1" customFormat="1" ht="7.15" customHeight="1" x14ac:dyDescent="0.2">
      <c r="B94" s="99" t="s">
        <v>1038</v>
      </c>
      <c r="C94" s="99"/>
      <c r="D94" s="99"/>
      <c r="E94" s="99"/>
      <c r="F94" s="99"/>
      <c r="G94" s="99"/>
      <c r="H94" s="99"/>
      <c r="I94" s="99"/>
      <c r="J94" s="104">
        <v>711000</v>
      </c>
      <c r="K94" s="104"/>
      <c r="L94" s="104"/>
      <c r="M94" s="104"/>
      <c r="N94" s="104"/>
      <c r="O94" s="104"/>
      <c r="P94" s="104"/>
      <c r="Q94" s="104"/>
      <c r="R94" s="104"/>
      <c r="S94" s="104"/>
      <c r="T94" s="97">
        <v>2.4157255915582999E-4</v>
      </c>
      <c r="U94" s="97"/>
      <c r="V94" s="97"/>
      <c r="W94" s="97"/>
      <c r="X94" s="97"/>
      <c r="Y94" s="97"/>
      <c r="Z94" s="97"/>
      <c r="AA94" s="97"/>
      <c r="AB94" s="97"/>
      <c r="AC94" s="95">
        <v>13</v>
      </c>
      <c r="AD94" s="95"/>
      <c r="AE94" s="95"/>
      <c r="AF94" s="95"/>
      <c r="AG94" s="95"/>
      <c r="AH94" s="97">
        <v>3.0371702918019798E-4</v>
      </c>
      <c r="AI94" s="97"/>
      <c r="AJ94" s="97"/>
      <c r="AK94" s="97"/>
      <c r="AL94" s="97"/>
    </row>
    <row r="95" spans="2:41" s="1" customFormat="1" ht="7.15" customHeight="1" x14ac:dyDescent="0.2">
      <c r="B95" s="99" t="s">
        <v>1039</v>
      </c>
      <c r="C95" s="99"/>
      <c r="D95" s="99"/>
      <c r="E95" s="99"/>
      <c r="F95" s="99"/>
      <c r="G95" s="99"/>
      <c r="H95" s="99"/>
      <c r="I95" s="99"/>
      <c r="J95" s="104">
        <v>4201004.13</v>
      </c>
      <c r="K95" s="104"/>
      <c r="L95" s="104"/>
      <c r="M95" s="104"/>
      <c r="N95" s="104"/>
      <c r="O95" s="104"/>
      <c r="P95" s="104"/>
      <c r="Q95" s="104"/>
      <c r="R95" s="104"/>
      <c r="S95" s="104"/>
      <c r="T95" s="97">
        <v>1.42735206569382E-3</v>
      </c>
      <c r="U95" s="97"/>
      <c r="V95" s="97"/>
      <c r="W95" s="97"/>
      <c r="X95" s="97"/>
      <c r="Y95" s="97"/>
      <c r="Z95" s="97"/>
      <c r="AA95" s="97"/>
      <c r="AB95" s="97"/>
      <c r="AC95" s="95">
        <v>47</v>
      </c>
      <c r="AD95" s="95"/>
      <c r="AE95" s="95"/>
      <c r="AF95" s="95"/>
      <c r="AG95" s="95"/>
      <c r="AH95" s="97">
        <v>1.09805387472841E-3</v>
      </c>
      <c r="AI95" s="97"/>
      <c r="AJ95" s="97"/>
      <c r="AK95" s="97"/>
      <c r="AL95" s="97"/>
    </row>
    <row r="96" spans="2:41" s="1" customFormat="1" ht="7.15" customHeight="1" x14ac:dyDescent="0.2">
      <c r="B96" s="99" t="s">
        <v>1040</v>
      </c>
      <c r="C96" s="99"/>
      <c r="D96" s="99"/>
      <c r="E96" s="99"/>
      <c r="F96" s="99"/>
      <c r="G96" s="99"/>
      <c r="H96" s="99"/>
      <c r="I96" s="99"/>
      <c r="J96" s="104">
        <v>4297307.07</v>
      </c>
      <c r="K96" s="104"/>
      <c r="L96" s="104"/>
      <c r="M96" s="104"/>
      <c r="N96" s="104"/>
      <c r="O96" s="104"/>
      <c r="P96" s="104"/>
      <c r="Q96" s="104"/>
      <c r="R96" s="104"/>
      <c r="S96" s="104"/>
      <c r="T96" s="97">
        <v>1.46007238590484E-3</v>
      </c>
      <c r="U96" s="97"/>
      <c r="V96" s="97"/>
      <c r="W96" s="97"/>
      <c r="X96" s="97"/>
      <c r="Y96" s="97"/>
      <c r="Z96" s="97"/>
      <c r="AA96" s="97"/>
      <c r="AB96" s="97"/>
      <c r="AC96" s="95">
        <v>47</v>
      </c>
      <c r="AD96" s="95"/>
      <c r="AE96" s="95"/>
      <c r="AF96" s="95"/>
      <c r="AG96" s="95"/>
      <c r="AH96" s="97">
        <v>1.09805387472841E-3</v>
      </c>
      <c r="AI96" s="97"/>
      <c r="AJ96" s="97"/>
      <c r="AK96" s="97"/>
      <c r="AL96" s="97"/>
    </row>
    <row r="97" spans="2:38" s="1" customFormat="1" ht="7.15" customHeight="1" x14ac:dyDescent="0.2">
      <c r="B97" s="99" t="s">
        <v>1041</v>
      </c>
      <c r="C97" s="99"/>
      <c r="D97" s="99"/>
      <c r="E97" s="99"/>
      <c r="F97" s="99"/>
      <c r="G97" s="99"/>
      <c r="H97" s="99"/>
      <c r="I97" s="99"/>
      <c r="J97" s="104">
        <v>2635681.41</v>
      </c>
      <c r="K97" s="104"/>
      <c r="L97" s="104"/>
      <c r="M97" s="104"/>
      <c r="N97" s="104"/>
      <c r="O97" s="104"/>
      <c r="P97" s="104"/>
      <c r="Q97" s="104"/>
      <c r="R97" s="104"/>
      <c r="S97" s="104"/>
      <c r="T97" s="97">
        <v>8.9551097515210302E-4</v>
      </c>
      <c r="U97" s="97"/>
      <c r="V97" s="97"/>
      <c r="W97" s="97"/>
      <c r="X97" s="97"/>
      <c r="Y97" s="97"/>
      <c r="Z97" s="97"/>
      <c r="AA97" s="97"/>
      <c r="AB97" s="97"/>
      <c r="AC97" s="95">
        <v>72</v>
      </c>
      <c r="AD97" s="95"/>
      <c r="AE97" s="95"/>
      <c r="AF97" s="95"/>
      <c r="AG97" s="95"/>
      <c r="AH97" s="97">
        <v>1.6821250846903301E-3</v>
      </c>
      <c r="AI97" s="97"/>
      <c r="AJ97" s="97"/>
      <c r="AK97" s="97"/>
      <c r="AL97" s="97"/>
    </row>
    <row r="98" spans="2:38" s="1" customFormat="1" ht="7.15" customHeight="1" x14ac:dyDescent="0.2">
      <c r="B98" s="99" t="s">
        <v>1042</v>
      </c>
      <c r="C98" s="99"/>
      <c r="D98" s="99"/>
      <c r="E98" s="99"/>
      <c r="F98" s="99"/>
      <c r="G98" s="99"/>
      <c r="H98" s="99"/>
      <c r="I98" s="99"/>
      <c r="J98" s="104">
        <v>31089068.899999999</v>
      </c>
      <c r="K98" s="104"/>
      <c r="L98" s="104"/>
      <c r="M98" s="104"/>
      <c r="N98" s="104"/>
      <c r="O98" s="104"/>
      <c r="P98" s="104"/>
      <c r="Q98" s="104"/>
      <c r="R98" s="104"/>
      <c r="S98" s="104"/>
      <c r="T98" s="97">
        <v>1.05629619352249E-2</v>
      </c>
      <c r="U98" s="97"/>
      <c r="V98" s="97"/>
      <c r="W98" s="97"/>
      <c r="X98" s="97"/>
      <c r="Y98" s="97"/>
      <c r="Z98" s="97"/>
      <c r="AA98" s="97"/>
      <c r="AB98" s="97"/>
      <c r="AC98" s="95">
        <v>294</v>
      </c>
      <c r="AD98" s="95"/>
      <c r="AE98" s="95"/>
      <c r="AF98" s="95"/>
      <c r="AG98" s="95"/>
      <c r="AH98" s="97">
        <v>6.8686774291521601E-3</v>
      </c>
      <c r="AI98" s="97"/>
      <c r="AJ98" s="97"/>
      <c r="AK98" s="97"/>
      <c r="AL98" s="97"/>
    </row>
    <row r="99" spans="2:38" s="1" customFormat="1" ht="7.15" customHeight="1" x14ac:dyDescent="0.2">
      <c r="B99" s="99" t="s">
        <v>1043</v>
      </c>
      <c r="C99" s="99"/>
      <c r="D99" s="99"/>
      <c r="E99" s="99"/>
      <c r="F99" s="99"/>
      <c r="G99" s="99"/>
      <c r="H99" s="99"/>
      <c r="I99" s="99"/>
      <c r="J99" s="104">
        <v>3753939.46</v>
      </c>
      <c r="K99" s="104"/>
      <c r="L99" s="104"/>
      <c r="M99" s="104"/>
      <c r="N99" s="104"/>
      <c r="O99" s="104"/>
      <c r="P99" s="104"/>
      <c r="Q99" s="104"/>
      <c r="R99" s="104"/>
      <c r="S99" s="104"/>
      <c r="T99" s="97">
        <v>1.27545536184002E-3</v>
      </c>
      <c r="U99" s="97"/>
      <c r="V99" s="97"/>
      <c r="W99" s="97"/>
      <c r="X99" s="97"/>
      <c r="Y99" s="97"/>
      <c r="Z99" s="97"/>
      <c r="AA99" s="97"/>
      <c r="AB99" s="97"/>
      <c r="AC99" s="95">
        <v>192</v>
      </c>
      <c r="AD99" s="95"/>
      <c r="AE99" s="95"/>
      <c r="AF99" s="95"/>
      <c r="AG99" s="95"/>
      <c r="AH99" s="97">
        <v>4.4856668925075298E-3</v>
      </c>
      <c r="AI99" s="97"/>
      <c r="AJ99" s="97"/>
      <c r="AK99" s="97"/>
      <c r="AL99" s="97"/>
    </row>
    <row r="100" spans="2:38" s="1" customFormat="1" ht="7.15" customHeight="1" x14ac:dyDescent="0.2">
      <c r="B100" s="99" t="s">
        <v>1044</v>
      </c>
      <c r="C100" s="99"/>
      <c r="D100" s="99"/>
      <c r="E100" s="99"/>
      <c r="F100" s="99"/>
      <c r="G100" s="99"/>
      <c r="H100" s="99"/>
      <c r="I100" s="99"/>
      <c r="J100" s="104">
        <v>8709280.9200000092</v>
      </c>
      <c r="K100" s="104"/>
      <c r="L100" s="104"/>
      <c r="M100" s="104"/>
      <c r="N100" s="104"/>
      <c r="O100" s="104"/>
      <c r="P100" s="104"/>
      <c r="Q100" s="104"/>
      <c r="R100" s="104"/>
      <c r="S100" s="104"/>
      <c r="T100" s="97">
        <v>2.9591044729274799E-3</v>
      </c>
      <c r="U100" s="97"/>
      <c r="V100" s="97"/>
      <c r="W100" s="97"/>
      <c r="X100" s="97"/>
      <c r="Y100" s="97"/>
      <c r="Z100" s="97"/>
      <c r="AA100" s="97"/>
      <c r="AB100" s="97"/>
      <c r="AC100" s="95">
        <v>501</v>
      </c>
      <c r="AD100" s="95"/>
      <c r="AE100" s="95"/>
      <c r="AF100" s="95"/>
      <c r="AG100" s="95"/>
      <c r="AH100" s="97">
        <v>1.17047870476368E-2</v>
      </c>
      <c r="AI100" s="97"/>
      <c r="AJ100" s="97"/>
      <c r="AK100" s="97"/>
      <c r="AL100" s="97"/>
    </row>
    <row r="101" spans="2:38" s="1" customFormat="1" ht="7.15" customHeight="1" x14ac:dyDescent="0.2">
      <c r="B101" s="99" t="s">
        <v>1045</v>
      </c>
      <c r="C101" s="99"/>
      <c r="D101" s="99"/>
      <c r="E101" s="99"/>
      <c r="F101" s="99"/>
      <c r="G101" s="99"/>
      <c r="H101" s="99"/>
      <c r="I101" s="99"/>
      <c r="J101" s="104">
        <v>12153873.08</v>
      </c>
      <c r="K101" s="104"/>
      <c r="L101" s="104"/>
      <c r="M101" s="104"/>
      <c r="N101" s="104"/>
      <c r="O101" s="104"/>
      <c r="P101" s="104"/>
      <c r="Q101" s="104"/>
      <c r="R101" s="104"/>
      <c r="S101" s="104"/>
      <c r="T101" s="97">
        <v>4.1294546042063901E-3</v>
      </c>
      <c r="U101" s="97"/>
      <c r="V101" s="97"/>
      <c r="W101" s="97"/>
      <c r="X101" s="97"/>
      <c r="Y101" s="97"/>
      <c r="Z101" s="97"/>
      <c r="AA101" s="97"/>
      <c r="AB101" s="97"/>
      <c r="AC101" s="95">
        <v>695</v>
      </c>
      <c r="AD101" s="95"/>
      <c r="AE101" s="95"/>
      <c r="AF101" s="95"/>
      <c r="AG101" s="95"/>
      <c r="AH101" s="97">
        <v>1.6237179636941299E-2</v>
      </c>
      <c r="AI101" s="97"/>
      <c r="AJ101" s="97"/>
      <c r="AK101" s="97"/>
      <c r="AL101" s="97"/>
    </row>
    <row r="102" spans="2:38" s="1" customFormat="1" ht="7.15" customHeight="1" x14ac:dyDescent="0.2">
      <c r="B102" s="99" t="s">
        <v>1046</v>
      </c>
      <c r="C102" s="99"/>
      <c r="D102" s="99"/>
      <c r="E102" s="99"/>
      <c r="F102" s="99"/>
      <c r="G102" s="99"/>
      <c r="H102" s="99"/>
      <c r="I102" s="99"/>
      <c r="J102" s="104">
        <v>23641313.710000001</v>
      </c>
      <c r="K102" s="104"/>
      <c r="L102" s="104"/>
      <c r="M102" s="104"/>
      <c r="N102" s="104"/>
      <c r="O102" s="104"/>
      <c r="P102" s="104"/>
      <c r="Q102" s="104"/>
      <c r="R102" s="104"/>
      <c r="S102" s="104"/>
      <c r="T102" s="97">
        <v>8.0324791205773505E-3</v>
      </c>
      <c r="U102" s="97"/>
      <c r="V102" s="97"/>
      <c r="W102" s="97"/>
      <c r="X102" s="97"/>
      <c r="Y102" s="97"/>
      <c r="Z102" s="97"/>
      <c r="AA102" s="97"/>
      <c r="AB102" s="97"/>
      <c r="AC102" s="95">
        <v>852</v>
      </c>
      <c r="AD102" s="95"/>
      <c r="AE102" s="95"/>
      <c r="AF102" s="95"/>
      <c r="AG102" s="95"/>
      <c r="AH102" s="97">
        <v>1.9905146835502201E-2</v>
      </c>
      <c r="AI102" s="97"/>
      <c r="AJ102" s="97"/>
      <c r="AK102" s="97"/>
      <c r="AL102" s="97"/>
    </row>
    <row r="103" spans="2:38" s="1" customFormat="1" ht="7.15" customHeight="1" x14ac:dyDescent="0.2">
      <c r="B103" s="99" t="s">
        <v>1047</v>
      </c>
      <c r="C103" s="99"/>
      <c r="D103" s="99"/>
      <c r="E103" s="99"/>
      <c r="F103" s="99"/>
      <c r="G103" s="99"/>
      <c r="H103" s="99"/>
      <c r="I103" s="99"/>
      <c r="J103" s="104">
        <v>294915795.76999998</v>
      </c>
      <c r="K103" s="104"/>
      <c r="L103" s="104"/>
      <c r="M103" s="104"/>
      <c r="N103" s="104"/>
      <c r="O103" s="104"/>
      <c r="P103" s="104"/>
      <c r="Q103" s="104"/>
      <c r="R103" s="104"/>
      <c r="S103" s="104"/>
      <c r="T103" s="97">
        <v>0.100201917749138</v>
      </c>
      <c r="U103" s="97"/>
      <c r="V103" s="97"/>
      <c r="W103" s="97"/>
      <c r="X103" s="97"/>
      <c r="Y103" s="97"/>
      <c r="Z103" s="97"/>
      <c r="AA103" s="97"/>
      <c r="AB103" s="97"/>
      <c r="AC103" s="95">
        <v>8784</v>
      </c>
      <c r="AD103" s="95"/>
      <c r="AE103" s="95"/>
      <c r="AF103" s="95"/>
      <c r="AG103" s="95"/>
      <c r="AH103" s="97">
        <v>0.20521926033221999</v>
      </c>
      <c r="AI103" s="97"/>
      <c r="AJ103" s="97"/>
      <c r="AK103" s="97"/>
      <c r="AL103" s="97"/>
    </row>
    <row r="104" spans="2:38" s="1" customFormat="1" ht="7.15" customHeight="1" x14ac:dyDescent="0.2">
      <c r="B104" s="99" t="s">
        <v>1048</v>
      </c>
      <c r="C104" s="99"/>
      <c r="D104" s="99"/>
      <c r="E104" s="99"/>
      <c r="F104" s="99"/>
      <c r="G104" s="99"/>
      <c r="H104" s="99"/>
      <c r="I104" s="99"/>
      <c r="J104" s="104">
        <v>45028276.780000098</v>
      </c>
      <c r="K104" s="104"/>
      <c r="L104" s="104"/>
      <c r="M104" s="104"/>
      <c r="N104" s="104"/>
      <c r="O104" s="104"/>
      <c r="P104" s="104"/>
      <c r="Q104" s="104"/>
      <c r="R104" s="104"/>
      <c r="S104" s="104"/>
      <c r="T104" s="97">
        <v>1.52990099242217E-2</v>
      </c>
      <c r="U104" s="97"/>
      <c r="V104" s="97"/>
      <c r="W104" s="97"/>
      <c r="X104" s="97"/>
      <c r="Y104" s="97"/>
      <c r="Z104" s="97"/>
      <c r="AA104" s="97"/>
      <c r="AB104" s="97"/>
      <c r="AC104" s="95">
        <v>1706</v>
      </c>
      <c r="AD104" s="95"/>
      <c r="AE104" s="95"/>
      <c r="AF104" s="95"/>
      <c r="AG104" s="95"/>
      <c r="AH104" s="97">
        <v>3.9857019367801297E-2</v>
      </c>
      <c r="AI104" s="97"/>
      <c r="AJ104" s="97"/>
      <c r="AK104" s="97"/>
      <c r="AL104" s="97"/>
    </row>
    <row r="105" spans="2:38" s="1" customFormat="1" ht="7.15" customHeight="1" x14ac:dyDescent="0.2">
      <c r="B105" s="99" t="s">
        <v>1049</v>
      </c>
      <c r="C105" s="99"/>
      <c r="D105" s="99"/>
      <c r="E105" s="99"/>
      <c r="F105" s="99"/>
      <c r="G105" s="99"/>
      <c r="H105" s="99"/>
      <c r="I105" s="99"/>
      <c r="J105" s="104">
        <v>54399879.93</v>
      </c>
      <c r="K105" s="104"/>
      <c r="L105" s="104"/>
      <c r="M105" s="104"/>
      <c r="N105" s="104"/>
      <c r="O105" s="104"/>
      <c r="P105" s="104"/>
      <c r="Q105" s="104"/>
      <c r="R105" s="104"/>
      <c r="S105" s="104"/>
      <c r="T105" s="97">
        <v>1.8483147978143401E-2</v>
      </c>
      <c r="U105" s="97"/>
      <c r="V105" s="97"/>
      <c r="W105" s="97"/>
      <c r="X105" s="97"/>
      <c r="Y105" s="97"/>
      <c r="Z105" s="97"/>
      <c r="AA105" s="97"/>
      <c r="AB105" s="97"/>
      <c r="AC105" s="95">
        <v>1109</v>
      </c>
      <c r="AD105" s="95"/>
      <c r="AE105" s="95"/>
      <c r="AF105" s="95"/>
      <c r="AG105" s="95"/>
      <c r="AH105" s="97">
        <v>2.5909398873910701E-2</v>
      </c>
      <c r="AI105" s="97"/>
      <c r="AJ105" s="97"/>
      <c r="AK105" s="97"/>
      <c r="AL105" s="97"/>
    </row>
    <row r="106" spans="2:38" s="1" customFormat="1" ht="7.15" customHeight="1" x14ac:dyDescent="0.2">
      <c r="B106" s="99" t="s">
        <v>1050</v>
      </c>
      <c r="C106" s="99"/>
      <c r="D106" s="99"/>
      <c r="E106" s="99"/>
      <c r="F106" s="99"/>
      <c r="G106" s="99"/>
      <c r="H106" s="99"/>
      <c r="I106" s="99"/>
      <c r="J106" s="104">
        <v>177544666.56</v>
      </c>
      <c r="K106" s="104"/>
      <c r="L106" s="104"/>
      <c r="M106" s="104"/>
      <c r="N106" s="104"/>
      <c r="O106" s="104"/>
      <c r="P106" s="104"/>
      <c r="Q106" s="104"/>
      <c r="R106" s="104"/>
      <c r="S106" s="104"/>
      <c r="T106" s="97">
        <v>6.0323374775482101E-2</v>
      </c>
      <c r="U106" s="97"/>
      <c r="V106" s="97"/>
      <c r="W106" s="97"/>
      <c r="X106" s="97"/>
      <c r="Y106" s="97"/>
      <c r="Z106" s="97"/>
      <c r="AA106" s="97"/>
      <c r="AB106" s="97"/>
      <c r="AC106" s="95">
        <v>3411</v>
      </c>
      <c r="AD106" s="95"/>
      <c r="AE106" s="95"/>
      <c r="AF106" s="95"/>
      <c r="AG106" s="95"/>
      <c r="AH106" s="97">
        <v>7.9690675887204201E-2</v>
      </c>
      <c r="AI106" s="97"/>
      <c r="AJ106" s="97"/>
      <c r="AK106" s="97"/>
      <c r="AL106" s="97"/>
    </row>
    <row r="107" spans="2:38" s="1" customFormat="1" ht="7.15" customHeight="1" x14ac:dyDescent="0.2">
      <c r="B107" s="99" t="s">
        <v>1051</v>
      </c>
      <c r="C107" s="99"/>
      <c r="D107" s="99"/>
      <c r="E107" s="99"/>
      <c r="F107" s="99"/>
      <c r="G107" s="99"/>
      <c r="H107" s="99"/>
      <c r="I107" s="99"/>
      <c r="J107" s="104">
        <v>24574365.68</v>
      </c>
      <c r="K107" s="104"/>
      <c r="L107" s="104"/>
      <c r="M107" s="104"/>
      <c r="N107" s="104"/>
      <c r="O107" s="104"/>
      <c r="P107" s="104"/>
      <c r="Q107" s="104"/>
      <c r="R107" s="104"/>
      <c r="S107" s="104"/>
      <c r="T107" s="97">
        <v>8.3494970561867696E-3</v>
      </c>
      <c r="U107" s="97"/>
      <c r="V107" s="97"/>
      <c r="W107" s="97"/>
      <c r="X107" s="97"/>
      <c r="Y107" s="97"/>
      <c r="Z107" s="97"/>
      <c r="AA107" s="97"/>
      <c r="AB107" s="97"/>
      <c r="AC107" s="95">
        <v>449</v>
      </c>
      <c r="AD107" s="95"/>
      <c r="AE107" s="95"/>
      <c r="AF107" s="95"/>
      <c r="AG107" s="95"/>
      <c r="AH107" s="97">
        <v>1.04899189309161E-2</v>
      </c>
      <c r="AI107" s="97"/>
      <c r="AJ107" s="97"/>
      <c r="AK107" s="97"/>
      <c r="AL107" s="97"/>
    </row>
    <row r="108" spans="2:38" s="1" customFormat="1" ht="7.15" customHeight="1" x14ac:dyDescent="0.2">
      <c r="B108" s="99" t="s">
        <v>1052</v>
      </c>
      <c r="C108" s="99"/>
      <c r="D108" s="99"/>
      <c r="E108" s="99"/>
      <c r="F108" s="99"/>
      <c r="G108" s="99"/>
      <c r="H108" s="99"/>
      <c r="I108" s="99"/>
      <c r="J108" s="104">
        <v>402028017.950001</v>
      </c>
      <c r="K108" s="104"/>
      <c r="L108" s="104"/>
      <c r="M108" s="104"/>
      <c r="N108" s="104"/>
      <c r="O108" s="104"/>
      <c r="P108" s="104"/>
      <c r="Q108" s="104"/>
      <c r="R108" s="104"/>
      <c r="S108" s="104"/>
      <c r="T108" s="97">
        <v>0.136594848310165</v>
      </c>
      <c r="U108" s="97"/>
      <c r="V108" s="97"/>
      <c r="W108" s="97"/>
      <c r="X108" s="97"/>
      <c r="Y108" s="97"/>
      <c r="Z108" s="97"/>
      <c r="AA108" s="97"/>
      <c r="AB108" s="97"/>
      <c r="AC108" s="95">
        <v>5941</v>
      </c>
      <c r="AD108" s="95"/>
      <c r="AE108" s="95"/>
      <c r="AF108" s="95"/>
      <c r="AG108" s="95"/>
      <c r="AH108" s="97">
        <v>0.13879868233535</v>
      </c>
      <c r="AI108" s="97"/>
      <c r="AJ108" s="97"/>
      <c r="AK108" s="97"/>
      <c r="AL108" s="97"/>
    </row>
    <row r="109" spans="2:38" s="1" customFormat="1" ht="7.15" customHeight="1" x14ac:dyDescent="0.2">
      <c r="B109" s="99" t="s">
        <v>1053</v>
      </c>
      <c r="C109" s="99"/>
      <c r="D109" s="99"/>
      <c r="E109" s="99"/>
      <c r="F109" s="99"/>
      <c r="G109" s="99"/>
      <c r="H109" s="99"/>
      <c r="I109" s="99"/>
      <c r="J109" s="104">
        <v>27776391.699999999</v>
      </c>
      <c r="K109" s="104"/>
      <c r="L109" s="104"/>
      <c r="M109" s="104"/>
      <c r="N109" s="104"/>
      <c r="O109" s="104"/>
      <c r="P109" s="104"/>
      <c r="Q109" s="104"/>
      <c r="R109" s="104"/>
      <c r="S109" s="104"/>
      <c r="T109" s="97">
        <v>9.4374318243090703E-3</v>
      </c>
      <c r="U109" s="97"/>
      <c r="V109" s="97"/>
      <c r="W109" s="97"/>
      <c r="X109" s="97"/>
      <c r="Y109" s="97"/>
      <c r="Z109" s="97"/>
      <c r="AA109" s="97"/>
      <c r="AB109" s="97"/>
      <c r="AC109" s="95">
        <v>368</v>
      </c>
      <c r="AD109" s="95"/>
      <c r="AE109" s="95"/>
      <c r="AF109" s="95"/>
      <c r="AG109" s="95"/>
      <c r="AH109" s="97">
        <v>8.59752821063944E-3</v>
      </c>
      <c r="AI109" s="97"/>
      <c r="AJ109" s="97"/>
      <c r="AK109" s="97"/>
      <c r="AL109" s="97"/>
    </row>
    <row r="110" spans="2:38" s="1" customFormat="1" ht="7.15" customHeight="1" x14ac:dyDescent="0.2">
      <c r="B110" s="99" t="s">
        <v>1054</v>
      </c>
      <c r="C110" s="99"/>
      <c r="D110" s="99"/>
      <c r="E110" s="99"/>
      <c r="F110" s="99"/>
      <c r="G110" s="99"/>
      <c r="H110" s="99"/>
      <c r="I110" s="99"/>
      <c r="J110" s="104">
        <v>44799354.280000001</v>
      </c>
      <c r="K110" s="104"/>
      <c r="L110" s="104"/>
      <c r="M110" s="104"/>
      <c r="N110" s="104"/>
      <c r="O110" s="104"/>
      <c r="P110" s="104"/>
      <c r="Q110" s="104"/>
      <c r="R110" s="104"/>
      <c r="S110" s="104"/>
      <c r="T110" s="97">
        <v>1.5221230185581301E-2</v>
      </c>
      <c r="U110" s="97"/>
      <c r="V110" s="97"/>
      <c r="W110" s="97"/>
      <c r="X110" s="97"/>
      <c r="Y110" s="97"/>
      <c r="Z110" s="97"/>
      <c r="AA110" s="97"/>
      <c r="AB110" s="97"/>
      <c r="AC110" s="95">
        <v>562</v>
      </c>
      <c r="AD110" s="95"/>
      <c r="AE110" s="95"/>
      <c r="AF110" s="95"/>
      <c r="AG110" s="95"/>
      <c r="AH110" s="97">
        <v>1.3129920799943901E-2</v>
      </c>
      <c r="AI110" s="97"/>
      <c r="AJ110" s="97"/>
      <c r="AK110" s="97"/>
      <c r="AL110" s="97"/>
    </row>
    <row r="111" spans="2:38" s="1" customFormat="1" ht="7.15" customHeight="1" x14ac:dyDescent="0.2">
      <c r="B111" s="99" t="s">
        <v>1055</v>
      </c>
      <c r="C111" s="99"/>
      <c r="D111" s="99"/>
      <c r="E111" s="99"/>
      <c r="F111" s="99"/>
      <c r="G111" s="99"/>
      <c r="H111" s="99"/>
      <c r="I111" s="99"/>
      <c r="J111" s="104">
        <v>190897329.30000001</v>
      </c>
      <c r="K111" s="104"/>
      <c r="L111" s="104"/>
      <c r="M111" s="104"/>
      <c r="N111" s="104"/>
      <c r="O111" s="104"/>
      <c r="P111" s="104"/>
      <c r="Q111" s="104"/>
      <c r="R111" s="104"/>
      <c r="S111" s="104"/>
      <c r="T111" s="97">
        <v>6.4860135548543196E-2</v>
      </c>
      <c r="U111" s="97"/>
      <c r="V111" s="97"/>
      <c r="W111" s="97"/>
      <c r="X111" s="97"/>
      <c r="Y111" s="97"/>
      <c r="Z111" s="97"/>
      <c r="AA111" s="97"/>
      <c r="AB111" s="97"/>
      <c r="AC111" s="95">
        <v>2351</v>
      </c>
      <c r="AD111" s="95"/>
      <c r="AE111" s="95"/>
      <c r="AF111" s="95"/>
      <c r="AG111" s="95"/>
      <c r="AH111" s="97">
        <v>5.4926056584818798E-2</v>
      </c>
      <c r="AI111" s="97"/>
      <c r="AJ111" s="97"/>
      <c r="AK111" s="97"/>
      <c r="AL111" s="97"/>
    </row>
    <row r="112" spans="2:38" s="1" customFormat="1" ht="7.15" customHeight="1" x14ac:dyDescent="0.2">
      <c r="B112" s="99" t="s">
        <v>1056</v>
      </c>
      <c r="C112" s="99"/>
      <c r="D112" s="99"/>
      <c r="E112" s="99"/>
      <c r="F112" s="99"/>
      <c r="G112" s="99"/>
      <c r="H112" s="99"/>
      <c r="I112" s="99"/>
      <c r="J112" s="104">
        <v>28007384.870000001</v>
      </c>
      <c r="K112" s="104"/>
      <c r="L112" s="104"/>
      <c r="M112" s="104"/>
      <c r="N112" s="104"/>
      <c r="O112" s="104"/>
      <c r="P112" s="104"/>
      <c r="Q112" s="104"/>
      <c r="R112" s="104"/>
      <c r="S112" s="104"/>
      <c r="T112" s="97">
        <v>9.5159151031057095E-3</v>
      </c>
      <c r="U112" s="97"/>
      <c r="V112" s="97"/>
      <c r="W112" s="97"/>
      <c r="X112" s="97"/>
      <c r="Y112" s="97"/>
      <c r="Z112" s="97"/>
      <c r="AA112" s="97"/>
      <c r="AB112" s="97"/>
      <c r="AC112" s="95">
        <v>439</v>
      </c>
      <c r="AD112" s="95"/>
      <c r="AE112" s="95"/>
      <c r="AF112" s="95"/>
      <c r="AG112" s="95"/>
      <c r="AH112" s="97">
        <v>1.0256290446931301E-2</v>
      </c>
      <c r="AI112" s="97"/>
      <c r="AJ112" s="97"/>
      <c r="AK112" s="97"/>
      <c r="AL112" s="97"/>
    </row>
    <row r="113" spans="2:41" s="1" customFormat="1" ht="7.15" customHeight="1" x14ac:dyDescent="0.2">
      <c r="B113" s="99" t="s">
        <v>1057</v>
      </c>
      <c r="C113" s="99"/>
      <c r="D113" s="99"/>
      <c r="E113" s="99"/>
      <c r="F113" s="99"/>
      <c r="G113" s="99"/>
      <c r="H113" s="99"/>
      <c r="I113" s="99"/>
      <c r="J113" s="104">
        <v>718400256.95000303</v>
      </c>
      <c r="K113" s="104"/>
      <c r="L113" s="104"/>
      <c r="M113" s="104"/>
      <c r="N113" s="104"/>
      <c r="O113" s="104"/>
      <c r="P113" s="104"/>
      <c r="Q113" s="104"/>
      <c r="R113" s="104"/>
      <c r="S113" s="104"/>
      <c r="T113" s="97">
        <v>0.24408690375473699</v>
      </c>
      <c r="U113" s="97"/>
      <c r="V113" s="97"/>
      <c r="W113" s="97"/>
      <c r="X113" s="97"/>
      <c r="Y113" s="97"/>
      <c r="Z113" s="97"/>
      <c r="AA113" s="97"/>
      <c r="AB113" s="97"/>
      <c r="AC113" s="95">
        <v>7510</v>
      </c>
      <c r="AD113" s="95"/>
      <c r="AE113" s="95"/>
      <c r="AF113" s="95"/>
      <c r="AG113" s="95"/>
      <c r="AH113" s="97">
        <v>0.17545499147256</v>
      </c>
      <c r="AI113" s="97"/>
      <c r="AJ113" s="97"/>
      <c r="AK113" s="97"/>
      <c r="AL113" s="97"/>
    </row>
    <row r="114" spans="2:41" s="1" customFormat="1" ht="7.15" customHeight="1" x14ac:dyDescent="0.2">
      <c r="B114" s="99" t="s">
        <v>1061</v>
      </c>
      <c r="C114" s="99"/>
      <c r="D114" s="99"/>
      <c r="E114" s="99"/>
      <c r="F114" s="99"/>
      <c r="G114" s="99"/>
      <c r="H114" s="99"/>
      <c r="I114" s="99"/>
      <c r="J114" s="104">
        <v>42879263.200000003</v>
      </c>
      <c r="K114" s="104"/>
      <c r="L114" s="104"/>
      <c r="M114" s="104"/>
      <c r="N114" s="104"/>
      <c r="O114" s="104"/>
      <c r="P114" s="104"/>
      <c r="Q114" s="104"/>
      <c r="R114" s="104"/>
      <c r="S114" s="104"/>
      <c r="T114" s="97">
        <v>1.4568851400760001E-2</v>
      </c>
      <c r="U114" s="97"/>
      <c r="V114" s="97"/>
      <c r="W114" s="97"/>
      <c r="X114" s="97"/>
      <c r="Y114" s="97"/>
      <c r="Z114" s="97"/>
      <c r="AA114" s="97"/>
      <c r="AB114" s="97"/>
      <c r="AC114" s="95">
        <v>528</v>
      </c>
      <c r="AD114" s="95"/>
      <c r="AE114" s="95"/>
      <c r="AF114" s="95"/>
      <c r="AG114" s="95"/>
      <c r="AH114" s="97">
        <v>1.23355839543957E-2</v>
      </c>
      <c r="AI114" s="97"/>
      <c r="AJ114" s="97"/>
      <c r="AK114" s="97"/>
      <c r="AL114" s="97"/>
    </row>
    <row r="115" spans="2:41" s="1" customFormat="1" ht="7.15" customHeight="1" x14ac:dyDescent="0.2">
      <c r="B115" s="99" t="s">
        <v>1058</v>
      </c>
      <c r="C115" s="99"/>
      <c r="D115" s="99"/>
      <c r="E115" s="99"/>
      <c r="F115" s="99"/>
      <c r="G115" s="99"/>
      <c r="H115" s="99"/>
      <c r="I115" s="99"/>
      <c r="J115" s="104">
        <v>18578383.010000002</v>
      </c>
      <c r="K115" s="104"/>
      <c r="L115" s="104"/>
      <c r="M115" s="104"/>
      <c r="N115" s="104"/>
      <c r="O115" s="104"/>
      <c r="P115" s="104"/>
      <c r="Q115" s="104"/>
      <c r="R115" s="104"/>
      <c r="S115" s="104"/>
      <c r="T115" s="97">
        <v>6.3122750052079998E-3</v>
      </c>
      <c r="U115" s="97"/>
      <c r="V115" s="97"/>
      <c r="W115" s="97"/>
      <c r="X115" s="97"/>
      <c r="Y115" s="97"/>
      <c r="Z115" s="97"/>
      <c r="AA115" s="97"/>
      <c r="AB115" s="97"/>
      <c r="AC115" s="95">
        <v>195</v>
      </c>
      <c r="AD115" s="95"/>
      <c r="AE115" s="95"/>
      <c r="AF115" s="95"/>
      <c r="AG115" s="95"/>
      <c r="AH115" s="97">
        <v>4.5557554377029701E-3</v>
      </c>
      <c r="AI115" s="97"/>
      <c r="AJ115" s="97"/>
      <c r="AK115" s="97"/>
      <c r="AL115" s="97"/>
    </row>
    <row r="116" spans="2:41" s="1" customFormat="1" ht="7.15" customHeight="1" x14ac:dyDescent="0.2">
      <c r="B116" s="99" t="s">
        <v>1059</v>
      </c>
      <c r="C116" s="99"/>
      <c r="D116" s="99"/>
      <c r="E116" s="99"/>
      <c r="F116" s="99"/>
      <c r="G116" s="99"/>
      <c r="H116" s="99"/>
      <c r="I116" s="99"/>
      <c r="J116" s="104">
        <v>24045265.390000001</v>
      </c>
      <c r="K116" s="104"/>
      <c r="L116" s="104"/>
      <c r="M116" s="104"/>
      <c r="N116" s="104"/>
      <c r="O116" s="104"/>
      <c r="P116" s="104"/>
      <c r="Q116" s="104"/>
      <c r="R116" s="104"/>
      <c r="S116" s="104"/>
      <c r="T116" s="97">
        <v>8.1697275609611802E-3</v>
      </c>
      <c r="U116" s="97"/>
      <c r="V116" s="97"/>
      <c r="W116" s="97"/>
      <c r="X116" s="97"/>
      <c r="Y116" s="97"/>
      <c r="Z116" s="97"/>
      <c r="AA116" s="97"/>
      <c r="AB116" s="97"/>
      <c r="AC116" s="95">
        <v>278</v>
      </c>
      <c r="AD116" s="95"/>
      <c r="AE116" s="95"/>
      <c r="AF116" s="95"/>
      <c r="AG116" s="95"/>
      <c r="AH116" s="97">
        <v>6.4948718547765301E-3</v>
      </c>
      <c r="AI116" s="97"/>
      <c r="AJ116" s="97"/>
      <c r="AK116" s="97"/>
      <c r="AL116" s="97"/>
    </row>
    <row r="117" spans="2:41" s="1" customFormat="1" ht="7.15" customHeight="1" x14ac:dyDescent="0.2">
      <c r="B117" s="99" t="s">
        <v>1062</v>
      </c>
      <c r="C117" s="99"/>
      <c r="D117" s="99"/>
      <c r="E117" s="99"/>
      <c r="F117" s="99"/>
      <c r="G117" s="99"/>
      <c r="H117" s="99"/>
      <c r="I117" s="99"/>
      <c r="J117" s="104">
        <v>15449665.26</v>
      </c>
      <c r="K117" s="104"/>
      <c r="L117" s="104"/>
      <c r="M117" s="104"/>
      <c r="N117" s="104"/>
      <c r="O117" s="104"/>
      <c r="P117" s="104"/>
      <c r="Q117" s="104"/>
      <c r="R117" s="104"/>
      <c r="S117" s="104"/>
      <c r="T117" s="97">
        <v>5.2492477847526199E-3</v>
      </c>
      <c r="U117" s="97"/>
      <c r="V117" s="97"/>
      <c r="W117" s="97"/>
      <c r="X117" s="97"/>
      <c r="Y117" s="97"/>
      <c r="Z117" s="97"/>
      <c r="AA117" s="97"/>
      <c r="AB117" s="97"/>
      <c r="AC117" s="95">
        <v>184</v>
      </c>
      <c r="AD117" s="95"/>
      <c r="AE117" s="95"/>
      <c r="AF117" s="95"/>
      <c r="AG117" s="95"/>
      <c r="AH117" s="97">
        <v>4.29876410531972E-3</v>
      </c>
      <c r="AI117" s="97"/>
      <c r="AJ117" s="97"/>
      <c r="AK117" s="97"/>
      <c r="AL117" s="97"/>
    </row>
    <row r="118" spans="2:41" s="1" customFormat="1" ht="7.15" customHeight="1" x14ac:dyDescent="0.2">
      <c r="B118" s="99" t="s">
        <v>1063</v>
      </c>
      <c r="C118" s="99"/>
      <c r="D118" s="99"/>
      <c r="E118" s="99"/>
      <c r="F118" s="99"/>
      <c r="G118" s="99"/>
      <c r="H118" s="99"/>
      <c r="I118" s="99"/>
      <c r="J118" s="104">
        <v>672772715.27000201</v>
      </c>
      <c r="K118" s="104"/>
      <c r="L118" s="104"/>
      <c r="M118" s="104"/>
      <c r="N118" s="104"/>
      <c r="O118" s="104"/>
      <c r="P118" s="104"/>
      <c r="Q118" s="104"/>
      <c r="R118" s="104"/>
      <c r="S118" s="104"/>
      <c r="T118" s="97">
        <v>0.228584284891689</v>
      </c>
      <c r="U118" s="97"/>
      <c r="V118" s="97"/>
      <c r="W118" s="97"/>
      <c r="X118" s="97"/>
      <c r="Y118" s="97"/>
      <c r="Z118" s="97"/>
      <c r="AA118" s="97"/>
      <c r="AB118" s="97"/>
      <c r="AC118" s="95">
        <v>5608</v>
      </c>
      <c r="AD118" s="95"/>
      <c r="AE118" s="95"/>
      <c r="AF118" s="95"/>
      <c r="AG118" s="95"/>
      <c r="AH118" s="97">
        <v>0.13101885381865799</v>
      </c>
      <c r="AI118" s="97"/>
      <c r="AJ118" s="97"/>
      <c r="AK118" s="97"/>
      <c r="AL118" s="97"/>
    </row>
    <row r="119" spans="2:41" s="1" customFormat="1" ht="7.15" customHeight="1" x14ac:dyDescent="0.2">
      <c r="B119" s="99" t="s">
        <v>1064</v>
      </c>
      <c r="C119" s="99"/>
      <c r="D119" s="99"/>
      <c r="E119" s="99"/>
      <c r="F119" s="99"/>
      <c r="G119" s="99"/>
      <c r="H119" s="99"/>
      <c r="I119" s="99"/>
      <c r="J119" s="104">
        <v>55704501.18</v>
      </c>
      <c r="K119" s="104"/>
      <c r="L119" s="104"/>
      <c r="M119" s="104"/>
      <c r="N119" s="104"/>
      <c r="O119" s="104"/>
      <c r="P119" s="104"/>
      <c r="Q119" s="104"/>
      <c r="R119" s="104"/>
      <c r="S119" s="104"/>
      <c r="T119" s="97">
        <v>1.8926411964207499E-2</v>
      </c>
      <c r="U119" s="97"/>
      <c r="V119" s="97"/>
      <c r="W119" s="97"/>
      <c r="X119" s="97"/>
      <c r="Y119" s="97"/>
      <c r="Z119" s="97"/>
      <c r="AA119" s="97"/>
      <c r="AB119" s="97"/>
      <c r="AC119" s="95">
        <v>492</v>
      </c>
      <c r="AD119" s="95"/>
      <c r="AE119" s="95"/>
      <c r="AF119" s="95"/>
      <c r="AG119" s="95"/>
      <c r="AH119" s="97">
        <v>1.1494521412050601E-2</v>
      </c>
      <c r="AI119" s="97"/>
      <c r="AJ119" s="97"/>
      <c r="AK119" s="97"/>
      <c r="AL119" s="97"/>
    </row>
    <row r="120" spans="2:41" s="1" customFormat="1" ht="7.15" customHeight="1" x14ac:dyDescent="0.2">
      <c r="B120" s="99" t="s">
        <v>1065</v>
      </c>
      <c r="C120" s="99"/>
      <c r="D120" s="99"/>
      <c r="E120" s="99"/>
      <c r="F120" s="99"/>
      <c r="G120" s="99"/>
      <c r="H120" s="99"/>
      <c r="I120" s="99"/>
      <c r="J120" s="104">
        <v>1752380.12</v>
      </c>
      <c r="K120" s="104"/>
      <c r="L120" s="104"/>
      <c r="M120" s="104"/>
      <c r="N120" s="104"/>
      <c r="O120" s="104"/>
      <c r="P120" s="104"/>
      <c r="Q120" s="104"/>
      <c r="R120" s="104"/>
      <c r="S120" s="104"/>
      <c r="T120" s="97">
        <v>5.9539655443347395E-4</v>
      </c>
      <c r="U120" s="97"/>
      <c r="V120" s="97"/>
      <c r="W120" s="97"/>
      <c r="X120" s="97"/>
      <c r="Y120" s="97"/>
      <c r="Z120" s="97"/>
      <c r="AA120" s="97"/>
      <c r="AB120" s="97"/>
      <c r="AC120" s="95">
        <v>15</v>
      </c>
      <c r="AD120" s="95"/>
      <c r="AE120" s="95"/>
      <c r="AF120" s="95"/>
      <c r="AG120" s="95"/>
      <c r="AH120" s="97">
        <v>3.5044272597715102E-4</v>
      </c>
      <c r="AI120" s="97"/>
      <c r="AJ120" s="97"/>
      <c r="AK120" s="97"/>
      <c r="AL120" s="97"/>
    </row>
    <row r="121" spans="2:41" s="1" customFormat="1" ht="7.15" customHeight="1" x14ac:dyDescent="0.2">
      <c r="B121" s="99" t="s">
        <v>1066</v>
      </c>
      <c r="C121" s="99"/>
      <c r="D121" s="99"/>
      <c r="E121" s="99"/>
      <c r="F121" s="99"/>
      <c r="G121" s="99"/>
      <c r="H121" s="99"/>
      <c r="I121" s="99"/>
      <c r="J121" s="104">
        <v>499796.15</v>
      </c>
      <c r="K121" s="104"/>
      <c r="L121" s="104"/>
      <c r="M121" s="104"/>
      <c r="N121" s="104"/>
      <c r="O121" s="104"/>
      <c r="P121" s="104"/>
      <c r="Q121" s="104"/>
      <c r="R121" s="104"/>
      <c r="S121" s="104"/>
      <c r="T121" s="97">
        <v>1.6981298876474099E-4</v>
      </c>
      <c r="U121" s="97"/>
      <c r="V121" s="97"/>
      <c r="W121" s="97"/>
      <c r="X121" s="97"/>
      <c r="Y121" s="97"/>
      <c r="Z121" s="97"/>
      <c r="AA121" s="97"/>
      <c r="AB121" s="97"/>
      <c r="AC121" s="95">
        <v>4</v>
      </c>
      <c r="AD121" s="95"/>
      <c r="AE121" s="95"/>
      <c r="AF121" s="95"/>
      <c r="AG121" s="95"/>
      <c r="AH121" s="97">
        <v>9.3451393593907002E-5</v>
      </c>
      <c r="AI121" s="97"/>
      <c r="AJ121" s="97"/>
      <c r="AK121" s="97"/>
      <c r="AL121" s="97"/>
    </row>
    <row r="122" spans="2:41" s="1" customFormat="1" ht="7.15" customHeight="1" x14ac:dyDescent="0.2">
      <c r="B122" s="99" t="s">
        <v>1067</v>
      </c>
      <c r="C122" s="99"/>
      <c r="D122" s="99"/>
      <c r="E122" s="99"/>
      <c r="F122" s="99"/>
      <c r="G122" s="99"/>
      <c r="H122" s="99"/>
      <c r="I122" s="99"/>
      <c r="J122" s="104">
        <v>411488.99</v>
      </c>
      <c r="K122" s="104"/>
      <c r="L122" s="104"/>
      <c r="M122" s="104"/>
      <c r="N122" s="104"/>
      <c r="O122" s="104"/>
      <c r="P122" s="104"/>
      <c r="Q122" s="104"/>
      <c r="R122" s="104"/>
      <c r="S122" s="104"/>
      <c r="T122" s="97">
        <v>1.3980935074366701E-4</v>
      </c>
      <c r="U122" s="97"/>
      <c r="V122" s="97"/>
      <c r="W122" s="97"/>
      <c r="X122" s="97"/>
      <c r="Y122" s="97"/>
      <c r="Z122" s="97"/>
      <c r="AA122" s="97"/>
      <c r="AB122" s="97"/>
      <c r="AC122" s="95">
        <v>5</v>
      </c>
      <c r="AD122" s="95"/>
      <c r="AE122" s="95"/>
      <c r="AF122" s="95"/>
      <c r="AG122" s="95"/>
      <c r="AH122" s="97">
        <v>1.16814241992384E-4</v>
      </c>
      <c r="AI122" s="97"/>
      <c r="AJ122" s="97"/>
      <c r="AK122" s="97"/>
      <c r="AL122" s="97"/>
    </row>
    <row r="123" spans="2:41" s="1" customFormat="1" ht="7.15" customHeight="1" x14ac:dyDescent="0.2">
      <c r="B123" s="99" t="s">
        <v>1068</v>
      </c>
      <c r="C123" s="99"/>
      <c r="D123" s="99"/>
      <c r="E123" s="99"/>
      <c r="F123" s="99"/>
      <c r="G123" s="99"/>
      <c r="H123" s="99"/>
      <c r="I123" s="99"/>
      <c r="J123" s="104">
        <v>9640079.3499999996</v>
      </c>
      <c r="K123" s="104"/>
      <c r="L123" s="104"/>
      <c r="M123" s="104"/>
      <c r="N123" s="104"/>
      <c r="O123" s="104"/>
      <c r="P123" s="104"/>
      <c r="Q123" s="104"/>
      <c r="R123" s="104"/>
      <c r="S123" s="104"/>
      <c r="T123" s="97">
        <v>3.27535673564665E-3</v>
      </c>
      <c r="U123" s="97"/>
      <c r="V123" s="97"/>
      <c r="W123" s="97"/>
      <c r="X123" s="97"/>
      <c r="Y123" s="97"/>
      <c r="Z123" s="97"/>
      <c r="AA123" s="97"/>
      <c r="AB123" s="97"/>
      <c r="AC123" s="95">
        <v>127</v>
      </c>
      <c r="AD123" s="95"/>
      <c r="AE123" s="95"/>
      <c r="AF123" s="95"/>
      <c r="AG123" s="95"/>
      <c r="AH123" s="97">
        <v>2.9670817466065499E-3</v>
      </c>
      <c r="AI123" s="97"/>
      <c r="AJ123" s="97"/>
      <c r="AK123" s="97"/>
      <c r="AL123" s="97"/>
    </row>
    <row r="124" spans="2:41" s="1" customFormat="1" ht="7.15" customHeight="1" x14ac:dyDescent="0.2">
      <c r="B124" s="99" t="s">
        <v>1069</v>
      </c>
      <c r="C124" s="99"/>
      <c r="D124" s="99"/>
      <c r="E124" s="99"/>
      <c r="F124" s="99"/>
      <c r="G124" s="99"/>
      <c r="H124" s="99"/>
      <c r="I124" s="99"/>
      <c r="J124" s="104">
        <v>1649711.98</v>
      </c>
      <c r="K124" s="104"/>
      <c r="L124" s="104"/>
      <c r="M124" s="104"/>
      <c r="N124" s="104"/>
      <c r="O124" s="104"/>
      <c r="P124" s="104"/>
      <c r="Q124" s="104"/>
      <c r="R124" s="104"/>
      <c r="S124" s="104"/>
      <c r="T124" s="97">
        <v>5.6051356523014199E-4</v>
      </c>
      <c r="U124" s="97"/>
      <c r="V124" s="97"/>
      <c r="W124" s="97"/>
      <c r="X124" s="97"/>
      <c r="Y124" s="97"/>
      <c r="Z124" s="97"/>
      <c r="AA124" s="97"/>
      <c r="AB124" s="97"/>
      <c r="AC124" s="95">
        <v>19</v>
      </c>
      <c r="AD124" s="95"/>
      <c r="AE124" s="95"/>
      <c r="AF124" s="95"/>
      <c r="AG124" s="95"/>
      <c r="AH124" s="97">
        <v>4.4389411957105799E-4</v>
      </c>
      <c r="AI124" s="97"/>
      <c r="AJ124" s="97"/>
      <c r="AK124" s="97"/>
      <c r="AL124" s="97"/>
    </row>
    <row r="125" spans="2:41" s="1" customFormat="1" ht="7.15" customHeight="1" x14ac:dyDescent="0.2">
      <c r="B125" s="99" t="s">
        <v>1070</v>
      </c>
      <c r="C125" s="99"/>
      <c r="D125" s="99"/>
      <c r="E125" s="99"/>
      <c r="F125" s="99"/>
      <c r="G125" s="99"/>
      <c r="H125" s="99"/>
      <c r="I125" s="99"/>
      <c r="J125" s="104">
        <v>267645.7</v>
      </c>
      <c r="K125" s="104"/>
      <c r="L125" s="104"/>
      <c r="M125" s="104"/>
      <c r="N125" s="104"/>
      <c r="O125" s="104"/>
      <c r="P125" s="104"/>
      <c r="Q125" s="104"/>
      <c r="R125" s="104"/>
      <c r="S125" s="104"/>
      <c r="T125" s="97">
        <v>9.0936507308092004E-5</v>
      </c>
      <c r="U125" s="97"/>
      <c r="V125" s="97"/>
      <c r="W125" s="97"/>
      <c r="X125" s="97"/>
      <c r="Y125" s="97"/>
      <c r="Z125" s="97"/>
      <c r="AA125" s="97"/>
      <c r="AB125" s="97"/>
      <c r="AC125" s="95">
        <v>5</v>
      </c>
      <c r="AD125" s="95"/>
      <c r="AE125" s="95"/>
      <c r="AF125" s="95"/>
      <c r="AG125" s="95"/>
      <c r="AH125" s="97">
        <v>1.16814241992384E-4</v>
      </c>
      <c r="AI125" s="97"/>
      <c r="AJ125" s="97"/>
      <c r="AK125" s="97"/>
      <c r="AL125" s="97"/>
    </row>
    <row r="126" spans="2:41" s="1" customFormat="1" ht="8.5" customHeight="1" x14ac:dyDescent="0.2">
      <c r="B126" s="100"/>
      <c r="C126" s="100"/>
      <c r="D126" s="100"/>
      <c r="E126" s="100"/>
      <c r="F126" s="100"/>
      <c r="G126" s="100"/>
      <c r="H126" s="100"/>
      <c r="I126" s="100"/>
      <c r="J126" s="105">
        <v>2943215084.0500102</v>
      </c>
      <c r="K126" s="105"/>
      <c r="L126" s="105"/>
      <c r="M126" s="105"/>
      <c r="N126" s="105"/>
      <c r="O126" s="105"/>
      <c r="P126" s="105"/>
      <c r="Q126" s="105"/>
      <c r="R126" s="105"/>
      <c r="S126" s="105"/>
      <c r="T126" s="98">
        <v>1</v>
      </c>
      <c r="U126" s="98"/>
      <c r="V126" s="98"/>
      <c r="W126" s="98"/>
      <c r="X126" s="98"/>
      <c r="Y126" s="98"/>
      <c r="Z126" s="98"/>
      <c r="AA126" s="98"/>
      <c r="AB126" s="98"/>
      <c r="AC126" s="96">
        <v>42803</v>
      </c>
      <c r="AD126" s="96"/>
      <c r="AE126" s="96"/>
      <c r="AF126" s="96"/>
      <c r="AG126" s="96"/>
      <c r="AH126" s="98">
        <v>1</v>
      </c>
      <c r="AI126" s="98"/>
      <c r="AJ126" s="98"/>
      <c r="AK126" s="98"/>
      <c r="AL126" s="98"/>
    </row>
    <row r="127" spans="2:41" s="1" customFormat="1" ht="6" customHeight="1" x14ac:dyDescent="0.2"/>
    <row r="128" spans="2:41" s="1" customFormat="1" ht="12.75" customHeight="1" x14ac:dyDescent="0.2">
      <c r="B128" s="79" t="s">
        <v>1148</v>
      </c>
      <c r="C128" s="79"/>
      <c r="D128" s="79"/>
      <c r="E128" s="79"/>
      <c r="F128" s="79"/>
      <c r="G128" s="79"/>
      <c r="H128" s="79"/>
      <c r="I128" s="79"/>
      <c r="J128" s="79"/>
      <c r="K128" s="79"/>
      <c r="L128" s="79"/>
      <c r="M128" s="79"/>
      <c r="N128" s="79"/>
      <c r="O128" s="79"/>
      <c r="P128" s="79"/>
      <c r="Q128" s="79"/>
      <c r="R128" s="79"/>
      <c r="S128" s="79"/>
      <c r="T128" s="79"/>
      <c r="U128" s="79"/>
      <c r="V128" s="79"/>
      <c r="W128" s="79"/>
      <c r="X128" s="79"/>
      <c r="Y128" s="79"/>
      <c r="Z128" s="79"/>
      <c r="AA128" s="79"/>
      <c r="AB128" s="79"/>
      <c r="AC128" s="79"/>
      <c r="AD128" s="79"/>
      <c r="AE128" s="79"/>
      <c r="AF128" s="79"/>
      <c r="AG128" s="79"/>
      <c r="AH128" s="79"/>
      <c r="AI128" s="79"/>
      <c r="AJ128" s="79"/>
      <c r="AK128" s="79"/>
      <c r="AL128" s="79"/>
      <c r="AM128" s="79"/>
      <c r="AN128" s="79"/>
      <c r="AO128" s="79"/>
    </row>
    <row r="129" spans="2:39" s="1" customFormat="1" ht="5.25" customHeight="1" x14ac:dyDescent="0.2"/>
    <row r="130" spans="2:39" s="1" customFormat="1" ht="8.5" customHeight="1" x14ac:dyDescent="0.2">
      <c r="B130" s="77" t="s">
        <v>1071</v>
      </c>
      <c r="C130" s="77"/>
      <c r="D130" s="77"/>
      <c r="E130" s="77"/>
      <c r="F130" s="77"/>
      <c r="G130" s="77"/>
      <c r="H130" s="77"/>
      <c r="I130" s="77"/>
      <c r="J130" s="77" t="s">
        <v>1034</v>
      </c>
      <c r="K130" s="77"/>
      <c r="L130" s="77"/>
      <c r="M130" s="77"/>
      <c r="N130" s="77"/>
      <c r="O130" s="77"/>
      <c r="P130" s="77"/>
      <c r="Q130" s="77"/>
      <c r="R130" s="77" t="s">
        <v>1035</v>
      </c>
      <c r="S130" s="77"/>
      <c r="T130" s="77"/>
      <c r="U130" s="77"/>
      <c r="V130" s="77"/>
      <c r="W130" s="77"/>
      <c r="X130" s="77"/>
      <c r="Y130" s="77"/>
      <c r="Z130" s="77"/>
      <c r="AA130" s="77"/>
      <c r="AB130" s="77" t="s">
        <v>1036</v>
      </c>
      <c r="AC130" s="77"/>
      <c r="AD130" s="77"/>
      <c r="AE130" s="77"/>
      <c r="AF130" s="77" t="s">
        <v>1035</v>
      </c>
      <c r="AG130" s="77"/>
      <c r="AH130" s="77"/>
      <c r="AI130" s="77"/>
      <c r="AJ130" s="77"/>
      <c r="AK130" s="77"/>
      <c r="AL130" s="77"/>
      <c r="AM130" s="77"/>
    </row>
    <row r="131" spans="2:39" s="1" customFormat="1" ht="8.15" customHeight="1" x14ac:dyDescent="0.2">
      <c r="B131" s="102">
        <v>1999</v>
      </c>
      <c r="C131" s="102"/>
      <c r="D131" s="102"/>
      <c r="E131" s="102"/>
      <c r="F131" s="102"/>
      <c r="G131" s="102"/>
      <c r="H131" s="102"/>
      <c r="I131" s="102"/>
      <c r="J131" s="104">
        <v>0</v>
      </c>
      <c r="K131" s="104"/>
      <c r="L131" s="104"/>
      <c r="M131" s="104"/>
      <c r="N131" s="104"/>
      <c r="O131" s="104"/>
      <c r="P131" s="104"/>
      <c r="Q131" s="104"/>
      <c r="R131" s="97">
        <v>0</v>
      </c>
      <c r="S131" s="97"/>
      <c r="T131" s="97"/>
      <c r="U131" s="97"/>
      <c r="V131" s="97"/>
      <c r="W131" s="97"/>
      <c r="X131" s="97"/>
      <c r="Y131" s="97"/>
      <c r="Z131" s="97"/>
      <c r="AA131" s="97"/>
      <c r="AB131" s="95">
        <v>1</v>
      </c>
      <c r="AC131" s="95"/>
      <c r="AD131" s="95"/>
      <c r="AE131" s="95"/>
      <c r="AF131" s="97">
        <v>2.33628483984767E-5</v>
      </c>
      <c r="AG131" s="97"/>
      <c r="AH131" s="97"/>
      <c r="AI131" s="97"/>
      <c r="AJ131" s="97"/>
      <c r="AK131" s="97"/>
      <c r="AL131" s="97"/>
      <c r="AM131" s="97"/>
    </row>
    <row r="132" spans="2:39" s="1" customFormat="1" ht="8.15" customHeight="1" x14ac:dyDescent="0.2">
      <c r="B132" s="102">
        <v>2000</v>
      </c>
      <c r="C132" s="102"/>
      <c r="D132" s="102"/>
      <c r="E132" s="102"/>
      <c r="F132" s="102"/>
      <c r="G132" s="102"/>
      <c r="H132" s="102"/>
      <c r="I132" s="102"/>
      <c r="J132" s="104">
        <v>29849.040000000001</v>
      </c>
      <c r="K132" s="104"/>
      <c r="L132" s="104"/>
      <c r="M132" s="104"/>
      <c r="N132" s="104"/>
      <c r="O132" s="104"/>
      <c r="P132" s="104"/>
      <c r="Q132" s="104"/>
      <c r="R132" s="97">
        <v>1.01416441366311E-5</v>
      </c>
      <c r="S132" s="97"/>
      <c r="T132" s="97"/>
      <c r="U132" s="97"/>
      <c r="V132" s="97"/>
      <c r="W132" s="97"/>
      <c r="X132" s="97"/>
      <c r="Y132" s="97"/>
      <c r="Z132" s="97"/>
      <c r="AA132" s="97"/>
      <c r="AB132" s="95">
        <v>2</v>
      </c>
      <c r="AC132" s="95"/>
      <c r="AD132" s="95"/>
      <c r="AE132" s="95"/>
      <c r="AF132" s="97">
        <v>4.6725696796953501E-5</v>
      </c>
      <c r="AG132" s="97"/>
      <c r="AH132" s="97"/>
      <c r="AI132" s="97"/>
      <c r="AJ132" s="97"/>
      <c r="AK132" s="97"/>
      <c r="AL132" s="97"/>
      <c r="AM132" s="97"/>
    </row>
    <row r="133" spans="2:39" s="1" customFormat="1" ht="8.15" customHeight="1" x14ac:dyDescent="0.2">
      <c r="B133" s="102">
        <v>2002</v>
      </c>
      <c r="C133" s="102"/>
      <c r="D133" s="102"/>
      <c r="E133" s="102"/>
      <c r="F133" s="102"/>
      <c r="G133" s="102"/>
      <c r="H133" s="102"/>
      <c r="I133" s="102"/>
      <c r="J133" s="104">
        <v>252573.05</v>
      </c>
      <c r="K133" s="104"/>
      <c r="L133" s="104"/>
      <c r="M133" s="104"/>
      <c r="N133" s="104"/>
      <c r="O133" s="104"/>
      <c r="P133" s="104"/>
      <c r="Q133" s="104"/>
      <c r="R133" s="97">
        <v>8.5815355924463301E-5</v>
      </c>
      <c r="S133" s="97"/>
      <c r="T133" s="97"/>
      <c r="U133" s="97"/>
      <c r="V133" s="97"/>
      <c r="W133" s="97"/>
      <c r="X133" s="97"/>
      <c r="Y133" s="97"/>
      <c r="Z133" s="97"/>
      <c r="AA133" s="97"/>
      <c r="AB133" s="95">
        <v>5</v>
      </c>
      <c r="AC133" s="95"/>
      <c r="AD133" s="95"/>
      <c r="AE133" s="95"/>
      <c r="AF133" s="97">
        <v>1.16814241992384E-4</v>
      </c>
      <c r="AG133" s="97"/>
      <c r="AH133" s="97"/>
      <c r="AI133" s="97"/>
      <c r="AJ133" s="97"/>
      <c r="AK133" s="97"/>
      <c r="AL133" s="97"/>
      <c r="AM133" s="97"/>
    </row>
    <row r="134" spans="2:39" s="1" customFormat="1" ht="8.15" customHeight="1" x14ac:dyDescent="0.2">
      <c r="B134" s="102">
        <v>2003</v>
      </c>
      <c r="C134" s="102"/>
      <c r="D134" s="102"/>
      <c r="E134" s="102"/>
      <c r="F134" s="102"/>
      <c r="G134" s="102"/>
      <c r="H134" s="102"/>
      <c r="I134" s="102"/>
      <c r="J134" s="104">
        <v>429822.8</v>
      </c>
      <c r="K134" s="104"/>
      <c r="L134" s="104"/>
      <c r="M134" s="104"/>
      <c r="N134" s="104"/>
      <c r="O134" s="104"/>
      <c r="P134" s="104"/>
      <c r="Q134" s="104"/>
      <c r="R134" s="97">
        <v>1.4603852852253799E-4</v>
      </c>
      <c r="S134" s="97"/>
      <c r="T134" s="97"/>
      <c r="U134" s="97"/>
      <c r="V134" s="97"/>
      <c r="W134" s="97"/>
      <c r="X134" s="97"/>
      <c r="Y134" s="97"/>
      <c r="Z134" s="97"/>
      <c r="AA134" s="97"/>
      <c r="AB134" s="95">
        <v>24</v>
      </c>
      <c r="AC134" s="95"/>
      <c r="AD134" s="95"/>
      <c r="AE134" s="95"/>
      <c r="AF134" s="97">
        <v>5.6070836156344199E-4</v>
      </c>
      <c r="AG134" s="97"/>
      <c r="AH134" s="97"/>
      <c r="AI134" s="97"/>
      <c r="AJ134" s="97"/>
      <c r="AK134" s="97"/>
      <c r="AL134" s="97"/>
      <c r="AM134" s="97"/>
    </row>
    <row r="135" spans="2:39" s="1" customFormat="1" ht="8.15" customHeight="1" x14ac:dyDescent="0.2">
      <c r="B135" s="102">
        <v>2004</v>
      </c>
      <c r="C135" s="102"/>
      <c r="D135" s="102"/>
      <c r="E135" s="102"/>
      <c r="F135" s="102"/>
      <c r="G135" s="102"/>
      <c r="H135" s="102"/>
      <c r="I135" s="102"/>
      <c r="J135" s="104">
        <v>727561.28</v>
      </c>
      <c r="K135" s="104"/>
      <c r="L135" s="104"/>
      <c r="M135" s="104"/>
      <c r="N135" s="104"/>
      <c r="O135" s="104"/>
      <c r="P135" s="104"/>
      <c r="Q135" s="104"/>
      <c r="R135" s="97">
        <v>2.47199494166373E-4</v>
      </c>
      <c r="S135" s="97"/>
      <c r="T135" s="97"/>
      <c r="U135" s="97"/>
      <c r="V135" s="97"/>
      <c r="W135" s="97"/>
      <c r="X135" s="97"/>
      <c r="Y135" s="97"/>
      <c r="Z135" s="97"/>
      <c r="AA135" s="97"/>
      <c r="AB135" s="95">
        <v>48</v>
      </c>
      <c r="AC135" s="95"/>
      <c r="AD135" s="95"/>
      <c r="AE135" s="95"/>
      <c r="AF135" s="97">
        <v>1.1214167231268801E-3</v>
      </c>
      <c r="AG135" s="97"/>
      <c r="AH135" s="97"/>
      <c r="AI135" s="97"/>
      <c r="AJ135" s="97"/>
      <c r="AK135" s="97"/>
      <c r="AL135" s="97"/>
      <c r="AM135" s="97"/>
    </row>
    <row r="136" spans="2:39" s="1" customFormat="1" ht="8.15" customHeight="1" x14ac:dyDescent="0.2">
      <c r="B136" s="102">
        <v>2005</v>
      </c>
      <c r="C136" s="102"/>
      <c r="D136" s="102"/>
      <c r="E136" s="102"/>
      <c r="F136" s="102"/>
      <c r="G136" s="102"/>
      <c r="H136" s="102"/>
      <c r="I136" s="102"/>
      <c r="J136" s="104">
        <v>2467285.92</v>
      </c>
      <c r="K136" s="104"/>
      <c r="L136" s="104"/>
      <c r="M136" s="104"/>
      <c r="N136" s="104"/>
      <c r="O136" s="104"/>
      <c r="P136" s="104"/>
      <c r="Q136" s="104"/>
      <c r="R136" s="97">
        <v>8.3829616577151401E-4</v>
      </c>
      <c r="S136" s="97"/>
      <c r="T136" s="97"/>
      <c r="U136" s="97"/>
      <c r="V136" s="97"/>
      <c r="W136" s="97"/>
      <c r="X136" s="97"/>
      <c r="Y136" s="97"/>
      <c r="Z136" s="97"/>
      <c r="AA136" s="97"/>
      <c r="AB136" s="95">
        <v>119</v>
      </c>
      <c r="AC136" s="95"/>
      <c r="AD136" s="95"/>
      <c r="AE136" s="95"/>
      <c r="AF136" s="97">
        <v>2.7801789594187301E-3</v>
      </c>
      <c r="AG136" s="97"/>
      <c r="AH136" s="97"/>
      <c r="AI136" s="97"/>
      <c r="AJ136" s="97"/>
      <c r="AK136" s="97"/>
      <c r="AL136" s="97"/>
      <c r="AM136" s="97"/>
    </row>
    <row r="137" spans="2:39" s="1" customFormat="1" ht="8.15" customHeight="1" x14ac:dyDescent="0.2">
      <c r="B137" s="102">
        <v>2006</v>
      </c>
      <c r="C137" s="102"/>
      <c r="D137" s="102"/>
      <c r="E137" s="102"/>
      <c r="F137" s="102"/>
      <c r="G137" s="102"/>
      <c r="H137" s="102"/>
      <c r="I137" s="102"/>
      <c r="J137" s="104">
        <v>1198697.8700000001</v>
      </c>
      <c r="K137" s="104"/>
      <c r="L137" s="104"/>
      <c r="M137" s="104"/>
      <c r="N137" s="104"/>
      <c r="O137" s="104"/>
      <c r="P137" s="104"/>
      <c r="Q137" s="104"/>
      <c r="R137" s="97">
        <v>4.0727498187136801E-4</v>
      </c>
      <c r="S137" s="97"/>
      <c r="T137" s="97"/>
      <c r="U137" s="97"/>
      <c r="V137" s="97"/>
      <c r="W137" s="97"/>
      <c r="X137" s="97"/>
      <c r="Y137" s="97"/>
      <c r="Z137" s="97"/>
      <c r="AA137" s="97"/>
      <c r="AB137" s="95">
        <v>38</v>
      </c>
      <c r="AC137" s="95"/>
      <c r="AD137" s="95"/>
      <c r="AE137" s="95"/>
      <c r="AF137" s="97">
        <v>8.8778823914211597E-4</v>
      </c>
      <c r="AG137" s="97"/>
      <c r="AH137" s="97"/>
      <c r="AI137" s="97"/>
      <c r="AJ137" s="97"/>
      <c r="AK137" s="97"/>
      <c r="AL137" s="97"/>
      <c r="AM137" s="97"/>
    </row>
    <row r="138" spans="2:39" s="1" customFormat="1" ht="8.15" customHeight="1" x14ac:dyDescent="0.2">
      <c r="B138" s="102">
        <v>2007</v>
      </c>
      <c r="C138" s="102"/>
      <c r="D138" s="102"/>
      <c r="E138" s="102"/>
      <c r="F138" s="102"/>
      <c r="G138" s="102"/>
      <c r="H138" s="102"/>
      <c r="I138" s="102"/>
      <c r="J138" s="104">
        <v>217573.19</v>
      </c>
      <c r="K138" s="104"/>
      <c r="L138" s="104"/>
      <c r="M138" s="104"/>
      <c r="N138" s="104"/>
      <c r="O138" s="104"/>
      <c r="P138" s="104"/>
      <c r="Q138" s="104"/>
      <c r="R138" s="97">
        <v>7.3923646008435497E-5</v>
      </c>
      <c r="S138" s="97"/>
      <c r="T138" s="97"/>
      <c r="U138" s="97"/>
      <c r="V138" s="97"/>
      <c r="W138" s="97"/>
      <c r="X138" s="97"/>
      <c r="Y138" s="97"/>
      <c r="Z138" s="97"/>
      <c r="AA138" s="97"/>
      <c r="AB138" s="95">
        <v>16</v>
      </c>
      <c r="AC138" s="95"/>
      <c r="AD138" s="95"/>
      <c r="AE138" s="95"/>
      <c r="AF138" s="97">
        <v>3.7380557437562801E-4</v>
      </c>
      <c r="AG138" s="97"/>
      <c r="AH138" s="97"/>
      <c r="AI138" s="97"/>
      <c r="AJ138" s="97"/>
      <c r="AK138" s="97"/>
      <c r="AL138" s="97"/>
      <c r="AM138" s="97"/>
    </row>
    <row r="139" spans="2:39" s="1" customFormat="1" ht="8.15" customHeight="1" x14ac:dyDescent="0.2">
      <c r="B139" s="102">
        <v>2008</v>
      </c>
      <c r="C139" s="102"/>
      <c r="D139" s="102"/>
      <c r="E139" s="102"/>
      <c r="F139" s="102"/>
      <c r="G139" s="102"/>
      <c r="H139" s="102"/>
      <c r="I139" s="102"/>
      <c r="J139" s="104">
        <v>1885314.75</v>
      </c>
      <c r="K139" s="104"/>
      <c r="L139" s="104"/>
      <c r="M139" s="104"/>
      <c r="N139" s="104"/>
      <c r="O139" s="104"/>
      <c r="P139" s="104"/>
      <c r="Q139" s="104"/>
      <c r="R139" s="97">
        <v>6.4056302246376102E-4</v>
      </c>
      <c r="S139" s="97"/>
      <c r="T139" s="97"/>
      <c r="U139" s="97"/>
      <c r="V139" s="97"/>
      <c r="W139" s="97"/>
      <c r="X139" s="97"/>
      <c r="Y139" s="97"/>
      <c r="Z139" s="97"/>
      <c r="AA139" s="97"/>
      <c r="AB139" s="95">
        <v>33</v>
      </c>
      <c r="AC139" s="95"/>
      <c r="AD139" s="95"/>
      <c r="AE139" s="95"/>
      <c r="AF139" s="97">
        <v>7.70973997149733E-4</v>
      </c>
      <c r="AG139" s="97"/>
      <c r="AH139" s="97"/>
      <c r="AI139" s="97"/>
      <c r="AJ139" s="97"/>
      <c r="AK139" s="97"/>
      <c r="AL139" s="97"/>
      <c r="AM139" s="97"/>
    </row>
    <row r="140" spans="2:39" s="1" customFormat="1" ht="8.15" customHeight="1" x14ac:dyDescent="0.2">
      <c r="B140" s="102">
        <v>2009</v>
      </c>
      <c r="C140" s="102"/>
      <c r="D140" s="102"/>
      <c r="E140" s="102"/>
      <c r="F140" s="102"/>
      <c r="G140" s="102"/>
      <c r="H140" s="102"/>
      <c r="I140" s="102"/>
      <c r="J140" s="104">
        <v>6696062.3099999996</v>
      </c>
      <c r="K140" s="104"/>
      <c r="L140" s="104"/>
      <c r="M140" s="104"/>
      <c r="N140" s="104"/>
      <c r="O140" s="104"/>
      <c r="P140" s="104"/>
      <c r="Q140" s="104"/>
      <c r="R140" s="97">
        <v>2.27508425948467E-3</v>
      </c>
      <c r="S140" s="97"/>
      <c r="T140" s="97"/>
      <c r="U140" s="97"/>
      <c r="V140" s="97"/>
      <c r="W140" s="97"/>
      <c r="X140" s="97"/>
      <c r="Y140" s="97"/>
      <c r="Z140" s="97"/>
      <c r="AA140" s="97"/>
      <c r="AB140" s="95">
        <v>172</v>
      </c>
      <c r="AC140" s="95"/>
      <c r="AD140" s="95"/>
      <c r="AE140" s="95"/>
      <c r="AF140" s="97">
        <v>4.0184099245379997E-3</v>
      </c>
      <c r="AG140" s="97"/>
      <c r="AH140" s="97"/>
      <c r="AI140" s="97"/>
      <c r="AJ140" s="97"/>
      <c r="AK140" s="97"/>
      <c r="AL140" s="97"/>
      <c r="AM140" s="97"/>
    </row>
    <row r="141" spans="2:39" s="1" customFormat="1" ht="8.15" customHeight="1" x14ac:dyDescent="0.2">
      <c r="B141" s="102">
        <v>2010</v>
      </c>
      <c r="C141" s="102"/>
      <c r="D141" s="102"/>
      <c r="E141" s="102"/>
      <c r="F141" s="102"/>
      <c r="G141" s="102"/>
      <c r="H141" s="102"/>
      <c r="I141" s="102"/>
      <c r="J141" s="104">
        <v>10711722.779999999</v>
      </c>
      <c r="K141" s="104"/>
      <c r="L141" s="104"/>
      <c r="M141" s="104"/>
      <c r="N141" s="104"/>
      <c r="O141" s="104"/>
      <c r="P141" s="104"/>
      <c r="Q141" s="104"/>
      <c r="R141" s="97">
        <v>3.6394631293001399E-3</v>
      </c>
      <c r="S141" s="97"/>
      <c r="T141" s="97"/>
      <c r="U141" s="97"/>
      <c r="V141" s="97"/>
      <c r="W141" s="97"/>
      <c r="X141" s="97"/>
      <c r="Y141" s="97"/>
      <c r="Z141" s="97"/>
      <c r="AA141" s="97"/>
      <c r="AB141" s="95">
        <v>285</v>
      </c>
      <c r="AC141" s="95"/>
      <c r="AD141" s="95"/>
      <c r="AE141" s="95"/>
      <c r="AF141" s="97">
        <v>6.6584117935658696E-3</v>
      </c>
      <c r="AG141" s="97"/>
      <c r="AH141" s="97"/>
      <c r="AI141" s="97"/>
      <c r="AJ141" s="97"/>
      <c r="AK141" s="97"/>
      <c r="AL141" s="97"/>
      <c r="AM141" s="97"/>
    </row>
    <row r="142" spans="2:39" s="1" customFormat="1" ht="8.15" customHeight="1" x14ac:dyDescent="0.2">
      <c r="B142" s="102">
        <v>2011</v>
      </c>
      <c r="C142" s="102"/>
      <c r="D142" s="102"/>
      <c r="E142" s="102"/>
      <c r="F142" s="102"/>
      <c r="G142" s="102"/>
      <c r="H142" s="102"/>
      <c r="I142" s="102"/>
      <c r="J142" s="104">
        <v>4168114.8</v>
      </c>
      <c r="K142" s="104"/>
      <c r="L142" s="104"/>
      <c r="M142" s="104"/>
      <c r="N142" s="104"/>
      <c r="O142" s="104"/>
      <c r="P142" s="104"/>
      <c r="Q142" s="104"/>
      <c r="R142" s="97">
        <v>1.41617743894696E-3</v>
      </c>
      <c r="S142" s="97"/>
      <c r="T142" s="97"/>
      <c r="U142" s="97"/>
      <c r="V142" s="97"/>
      <c r="W142" s="97"/>
      <c r="X142" s="97"/>
      <c r="Y142" s="97"/>
      <c r="Z142" s="97"/>
      <c r="AA142" s="97"/>
      <c r="AB142" s="95">
        <v>196</v>
      </c>
      <c r="AC142" s="95"/>
      <c r="AD142" s="95"/>
      <c r="AE142" s="95"/>
      <c r="AF142" s="97">
        <v>4.5791182861014404E-3</v>
      </c>
      <c r="AG142" s="97"/>
      <c r="AH142" s="97"/>
      <c r="AI142" s="97"/>
      <c r="AJ142" s="97"/>
      <c r="AK142" s="97"/>
      <c r="AL142" s="97"/>
      <c r="AM142" s="97"/>
    </row>
    <row r="143" spans="2:39" s="1" customFormat="1" ht="8.15" customHeight="1" x14ac:dyDescent="0.2">
      <c r="B143" s="102">
        <v>2012</v>
      </c>
      <c r="C143" s="102"/>
      <c r="D143" s="102"/>
      <c r="E143" s="102"/>
      <c r="F143" s="102"/>
      <c r="G143" s="102"/>
      <c r="H143" s="102"/>
      <c r="I143" s="102"/>
      <c r="J143" s="104">
        <v>1781171.57</v>
      </c>
      <c r="K143" s="104"/>
      <c r="L143" s="104"/>
      <c r="M143" s="104"/>
      <c r="N143" s="104"/>
      <c r="O143" s="104"/>
      <c r="P143" s="104"/>
      <c r="Q143" s="104"/>
      <c r="R143" s="97">
        <v>6.0517886703306302E-4</v>
      </c>
      <c r="S143" s="97"/>
      <c r="T143" s="97"/>
      <c r="U143" s="97"/>
      <c r="V143" s="97"/>
      <c r="W143" s="97"/>
      <c r="X143" s="97"/>
      <c r="Y143" s="97"/>
      <c r="Z143" s="97"/>
      <c r="AA143" s="97"/>
      <c r="AB143" s="95">
        <v>85</v>
      </c>
      <c r="AC143" s="95"/>
      <c r="AD143" s="95"/>
      <c r="AE143" s="95"/>
      <c r="AF143" s="97">
        <v>1.98584211387052E-3</v>
      </c>
      <c r="AG143" s="97"/>
      <c r="AH143" s="97"/>
      <c r="AI143" s="97"/>
      <c r="AJ143" s="97"/>
      <c r="AK143" s="97"/>
      <c r="AL143" s="97"/>
      <c r="AM143" s="97"/>
    </row>
    <row r="144" spans="2:39" s="1" customFormat="1" ht="8.15" customHeight="1" x14ac:dyDescent="0.2">
      <c r="B144" s="102">
        <v>2013</v>
      </c>
      <c r="C144" s="102"/>
      <c r="D144" s="102"/>
      <c r="E144" s="102"/>
      <c r="F144" s="102"/>
      <c r="G144" s="102"/>
      <c r="H144" s="102"/>
      <c r="I144" s="102"/>
      <c r="J144" s="104">
        <v>5611267.21</v>
      </c>
      <c r="K144" s="104"/>
      <c r="L144" s="104"/>
      <c r="M144" s="104"/>
      <c r="N144" s="104"/>
      <c r="O144" s="104"/>
      <c r="P144" s="104"/>
      <c r="Q144" s="104"/>
      <c r="R144" s="97">
        <v>1.90650939525583E-3</v>
      </c>
      <c r="S144" s="97"/>
      <c r="T144" s="97"/>
      <c r="U144" s="97"/>
      <c r="V144" s="97"/>
      <c r="W144" s="97"/>
      <c r="X144" s="97"/>
      <c r="Y144" s="97"/>
      <c r="Z144" s="97"/>
      <c r="AA144" s="97"/>
      <c r="AB144" s="95">
        <v>182</v>
      </c>
      <c r="AC144" s="95"/>
      <c r="AD144" s="95"/>
      <c r="AE144" s="95"/>
      <c r="AF144" s="97">
        <v>4.25203840852277E-3</v>
      </c>
      <c r="AG144" s="97"/>
      <c r="AH144" s="97"/>
      <c r="AI144" s="97"/>
      <c r="AJ144" s="97"/>
      <c r="AK144" s="97"/>
      <c r="AL144" s="97"/>
      <c r="AM144" s="97"/>
    </row>
    <row r="145" spans="2:41" s="1" customFormat="1" ht="8.15" customHeight="1" x14ac:dyDescent="0.2">
      <c r="B145" s="102">
        <v>2014</v>
      </c>
      <c r="C145" s="102"/>
      <c r="D145" s="102"/>
      <c r="E145" s="102"/>
      <c r="F145" s="102"/>
      <c r="G145" s="102"/>
      <c r="H145" s="102"/>
      <c r="I145" s="102"/>
      <c r="J145" s="104">
        <v>37968301.299999997</v>
      </c>
      <c r="K145" s="104"/>
      <c r="L145" s="104"/>
      <c r="M145" s="104"/>
      <c r="N145" s="104"/>
      <c r="O145" s="104"/>
      <c r="P145" s="104"/>
      <c r="Q145" s="104"/>
      <c r="R145" s="97">
        <v>1.2900280888664699E-2</v>
      </c>
      <c r="S145" s="97"/>
      <c r="T145" s="97"/>
      <c r="U145" s="97"/>
      <c r="V145" s="97"/>
      <c r="W145" s="97"/>
      <c r="X145" s="97"/>
      <c r="Y145" s="97"/>
      <c r="Z145" s="97"/>
      <c r="AA145" s="97"/>
      <c r="AB145" s="95">
        <v>1021</v>
      </c>
      <c r="AC145" s="95"/>
      <c r="AD145" s="95"/>
      <c r="AE145" s="95"/>
      <c r="AF145" s="97">
        <v>2.3853468214844801E-2</v>
      </c>
      <c r="AG145" s="97"/>
      <c r="AH145" s="97"/>
      <c r="AI145" s="97"/>
      <c r="AJ145" s="97"/>
      <c r="AK145" s="97"/>
      <c r="AL145" s="97"/>
      <c r="AM145" s="97"/>
    </row>
    <row r="146" spans="2:41" s="1" customFormat="1" ht="8.15" customHeight="1" x14ac:dyDescent="0.2">
      <c r="B146" s="102">
        <v>2015</v>
      </c>
      <c r="C146" s="102"/>
      <c r="D146" s="102"/>
      <c r="E146" s="102"/>
      <c r="F146" s="102"/>
      <c r="G146" s="102"/>
      <c r="H146" s="102"/>
      <c r="I146" s="102"/>
      <c r="J146" s="104">
        <v>365957841.49000001</v>
      </c>
      <c r="K146" s="104"/>
      <c r="L146" s="104"/>
      <c r="M146" s="104"/>
      <c r="N146" s="104"/>
      <c r="O146" s="104"/>
      <c r="P146" s="104"/>
      <c r="Q146" s="104"/>
      <c r="R146" s="97">
        <v>0.124339482857782</v>
      </c>
      <c r="S146" s="97"/>
      <c r="T146" s="97"/>
      <c r="U146" s="97"/>
      <c r="V146" s="97"/>
      <c r="W146" s="97"/>
      <c r="X146" s="97"/>
      <c r="Y146" s="97"/>
      <c r="Z146" s="97"/>
      <c r="AA146" s="97"/>
      <c r="AB146" s="95">
        <v>7291</v>
      </c>
      <c r="AC146" s="95"/>
      <c r="AD146" s="95"/>
      <c r="AE146" s="95"/>
      <c r="AF146" s="97">
        <v>0.17033852767329399</v>
      </c>
      <c r="AG146" s="97"/>
      <c r="AH146" s="97"/>
      <c r="AI146" s="97"/>
      <c r="AJ146" s="97"/>
      <c r="AK146" s="97"/>
      <c r="AL146" s="97"/>
      <c r="AM146" s="97"/>
    </row>
    <row r="147" spans="2:41" s="1" customFormat="1" ht="8.15" customHeight="1" x14ac:dyDescent="0.2">
      <c r="B147" s="102">
        <v>2016</v>
      </c>
      <c r="C147" s="102"/>
      <c r="D147" s="102"/>
      <c r="E147" s="102"/>
      <c r="F147" s="102"/>
      <c r="G147" s="102"/>
      <c r="H147" s="102"/>
      <c r="I147" s="102"/>
      <c r="J147" s="104">
        <v>595913416.84000003</v>
      </c>
      <c r="K147" s="104"/>
      <c r="L147" s="104"/>
      <c r="M147" s="104"/>
      <c r="N147" s="104"/>
      <c r="O147" s="104"/>
      <c r="P147" s="104"/>
      <c r="Q147" s="104"/>
      <c r="R147" s="97">
        <v>0.20247022382747401</v>
      </c>
      <c r="S147" s="97"/>
      <c r="T147" s="97"/>
      <c r="U147" s="97"/>
      <c r="V147" s="97"/>
      <c r="W147" s="97"/>
      <c r="X147" s="97"/>
      <c r="Y147" s="97"/>
      <c r="Z147" s="97"/>
      <c r="AA147" s="97"/>
      <c r="AB147" s="95">
        <v>11051</v>
      </c>
      <c r="AC147" s="95"/>
      <c r="AD147" s="95"/>
      <c r="AE147" s="95"/>
      <c r="AF147" s="97">
        <v>0.25818283765156602</v>
      </c>
      <c r="AG147" s="97"/>
      <c r="AH147" s="97"/>
      <c r="AI147" s="97"/>
      <c r="AJ147" s="97"/>
      <c r="AK147" s="97"/>
      <c r="AL147" s="97"/>
      <c r="AM147" s="97"/>
    </row>
    <row r="148" spans="2:41" s="1" customFormat="1" ht="8.15" customHeight="1" x14ac:dyDescent="0.2">
      <c r="B148" s="102">
        <v>2017</v>
      </c>
      <c r="C148" s="102"/>
      <c r="D148" s="102"/>
      <c r="E148" s="102"/>
      <c r="F148" s="102"/>
      <c r="G148" s="102"/>
      <c r="H148" s="102"/>
      <c r="I148" s="102"/>
      <c r="J148" s="104">
        <v>343895302.20999998</v>
      </c>
      <c r="K148" s="104"/>
      <c r="L148" s="104"/>
      <c r="M148" s="104"/>
      <c r="N148" s="104"/>
      <c r="O148" s="104"/>
      <c r="P148" s="104"/>
      <c r="Q148" s="104"/>
      <c r="R148" s="97">
        <v>0.116843415241262</v>
      </c>
      <c r="S148" s="97"/>
      <c r="T148" s="97"/>
      <c r="U148" s="97"/>
      <c r="V148" s="97"/>
      <c r="W148" s="97"/>
      <c r="X148" s="97"/>
      <c r="Y148" s="97"/>
      <c r="Z148" s="97"/>
      <c r="AA148" s="97"/>
      <c r="AB148" s="95">
        <v>5147</v>
      </c>
      <c r="AC148" s="95"/>
      <c r="AD148" s="95"/>
      <c r="AE148" s="95"/>
      <c r="AF148" s="97">
        <v>0.12024858070696</v>
      </c>
      <c r="AG148" s="97"/>
      <c r="AH148" s="97"/>
      <c r="AI148" s="97"/>
      <c r="AJ148" s="97"/>
      <c r="AK148" s="97"/>
      <c r="AL148" s="97"/>
      <c r="AM148" s="97"/>
    </row>
    <row r="149" spans="2:41" s="1" customFormat="1" ht="8.15" customHeight="1" x14ac:dyDescent="0.2">
      <c r="B149" s="102">
        <v>2018</v>
      </c>
      <c r="C149" s="102"/>
      <c r="D149" s="102"/>
      <c r="E149" s="102"/>
      <c r="F149" s="102"/>
      <c r="G149" s="102"/>
      <c r="H149" s="102"/>
      <c r="I149" s="102"/>
      <c r="J149" s="104">
        <v>294232309.70999902</v>
      </c>
      <c r="K149" s="104"/>
      <c r="L149" s="104"/>
      <c r="M149" s="104"/>
      <c r="N149" s="104"/>
      <c r="O149" s="104"/>
      <c r="P149" s="104"/>
      <c r="Q149" s="104"/>
      <c r="R149" s="97">
        <v>9.9969693450035493E-2</v>
      </c>
      <c r="S149" s="97"/>
      <c r="T149" s="97"/>
      <c r="U149" s="97"/>
      <c r="V149" s="97"/>
      <c r="W149" s="97"/>
      <c r="X149" s="97"/>
      <c r="Y149" s="97"/>
      <c r="Z149" s="97"/>
      <c r="AA149" s="97"/>
      <c r="AB149" s="95">
        <v>3721</v>
      </c>
      <c r="AC149" s="95"/>
      <c r="AD149" s="95"/>
      <c r="AE149" s="95"/>
      <c r="AF149" s="97">
        <v>8.6933158890731999E-2</v>
      </c>
      <c r="AG149" s="97"/>
      <c r="AH149" s="97"/>
      <c r="AI149" s="97"/>
      <c r="AJ149" s="97"/>
      <c r="AK149" s="97"/>
      <c r="AL149" s="97"/>
      <c r="AM149" s="97"/>
    </row>
    <row r="150" spans="2:41" s="1" customFormat="1" ht="8.15" customHeight="1" x14ac:dyDescent="0.2">
      <c r="B150" s="102">
        <v>2019</v>
      </c>
      <c r="C150" s="102"/>
      <c r="D150" s="102"/>
      <c r="E150" s="102"/>
      <c r="F150" s="102"/>
      <c r="G150" s="102"/>
      <c r="H150" s="102"/>
      <c r="I150" s="102"/>
      <c r="J150" s="104">
        <v>478799252.13999999</v>
      </c>
      <c r="K150" s="104"/>
      <c r="L150" s="104"/>
      <c r="M150" s="104"/>
      <c r="N150" s="104"/>
      <c r="O150" s="104"/>
      <c r="P150" s="104"/>
      <c r="Q150" s="104"/>
      <c r="R150" s="97">
        <v>0.16267898827195101</v>
      </c>
      <c r="S150" s="97"/>
      <c r="T150" s="97"/>
      <c r="U150" s="97"/>
      <c r="V150" s="97"/>
      <c r="W150" s="97"/>
      <c r="X150" s="97"/>
      <c r="Y150" s="97"/>
      <c r="Z150" s="97"/>
      <c r="AA150" s="97"/>
      <c r="AB150" s="95">
        <v>5814</v>
      </c>
      <c r="AC150" s="95"/>
      <c r="AD150" s="95"/>
      <c r="AE150" s="95"/>
      <c r="AF150" s="97">
        <v>0.13583160058874399</v>
      </c>
      <c r="AG150" s="97"/>
      <c r="AH150" s="97"/>
      <c r="AI150" s="97"/>
      <c r="AJ150" s="97"/>
      <c r="AK150" s="97"/>
      <c r="AL150" s="97"/>
      <c r="AM150" s="97"/>
    </row>
    <row r="151" spans="2:41" s="1" customFormat="1" ht="8.15" customHeight="1" x14ac:dyDescent="0.2">
      <c r="B151" s="102">
        <v>2020</v>
      </c>
      <c r="C151" s="102"/>
      <c r="D151" s="102"/>
      <c r="E151" s="102"/>
      <c r="F151" s="102"/>
      <c r="G151" s="102"/>
      <c r="H151" s="102"/>
      <c r="I151" s="102"/>
      <c r="J151" s="104">
        <v>269100786.60000002</v>
      </c>
      <c r="K151" s="104"/>
      <c r="L151" s="104"/>
      <c r="M151" s="104"/>
      <c r="N151" s="104"/>
      <c r="O151" s="104"/>
      <c r="P151" s="104"/>
      <c r="Q151" s="104"/>
      <c r="R151" s="97">
        <v>9.1430894078493502E-2</v>
      </c>
      <c r="S151" s="97"/>
      <c r="T151" s="97"/>
      <c r="U151" s="97"/>
      <c r="V151" s="97"/>
      <c r="W151" s="97"/>
      <c r="X151" s="97"/>
      <c r="Y151" s="97"/>
      <c r="Z151" s="97"/>
      <c r="AA151" s="97"/>
      <c r="AB151" s="95">
        <v>2875</v>
      </c>
      <c r="AC151" s="95"/>
      <c r="AD151" s="95"/>
      <c r="AE151" s="95"/>
      <c r="AF151" s="97">
        <v>6.7168189145620602E-2</v>
      </c>
      <c r="AG151" s="97"/>
      <c r="AH151" s="97"/>
      <c r="AI151" s="97"/>
      <c r="AJ151" s="97"/>
      <c r="AK151" s="97"/>
      <c r="AL151" s="97"/>
      <c r="AM151" s="97"/>
    </row>
    <row r="152" spans="2:41" s="1" customFormat="1" ht="8.15" customHeight="1" x14ac:dyDescent="0.2">
      <c r="B152" s="102">
        <v>2021</v>
      </c>
      <c r="C152" s="102"/>
      <c r="D152" s="102"/>
      <c r="E152" s="102"/>
      <c r="F152" s="102"/>
      <c r="G152" s="102"/>
      <c r="H152" s="102"/>
      <c r="I152" s="102"/>
      <c r="J152" s="104">
        <v>474216051.87000102</v>
      </c>
      <c r="K152" s="104"/>
      <c r="L152" s="104"/>
      <c r="M152" s="104"/>
      <c r="N152" s="104"/>
      <c r="O152" s="104"/>
      <c r="P152" s="104"/>
      <c r="Q152" s="104"/>
      <c r="R152" s="97">
        <v>0.16112177952603399</v>
      </c>
      <c r="S152" s="97"/>
      <c r="T152" s="97"/>
      <c r="U152" s="97"/>
      <c r="V152" s="97"/>
      <c r="W152" s="97"/>
      <c r="X152" s="97"/>
      <c r="Y152" s="97"/>
      <c r="Z152" s="97"/>
      <c r="AA152" s="97"/>
      <c r="AB152" s="95">
        <v>4309</v>
      </c>
      <c r="AC152" s="95"/>
      <c r="AD152" s="95"/>
      <c r="AE152" s="95"/>
      <c r="AF152" s="97">
        <v>0.100670513749036</v>
      </c>
      <c r="AG152" s="97"/>
      <c r="AH152" s="97"/>
      <c r="AI152" s="97"/>
      <c r="AJ152" s="97"/>
      <c r="AK152" s="97"/>
      <c r="AL152" s="97"/>
      <c r="AM152" s="97"/>
    </row>
    <row r="153" spans="2:41" s="1" customFormat="1" ht="8.15" customHeight="1" x14ac:dyDescent="0.2">
      <c r="B153" s="102">
        <v>2022</v>
      </c>
      <c r="C153" s="102"/>
      <c r="D153" s="102"/>
      <c r="E153" s="102"/>
      <c r="F153" s="102"/>
      <c r="G153" s="102"/>
      <c r="H153" s="102"/>
      <c r="I153" s="102"/>
      <c r="J153" s="104">
        <v>46954805.32</v>
      </c>
      <c r="K153" s="104"/>
      <c r="L153" s="104"/>
      <c r="M153" s="104"/>
      <c r="N153" s="104"/>
      <c r="O153" s="104"/>
      <c r="P153" s="104"/>
      <c r="Q153" s="104"/>
      <c r="R153" s="97">
        <v>1.5953575929417999E-2</v>
      </c>
      <c r="S153" s="97"/>
      <c r="T153" s="97"/>
      <c r="U153" s="97"/>
      <c r="V153" s="97"/>
      <c r="W153" s="97"/>
      <c r="X153" s="97"/>
      <c r="Y153" s="97"/>
      <c r="Z153" s="97"/>
      <c r="AA153" s="97"/>
      <c r="AB153" s="95">
        <v>368</v>
      </c>
      <c r="AC153" s="95"/>
      <c r="AD153" s="95"/>
      <c r="AE153" s="95"/>
      <c r="AF153" s="97">
        <v>8.59752821063944E-3</v>
      </c>
      <c r="AG153" s="97"/>
      <c r="AH153" s="97"/>
      <c r="AI153" s="97"/>
      <c r="AJ153" s="97"/>
      <c r="AK153" s="97"/>
      <c r="AL153" s="97"/>
      <c r="AM153" s="97"/>
    </row>
    <row r="154" spans="2:41" s="1" customFormat="1" ht="8.15" customHeight="1" x14ac:dyDescent="0.2">
      <c r="B154" s="100"/>
      <c r="C154" s="100"/>
      <c r="D154" s="100"/>
      <c r="E154" s="100"/>
      <c r="F154" s="100"/>
      <c r="G154" s="100"/>
      <c r="H154" s="100"/>
      <c r="I154" s="100"/>
      <c r="J154" s="105">
        <v>2943215084.0500002</v>
      </c>
      <c r="K154" s="105"/>
      <c r="L154" s="105"/>
      <c r="M154" s="105"/>
      <c r="N154" s="105"/>
      <c r="O154" s="105"/>
      <c r="P154" s="105"/>
      <c r="Q154" s="105"/>
      <c r="R154" s="98">
        <v>1</v>
      </c>
      <c r="S154" s="98"/>
      <c r="T154" s="98"/>
      <c r="U154" s="98"/>
      <c r="V154" s="98"/>
      <c r="W154" s="98"/>
      <c r="X154" s="98"/>
      <c r="Y154" s="98"/>
      <c r="Z154" s="98"/>
      <c r="AA154" s="98"/>
      <c r="AB154" s="96">
        <v>42803</v>
      </c>
      <c r="AC154" s="96"/>
      <c r="AD154" s="96"/>
      <c r="AE154" s="96"/>
      <c r="AF154" s="98">
        <v>1</v>
      </c>
      <c r="AG154" s="98"/>
      <c r="AH154" s="98"/>
      <c r="AI154" s="98"/>
      <c r="AJ154" s="98"/>
      <c r="AK154" s="98"/>
      <c r="AL154" s="98"/>
      <c r="AM154" s="98"/>
    </row>
    <row r="155" spans="2:41" s="1" customFormat="1" ht="6" customHeight="1" x14ac:dyDescent="0.2"/>
    <row r="156" spans="2:41" s="1" customFormat="1" ht="12.75" customHeight="1" x14ac:dyDescent="0.2">
      <c r="B156" s="79" t="s">
        <v>1149</v>
      </c>
      <c r="C156" s="79"/>
      <c r="D156" s="79"/>
      <c r="E156" s="79"/>
      <c r="F156" s="79"/>
      <c r="G156" s="79"/>
      <c r="H156" s="79"/>
      <c r="I156" s="79"/>
      <c r="J156" s="79"/>
      <c r="K156" s="79"/>
      <c r="L156" s="79"/>
      <c r="M156" s="79"/>
      <c r="N156" s="79"/>
      <c r="O156" s="79"/>
      <c r="P156" s="79"/>
      <c r="Q156" s="79"/>
      <c r="R156" s="79"/>
      <c r="S156" s="79"/>
      <c r="T156" s="79"/>
      <c r="U156" s="79"/>
      <c r="V156" s="79"/>
      <c r="W156" s="79"/>
      <c r="X156" s="79"/>
      <c r="Y156" s="79"/>
      <c r="Z156" s="79"/>
      <c r="AA156" s="79"/>
      <c r="AB156" s="79"/>
      <c r="AC156" s="79"/>
      <c r="AD156" s="79"/>
      <c r="AE156" s="79"/>
      <c r="AF156" s="79"/>
      <c r="AG156" s="79"/>
      <c r="AH156" s="79"/>
      <c r="AI156" s="79"/>
      <c r="AJ156" s="79"/>
      <c r="AK156" s="79"/>
      <c r="AL156" s="79"/>
      <c r="AM156" s="79"/>
      <c r="AN156" s="79"/>
      <c r="AO156" s="79"/>
    </row>
    <row r="157" spans="2:41" s="1" customFormat="1" ht="5.25" customHeight="1" x14ac:dyDescent="0.2"/>
    <row r="158" spans="2:41" s="1" customFormat="1" ht="7.4" customHeight="1" x14ac:dyDescent="0.2">
      <c r="B158" s="77" t="s">
        <v>1072</v>
      </c>
      <c r="C158" s="77"/>
      <c r="D158" s="77"/>
      <c r="E158" s="77"/>
      <c r="F158" s="77"/>
      <c r="G158" s="77"/>
      <c r="H158" s="77"/>
      <c r="I158" s="77" t="s">
        <v>1034</v>
      </c>
      <c r="J158" s="77"/>
      <c r="K158" s="77"/>
      <c r="L158" s="77"/>
      <c r="M158" s="77"/>
      <c r="N158" s="77"/>
      <c r="O158" s="77"/>
      <c r="P158" s="77"/>
      <c r="Q158" s="77"/>
      <c r="R158" s="77"/>
      <c r="S158" s="77" t="s">
        <v>1035</v>
      </c>
      <c r="T158" s="77"/>
      <c r="U158" s="77"/>
      <c r="V158" s="77"/>
      <c r="W158" s="77"/>
      <c r="X158" s="77"/>
      <c r="Y158" s="77"/>
      <c r="Z158" s="77"/>
      <c r="AA158" s="77"/>
      <c r="AB158" s="77" t="s">
        <v>1073</v>
      </c>
      <c r="AC158" s="77"/>
      <c r="AD158" s="77"/>
      <c r="AE158" s="77"/>
      <c r="AF158" s="77"/>
      <c r="AG158" s="77" t="s">
        <v>1035</v>
      </c>
      <c r="AH158" s="77"/>
      <c r="AI158" s="77"/>
      <c r="AJ158" s="77"/>
      <c r="AK158" s="77"/>
      <c r="AL158" s="77"/>
      <c r="AM158" s="77"/>
    </row>
    <row r="159" spans="2:41" s="1" customFormat="1" ht="7.15" customHeight="1" x14ac:dyDescent="0.2">
      <c r="B159" s="99" t="s">
        <v>1074</v>
      </c>
      <c r="C159" s="99"/>
      <c r="D159" s="99"/>
      <c r="E159" s="99"/>
      <c r="F159" s="99"/>
      <c r="G159" s="99"/>
      <c r="H159" s="99"/>
      <c r="I159" s="104">
        <v>588430783.06000197</v>
      </c>
      <c r="J159" s="104"/>
      <c r="K159" s="104"/>
      <c r="L159" s="104"/>
      <c r="M159" s="104"/>
      <c r="N159" s="104"/>
      <c r="O159" s="104"/>
      <c r="P159" s="104"/>
      <c r="Q159" s="104"/>
      <c r="R159" s="104"/>
      <c r="S159" s="97">
        <v>0.19992789050615101</v>
      </c>
      <c r="T159" s="97"/>
      <c r="U159" s="97"/>
      <c r="V159" s="97"/>
      <c r="W159" s="97"/>
      <c r="X159" s="97"/>
      <c r="Y159" s="97"/>
      <c r="Z159" s="97"/>
      <c r="AA159" s="97"/>
      <c r="AB159" s="95">
        <v>12958</v>
      </c>
      <c r="AC159" s="95"/>
      <c r="AD159" s="95"/>
      <c r="AE159" s="95"/>
      <c r="AF159" s="95"/>
      <c r="AG159" s="97">
        <v>0.53841359537956501</v>
      </c>
      <c r="AH159" s="97"/>
      <c r="AI159" s="97"/>
      <c r="AJ159" s="97"/>
      <c r="AK159" s="97"/>
      <c r="AL159" s="97"/>
      <c r="AM159" s="97"/>
    </row>
    <row r="160" spans="2:41" s="1" customFormat="1" ht="7.15" customHeight="1" x14ac:dyDescent="0.2">
      <c r="B160" s="99" t="s">
        <v>1075</v>
      </c>
      <c r="C160" s="99"/>
      <c r="D160" s="99"/>
      <c r="E160" s="99"/>
      <c r="F160" s="99"/>
      <c r="G160" s="99"/>
      <c r="H160" s="99"/>
      <c r="I160" s="104">
        <v>970141091.88000202</v>
      </c>
      <c r="J160" s="104"/>
      <c r="K160" s="104"/>
      <c r="L160" s="104"/>
      <c r="M160" s="104"/>
      <c r="N160" s="104"/>
      <c r="O160" s="104"/>
      <c r="P160" s="104"/>
      <c r="Q160" s="104"/>
      <c r="R160" s="104"/>
      <c r="S160" s="97">
        <v>0.32961950254245198</v>
      </c>
      <c r="T160" s="97"/>
      <c r="U160" s="97"/>
      <c r="V160" s="97"/>
      <c r="W160" s="97"/>
      <c r="X160" s="97"/>
      <c r="Y160" s="97"/>
      <c r="Z160" s="97"/>
      <c r="AA160" s="97"/>
      <c r="AB160" s="95">
        <v>6709</v>
      </c>
      <c r="AC160" s="95"/>
      <c r="AD160" s="95"/>
      <c r="AE160" s="95"/>
      <c r="AF160" s="95"/>
      <c r="AG160" s="97">
        <v>0.27876345202975</v>
      </c>
      <c r="AH160" s="97"/>
      <c r="AI160" s="97"/>
      <c r="AJ160" s="97"/>
      <c r="AK160" s="97"/>
      <c r="AL160" s="97"/>
      <c r="AM160" s="97"/>
    </row>
    <row r="161" spans="2:41" s="1" customFormat="1" ht="7.15" customHeight="1" x14ac:dyDescent="0.2">
      <c r="B161" s="99" t="s">
        <v>1076</v>
      </c>
      <c r="C161" s="99"/>
      <c r="D161" s="99"/>
      <c r="E161" s="99"/>
      <c r="F161" s="99"/>
      <c r="G161" s="99"/>
      <c r="H161" s="99"/>
      <c r="I161" s="104">
        <v>690629923.08999801</v>
      </c>
      <c r="J161" s="104"/>
      <c r="K161" s="104"/>
      <c r="L161" s="104"/>
      <c r="M161" s="104"/>
      <c r="N161" s="104"/>
      <c r="O161" s="104"/>
      <c r="P161" s="104"/>
      <c r="Q161" s="104"/>
      <c r="R161" s="104"/>
      <c r="S161" s="97">
        <v>0.23465153016940199</v>
      </c>
      <c r="T161" s="97"/>
      <c r="U161" s="97"/>
      <c r="V161" s="97"/>
      <c r="W161" s="97"/>
      <c r="X161" s="97"/>
      <c r="Y161" s="97"/>
      <c r="Z161" s="97"/>
      <c r="AA161" s="97"/>
      <c r="AB161" s="95">
        <v>2868</v>
      </c>
      <c r="AC161" s="95"/>
      <c r="AD161" s="95"/>
      <c r="AE161" s="95"/>
      <c r="AF161" s="95"/>
      <c r="AG161" s="97">
        <v>0.11916732455229199</v>
      </c>
      <c r="AH161" s="97"/>
      <c r="AI161" s="97"/>
      <c r="AJ161" s="97"/>
      <c r="AK161" s="97"/>
      <c r="AL161" s="97"/>
      <c r="AM161" s="97"/>
    </row>
    <row r="162" spans="2:41" s="1" customFormat="1" ht="7.15" customHeight="1" x14ac:dyDescent="0.2">
      <c r="B162" s="99" t="s">
        <v>1077</v>
      </c>
      <c r="C162" s="99"/>
      <c r="D162" s="99"/>
      <c r="E162" s="99"/>
      <c r="F162" s="99"/>
      <c r="G162" s="99"/>
      <c r="H162" s="99"/>
      <c r="I162" s="104">
        <v>297999394.38</v>
      </c>
      <c r="J162" s="104"/>
      <c r="K162" s="104"/>
      <c r="L162" s="104"/>
      <c r="M162" s="104"/>
      <c r="N162" s="104"/>
      <c r="O162" s="104"/>
      <c r="P162" s="104"/>
      <c r="Q162" s="104"/>
      <c r="R162" s="104"/>
      <c r="S162" s="97">
        <v>0.10124961508757301</v>
      </c>
      <c r="T162" s="97"/>
      <c r="U162" s="97"/>
      <c r="V162" s="97"/>
      <c r="W162" s="97"/>
      <c r="X162" s="97"/>
      <c r="Y162" s="97"/>
      <c r="Z162" s="97"/>
      <c r="AA162" s="97"/>
      <c r="AB162" s="95">
        <v>879</v>
      </c>
      <c r="AC162" s="95"/>
      <c r="AD162" s="95"/>
      <c r="AE162" s="95"/>
      <c r="AF162" s="95"/>
      <c r="AG162" s="97">
        <v>3.65230398470935E-2</v>
      </c>
      <c r="AH162" s="97"/>
      <c r="AI162" s="97"/>
      <c r="AJ162" s="97"/>
      <c r="AK162" s="97"/>
      <c r="AL162" s="97"/>
      <c r="AM162" s="97"/>
    </row>
    <row r="163" spans="2:41" s="1" customFormat="1" ht="7.15" customHeight="1" x14ac:dyDescent="0.2">
      <c r="B163" s="99" t="s">
        <v>1078</v>
      </c>
      <c r="C163" s="99"/>
      <c r="D163" s="99"/>
      <c r="E163" s="99"/>
      <c r="F163" s="99"/>
      <c r="G163" s="99"/>
      <c r="H163" s="99"/>
      <c r="I163" s="104">
        <v>396013891.63999999</v>
      </c>
      <c r="J163" s="104"/>
      <c r="K163" s="104"/>
      <c r="L163" s="104"/>
      <c r="M163" s="104"/>
      <c r="N163" s="104"/>
      <c r="O163" s="104"/>
      <c r="P163" s="104"/>
      <c r="Q163" s="104"/>
      <c r="R163" s="104"/>
      <c r="S163" s="97">
        <v>0.134551461694422</v>
      </c>
      <c r="T163" s="97"/>
      <c r="U163" s="97"/>
      <c r="V163" s="97"/>
      <c r="W163" s="97"/>
      <c r="X163" s="97"/>
      <c r="Y163" s="97"/>
      <c r="Z163" s="97"/>
      <c r="AA163" s="97"/>
      <c r="AB163" s="95">
        <v>653</v>
      </c>
      <c r="AC163" s="95"/>
      <c r="AD163" s="95"/>
      <c r="AE163" s="95"/>
      <c r="AF163" s="95"/>
      <c r="AG163" s="97">
        <v>2.7132588191299298E-2</v>
      </c>
      <c r="AH163" s="97"/>
      <c r="AI163" s="97"/>
      <c r="AJ163" s="97"/>
      <c r="AK163" s="97"/>
      <c r="AL163" s="97"/>
      <c r="AM163" s="97"/>
    </row>
    <row r="164" spans="2:41" s="1" customFormat="1" ht="8.15" customHeight="1" x14ac:dyDescent="0.2">
      <c r="B164" s="100"/>
      <c r="C164" s="100"/>
      <c r="D164" s="100"/>
      <c r="E164" s="100"/>
      <c r="F164" s="100"/>
      <c r="G164" s="100"/>
      <c r="H164" s="100"/>
      <c r="I164" s="105">
        <v>2943215084.0500002</v>
      </c>
      <c r="J164" s="105"/>
      <c r="K164" s="105"/>
      <c r="L164" s="105"/>
      <c r="M164" s="105"/>
      <c r="N164" s="105"/>
      <c r="O164" s="105"/>
      <c r="P164" s="105"/>
      <c r="Q164" s="105"/>
      <c r="R164" s="105"/>
      <c r="S164" s="98">
        <v>1</v>
      </c>
      <c r="T164" s="98"/>
      <c r="U164" s="98"/>
      <c r="V164" s="98"/>
      <c r="W164" s="98"/>
      <c r="X164" s="98"/>
      <c r="Y164" s="98"/>
      <c r="Z164" s="98"/>
      <c r="AA164" s="98"/>
      <c r="AB164" s="96">
        <v>24067</v>
      </c>
      <c r="AC164" s="96"/>
      <c r="AD164" s="96"/>
      <c r="AE164" s="96"/>
      <c r="AF164" s="96"/>
      <c r="AG164" s="98">
        <v>1</v>
      </c>
      <c r="AH164" s="98"/>
      <c r="AI164" s="98"/>
      <c r="AJ164" s="98"/>
      <c r="AK164" s="98"/>
      <c r="AL164" s="98"/>
      <c r="AM164" s="98"/>
    </row>
    <row r="165" spans="2:41" s="1" customFormat="1" ht="6" customHeight="1" x14ac:dyDescent="0.2"/>
    <row r="166" spans="2:41" s="1" customFormat="1" ht="12.75" customHeight="1" x14ac:dyDescent="0.2">
      <c r="B166" s="79" t="s">
        <v>1150</v>
      </c>
      <c r="C166" s="79"/>
      <c r="D166" s="79"/>
      <c r="E166" s="79"/>
      <c r="F166" s="79"/>
      <c r="G166" s="79"/>
      <c r="H166" s="79"/>
      <c r="I166" s="79"/>
      <c r="J166" s="79"/>
      <c r="K166" s="79"/>
      <c r="L166" s="79"/>
      <c r="M166" s="79"/>
      <c r="N166" s="79"/>
      <c r="O166" s="79"/>
      <c r="P166" s="79"/>
      <c r="Q166" s="79"/>
      <c r="R166" s="79"/>
      <c r="S166" s="79"/>
      <c r="T166" s="79"/>
      <c r="U166" s="79"/>
      <c r="V166" s="79"/>
      <c r="W166" s="79"/>
      <c r="X166" s="79"/>
      <c r="Y166" s="79"/>
      <c r="Z166" s="79"/>
      <c r="AA166" s="79"/>
      <c r="AB166" s="79"/>
      <c r="AC166" s="79"/>
      <c r="AD166" s="79"/>
      <c r="AE166" s="79"/>
      <c r="AF166" s="79"/>
      <c r="AG166" s="79"/>
      <c r="AH166" s="79"/>
      <c r="AI166" s="79"/>
      <c r="AJ166" s="79"/>
      <c r="AK166" s="79"/>
      <c r="AL166" s="79"/>
      <c r="AM166" s="79"/>
      <c r="AN166" s="79"/>
      <c r="AO166" s="79"/>
    </row>
    <row r="167" spans="2:41" s="1" customFormat="1" ht="5.25" customHeight="1" x14ac:dyDescent="0.2"/>
    <row r="168" spans="2:41" s="1" customFormat="1" ht="7.4" customHeight="1" x14ac:dyDescent="0.2">
      <c r="B168" s="100"/>
      <c r="C168" s="100"/>
      <c r="D168" s="100"/>
      <c r="E168" s="100"/>
      <c r="F168" s="100"/>
      <c r="G168" s="100"/>
      <c r="H168" s="77" t="s">
        <v>1034</v>
      </c>
      <c r="I168" s="77"/>
      <c r="J168" s="77"/>
      <c r="K168" s="77"/>
      <c r="L168" s="77"/>
      <c r="M168" s="77"/>
      <c r="N168" s="77"/>
      <c r="O168" s="77"/>
      <c r="P168" s="77"/>
      <c r="Q168" s="77"/>
      <c r="R168" s="77" t="s">
        <v>1035</v>
      </c>
      <c r="S168" s="77"/>
      <c r="T168" s="77"/>
      <c r="U168" s="77"/>
      <c r="V168" s="77"/>
      <c r="W168" s="77"/>
      <c r="X168" s="77"/>
      <c r="Y168" s="77"/>
      <c r="Z168" s="77"/>
      <c r="AA168" s="77" t="s">
        <v>1036</v>
      </c>
      <c r="AB168" s="77"/>
      <c r="AC168" s="77"/>
      <c r="AD168" s="77"/>
      <c r="AE168" s="77"/>
      <c r="AF168" s="77"/>
      <c r="AG168" s="77"/>
      <c r="AH168" s="77"/>
      <c r="AI168" s="77"/>
      <c r="AJ168" s="77" t="s">
        <v>1035</v>
      </c>
      <c r="AK168" s="77"/>
      <c r="AL168" s="77"/>
      <c r="AM168" s="77"/>
    </row>
    <row r="169" spans="2:41" s="1" customFormat="1" ht="7.4" customHeight="1" x14ac:dyDescent="0.2">
      <c r="B169" s="99" t="s">
        <v>1079</v>
      </c>
      <c r="C169" s="99"/>
      <c r="D169" s="99"/>
      <c r="E169" s="99"/>
      <c r="F169" s="99"/>
      <c r="G169" s="99"/>
      <c r="H169" s="104">
        <v>2654516.89</v>
      </c>
      <c r="I169" s="104"/>
      <c r="J169" s="104"/>
      <c r="K169" s="104"/>
      <c r="L169" s="104"/>
      <c r="M169" s="104"/>
      <c r="N169" s="104"/>
      <c r="O169" s="104"/>
      <c r="P169" s="104"/>
      <c r="Q169" s="104"/>
      <c r="R169" s="97">
        <v>9.0191060258745098E-4</v>
      </c>
      <c r="S169" s="97"/>
      <c r="T169" s="97"/>
      <c r="U169" s="97"/>
      <c r="V169" s="97"/>
      <c r="W169" s="97"/>
      <c r="X169" s="97"/>
      <c r="Y169" s="97"/>
      <c r="Z169" s="97"/>
      <c r="AA169" s="95">
        <v>68</v>
      </c>
      <c r="AB169" s="95"/>
      <c r="AC169" s="95"/>
      <c r="AD169" s="95"/>
      <c r="AE169" s="95"/>
      <c r="AF169" s="95"/>
      <c r="AG169" s="95"/>
      <c r="AH169" s="95"/>
      <c r="AI169" s="95"/>
      <c r="AJ169" s="97">
        <v>1.58867369109642E-3</v>
      </c>
      <c r="AK169" s="97"/>
      <c r="AL169" s="97"/>
      <c r="AM169" s="97"/>
    </row>
    <row r="170" spans="2:41" s="1" customFormat="1" ht="7.4" customHeight="1" x14ac:dyDescent="0.2">
      <c r="B170" s="99" t="s">
        <v>1080</v>
      </c>
      <c r="C170" s="99"/>
      <c r="D170" s="99"/>
      <c r="E170" s="99"/>
      <c r="F170" s="99"/>
      <c r="G170" s="99"/>
      <c r="H170" s="104">
        <v>126838809.38</v>
      </c>
      <c r="I170" s="104"/>
      <c r="J170" s="104"/>
      <c r="K170" s="104"/>
      <c r="L170" s="104"/>
      <c r="M170" s="104"/>
      <c r="N170" s="104"/>
      <c r="O170" s="104"/>
      <c r="P170" s="104"/>
      <c r="Q170" s="104"/>
      <c r="R170" s="97">
        <v>4.3095324588192999E-2</v>
      </c>
      <c r="S170" s="97"/>
      <c r="T170" s="97"/>
      <c r="U170" s="97"/>
      <c r="V170" s="97"/>
      <c r="W170" s="97"/>
      <c r="X170" s="97"/>
      <c r="Y170" s="97"/>
      <c r="Z170" s="97"/>
      <c r="AA170" s="95">
        <v>1366</v>
      </c>
      <c r="AB170" s="95"/>
      <c r="AC170" s="95"/>
      <c r="AD170" s="95"/>
      <c r="AE170" s="95"/>
      <c r="AF170" s="95"/>
      <c r="AG170" s="95"/>
      <c r="AH170" s="95"/>
      <c r="AI170" s="95"/>
      <c r="AJ170" s="97">
        <v>3.1913650912319201E-2</v>
      </c>
      <c r="AK170" s="97"/>
      <c r="AL170" s="97"/>
      <c r="AM170" s="97"/>
    </row>
    <row r="171" spans="2:41" s="1" customFormat="1" ht="7.4" customHeight="1" x14ac:dyDescent="0.2">
      <c r="B171" s="99" t="s">
        <v>1081</v>
      </c>
      <c r="C171" s="99"/>
      <c r="D171" s="99"/>
      <c r="E171" s="99"/>
      <c r="F171" s="99"/>
      <c r="G171" s="99"/>
      <c r="H171" s="104">
        <v>857203760.04999697</v>
      </c>
      <c r="I171" s="104"/>
      <c r="J171" s="104"/>
      <c r="K171" s="104"/>
      <c r="L171" s="104"/>
      <c r="M171" s="104"/>
      <c r="N171" s="104"/>
      <c r="O171" s="104"/>
      <c r="P171" s="104"/>
      <c r="Q171" s="104"/>
      <c r="R171" s="97">
        <v>0.291247406516567</v>
      </c>
      <c r="S171" s="97"/>
      <c r="T171" s="97"/>
      <c r="U171" s="97"/>
      <c r="V171" s="97"/>
      <c r="W171" s="97"/>
      <c r="X171" s="97"/>
      <c r="Y171" s="97"/>
      <c r="Z171" s="97"/>
      <c r="AA171" s="95">
        <v>10710</v>
      </c>
      <c r="AB171" s="95"/>
      <c r="AC171" s="95"/>
      <c r="AD171" s="95"/>
      <c r="AE171" s="95"/>
      <c r="AF171" s="95"/>
      <c r="AG171" s="95"/>
      <c r="AH171" s="95"/>
      <c r="AI171" s="95"/>
      <c r="AJ171" s="97">
        <v>0.25021610634768598</v>
      </c>
      <c r="AK171" s="97"/>
      <c r="AL171" s="97"/>
      <c r="AM171" s="97"/>
    </row>
    <row r="172" spans="2:41" s="1" customFormat="1" ht="7.4" customHeight="1" x14ac:dyDescent="0.2">
      <c r="B172" s="99" t="s">
        <v>1082</v>
      </c>
      <c r="C172" s="99"/>
      <c r="D172" s="99"/>
      <c r="E172" s="99"/>
      <c r="F172" s="99"/>
      <c r="G172" s="99"/>
      <c r="H172" s="104">
        <v>1647469707.75999</v>
      </c>
      <c r="I172" s="104"/>
      <c r="J172" s="104"/>
      <c r="K172" s="104"/>
      <c r="L172" s="104"/>
      <c r="M172" s="104"/>
      <c r="N172" s="104"/>
      <c r="O172" s="104"/>
      <c r="P172" s="104"/>
      <c r="Q172" s="104"/>
      <c r="R172" s="97">
        <v>0.55975172072474</v>
      </c>
      <c r="S172" s="97"/>
      <c r="T172" s="97"/>
      <c r="U172" s="97"/>
      <c r="V172" s="97"/>
      <c r="W172" s="97"/>
      <c r="X172" s="97"/>
      <c r="Y172" s="97"/>
      <c r="Z172" s="97"/>
      <c r="AA172" s="95">
        <v>25289</v>
      </c>
      <c r="AB172" s="95"/>
      <c r="AC172" s="95"/>
      <c r="AD172" s="95"/>
      <c r="AE172" s="95"/>
      <c r="AF172" s="95"/>
      <c r="AG172" s="95"/>
      <c r="AH172" s="95"/>
      <c r="AI172" s="95"/>
      <c r="AJ172" s="97">
        <v>0.590823073149078</v>
      </c>
      <c r="AK172" s="97"/>
      <c r="AL172" s="97"/>
      <c r="AM172" s="97"/>
    </row>
    <row r="173" spans="2:41" s="1" customFormat="1" ht="7.4" customHeight="1" x14ac:dyDescent="0.2">
      <c r="B173" s="99" t="s">
        <v>1083</v>
      </c>
      <c r="C173" s="99"/>
      <c r="D173" s="99"/>
      <c r="E173" s="99"/>
      <c r="F173" s="99"/>
      <c r="G173" s="99"/>
      <c r="H173" s="104">
        <v>199632613.12</v>
      </c>
      <c r="I173" s="104"/>
      <c r="J173" s="104"/>
      <c r="K173" s="104"/>
      <c r="L173" s="104"/>
      <c r="M173" s="104"/>
      <c r="N173" s="104"/>
      <c r="O173" s="104"/>
      <c r="P173" s="104"/>
      <c r="Q173" s="104"/>
      <c r="R173" s="97">
        <v>6.7828074883775305E-2</v>
      </c>
      <c r="S173" s="97"/>
      <c r="T173" s="97"/>
      <c r="U173" s="97"/>
      <c r="V173" s="97"/>
      <c r="W173" s="97"/>
      <c r="X173" s="97"/>
      <c r="Y173" s="97"/>
      <c r="Z173" s="97"/>
      <c r="AA173" s="95">
        <v>3232</v>
      </c>
      <c r="AB173" s="95"/>
      <c r="AC173" s="95"/>
      <c r="AD173" s="95"/>
      <c r="AE173" s="95"/>
      <c r="AF173" s="95"/>
      <c r="AG173" s="95"/>
      <c r="AH173" s="95"/>
      <c r="AI173" s="95"/>
      <c r="AJ173" s="97">
        <v>7.5508726023876802E-2</v>
      </c>
      <c r="AK173" s="97"/>
      <c r="AL173" s="97"/>
      <c r="AM173" s="97"/>
    </row>
    <row r="174" spans="2:41" s="1" customFormat="1" ht="7.4" customHeight="1" x14ac:dyDescent="0.2">
      <c r="B174" s="99" t="s">
        <v>1084</v>
      </c>
      <c r="C174" s="99"/>
      <c r="D174" s="99"/>
      <c r="E174" s="99"/>
      <c r="F174" s="99"/>
      <c r="G174" s="99"/>
      <c r="H174" s="104">
        <v>85796217.099999994</v>
      </c>
      <c r="I174" s="104"/>
      <c r="J174" s="104"/>
      <c r="K174" s="104"/>
      <c r="L174" s="104"/>
      <c r="M174" s="104"/>
      <c r="N174" s="104"/>
      <c r="O174" s="104"/>
      <c r="P174" s="104"/>
      <c r="Q174" s="104"/>
      <c r="R174" s="97">
        <v>2.91505087633421E-2</v>
      </c>
      <c r="S174" s="97"/>
      <c r="T174" s="97"/>
      <c r="U174" s="97"/>
      <c r="V174" s="97"/>
      <c r="W174" s="97"/>
      <c r="X174" s="97"/>
      <c r="Y174" s="97"/>
      <c r="Z174" s="97"/>
      <c r="AA174" s="95">
        <v>1452</v>
      </c>
      <c r="AB174" s="95"/>
      <c r="AC174" s="95"/>
      <c r="AD174" s="95"/>
      <c r="AE174" s="95"/>
      <c r="AF174" s="95"/>
      <c r="AG174" s="95"/>
      <c r="AH174" s="95"/>
      <c r="AI174" s="95"/>
      <c r="AJ174" s="97">
        <v>3.3922855874588202E-2</v>
      </c>
      <c r="AK174" s="97"/>
      <c r="AL174" s="97"/>
      <c r="AM174" s="97"/>
    </row>
    <row r="175" spans="2:41" s="1" customFormat="1" ht="7.4" customHeight="1" x14ac:dyDescent="0.2">
      <c r="B175" s="99" t="s">
        <v>1085</v>
      </c>
      <c r="C175" s="99"/>
      <c r="D175" s="99"/>
      <c r="E175" s="99"/>
      <c r="F175" s="99"/>
      <c r="G175" s="99"/>
      <c r="H175" s="104">
        <v>15822455.550000001</v>
      </c>
      <c r="I175" s="104"/>
      <c r="J175" s="104"/>
      <c r="K175" s="104"/>
      <c r="L175" s="104"/>
      <c r="M175" s="104"/>
      <c r="N175" s="104"/>
      <c r="O175" s="104"/>
      <c r="P175" s="104"/>
      <c r="Q175" s="104"/>
      <c r="R175" s="97">
        <v>5.3759086910588998E-3</v>
      </c>
      <c r="S175" s="97"/>
      <c r="T175" s="97"/>
      <c r="U175" s="97"/>
      <c r="V175" s="97"/>
      <c r="W175" s="97"/>
      <c r="X175" s="97"/>
      <c r="Y175" s="97"/>
      <c r="Z175" s="97"/>
      <c r="AA175" s="95">
        <v>356</v>
      </c>
      <c r="AB175" s="95"/>
      <c r="AC175" s="95"/>
      <c r="AD175" s="95"/>
      <c r="AE175" s="95"/>
      <c r="AF175" s="95"/>
      <c r="AG175" s="95"/>
      <c r="AH175" s="95"/>
      <c r="AI175" s="95"/>
      <c r="AJ175" s="97">
        <v>8.3171740298577206E-3</v>
      </c>
      <c r="AK175" s="97"/>
      <c r="AL175" s="97"/>
      <c r="AM175" s="97"/>
    </row>
    <row r="176" spans="2:41" s="1" customFormat="1" ht="7.4" customHeight="1" x14ac:dyDescent="0.2">
      <c r="B176" s="99" t="s">
        <v>1086</v>
      </c>
      <c r="C176" s="99"/>
      <c r="D176" s="99"/>
      <c r="E176" s="99"/>
      <c r="F176" s="99"/>
      <c r="G176" s="99"/>
      <c r="H176" s="104">
        <v>4537147.88</v>
      </c>
      <c r="I176" s="104"/>
      <c r="J176" s="104"/>
      <c r="K176" s="104"/>
      <c r="L176" s="104"/>
      <c r="M176" s="104"/>
      <c r="N176" s="104"/>
      <c r="O176" s="104"/>
      <c r="P176" s="104"/>
      <c r="Q176" s="104"/>
      <c r="R176" s="97">
        <v>1.54156177867799E-3</v>
      </c>
      <c r="S176" s="97"/>
      <c r="T176" s="97"/>
      <c r="U176" s="97"/>
      <c r="V176" s="97"/>
      <c r="W176" s="97"/>
      <c r="X176" s="97"/>
      <c r="Y176" s="97"/>
      <c r="Z176" s="97"/>
      <c r="AA176" s="95">
        <v>164</v>
      </c>
      <c r="AB176" s="95"/>
      <c r="AC176" s="95"/>
      <c r="AD176" s="95"/>
      <c r="AE176" s="95"/>
      <c r="AF176" s="95"/>
      <c r="AG176" s="95"/>
      <c r="AH176" s="95"/>
      <c r="AI176" s="95"/>
      <c r="AJ176" s="97">
        <v>3.8315071373501899E-3</v>
      </c>
      <c r="AK176" s="97"/>
      <c r="AL176" s="97"/>
      <c r="AM176" s="97"/>
    </row>
    <row r="177" spans="2:41" s="1" customFormat="1" ht="7.4" customHeight="1" x14ac:dyDescent="0.2">
      <c r="B177" s="99" t="s">
        <v>1087</v>
      </c>
      <c r="C177" s="99"/>
      <c r="D177" s="99"/>
      <c r="E177" s="99"/>
      <c r="F177" s="99"/>
      <c r="G177" s="99"/>
      <c r="H177" s="104">
        <v>2359260.13</v>
      </c>
      <c r="I177" s="104"/>
      <c r="J177" s="104"/>
      <c r="K177" s="104"/>
      <c r="L177" s="104"/>
      <c r="M177" s="104"/>
      <c r="N177" s="104"/>
      <c r="O177" s="104"/>
      <c r="P177" s="104"/>
      <c r="Q177" s="104"/>
      <c r="R177" s="97">
        <v>8.0159283729735401E-4</v>
      </c>
      <c r="S177" s="97"/>
      <c r="T177" s="97"/>
      <c r="U177" s="97"/>
      <c r="V177" s="97"/>
      <c r="W177" s="97"/>
      <c r="X177" s="97"/>
      <c r="Y177" s="97"/>
      <c r="Z177" s="97"/>
      <c r="AA177" s="95">
        <v>84</v>
      </c>
      <c r="AB177" s="95"/>
      <c r="AC177" s="95"/>
      <c r="AD177" s="95"/>
      <c r="AE177" s="95"/>
      <c r="AF177" s="95"/>
      <c r="AG177" s="95"/>
      <c r="AH177" s="95"/>
      <c r="AI177" s="95"/>
      <c r="AJ177" s="97">
        <v>1.9624792654720502E-3</v>
      </c>
      <c r="AK177" s="97"/>
      <c r="AL177" s="97"/>
      <c r="AM177" s="97"/>
    </row>
    <row r="178" spans="2:41" s="1" customFormat="1" ht="7.4" customHeight="1" x14ac:dyDescent="0.2">
      <c r="B178" s="99" t="s">
        <v>1088</v>
      </c>
      <c r="C178" s="99"/>
      <c r="D178" s="99"/>
      <c r="E178" s="99"/>
      <c r="F178" s="99"/>
      <c r="G178" s="99"/>
      <c r="H178" s="104">
        <v>650710.18000000005</v>
      </c>
      <c r="I178" s="104"/>
      <c r="J178" s="104"/>
      <c r="K178" s="104"/>
      <c r="L178" s="104"/>
      <c r="M178" s="104"/>
      <c r="N178" s="104"/>
      <c r="O178" s="104"/>
      <c r="P178" s="104"/>
      <c r="Q178" s="104"/>
      <c r="R178" s="97">
        <v>2.2108821863762499E-4</v>
      </c>
      <c r="S178" s="97"/>
      <c r="T178" s="97"/>
      <c r="U178" s="97"/>
      <c r="V178" s="97"/>
      <c r="W178" s="97"/>
      <c r="X178" s="97"/>
      <c r="Y178" s="97"/>
      <c r="Z178" s="97"/>
      <c r="AA178" s="95">
        <v>50</v>
      </c>
      <c r="AB178" s="95"/>
      <c r="AC178" s="95"/>
      <c r="AD178" s="95"/>
      <c r="AE178" s="95"/>
      <c r="AF178" s="95"/>
      <c r="AG178" s="95"/>
      <c r="AH178" s="95"/>
      <c r="AI178" s="95"/>
      <c r="AJ178" s="97">
        <v>1.1681424199238399E-3</v>
      </c>
      <c r="AK178" s="97"/>
      <c r="AL178" s="97"/>
      <c r="AM178" s="97"/>
    </row>
    <row r="179" spans="2:41" s="1" customFormat="1" ht="7.4" customHeight="1" x14ac:dyDescent="0.2">
      <c r="B179" s="99" t="s">
        <v>1089</v>
      </c>
      <c r="C179" s="99"/>
      <c r="D179" s="99"/>
      <c r="E179" s="99"/>
      <c r="F179" s="99"/>
      <c r="G179" s="99"/>
      <c r="H179" s="104">
        <v>184143.63</v>
      </c>
      <c r="I179" s="104"/>
      <c r="J179" s="104"/>
      <c r="K179" s="104"/>
      <c r="L179" s="104"/>
      <c r="M179" s="104"/>
      <c r="N179" s="104"/>
      <c r="O179" s="104"/>
      <c r="P179" s="104"/>
      <c r="Q179" s="104"/>
      <c r="R179" s="97">
        <v>6.2565468285997796E-5</v>
      </c>
      <c r="S179" s="97"/>
      <c r="T179" s="97"/>
      <c r="U179" s="97"/>
      <c r="V179" s="97"/>
      <c r="W179" s="97"/>
      <c r="X179" s="97"/>
      <c r="Y179" s="97"/>
      <c r="Z179" s="97"/>
      <c r="AA179" s="95">
        <v>18</v>
      </c>
      <c r="AB179" s="95"/>
      <c r="AC179" s="95"/>
      <c r="AD179" s="95"/>
      <c r="AE179" s="95"/>
      <c r="AF179" s="95"/>
      <c r="AG179" s="95"/>
      <c r="AH179" s="95"/>
      <c r="AI179" s="95"/>
      <c r="AJ179" s="97">
        <v>4.20531271172581E-4</v>
      </c>
      <c r="AK179" s="97"/>
      <c r="AL179" s="97"/>
      <c r="AM179" s="97"/>
    </row>
    <row r="180" spans="2:41" s="1" customFormat="1" ht="7.4" customHeight="1" x14ac:dyDescent="0.2">
      <c r="B180" s="99" t="s">
        <v>1090</v>
      </c>
      <c r="C180" s="99"/>
      <c r="D180" s="99"/>
      <c r="E180" s="99"/>
      <c r="F180" s="99"/>
      <c r="G180" s="99"/>
      <c r="H180" s="104">
        <v>61925.22</v>
      </c>
      <c r="I180" s="104"/>
      <c r="J180" s="104"/>
      <c r="K180" s="104"/>
      <c r="L180" s="104"/>
      <c r="M180" s="104"/>
      <c r="N180" s="104"/>
      <c r="O180" s="104"/>
      <c r="P180" s="104"/>
      <c r="Q180" s="104"/>
      <c r="R180" s="97">
        <v>2.10399913807143E-5</v>
      </c>
      <c r="S180" s="97"/>
      <c r="T180" s="97"/>
      <c r="U180" s="97"/>
      <c r="V180" s="97"/>
      <c r="W180" s="97"/>
      <c r="X180" s="97"/>
      <c r="Y180" s="97"/>
      <c r="Z180" s="97"/>
      <c r="AA180" s="95">
        <v>11</v>
      </c>
      <c r="AB180" s="95"/>
      <c r="AC180" s="95"/>
      <c r="AD180" s="95"/>
      <c r="AE180" s="95"/>
      <c r="AF180" s="95"/>
      <c r="AG180" s="95"/>
      <c r="AH180" s="95"/>
      <c r="AI180" s="95"/>
      <c r="AJ180" s="97">
        <v>2.5699133238324401E-4</v>
      </c>
      <c r="AK180" s="97"/>
      <c r="AL180" s="97"/>
      <c r="AM180" s="97"/>
    </row>
    <row r="181" spans="2:41" s="1" customFormat="1" ht="7.4" customHeight="1" x14ac:dyDescent="0.2">
      <c r="B181" s="99" t="s">
        <v>1091</v>
      </c>
      <c r="C181" s="99"/>
      <c r="D181" s="99"/>
      <c r="E181" s="99"/>
      <c r="F181" s="99"/>
      <c r="G181" s="99"/>
      <c r="H181" s="104">
        <v>3817.16</v>
      </c>
      <c r="I181" s="104"/>
      <c r="J181" s="104"/>
      <c r="K181" s="104"/>
      <c r="L181" s="104"/>
      <c r="M181" s="104"/>
      <c r="N181" s="104"/>
      <c r="O181" s="104"/>
      <c r="P181" s="104"/>
      <c r="Q181" s="104"/>
      <c r="R181" s="97">
        <v>1.2969354569722499E-6</v>
      </c>
      <c r="S181" s="97"/>
      <c r="T181" s="97"/>
      <c r="U181" s="97"/>
      <c r="V181" s="97"/>
      <c r="W181" s="97"/>
      <c r="X181" s="97"/>
      <c r="Y181" s="97"/>
      <c r="Z181" s="97"/>
      <c r="AA181" s="95">
        <v>3</v>
      </c>
      <c r="AB181" s="95"/>
      <c r="AC181" s="95"/>
      <c r="AD181" s="95"/>
      <c r="AE181" s="95"/>
      <c r="AF181" s="95"/>
      <c r="AG181" s="95"/>
      <c r="AH181" s="95"/>
      <c r="AI181" s="95"/>
      <c r="AJ181" s="97">
        <v>7.0088545195430194E-5</v>
      </c>
      <c r="AK181" s="97"/>
      <c r="AL181" s="97"/>
      <c r="AM181" s="97"/>
    </row>
    <row r="182" spans="2:41" s="1" customFormat="1" ht="7.4" customHeight="1" x14ac:dyDescent="0.2">
      <c r="B182" s="100"/>
      <c r="C182" s="100"/>
      <c r="D182" s="100"/>
      <c r="E182" s="100"/>
      <c r="F182" s="100"/>
      <c r="G182" s="100"/>
      <c r="H182" s="105">
        <v>2943215084.0499902</v>
      </c>
      <c r="I182" s="105"/>
      <c r="J182" s="105"/>
      <c r="K182" s="105"/>
      <c r="L182" s="105"/>
      <c r="M182" s="105"/>
      <c r="N182" s="105"/>
      <c r="O182" s="105"/>
      <c r="P182" s="105"/>
      <c r="Q182" s="105"/>
      <c r="R182" s="98">
        <v>1</v>
      </c>
      <c r="S182" s="98"/>
      <c r="T182" s="98"/>
      <c r="U182" s="98"/>
      <c r="V182" s="98"/>
      <c r="W182" s="98"/>
      <c r="X182" s="98"/>
      <c r="Y182" s="98"/>
      <c r="Z182" s="98"/>
      <c r="AA182" s="96">
        <v>42803</v>
      </c>
      <c r="AB182" s="96"/>
      <c r="AC182" s="96"/>
      <c r="AD182" s="96"/>
      <c r="AE182" s="96"/>
      <c r="AF182" s="96"/>
      <c r="AG182" s="96"/>
      <c r="AH182" s="96"/>
      <c r="AI182" s="96"/>
      <c r="AJ182" s="98">
        <v>1</v>
      </c>
      <c r="AK182" s="98"/>
      <c r="AL182" s="98"/>
      <c r="AM182" s="98"/>
    </row>
    <row r="183" spans="2:41" s="1" customFormat="1" ht="6" customHeight="1" x14ac:dyDescent="0.2"/>
    <row r="184" spans="2:41" s="1" customFormat="1" ht="12.75" customHeight="1" x14ac:dyDescent="0.2">
      <c r="B184" s="79" t="s">
        <v>1151</v>
      </c>
      <c r="C184" s="79"/>
      <c r="D184" s="79"/>
      <c r="E184" s="79"/>
      <c r="F184" s="79"/>
      <c r="G184" s="79"/>
      <c r="H184" s="79"/>
      <c r="I184" s="79"/>
      <c r="J184" s="79"/>
      <c r="K184" s="79"/>
      <c r="L184" s="79"/>
      <c r="M184" s="79"/>
      <c r="N184" s="79"/>
      <c r="O184" s="79"/>
      <c r="P184" s="79"/>
      <c r="Q184" s="79"/>
      <c r="R184" s="79"/>
      <c r="S184" s="79"/>
      <c r="T184" s="79"/>
      <c r="U184" s="79"/>
      <c r="V184" s="79"/>
      <c r="W184" s="79"/>
      <c r="X184" s="79"/>
      <c r="Y184" s="79"/>
      <c r="Z184" s="79"/>
      <c r="AA184" s="79"/>
      <c r="AB184" s="79"/>
      <c r="AC184" s="79"/>
      <c r="AD184" s="79"/>
      <c r="AE184" s="79"/>
      <c r="AF184" s="79"/>
      <c r="AG184" s="79"/>
      <c r="AH184" s="79"/>
      <c r="AI184" s="79"/>
      <c r="AJ184" s="79"/>
      <c r="AK184" s="79"/>
      <c r="AL184" s="79"/>
      <c r="AM184" s="79"/>
      <c r="AN184" s="79"/>
      <c r="AO184" s="79"/>
    </row>
    <row r="185" spans="2:41" s="1" customFormat="1" ht="5.25" customHeight="1" x14ac:dyDescent="0.2"/>
    <row r="186" spans="2:41" s="1" customFormat="1" ht="8.5" customHeight="1" x14ac:dyDescent="0.2">
      <c r="B186" s="100"/>
      <c r="C186" s="100"/>
      <c r="D186" s="100"/>
      <c r="E186" s="100"/>
      <c r="F186" s="100"/>
      <c r="G186" s="77" t="s">
        <v>1034</v>
      </c>
      <c r="H186" s="77"/>
      <c r="I186" s="77"/>
      <c r="J186" s="77"/>
      <c r="K186" s="77"/>
      <c r="L186" s="77"/>
      <c r="M186" s="77"/>
      <c r="N186" s="77"/>
      <c r="O186" s="77"/>
      <c r="P186" s="77"/>
      <c r="Q186" s="77" t="s">
        <v>1035</v>
      </c>
      <c r="R186" s="77"/>
      <c r="S186" s="77"/>
      <c r="T186" s="77"/>
      <c r="U186" s="77"/>
      <c r="V186" s="77"/>
      <c r="W186" s="77"/>
      <c r="X186" s="77"/>
      <c r="Y186" s="77"/>
      <c r="Z186" s="77" t="s">
        <v>1036</v>
      </c>
      <c r="AA186" s="77"/>
      <c r="AB186" s="77"/>
      <c r="AC186" s="77"/>
      <c r="AD186" s="77"/>
      <c r="AE186" s="77"/>
      <c r="AF186" s="77"/>
      <c r="AG186" s="77"/>
      <c r="AH186" s="77" t="s">
        <v>1035</v>
      </c>
      <c r="AI186" s="77"/>
      <c r="AJ186" s="77"/>
      <c r="AK186" s="77"/>
      <c r="AL186" s="77"/>
      <c r="AM186" s="77"/>
    </row>
    <row r="187" spans="2:41" s="1" customFormat="1" ht="7.4" customHeight="1" x14ac:dyDescent="0.2">
      <c r="B187" s="99" t="s">
        <v>889</v>
      </c>
      <c r="C187" s="99"/>
      <c r="D187" s="99"/>
      <c r="E187" s="99"/>
      <c r="F187" s="99"/>
      <c r="G187" s="104">
        <v>2749491842.1199899</v>
      </c>
      <c r="H187" s="104"/>
      <c r="I187" s="104"/>
      <c r="J187" s="104"/>
      <c r="K187" s="104"/>
      <c r="L187" s="104"/>
      <c r="M187" s="104"/>
      <c r="N187" s="104"/>
      <c r="O187" s="104"/>
      <c r="P187" s="104"/>
      <c r="Q187" s="97">
        <v>0.93417971966104896</v>
      </c>
      <c r="R187" s="97"/>
      <c r="S187" s="97"/>
      <c r="T187" s="97"/>
      <c r="U187" s="97"/>
      <c r="V187" s="97"/>
      <c r="W187" s="97"/>
      <c r="X187" s="97"/>
      <c r="Y187" s="97"/>
      <c r="Z187" s="95">
        <v>40499</v>
      </c>
      <c r="AA187" s="95"/>
      <c r="AB187" s="95"/>
      <c r="AC187" s="95"/>
      <c r="AD187" s="95"/>
      <c r="AE187" s="95"/>
      <c r="AF187" s="95"/>
      <c r="AG187" s="95"/>
      <c r="AH187" s="97">
        <v>0.94617199728990997</v>
      </c>
      <c r="AI187" s="97"/>
      <c r="AJ187" s="97"/>
      <c r="AK187" s="97"/>
      <c r="AL187" s="97"/>
      <c r="AM187" s="97"/>
    </row>
    <row r="188" spans="2:41" s="1" customFormat="1" ht="7.4" customHeight="1" x14ac:dyDescent="0.2">
      <c r="B188" s="99" t="s">
        <v>1092</v>
      </c>
      <c r="C188" s="99"/>
      <c r="D188" s="99"/>
      <c r="E188" s="99"/>
      <c r="F188" s="99"/>
      <c r="G188" s="104">
        <v>2533637.34</v>
      </c>
      <c r="H188" s="104"/>
      <c r="I188" s="104"/>
      <c r="J188" s="104"/>
      <c r="K188" s="104"/>
      <c r="L188" s="104"/>
      <c r="M188" s="104"/>
      <c r="N188" s="104"/>
      <c r="O188" s="104"/>
      <c r="P188" s="104"/>
      <c r="Q188" s="97">
        <v>8.6084002277999E-4</v>
      </c>
      <c r="R188" s="97"/>
      <c r="S188" s="97"/>
      <c r="T188" s="97"/>
      <c r="U188" s="97"/>
      <c r="V188" s="97"/>
      <c r="W188" s="97"/>
      <c r="X188" s="97"/>
      <c r="Y188" s="97"/>
      <c r="Z188" s="95">
        <v>62</v>
      </c>
      <c r="AA188" s="95"/>
      <c r="AB188" s="95"/>
      <c r="AC188" s="95"/>
      <c r="AD188" s="95"/>
      <c r="AE188" s="95"/>
      <c r="AF188" s="95"/>
      <c r="AG188" s="95"/>
      <c r="AH188" s="97">
        <v>1.44849660070556E-3</v>
      </c>
      <c r="AI188" s="97"/>
      <c r="AJ188" s="97"/>
      <c r="AK188" s="97"/>
      <c r="AL188" s="97"/>
      <c r="AM188" s="97"/>
    </row>
    <row r="189" spans="2:41" s="1" customFormat="1" ht="7.4" customHeight="1" x14ac:dyDescent="0.2">
      <c r="B189" s="99" t="s">
        <v>1093</v>
      </c>
      <c r="C189" s="99"/>
      <c r="D189" s="99"/>
      <c r="E189" s="99"/>
      <c r="F189" s="99"/>
      <c r="G189" s="104">
        <v>191189604.59</v>
      </c>
      <c r="H189" s="104"/>
      <c r="I189" s="104"/>
      <c r="J189" s="104"/>
      <c r="K189" s="104"/>
      <c r="L189" s="104"/>
      <c r="M189" s="104"/>
      <c r="N189" s="104"/>
      <c r="O189" s="104"/>
      <c r="P189" s="104"/>
      <c r="Q189" s="97">
        <v>6.4959440316171194E-2</v>
      </c>
      <c r="R189" s="97"/>
      <c r="S189" s="97"/>
      <c r="T189" s="97"/>
      <c r="U189" s="97"/>
      <c r="V189" s="97"/>
      <c r="W189" s="97"/>
      <c r="X189" s="97"/>
      <c r="Y189" s="97"/>
      <c r="Z189" s="95">
        <v>2242</v>
      </c>
      <c r="AA189" s="95"/>
      <c r="AB189" s="95"/>
      <c r="AC189" s="95"/>
      <c r="AD189" s="95"/>
      <c r="AE189" s="95"/>
      <c r="AF189" s="95"/>
      <c r="AG189" s="95"/>
      <c r="AH189" s="97">
        <v>5.2379506109384903E-2</v>
      </c>
      <c r="AI189" s="97"/>
      <c r="AJ189" s="97"/>
      <c r="AK189" s="97"/>
      <c r="AL189" s="97"/>
      <c r="AM189" s="97"/>
    </row>
    <row r="190" spans="2:41" s="1" customFormat="1" ht="8.5" customHeight="1" x14ac:dyDescent="0.2">
      <c r="B190" s="100"/>
      <c r="C190" s="100"/>
      <c r="D190" s="100"/>
      <c r="E190" s="100"/>
      <c r="F190" s="100"/>
      <c r="G190" s="105">
        <v>2943215084.0499902</v>
      </c>
      <c r="H190" s="105"/>
      <c r="I190" s="105"/>
      <c r="J190" s="105"/>
      <c r="K190" s="105"/>
      <c r="L190" s="105"/>
      <c r="M190" s="105"/>
      <c r="N190" s="105"/>
      <c r="O190" s="105"/>
      <c r="P190" s="105"/>
      <c r="Q190" s="98">
        <v>1</v>
      </c>
      <c r="R190" s="98"/>
      <c r="S190" s="98"/>
      <c r="T190" s="98"/>
      <c r="U190" s="98"/>
      <c r="V190" s="98"/>
      <c r="W190" s="98"/>
      <c r="X190" s="98"/>
      <c r="Y190" s="98"/>
      <c r="Z190" s="96">
        <v>42803</v>
      </c>
      <c r="AA190" s="96"/>
      <c r="AB190" s="96"/>
      <c r="AC190" s="96"/>
      <c r="AD190" s="96"/>
      <c r="AE190" s="96"/>
      <c r="AF190" s="96"/>
      <c r="AG190" s="96"/>
      <c r="AH190" s="98">
        <v>1</v>
      </c>
      <c r="AI190" s="98"/>
      <c r="AJ190" s="98"/>
      <c r="AK190" s="98"/>
      <c r="AL190" s="98"/>
      <c r="AM190" s="98"/>
    </row>
    <row r="191" spans="2:41" s="1" customFormat="1" ht="6" customHeight="1" x14ac:dyDescent="0.2"/>
    <row r="192" spans="2:41" s="1" customFormat="1" ht="12.75" customHeight="1" x14ac:dyDescent="0.2">
      <c r="B192" s="79" t="s">
        <v>1152</v>
      </c>
      <c r="C192" s="79"/>
      <c r="D192" s="79"/>
      <c r="E192" s="79"/>
      <c r="F192" s="79"/>
      <c r="G192" s="79"/>
      <c r="H192" s="79"/>
      <c r="I192" s="79"/>
      <c r="J192" s="79"/>
      <c r="K192" s="79"/>
      <c r="L192" s="79"/>
      <c r="M192" s="79"/>
      <c r="N192" s="79"/>
      <c r="O192" s="79"/>
      <c r="P192" s="79"/>
      <c r="Q192" s="79"/>
      <c r="R192" s="79"/>
      <c r="S192" s="79"/>
      <c r="T192" s="79"/>
      <c r="U192" s="79"/>
      <c r="V192" s="79"/>
      <c r="W192" s="79"/>
      <c r="X192" s="79"/>
      <c r="Y192" s="79"/>
      <c r="Z192" s="79"/>
      <c r="AA192" s="79"/>
      <c r="AB192" s="79"/>
      <c r="AC192" s="79"/>
      <c r="AD192" s="79"/>
      <c r="AE192" s="79"/>
      <c r="AF192" s="79"/>
      <c r="AG192" s="79"/>
      <c r="AH192" s="79"/>
      <c r="AI192" s="79"/>
      <c r="AJ192" s="79"/>
      <c r="AK192" s="79"/>
      <c r="AL192" s="79"/>
      <c r="AM192" s="79"/>
      <c r="AN192" s="79"/>
      <c r="AO192" s="79"/>
    </row>
    <row r="193" spans="2:39" s="1" customFormat="1" ht="5.25" customHeight="1" x14ac:dyDescent="0.2"/>
    <row r="194" spans="2:39" s="1" customFormat="1" ht="8.5" customHeight="1" x14ac:dyDescent="0.2">
      <c r="B194" s="100"/>
      <c r="C194" s="100"/>
      <c r="D194" s="100"/>
      <c r="E194" s="100"/>
      <c r="F194" s="77" t="s">
        <v>1034</v>
      </c>
      <c r="G194" s="77"/>
      <c r="H194" s="77"/>
      <c r="I194" s="77"/>
      <c r="J194" s="77"/>
      <c r="K194" s="77"/>
      <c r="L194" s="77"/>
      <c r="M194" s="77"/>
      <c r="N194" s="77"/>
      <c r="O194" s="77"/>
      <c r="P194" s="77" t="s">
        <v>1035</v>
      </c>
      <c r="Q194" s="77"/>
      <c r="R194" s="77"/>
      <c r="S194" s="77"/>
      <c r="T194" s="77"/>
      <c r="U194" s="77"/>
      <c r="V194" s="77"/>
      <c r="W194" s="77"/>
      <c r="X194" s="77"/>
      <c r="Y194" s="77" t="s">
        <v>1036</v>
      </c>
      <c r="Z194" s="77"/>
      <c r="AA194" s="77"/>
      <c r="AB194" s="77"/>
      <c r="AC194" s="77"/>
      <c r="AD194" s="77"/>
      <c r="AE194" s="77"/>
      <c r="AF194" s="77"/>
      <c r="AG194" s="77"/>
      <c r="AH194" s="77" t="s">
        <v>1035</v>
      </c>
      <c r="AI194" s="77"/>
      <c r="AJ194" s="77"/>
      <c r="AK194" s="77"/>
      <c r="AL194" s="77"/>
      <c r="AM194" s="77"/>
    </row>
    <row r="195" spans="2:39" s="1" customFormat="1" ht="8.15" customHeight="1" x14ac:dyDescent="0.2">
      <c r="B195" s="99" t="s">
        <v>1094</v>
      </c>
      <c r="C195" s="99"/>
      <c r="D195" s="99"/>
      <c r="E195" s="99"/>
      <c r="F195" s="104">
        <v>21710308.699999999</v>
      </c>
      <c r="G195" s="104"/>
      <c r="H195" s="104"/>
      <c r="I195" s="104"/>
      <c r="J195" s="104"/>
      <c r="K195" s="104"/>
      <c r="L195" s="104"/>
      <c r="M195" s="104"/>
      <c r="N195" s="104"/>
      <c r="O195" s="104"/>
      <c r="P195" s="97">
        <v>7.3763921697919902E-3</v>
      </c>
      <c r="Q195" s="97"/>
      <c r="R195" s="97"/>
      <c r="S195" s="97"/>
      <c r="T195" s="97"/>
      <c r="U195" s="97"/>
      <c r="V195" s="97"/>
      <c r="W195" s="97"/>
      <c r="X195" s="97"/>
      <c r="Y195" s="95">
        <v>413</v>
      </c>
      <c r="Z195" s="95"/>
      <c r="AA195" s="95"/>
      <c r="AB195" s="95"/>
      <c r="AC195" s="95"/>
      <c r="AD195" s="95"/>
      <c r="AE195" s="95"/>
      <c r="AF195" s="95"/>
      <c r="AG195" s="95"/>
      <c r="AH195" s="97">
        <v>9.6488563885709002E-3</v>
      </c>
      <c r="AI195" s="97"/>
      <c r="AJ195" s="97"/>
      <c r="AK195" s="97"/>
      <c r="AL195" s="97"/>
      <c r="AM195" s="97"/>
    </row>
    <row r="196" spans="2:39" s="1" customFormat="1" ht="8.15" customHeight="1" x14ac:dyDescent="0.2">
      <c r="B196" s="99" t="s">
        <v>1095</v>
      </c>
      <c r="C196" s="99"/>
      <c r="D196" s="99"/>
      <c r="E196" s="99"/>
      <c r="F196" s="104">
        <v>35949341.469999999</v>
      </c>
      <c r="G196" s="104"/>
      <c r="H196" s="104"/>
      <c r="I196" s="104"/>
      <c r="J196" s="104"/>
      <c r="K196" s="104"/>
      <c r="L196" s="104"/>
      <c r="M196" s="104"/>
      <c r="N196" s="104"/>
      <c r="O196" s="104"/>
      <c r="P196" s="97">
        <v>1.2214310012482099E-2</v>
      </c>
      <c r="Q196" s="97"/>
      <c r="R196" s="97"/>
      <c r="S196" s="97"/>
      <c r="T196" s="97"/>
      <c r="U196" s="97"/>
      <c r="V196" s="97"/>
      <c r="W196" s="97"/>
      <c r="X196" s="97"/>
      <c r="Y196" s="95">
        <v>555</v>
      </c>
      <c r="Z196" s="95"/>
      <c r="AA196" s="95"/>
      <c r="AB196" s="95"/>
      <c r="AC196" s="95"/>
      <c r="AD196" s="95"/>
      <c r="AE196" s="95"/>
      <c r="AF196" s="95"/>
      <c r="AG196" s="95"/>
      <c r="AH196" s="97">
        <v>1.29663808611546E-2</v>
      </c>
      <c r="AI196" s="97"/>
      <c r="AJ196" s="97"/>
      <c r="AK196" s="97"/>
      <c r="AL196" s="97"/>
      <c r="AM196" s="97"/>
    </row>
    <row r="197" spans="2:39" s="1" customFormat="1" ht="8.15" customHeight="1" x14ac:dyDescent="0.2">
      <c r="B197" s="99" t="s">
        <v>1096</v>
      </c>
      <c r="C197" s="99"/>
      <c r="D197" s="99"/>
      <c r="E197" s="99"/>
      <c r="F197" s="104">
        <v>29686923.309999999</v>
      </c>
      <c r="G197" s="104"/>
      <c r="H197" s="104"/>
      <c r="I197" s="104"/>
      <c r="J197" s="104"/>
      <c r="K197" s="104"/>
      <c r="L197" s="104"/>
      <c r="M197" s="104"/>
      <c r="N197" s="104"/>
      <c r="O197" s="104"/>
      <c r="P197" s="97">
        <v>1.0086562640590199E-2</v>
      </c>
      <c r="Q197" s="97"/>
      <c r="R197" s="97"/>
      <c r="S197" s="97"/>
      <c r="T197" s="97"/>
      <c r="U197" s="97"/>
      <c r="V197" s="97"/>
      <c r="W197" s="97"/>
      <c r="X197" s="97"/>
      <c r="Y197" s="95">
        <v>311</v>
      </c>
      <c r="Z197" s="95"/>
      <c r="AA197" s="95"/>
      <c r="AB197" s="95"/>
      <c r="AC197" s="95"/>
      <c r="AD197" s="95"/>
      <c r="AE197" s="95"/>
      <c r="AF197" s="95"/>
      <c r="AG197" s="95"/>
      <c r="AH197" s="97">
        <v>7.2658458519262699E-3</v>
      </c>
      <c r="AI197" s="97"/>
      <c r="AJ197" s="97"/>
      <c r="AK197" s="97"/>
      <c r="AL197" s="97"/>
      <c r="AM197" s="97"/>
    </row>
    <row r="198" spans="2:39" s="1" customFormat="1" ht="8.15" customHeight="1" x14ac:dyDescent="0.2">
      <c r="B198" s="99" t="s">
        <v>1097</v>
      </c>
      <c r="C198" s="99"/>
      <c r="D198" s="99"/>
      <c r="E198" s="99"/>
      <c r="F198" s="104">
        <v>10667925.699999999</v>
      </c>
      <c r="G198" s="104"/>
      <c r="H198" s="104"/>
      <c r="I198" s="104"/>
      <c r="J198" s="104"/>
      <c r="K198" s="104"/>
      <c r="L198" s="104"/>
      <c r="M198" s="104"/>
      <c r="N198" s="104"/>
      <c r="O198" s="104"/>
      <c r="P198" s="97">
        <v>3.6245824363337E-3</v>
      </c>
      <c r="Q198" s="97"/>
      <c r="R198" s="97"/>
      <c r="S198" s="97"/>
      <c r="T198" s="97"/>
      <c r="U198" s="97"/>
      <c r="V198" s="97"/>
      <c r="W198" s="97"/>
      <c r="X198" s="97"/>
      <c r="Y198" s="95">
        <v>121</v>
      </c>
      <c r="Z198" s="95"/>
      <c r="AA198" s="95"/>
      <c r="AB198" s="95"/>
      <c r="AC198" s="95"/>
      <c r="AD198" s="95"/>
      <c r="AE198" s="95"/>
      <c r="AF198" s="95"/>
      <c r="AG198" s="95"/>
      <c r="AH198" s="97">
        <v>2.8269046562156902E-3</v>
      </c>
      <c r="AI198" s="97"/>
      <c r="AJ198" s="97"/>
      <c r="AK198" s="97"/>
      <c r="AL198" s="97"/>
      <c r="AM198" s="97"/>
    </row>
    <row r="199" spans="2:39" s="1" customFormat="1" ht="8.15" customHeight="1" x14ac:dyDescent="0.2">
      <c r="B199" s="99" t="s">
        <v>1098</v>
      </c>
      <c r="C199" s="99"/>
      <c r="D199" s="99"/>
      <c r="E199" s="99"/>
      <c r="F199" s="104">
        <v>14960270.1</v>
      </c>
      <c r="G199" s="104"/>
      <c r="H199" s="104"/>
      <c r="I199" s="104"/>
      <c r="J199" s="104"/>
      <c r="K199" s="104"/>
      <c r="L199" s="104"/>
      <c r="M199" s="104"/>
      <c r="N199" s="104"/>
      <c r="O199" s="104"/>
      <c r="P199" s="97">
        <v>5.0829686831497401E-3</v>
      </c>
      <c r="Q199" s="97"/>
      <c r="R199" s="97"/>
      <c r="S199" s="97"/>
      <c r="T199" s="97"/>
      <c r="U199" s="97"/>
      <c r="V199" s="97"/>
      <c r="W199" s="97"/>
      <c r="X199" s="97"/>
      <c r="Y199" s="95">
        <v>155</v>
      </c>
      <c r="Z199" s="95"/>
      <c r="AA199" s="95"/>
      <c r="AB199" s="95"/>
      <c r="AC199" s="95"/>
      <c r="AD199" s="95"/>
      <c r="AE199" s="95"/>
      <c r="AF199" s="95"/>
      <c r="AG199" s="95"/>
      <c r="AH199" s="97">
        <v>3.6212415017638998E-3</v>
      </c>
      <c r="AI199" s="97"/>
      <c r="AJ199" s="97"/>
      <c r="AK199" s="97"/>
      <c r="AL199" s="97"/>
      <c r="AM199" s="97"/>
    </row>
    <row r="200" spans="2:39" s="1" customFormat="1" ht="8.15" customHeight="1" x14ac:dyDescent="0.2">
      <c r="B200" s="99" t="s">
        <v>1099</v>
      </c>
      <c r="C200" s="99"/>
      <c r="D200" s="99"/>
      <c r="E200" s="99"/>
      <c r="F200" s="104">
        <v>5659657.75</v>
      </c>
      <c r="G200" s="104"/>
      <c r="H200" s="104"/>
      <c r="I200" s="104"/>
      <c r="J200" s="104"/>
      <c r="K200" s="104"/>
      <c r="L200" s="104"/>
      <c r="M200" s="104"/>
      <c r="N200" s="104"/>
      <c r="O200" s="104"/>
      <c r="P200" s="97">
        <v>1.9229507828602401E-3</v>
      </c>
      <c r="Q200" s="97"/>
      <c r="R200" s="97"/>
      <c r="S200" s="97"/>
      <c r="T200" s="97"/>
      <c r="U200" s="97"/>
      <c r="V200" s="97"/>
      <c r="W200" s="97"/>
      <c r="X200" s="97"/>
      <c r="Y200" s="95">
        <v>64</v>
      </c>
      <c r="Z200" s="95"/>
      <c r="AA200" s="95"/>
      <c r="AB200" s="95"/>
      <c r="AC200" s="95"/>
      <c r="AD200" s="95"/>
      <c r="AE200" s="95"/>
      <c r="AF200" s="95"/>
      <c r="AG200" s="95"/>
      <c r="AH200" s="97">
        <v>1.4952222975025101E-3</v>
      </c>
      <c r="AI200" s="97"/>
      <c r="AJ200" s="97"/>
      <c r="AK200" s="97"/>
      <c r="AL200" s="97"/>
      <c r="AM200" s="97"/>
    </row>
    <row r="201" spans="2:39" s="1" customFormat="1" ht="8.15" customHeight="1" x14ac:dyDescent="0.2">
      <c r="B201" s="99" t="s">
        <v>1100</v>
      </c>
      <c r="C201" s="99"/>
      <c r="D201" s="99"/>
      <c r="E201" s="99"/>
      <c r="F201" s="104">
        <v>2104218.09</v>
      </c>
      <c r="G201" s="104"/>
      <c r="H201" s="104"/>
      <c r="I201" s="104"/>
      <c r="J201" s="104"/>
      <c r="K201" s="104"/>
      <c r="L201" s="104"/>
      <c r="M201" s="104"/>
      <c r="N201" s="104"/>
      <c r="O201" s="104"/>
      <c r="P201" s="97">
        <v>7.1493860622123102E-4</v>
      </c>
      <c r="Q201" s="97"/>
      <c r="R201" s="97"/>
      <c r="S201" s="97"/>
      <c r="T201" s="97"/>
      <c r="U201" s="97"/>
      <c r="V201" s="97"/>
      <c r="W201" s="97"/>
      <c r="X201" s="97"/>
      <c r="Y201" s="95">
        <v>24</v>
      </c>
      <c r="Z201" s="95"/>
      <c r="AA201" s="95"/>
      <c r="AB201" s="95"/>
      <c r="AC201" s="95"/>
      <c r="AD201" s="95"/>
      <c r="AE201" s="95"/>
      <c r="AF201" s="95"/>
      <c r="AG201" s="95"/>
      <c r="AH201" s="97">
        <v>5.6070836156344199E-4</v>
      </c>
      <c r="AI201" s="97"/>
      <c r="AJ201" s="97"/>
      <c r="AK201" s="97"/>
      <c r="AL201" s="97"/>
      <c r="AM201" s="97"/>
    </row>
    <row r="202" spans="2:39" s="1" customFormat="1" ht="8.15" customHeight="1" x14ac:dyDescent="0.2">
      <c r="B202" s="99" t="s">
        <v>1101</v>
      </c>
      <c r="C202" s="99"/>
      <c r="D202" s="99"/>
      <c r="E202" s="99"/>
      <c r="F202" s="104">
        <v>6600660.3499999996</v>
      </c>
      <c r="G202" s="104"/>
      <c r="H202" s="104"/>
      <c r="I202" s="104"/>
      <c r="J202" s="104"/>
      <c r="K202" s="104"/>
      <c r="L202" s="104"/>
      <c r="M202" s="104"/>
      <c r="N202" s="104"/>
      <c r="O202" s="104"/>
      <c r="P202" s="97">
        <v>2.2426700602924399E-3</v>
      </c>
      <c r="Q202" s="97"/>
      <c r="R202" s="97"/>
      <c r="S202" s="97"/>
      <c r="T202" s="97"/>
      <c r="U202" s="97"/>
      <c r="V202" s="97"/>
      <c r="W202" s="97"/>
      <c r="X202" s="97"/>
      <c r="Y202" s="95">
        <v>66</v>
      </c>
      <c r="Z202" s="95"/>
      <c r="AA202" s="95"/>
      <c r="AB202" s="95"/>
      <c r="AC202" s="95"/>
      <c r="AD202" s="95"/>
      <c r="AE202" s="95"/>
      <c r="AF202" s="95"/>
      <c r="AG202" s="95"/>
      <c r="AH202" s="97">
        <v>1.5419479942994699E-3</v>
      </c>
      <c r="AI202" s="97"/>
      <c r="AJ202" s="97"/>
      <c r="AK202" s="97"/>
      <c r="AL202" s="97"/>
      <c r="AM202" s="97"/>
    </row>
    <row r="203" spans="2:39" s="1" customFormat="1" ht="8.15" customHeight="1" x14ac:dyDescent="0.2">
      <c r="B203" s="99" t="s">
        <v>1102</v>
      </c>
      <c r="C203" s="99"/>
      <c r="D203" s="99"/>
      <c r="E203" s="99"/>
      <c r="F203" s="104">
        <v>152891.39000000001</v>
      </c>
      <c r="G203" s="104"/>
      <c r="H203" s="104"/>
      <c r="I203" s="104"/>
      <c r="J203" s="104"/>
      <c r="K203" s="104"/>
      <c r="L203" s="104"/>
      <c r="M203" s="104"/>
      <c r="N203" s="104"/>
      <c r="O203" s="104"/>
      <c r="P203" s="97">
        <v>5.19470666036459E-5</v>
      </c>
      <c r="Q203" s="97"/>
      <c r="R203" s="97"/>
      <c r="S203" s="97"/>
      <c r="T203" s="97"/>
      <c r="U203" s="97"/>
      <c r="V203" s="97"/>
      <c r="W203" s="97"/>
      <c r="X203" s="97"/>
      <c r="Y203" s="95">
        <v>5</v>
      </c>
      <c r="Z203" s="95"/>
      <c r="AA203" s="95"/>
      <c r="AB203" s="95"/>
      <c r="AC203" s="95"/>
      <c r="AD203" s="95"/>
      <c r="AE203" s="95"/>
      <c r="AF203" s="95"/>
      <c r="AG203" s="95"/>
      <c r="AH203" s="97">
        <v>1.16814241992384E-4</v>
      </c>
      <c r="AI203" s="97"/>
      <c r="AJ203" s="97"/>
      <c r="AK203" s="97"/>
      <c r="AL203" s="97"/>
      <c r="AM203" s="97"/>
    </row>
    <row r="204" spans="2:39" s="1" customFormat="1" ht="8.15" customHeight="1" x14ac:dyDescent="0.2">
      <c r="B204" s="99" t="s">
        <v>1103</v>
      </c>
      <c r="C204" s="99"/>
      <c r="D204" s="99"/>
      <c r="E204" s="99"/>
      <c r="F204" s="104">
        <v>20345002.48</v>
      </c>
      <c r="G204" s="104"/>
      <c r="H204" s="104"/>
      <c r="I204" s="104"/>
      <c r="J204" s="104"/>
      <c r="K204" s="104"/>
      <c r="L204" s="104"/>
      <c r="M204" s="104"/>
      <c r="N204" s="104"/>
      <c r="O204" s="104"/>
      <c r="P204" s="97">
        <v>6.9125095852676901E-3</v>
      </c>
      <c r="Q204" s="97"/>
      <c r="R204" s="97"/>
      <c r="S204" s="97"/>
      <c r="T204" s="97"/>
      <c r="U204" s="97"/>
      <c r="V204" s="97"/>
      <c r="W204" s="97"/>
      <c r="X204" s="97"/>
      <c r="Y204" s="95">
        <v>122</v>
      </c>
      <c r="Z204" s="95"/>
      <c r="AA204" s="95"/>
      <c r="AB204" s="95"/>
      <c r="AC204" s="95"/>
      <c r="AD204" s="95"/>
      <c r="AE204" s="95"/>
      <c r="AF204" s="95"/>
      <c r="AG204" s="95"/>
      <c r="AH204" s="97">
        <v>2.85026750461416E-3</v>
      </c>
      <c r="AI204" s="97"/>
      <c r="AJ204" s="97"/>
      <c r="AK204" s="97"/>
      <c r="AL204" s="97"/>
      <c r="AM204" s="97"/>
    </row>
    <row r="205" spans="2:39" s="1" customFormat="1" ht="8.15" customHeight="1" x14ac:dyDescent="0.2">
      <c r="B205" s="99" t="s">
        <v>1104</v>
      </c>
      <c r="C205" s="99"/>
      <c r="D205" s="99"/>
      <c r="E205" s="99"/>
      <c r="F205" s="104">
        <v>3068493.83</v>
      </c>
      <c r="G205" s="104"/>
      <c r="H205" s="104"/>
      <c r="I205" s="104"/>
      <c r="J205" s="104"/>
      <c r="K205" s="104"/>
      <c r="L205" s="104"/>
      <c r="M205" s="104"/>
      <c r="N205" s="104"/>
      <c r="O205" s="104"/>
      <c r="P205" s="97">
        <v>1.04256527041769E-3</v>
      </c>
      <c r="Q205" s="97"/>
      <c r="R205" s="97"/>
      <c r="S205" s="97"/>
      <c r="T205" s="97"/>
      <c r="U205" s="97"/>
      <c r="V205" s="97"/>
      <c r="W205" s="97"/>
      <c r="X205" s="97"/>
      <c r="Y205" s="95">
        <v>17</v>
      </c>
      <c r="Z205" s="95"/>
      <c r="AA205" s="95"/>
      <c r="AB205" s="95"/>
      <c r="AC205" s="95"/>
      <c r="AD205" s="95"/>
      <c r="AE205" s="95"/>
      <c r="AF205" s="95"/>
      <c r="AG205" s="95"/>
      <c r="AH205" s="97">
        <v>3.9716842277410499E-4</v>
      </c>
      <c r="AI205" s="97"/>
      <c r="AJ205" s="97"/>
      <c r="AK205" s="97"/>
      <c r="AL205" s="97"/>
      <c r="AM205" s="97"/>
    </row>
    <row r="206" spans="2:39" s="1" customFormat="1" ht="8.15" customHeight="1" x14ac:dyDescent="0.2">
      <c r="B206" s="99" t="s">
        <v>1105</v>
      </c>
      <c r="C206" s="99"/>
      <c r="D206" s="99"/>
      <c r="E206" s="99"/>
      <c r="F206" s="104">
        <v>3284124.96</v>
      </c>
      <c r="G206" s="104"/>
      <c r="H206" s="104"/>
      <c r="I206" s="104"/>
      <c r="J206" s="104"/>
      <c r="K206" s="104"/>
      <c r="L206" s="104"/>
      <c r="M206" s="104"/>
      <c r="N206" s="104"/>
      <c r="O206" s="104"/>
      <c r="P206" s="97">
        <v>1.1158290733822001E-3</v>
      </c>
      <c r="Q206" s="97"/>
      <c r="R206" s="97"/>
      <c r="S206" s="97"/>
      <c r="T206" s="97"/>
      <c r="U206" s="97"/>
      <c r="V206" s="97"/>
      <c r="W206" s="97"/>
      <c r="X206" s="97"/>
      <c r="Y206" s="95">
        <v>39</v>
      </c>
      <c r="Z206" s="95"/>
      <c r="AA206" s="95"/>
      <c r="AB206" s="95"/>
      <c r="AC206" s="95"/>
      <c r="AD206" s="95"/>
      <c r="AE206" s="95"/>
      <c r="AF206" s="95"/>
      <c r="AG206" s="95"/>
      <c r="AH206" s="97">
        <v>9.1115108754059296E-4</v>
      </c>
      <c r="AI206" s="97"/>
      <c r="AJ206" s="97"/>
      <c r="AK206" s="97"/>
      <c r="AL206" s="97"/>
      <c r="AM206" s="97"/>
    </row>
    <row r="207" spans="2:39" s="1" customFormat="1" ht="8.15" customHeight="1" x14ac:dyDescent="0.2">
      <c r="B207" s="99" t="s">
        <v>1106</v>
      </c>
      <c r="C207" s="99"/>
      <c r="D207" s="99"/>
      <c r="E207" s="99"/>
      <c r="F207" s="104">
        <v>21413214.440000001</v>
      </c>
      <c r="G207" s="104"/>
      <c r="H207" s="104"/>
      <c r="I207" s="104"/>
      <c r="J207" s="104"/>
      <c r="K207" s="104"/>
      <c r="L207" s="104"/>
      <c r="M207" s="104"/>
      <c r="N207" s="104"/>
      <c r="O207" s="104"/>
      <c r="P207" s="97">
        <v>7.27545008723403E-3</v>
      </c>
      <c r="Q207" s="97"/>
      <c r="R207" s="97"/>
      <c r="S207" s="97"/>
      <c r="T207" s="97"/>
      <c r="U207" s="97"/>
      <c r="V207" s="97"/>
      <c r="W207" s="97"/>
      <c r="X207" s="97"/>
      <c r="Y207" s="95">
        <v>220</v>
      </c>
      <c r="Z207" s="95"/>
      <c r="AA207" s="95"/>
      <c r="AB207" s="95"/>
      <c r="AC207" s="95"/>
      <c r="AD207" s="95"/>
      <c r="AE207" s="95"/>
      <c r="AF207" s="95"/>
      <c r="AG207" s="95"/>
      <c r="AH207" s="97">
        <v>5.1398266476648802E-3</v>
      </c>
      <c r="AI207" s="97"/>
      <c r="AJ207" s="97"/>
      <c r="AK207" s="97"/>
      <c r="AL207" s="97"/>
      <c r="AM207" s="97"/>
    </row>
    <row r="208" spans="2:39" s="1" customFormat="1" ht="8.15" customHeight="1" x14ac:dyDescent="0.2">
      <c r="B208" s="99" t="s">
        <v>1107</v>
      </c>
      <c r="C208" s="99"/>
      <c r="D208" s="99"/>
      <c r="E208" s="99"/>
      <c r="F208" s="104">
        <v>4493782.1100000003</v>
      </c>
      <c r="G208" s="104"/>
      <c r="H208" s="104"/>
      <c r="I208" s="104"/>
      <c r="J208" s="104"/>
      <c r="K208" s="104"/>
      <c r="L208" s="104"/>
      <c r="M208" s="104"/>
      <c r="N208" s="104"/>
      <c r="O208" s="104"/>
      <c r="P208" s="97">
        <v>1.52682762953782E-3</v>
      </c>
      <c r="Q208" s="97"/>
      <c r="R208" s="97"/>
      <c r="S208" s="97"/>
      <c r="T208" s="97"/>
      <c r="U208" s="97"/>
      <c r="V208" s="97"/>
      <c r="W208" s="97"/>
      <c r="X208" s="97"/>
      <c r="Y208" s="95">
        <v>28</v>
      </c>
      <c r="Z208" s="95"/>
      <c r="AA208" s="95"/>
      <c r="AB208" s="95"/>
      <c r="AC208" s="95"/>
      <c r="AD208" s="95"/>
      <c r="AE208" s="95"/>
      <c r="AF208" s="95"/>
      <c r="AG208" s="95"/>
      <c r="AH208" s="97">
        <v>6.5415975515734895E-4</v>
      </c>
      <c r="AI208" s="97"/>
      <c r="AJ208" s="97"/>
      <c r="AK208" s="97"/>
      <c r="AL208" s="97"/>
      <c r="AM208" s="97"/>
    </row>
    <row r="209" spans="2:41" s="1" customFormat="1" ht="8.15" customHeight="1" x14ac:dyDescent="0.2">
      <c r="B209" s="99" t="s">
        <v>1108</v>
      </c>
      <c r="C209" s="99"/>
      <c r="D209" s="99"/>
      <c r="E209" s="99"/>
      <c r="F209" s="104">
        <v>4445772.9400000004</v>
      </c>
      <c r="G209" s="104"/>
      <c r="H209" s="104"/>
      <c r="I209" s="104"/>
      <c r="J209" s="104"/>
      <c r="K209" s="104"/>
      <c r="L209" s="104"/>
      <c r="M209" s="104"/>
      <c r="N209" s="104"/>
      <c r="O209" s="104"/>
      <c r="P209" s="97">
        <v>1.5105158179206E-3</v>
      </c>
      <c r="Q209" s="97"/>
      <c r="R209" s="97"/>
      <c r="S209" s="97"/>
      <c r="T209" s="97"/>
      <c r="U209" s="97"/>
      <c r="V209" s="97"/>
      <c r="W209" s="97"/>
      <c r="X209" s="97"/>
      <c r="Y209" s="95">
        <v>29</v>
      </c>
      <c r="Z209" s="95"/>
      <c r="AA209" s="95"/>
      <c r="AB209" s="95"/>
      <c r="AC209" s="95"/>
      <c r="AD209" s="95"/>
      <c r="AE209" s="95"/>
      <c r="AF209" s="95"/>
      <c r="AG209" s="95"/>
      <c r="AH209" s="97">
        <v>6.7752260355582604E-4</v>
      </c>
      <c r="AI209" s="97"/>
      <c r="AJ209" s="97"/>
      <c r="AK209" s="97"/>
      <c r="AL209" s="97"/>
      <c r="AM209" s="97"/>
    </row>
    <row r="210" spans="2:41" s="1" customFormat="1" ht="8.15" customHeight="1" x14ac:dyDescent="0.2">
      <c r="B210" s="99" t="s">
        <v>1109</v>
      </c>
      <c r="C210" s="99"/>
      <c r="D210" s="99"/>
      <c r="E210" s="99"/>
      <c r="F210" s="104">
        <v>164155.29999999999</v>
      </c>
      <c r="G210" s="104"/>
      <c r="H210" s="104"/>
      <c r="I210" s="104"/>
      <c r="J210" s="104"/>
      <c r="K210" s="104"/>
      <c r="L210" s="104"/>
      <c r="M210" s="104"/>
      <c r="N210" s="104"/>
      <c r="O210" s="104"/>
      <c r="P210" s="97">
        <v>5.5774143347388503E-5</v>
      </c>
      <c r="Q210" s="97"/>
      <c r="R210" s="97"/>
      <c r="S210" s="97"/>
      <c r="T210" s="97"/>
      <c r="U210" s="97"/>
      <c r="V210" s="97"/>
      <c r="W210" s="97"/>
      <c r="X210" s="97"/>
      <c r="Y210" s="95">
        <v>4</v>
      </c>
      <c r="Z210" s="95"/>
      <c r="AA210" s="95"/>
      <c r="AB210" s="95"/>
      <c r="AC210" s="95"/>
      <c r="AD210" s="95"/>
      <c r="AE210" s="95"/>
      <c r="AF210" s="95"/>
      <c r="AG210" s="95"/>
      <c r="AH210" s="97">
        <v>9.3451393593907002E-5</v>
      </c>
      <c r="AI210" s="97"/>
      <c r="AJ210" s="97"/>
      <c r="AK210" s="97"/>
      <c r="AL210" s="97"/>
      <c r="AM210" s="97"/>
    </row>
    <row r="211" spans="2:41" s="1" customFormat="1" ht="8.15" customHeight="1" x14ac:dyDescent="0.2">
      <c r="B211" s="99" t="s">
        <v>1110</v>
      </c>
      <c r="C211" s="99"/>
      <c r="D211" s="99"/>
      <c r="E211" s="99"/>
      <c r="F211" s="104">
        <v>2758508341.1299901</v>
      </c>
      <c r="G211" s="104"/>
      <c r="H211" s="104"/>
      <c r="I211" s="104"/>
      <c r="J211" s="104"/>
      <c r="K211" s="104"/>
      <c r="L211" s="104"/>
      <c r="M211" s="104"/>
      <c r="N211" s="104"/>
      <c r="O211" s="104"/>
      <c r="P211" s="97">
        <v>0.937243205934567</v>
      </c>
      <c r="Q211" s="97"/>
      <c r="R211" s="97"/>
      <c r="S211" s="97"/>
      <c r="T211" s="97"/>
      <c r="U211" s="97"/>
      <c r="V211" s="97"/>
      <c r="W211" s="97"/>
      <c r="X211" s="97"/>
      <c r="Y211" s="95">
        <v>40630</v>
      </c>
      <c r="Z211" s="95"/>
      <c r="AA211" s="95"/>
      <c r="AB211" s="95"/>
      <c r="AC211" s="95"/>
      <c r="AD211" s="95"/>
      <c r="AE211" s="95"/>
      <c r="AF211" s="95"/>
      <c r="AG211" s="95"/>
      <c r="AH211" s="97">
        <v>0.94923253043011002</v>
      </c>
      <c r="AI211" s="97"/>
      <c r="AJ211" s="97"/>
      <c r="AK211" s="97"/>
      <c r="AL211" s="97"/>
      <c r="AM211" s="97"/>
    </row>
    <row r="212" spans="2:41" s="1" customFormat="1" ht="8.5" customHeight="1" x14ac:dyDescent="0.2">
      <c r="B212" s="100"/>
      <c r="C212" s="100"/>
      <c r="D212" s="100"/>
      <c r="E212" s="100"/>
      <c r="F212" s="105">
        <v>2943215084.0499902</v>
      </c>
      <c r="G212" s="105"/>
      <c r="H212" s="105"/>
      <c r="I212" s="105"/>
      <c r="J212" s="105"/>
      <c r="K212" s="105"/>
      <c r="L212" s="105"/>
      <c r="M212" s="105"/>
      <c r="N212" s="105"/>
      <c r="O212" s="105"/>
      <c r="P212" s="98">
        <v>1</v>
      </c>
      <c r="Q212" s="98"/>
      <c r="R212" s="98"/>
      <c r="S212" s="98"/>
      <c r="T212" s="98"/>
      <c r="U212" s="98"/>
      <c r="V212" s="98"/>
      <c r="W212" s="98"/>
      <c r="X212" s="98"/>
      <c r="Y212" s="96">
        <v>42803</v>
      </c>
      <c r="Z212" s="96"/>
      <c r="AA212" s="96"/>
      <c r="AB212" s="96"/>
      <c r="AC212" s="96"/>
      <c r="AD212" s="96"/>
      <c r="AE212" s="96"/>
      <c r="AF212" s="96"/>
      <c r="AG212" s="96"/>
      <c r="AH212" s="98">
        <v>1</v>
      </c>
      <c r="AI212" s="98"/>
      <c r="AJ212" s="98"/>
      <c r="AK212" s="98"/>
      <c r="AL212" s="98"/>
      <c r="AM212" s="98"/>
    </row>
    <row r="213" spans="2:41" s="1" customFormat="1" ht="6" customHeight="1" x14ac:dyDescent="0.2"/>
    <row r="214" spans="2:41" s="1" customFormat="1" ht="12.75" customHeight="1" x14ac:dyDescent="0.2">
      <c r="B214" s="79" t="s">
        <v>1153</v>
      </c>
      <c r="C214" s="79"/>
      <c r="D214" s="79"/>
      <c r="E214" s="79"/>
      <c r="F214" s="79"/>
      <c r="G214" s="79"/>
      <c r="H214" s="79"/>
      <c r="I214" s="79"/>
      <c r="J214" s="79"/>
      <c r="K214" s="79"/>
      <c r="L214" s="79"/>
      <c r="M214" s="79"/>
      <c r="N214" s="79"/>
      <c r="O214" s="79"/>
      <c r="P214" s="79"/>
      <c r="Q214" s="79"/>
      <c r="R214" s="79"/>
      <c r="S214" s="79"/>
      <c r="T214" s="79"/>
      <c r="U214" s="79"/>
      <c r="V214" s="79"/>
      <c r="W214" s="79"/>
      <c r="X214" s="79"/>
      <c r="Y214" s="79"/>
      <c r="Z214" s="79"/>
      <c r="AA214" s="79"/>
      <c r="AB214" s="79"/>
      <c r="AC214" s="79"/>
      <c r="AD214" s="79"/>
      <c r="AE214" s="79"/>
      <c r="AF214" s="79"/>
      <c r="AG214" s="79"/>
      <c r="AH214" s="79"/>
      <c r="AI214" s="79"/>
      <c r="AJ214" s="79"/>
      <c r="AK214" s="79"/>
      <c r="AL214" s="79"/>
      <c r="AM214" s="79"/>
      <c r="AN214" s="79"/>
      <c r="AO214" s="79"/>
    </row>
    <row r="215" spans="2:41" s="1" customFormat="1" ht="5.25" customHeight="1" x14ac:dyDescent="0.2"/>
    <row r="216" spans="2:41" s="1" customFormat="1" ht="8.15" customHeight="1" x14ac:dyDescent="0.2">
      <c r="B216" s="100"/>
      <c r="C216" s="100"/>
      <c r="D216" s="100"/>
      <c r="E216" s="77" t="s">
        <v>1034</v>
      </c>
      <c r="F216" s="77"/>
      <c r="G216" s="77"/>
      <c r="H216" s="77"/>
      <c r="I216" s="77"/>
      <c r="J216" s="77"/>
      <c r="K216" s="77"/>
      <c r="L216" s="77"/>
      <c r="M216" s="77"/>
      <c r="N216" s="77"/>
      <c r="O216" s="77" t="s">
        <v>1035</v>
      </c>
      <c r="P216" s="77"/>
      <c r="Q216" s="77"/>
      <c r="R216" s="77"/>
      <c r="S216" s="77"/>
      <c r="T216" s="77"/>
      <c r="U216" s="77"/>
      <c r="V216" s="77"/>
      <c r="W216" s="77"/>
      <c r="X216" s="77" t="s">
        <v>1036</v>
      </c>
      <c r="Y216" s="77"/>
      <c r="Z216" s="77"/>
      <c r="AA216" s="77"/>
      <c r="AB216" s="77"/>
      <c r="AC216" s="77"/>
      <c r="AD216" s="77"/>
      <c r="AE216" s="77"/>
      <c r="AF216" s="77"/>
      <c r="AG216" s="77" t="s">
        <v>1035</v>
      </c>
      <c r="AH216" s="77"/>
      <c r="AI216" s="77"/>
      <c r="AJ216" s="77"/>
      <c r="AK216" s="77"/>
      <c r="AL216" s="77"/>
      <c r="AM216" s="77"/>
    </row>
    <row r="217" spans="2:41" s="1" customFormat="1" ht="8.15" customHeight="1" x14ac:dyDescent="0.2">
      <c r="B217" s="99" t="s">
        <v>1111</v>
      </c>
      <c r="C217" s="99"/>
      <c r="D217" s="99"/>
      <c r="E217" s="104">
        <v>2943215084.0499802</v>
      </c>
      <c r="F217" s="104"/>
      <c r="G217" s="104"/>
      <c r="H217" s="104"/>
      <c r="I217" s="104"/>
      <c r="J217" s="104"/>
      <c r="K217" s="104"/>
      <c r="L217" s="104"/>
      <c r="M217" s="104"/>
      <c r="N217" s="104"/>
      <c r="O217" s="97">
        <v>1</v>
      </c>
      <c r="P217" s="97"/>
      <c r="Q217" s="97"/>
      <c r="R217" s="97"/>
      <c r="S217" s="97"/>
      <c r="T217" s="97"/>
      <c r="U217" s="97"/>
      <c r="V217" s="97"/>
      <c r="W217" s="97"/>
      <c r="X217" s="95">
        <v>42803</v>
      </c>
      <c r="Y217" s="95"/>
      <c r="Z217" s="95"/>
      <c r="AA217" s="95"/>
      <c r="AB217" s="95"/>
      <c r="AC217" s="95"/>
      <c r="AD217" s="95"/>
      <c r="AE217" s="95"/>
      <c r="AF217" s="95"/>
      <c r="AG217" s="97">
        <v>1</v>
      </c>
      <c r="AH217" s="97"/>
      <c r="AI217" s="97"/>
      <c r="AJ217" s="97"/>
      <c r="AK217" s="97"/>
      <c r="AL217" s="97"/>
      <c r="AM217" s="97"/>
    </row>
    <row r="218" spans="2:41" s="1" customFormat="1" ht="8.15" customHeight="1" x14ac:dyDescent="0.2">
      <c r="B218" s="100"/>
      <c r="C218" s="100"/>
      <c r="D218" s="100"/>
      <c r="E218" s="105">
        <v>2943215084.0499802</v>
      </c>
      <c r="F218" s="105"/>
      <c r="G218" s="105"/>
      <c r="H218" s="105"/>
      <c r="I218" s="105"/>
      <c r="J218" s="105"/>
      <c r="K218" s="105"/>
      <c r="L218" s="105"/>
      <c r="M218" s="105"/>
      <c r="N218" s="105"/>
      <c r="O218" s="98">
        <v>1</v>
      </c>
      <c r="P218" s="98"/>
      <c r="Q218" s="98"/>
      <c r="R218" s="98"/>
      <c r="S218" s="98"/>
      <c r="T218" s="98"/>
      <c r="U218" s="98"/>
      <c r="V218" s="98"/>
      <c r="W218" s="98"/>
      <c r="X218" s="96">
        <v>42803</v>
      </c>
      <c r="Y218" s="96"/>
      <c r="Z218" s="96"/>
      <c r="AA218" s="96"/>
      <c r="AB218" s="96"/>
      <c r="AC218" s="96"/>
      <c r="AD218" s="96"/>
      <c r="AE218" s="96"/>
      <c r="AF218" s="96"/>
      <c r="AG218" s="98">
        <v>1</v>
      </c>
      <c r="AH218" s="98"/>
      <c r="AI218" s="98"/>
      <c r="AJ218" s="98"/>
      <c r="AK218" s="98"/>
      <c r="AL218" s="98"/>
      <c r="AM218" s="98"/>
    </row>
    <row r="219" spans="2:41" s="1" customFormat="1" ht="11.75" customHeight="1" x14ac:dyDescent="0.2"/>
    <row r="220" spans="2:41" s="1" customFormat="1" ht="12.75" customHeight="1" x14ac:dyDescent="0.2">
      <c r="B220" s="79" t="s">
        <v>1154</v>
      </c>
      <c r="C220" s="79"/>
      <c r="D220" s="79"/>
      <c r="E220" s="79"/>
      <c r="F220" s="79"/>
      <c r="G220" s="79"/>
      <c r="H220" s="79"/>
      <c r="I220" s="79"/>
      <c r="J220" s="79"/>
      <c r="K220" s="79"/>
      <c r="L220" s="79"/>
      <c r="M220" s="79"/>
      <c r="N220" s="79"/>
      <c r="O220" s="79"/>
      <c r="P220" s="79"/>
      <c r="Q220" s="79"/>
      <c r="R220" s="79"/>
      <c r="S220" s="79"/>
      <c r="T220" s="79"/>
      <c r="U220" s="79"/>
      <c r="V220" s="79"/>
      <c r="W220" s="79"/>
      <c r="X220" s="79"/>
      <c r="Y220" s="79"/>
      <c r="Z220" s="79"/>
      <c r="AA220" s="79"/>
      <c r="AB220" s="79"/>
      <c r="AC220" s="79"/>
      <c r="AD220" s="79"/>
      <c r="AE220" s="79"/>
      <c r="AF220" s="79"/>
      <c r="AG220" s="79"/>
      <c r="AH220" s="79"/>
      <c r="AI220" s="79"/>
      <c r="AJ220" s="79"/>
      <c r="AK220" s="79"/>
      <c r="AL220" s="79"/>
      <c r="AM220" s="79"/>
      <c r="AN220" s="79"/>
      <c r="AO220" s="79"/>
    </row>
    <row r="221" spans="2:41" s="1" customFormat="1" ht="4.6500000000000004" customHeight="1" x14ac:dyDescent="0.2"/>
    <row r="222" spans="2:41" s="1" customFormat="1" ht="8.9" customHeight="1" x14ac:dyDescent="0.2">
      <c r="B222" s="100"/>
      <c r="C222" s="100"/>
      <c r="D222" s="77" t="s">
        <v>1034</v>
      </c>
      <c r="E222" s="77"/>
      <c r="F222" s="77"/>
      <c r="G222" s="77"/>
      <c r="H222" s="77"/>
      <c r="I222" s="77"/>
      <c r="J222" s="77"/>
      <c r="K222" s="77"/>
      <c r="L222" s="77"/>
      <c r="M222" s="77"/>
      <c r="N222" s="77" t="s">
        <v>1035</v>
      </c>
      <c r="O222" s="77"/>
      <c r="P222" s="77"/>
      <c r="Q222" s="77"/>
      <c r="R222" s="77"/>
      <c r="S222" s="77"/>
      <c r="T222" s="77"/>
      <c r="U222" s="77"/>
      <c r="V222" s="77"/>
      <c r="W222" s="77" t="s">
        <v>1036</v>
      </c>
      <c r="X222" s="77"/>
      <c r="Y222" s="77"/>
      <c r="Z222" s="77"/>
      <c r="AA222" s="77"/>
      <c r="AB222" s="77"/>
      <c r="AC222" s="77"/>
      <c r="AD222" s="77"/>
      <c r="AE222" s="77" t="s">
        <v>1035</v>
      </c>
      <c r="AF222" s="77"/>
      <c r="AG222" s="77"/>
      <c r="AH222" s="77"/>
      <c r="AI222" s="77"/>
      <c r="AJ222" s="77"/>
      <c r="AK222" s="77"/>
      <c r="AL222" s="77"/>
    </row>
    <row r="223" spans="2:41" s="1" customFormat="1" ht="8.15" customHeight="1" x14ac:dyDescent="0.2">
      <c r="B223" s="99" t="s">
        <v>1112</v>
      </c>
      <c r="C223" s="99"/>
      <c r="D223" s="104">
        <v>2814695740.5799799</v>
      </c>
      <c r="E223" s="104"/>
      <c r="F223" s="104"/>
      <c r="G223" s="104"/>
      <c r="H223" s="104"/>
      <c r="I223" s="104"/>
      <c r="J223" s="104"/>
      <c r="K223" s="104"/>
      <c r="L223" s="104"/>
      <c r="M223" s="104"/>
      <c r="N223" s="97">
        <v>0.95633368958779896</v>
      </c>
      <c r="O223" s="97"/>
      <c r="P223" s="97"/>
      <c r="Q223" s="97"/>
      <c r="R223" s="97"/>
      <c r="S223" s="97"/>
      <c r="T223" s="97"/>
      <c r="U223" s="97"/>
      <c r="V223" s="97"/>
      <c r="W223" s="95">
        <v>41268</v>
      </c>
      <c r="X223" s="95"/>
      <c r="Y223" s="95"/>
      <c r="Z223" s="95"/>
      <c r="AA223" s="95"/>
      <c r="AB223" s="95"/>
      <c r="AC223" s="95"/>
      <c r="AD223" s="95"/>
      <c r="AE223" s="97">
        <v>0.96413802770833801</v>
      </c>
      <c r="AF223" s="97"/>
      <c r="AG223" s="97"/>
      <c r="AH223" s="97"/>
      <c r="AI223" s="97"/>
      <c r="AJ223" s="97"/>
      <c r="AK223" s="97"/>
      <c r="AL223" s="97"/>
    </row>
    <row r="224" spans="2:41" s="1" customFormat="1" ht="8.15" customHeight="1" x14ac:dyDescent="0.2">
      <c r="B224" s="99" t="s">
        <v>1113</v>
      </c>
      <c r="C224" s="99"/>
      <c r="D224" s="104">
        <v>91390580.689999998</v>
      </c>
      <c r="E224" s="104"/>
      <c r="F224" s="104"/>
      <c r="G224" s="104"/>
      <c r="H224" s="104"/>
      <c r="I224" s="104"/>
      <c r="J224" s="104"/>
      <c r="K224" s="104"/>
      <c r="L224" s="104"/>
      <c r="M224" s="104"/>
      <c r="N224" s="97">
        <v>3.10512749086088E-2</v>
      </c>
      <c r="O224" s="97"/>
      <c r="P224" s="97"/>
      <c r="Q224" s="97"/>
      <c r="R224" s="97"/>
      <c r="S224" s="97"/>
      <c r="T224" s="97"/>
      <c r="U224" s="97"/>
      <c r="V224" s="97"/>
      <c r="W224" s="95">
        <v>613</v>
      </c>
      <c r="X224" s="95"/>
      <c r="Y224" s="95"/>
      <c r="Z224" s="95"/>
      <c r="AA224" s="95"/>
      <c r="AB224" s="95"/>
      <c r="AC224" s="95"/>
      <c r="AD224" s="95"/>
      <c r="AE224" s="97">
        <v>1.43214260682662E-2</v>
      </c>
      <c r="AF224" s="97"/>
      <c r="AG224" s="97"/>
      <c r="AH224" s="97"/>
      <c r="AI224" s="97"/>
      <c r="AJ224" s="97"/>
      <c r="AK224" s="97"/>
      <c r="AL224" s="97"/>
    </row>
    <row r="225" spans="2:41" s="1" customFormat="1" ht="8.15" customHeight="1" x14ac:dyDescent="0.2">
      <c r="B225" s="99" t="s">
        <v>1114</v>
      </c>
      <c r="C225" s="99"/>
      <c r="D225" s="104">
        <v>37128762.780000001</v>
      </c>
      <c r="E225" s="104"/>
      <c r="F225" s="104"/>
      <c r="G225" s="104"/>
      <c r="H225" s="104"/>
      <c r="I225" s="104"/>
      <c r="J225" s="104"/>
      <c r="K225" s="104"/>
      <c r="L225" s="104"/>
      <c r="M225" s="104"/>
      <c r="N225" s="97">
        <v>1.2615035503592701E-2</v>
      </c>
      <c r="O225" s="97"/>
      <c r="P225" s="97"/>
      <c r="Q225" s="97"/>
      <c r="R225" s="97"/>
      <c r="S225" s="97"/>
      <c r="T225" s="97"/>
      <c r="U225" s="97"/>
      <c r="V225" s="97"/>
      <c r="W225" s="95">
        <v>922</v>
      </c>
      <c r="X225" s="95"/>
      <c r="Y225" s="95"/>
      <c r="Z225" s="95"/>
      <c r="AA225" s="95"/>
      <c r="AB225" s="95"/>
      <c r="AC225" s="95"/>
      <c r="AD225" s="95"/>
      <c r="AE225" s="97">
        <v>2.1540546223395601E-2</v>
      </c>
      <c r="AF225" s="97"/>
      <c r="AG225" s="97"/>
      <c r="AH225" s="97"/>
      <c r="AI225" s="97"/>
      <c r="AJ225" s="97"/>
      <c r="AK225" s="97"/>
      <c r="AL225" s="97"/>
    </row>
    <row r="226" spans="2:41" s="1" customFormat="1" ht="8.15" customHeight="1" x14ac:dyDescent="0.2">
      <c r="B226" s="100"/>
      <c r="C226" s="100"/>
      <c r="D226" s="105">
        <v>2943215084.0499802</v>
      </c>
      <c r="E226" s="105"/>
      <c r="F226" s="105"/>
      <c r="G226" s="105"/>
      <c r="H226" s="105"/>
      <c r="I226" s="105"/>
      <c r="J226" s="105"/>
      <c r="K226" s="105"/>
      <c r="L226" s="105"/>
      <c r="M226" s="105"/>
      <c r="N226" s="98">
        <v>1</v>
      </c>
      <c r="O226" s="98"/>
      <c r="P226" s="98"/>
      <c r="Q226" s="98"/>
      <c r="R226" s="98"/>
      <c r="S226" s="98"/>
      <c r="T226" s="98"/>
      <c r="U226" s="98"/>
      <c r="V226" s="98"/>
      <c r="W226" s="96">
        <v>42803</v>
      </c>
      <c r="X226" s="96"/>
      <c r="Y226" s="96"/>
      <c r="Z226" s="96"/>
      <c r="AA226" s="96"/>
      <c r="AB226" s="96"/>
      <c r="AC226" s="96"/>
      <c r="AD226" s="96"/>
      <c r="AE226" s="98">
        <v>1</v>
      </c>
      <c r="AF226" s="98"/>
      <c r="AG226" s="98"/>
      <c r="AH226" s="98"/>
      <c r="AI226" s="98"/>
      <c r="AJ226" s="98"/>
      <c r="AK226" s="98"/>
      <c r="AL226" s="98"/>
    </row>
    <row r="227" spans="2:41" s="1" customFormat="1" ht="6" customHeight="1" x14ac:dyDescent="0.2"/>
    <row r="228" spans="2:41" s="1" customFormat="1" ht="12.75" customHeight="1" x14ac:dyDescent="0.2">
      <c r="B228" s="79" t="s">
        <v>1155</v>
      </c>
      <c r="C228" s="79"/>
      <c r="D228" s="79"/>
      <c r="E228" s="79"/>
      <c r="F228" s="79"/>
      <c r="G228" s="79"/>
      <c r="H228" s="79"/>
      <c r="I228" s="79"/>
      <c r="J228" s="79"/>
      <c r="K228" s="79"/>
      <c r="L228" s="79"/>
      <c r="M228" s="79"/>
      <c r="N228" s="79"/>
      <c r="O228" s="79"/>
      <c r="P228" s="79"/>
      <c r="Q228" s="79"/>
      <c r="R228" s="79"/>
      <c r="S228" s="79"/>
      <c r="T228" s="79"/>
      <c r="U228" s="79"/>
      <c r="V228" s="79"/>
      <c r="W228" s="79"/>
      <c r="X228" s="79"/>
      <c r="Y228" s="79"/>
      <c r="Z228" s="79"/>
      <c r="AA228" s="79"/>
      <c r="AB228" s="79"/>
      <c r="AC228" s="79"/>
      <c r="AD228" s="79"/>
      <c r="AE228" s="79"/>
      <c r="AF228" s="79"/>
      <c r="AG228" s="79"/>
      <c r="AH228" s="79"/>
      <c r="AI228" s="79"/>
      <c r="AJ228" s="79"/>
      <c r="AK228" s="79"/>
      <c r="AL228" s="79"/>
      <c r="AM228" s="79"/>
      <c r="AN228" s="79"/>
      <c r="AO228" s="79"/>
    </row>
    <row r="229" spans="2:41" s="1" customFormat="1" ht="5.25" customHeight="1" x14ac:dyDescent="0.2"/>
    <row r="230" spans="2:41" s="1" customFormat="1" ht="8.5" customHeight="1" x14ac:dyDescent="0.2">
      <c r="B230" s="43"/>
      <c r="C230" s="77" t="s">
        <v>1034</v>
      </c>
      <c r="D230" s="77"/>
      <c r="E230" s="77"/>
      <c r="F230" s="77"/>
      <c r="G230" s="77"/>
      <c r="H230" s="77"/>
      <c r="I230" s="77"/>
      <c r="J230" s="77"/>
      <c r="K230" s="77"/>
      <c r="L230" s="77"/>
      <c r="M230" s="77" t="s">
        <v>1035</v>
      </c>
      <c r="N230" s="77"/>
      <c r="O230" s="77"/>
      <c r="P230" s="77"/>
      <c r="Q230" s="77"/>
      <c r="R230" s="77"/>
      <c r="S230" s="77"/>
      <c r="T230" s="77"/>
      <c r="U230" s="77"/>
      <c r="V230" s="77" t="s">
        <v>1036</v>
      </c>
      <c r="W230" s="77"/>
      <c r="X230" s="77"/>
      <c r="Y230" s="77"/>
      <c r="Z230" s="77"/>
      <c r="AA230" s="77"/>
      <c r="AB230" s="77"/>
      <c r="AC230" s="77"/>
      <c r="AD230" s="77" t="s">
        <v>1035</v>
      </c>
      <c r="AE230" s="77"/>
      <c r="AF230" s="77"/>
      <c r="AG230" s="77"/>
      <c r="AH230" s="77"/>
      <c r="AI230" s="77"/>
      <c r="AJ230" s="77"/>
      <c r="AK230" s="77"/>
      <c r="AL230" s="77"/>
    </row>
    <row r="231" spans="2:41" s="1" customFormat="1" ht="7.4" customHeight="1" x14ac:dyDescent="0.2">
      <c r="B231" s="12" t="s">
        <v>91</v>
      </c>
      <c r="C231" s="104">
        <v>14358329.85</v>
      </c>
      <c r="D231" s="104"/>
      <c r="E231" s="104"/>
      <c r="F231" s="104"/>
      <c r="G231" s="104"/>
      <c r="H231" s="104"/>
      <c r="I231" s="104"/>
      <c r="J231" s="104"/>
      <c r="K231" s="104"/>
      <c r="L231" s="104"/>
      <c r="M231" s="97">
        <v>4.8784507553699596E-3</v>
      </c>
      <c r="N231" s="97"/>
      <c r="O231" s="97"/>
      <c r="P231" s="97"/>
      <c r="Q231" s="97"/>
      <c r="R231" s="97"/>
      <c r="S231" s="97"/>
      <c r="T231" s="97"/>
      <c r="U231" s="97"/>
      <c r="V231" s="95">
        <v>442</v>
      </c>
      <c r="W231" s="95"/>
      <c r="X231" s="95"/>
      <c r="Y231" s="95"/>
      <c r="Z231" s="95"/>
      <c r="AA231" s="95"/>
      <c r="AB231" s="95"/>
      <c r="AC231" s="95"/>
      <c r="AD231" s="97">
        <v>1.0326378992126699E-2</v>
      </c>
      <c r="AE231" s="97"/>
      <c r="AF231" s="97"/>
      <c r="AG231" s="97"/>
      <c r="AH231" s="97"/>
      <c r="AI231" s="97"/>
      <c r="AJ231" s="97"/>
      <c r="AK231" s="97"/>
      <c r="AL231" s="97"/>
    </row>
    <row r="232" spans="2:41" s="1" customFormat="1" ht="7.4" customHeight="1" x14ac:dyDescent="0.2">
      <c r="B232" s="12" t="s">
        <v>1115</v>
      </c>
      <c r="C232" s="104">
        <v>59285704.009999797</v>
      </c>
      <c r="D232" s="104"/>
      <c r="E232" s="104"/>
      <c r="F232" s="104"/>
      <c r="G232" s="104"/>
      <c r="H232" s="104"/>
      <c r="I232" s="104"/>
      <c r="J232" s="104"/>
      <c r="K232" s="104"/>
      <c r="L232" s="104"/>
      <c r="M232" s="97">
        <v>2.0143177551407501E-2</v>
      </c>
      <c r="N232" s="97"/>
      <c r="O232" s="97"/>
      <c r="P232" s="97"/>
      <c r="Q232" s="97"/>
      <c r="R232" s="97"/>
      <c r="S232" s="97"/>
      <c r="T232" s="97"/>
      <c r="U232" s="97"/>
      <c r="V232" s="95">
        <v>3559</v>
      </c>
      <c r="W232" s="95"/>
      <c r="X232" s="95"/>
      <c r="Y232" s="95"/>
      <c r="Z232" s="95"/>
      <c r="AA232" s="95"/>
      <c r="AB232" s="95"/>
      <c r="AC232" s="95"/>
      <c r="AD232" s="97">
        <v>8.3148377450178695E-2</v>
      </c>
      <c r="AE232" s="97"/>
      <c r="AF232" s="97"/>
      <c r="AG232" s="97"/>
      <c r="AH232" s="97"/>
      <c r="AI232" s="97"/>
      <c r="AJ232" s="97"/>
      <c r="AK232" s="97"/>
      <c r="AL232" s="97"/>
    </row>
    <row r="233" spans="2:41" s="1" customFormat="1" ht="7.4" customHeight="1" x14ac:dyDescent="0.2">
      <c r="B233" s="12" t="s">
        <v>1116</v>
      </c>
      <c r="C233" s="104">
        <v>171927021.56</v>
      </c>
      <c r="D233" s="104"/>
      <c r="E233" s="104"/>
      <c r="F233" s="104"/>
      <c r="G233" s="104"/>
      <c r="H233" s="104"/>
      <c r="I233" s="104"/>
      <c r="J233" s="104"/>
      <c r="K233" s="104"/>
      <c r="L233" s="104"/>
      <c r="M233" s="97">
        <v>5.8414698433598797E-2</v>
      </c>
      <c r="N233" s="97"/>
      <c r="O233" s="97"/>
      <c r="P233" s="97"/>
      <c r="Q233" s="97"/>
      <c r="R233" s="97"/>
      <c r="S233" s="97"/>
      <c r="T233" s="97"/>
      <c r="U233" s="97"/>
      <c r="V233" s="95">
        <v>5387</v>
      </c>
      <c r="W233" s="95"/>
      <c r="X233" s="95"/>
      <c r="Y233" s="95"/>
      <c r="Z233" s="95"/>
      <c r="AA233" s="95"/>
      <c r="AB233" s="95"/>
      <c r="AC233" s="95"/>
      <c r="AD233" s="97">
        <v>0.12585566432259401</v>
      </c>
      <c r="AE233" s="97"/>
      <c r="AF233" s="97"/>
      <c r="AG233" s="97"/>
      <c r="AH233" s="97"/>
      <c r="AI233" s="97"/>
      <c r="AJ233" s="97"/>
      <c r="AK233" s="97"/>
      <c r="AL233" s="97"/>
    </row>
    <row r="234" spans="2:41" s="1" customFormat="1" ht="7.4" customHeight="1" x14ac:dyDescent="0.2">
      <c r="B234" s="12" t="s">
        <v>1117</v>
      </c>
      <c r="C234" s="104">
        <v>250557780.94</v>
      </c>
      <c r="D234" s="104"/>
      <c r="E234" s="104"/>
      <c r="F234" s="104"/>
      <c r="G234" s="104"/>
      <c r="H234" s="104"/>
      <c r="I234" s="104"/>
      <c r="J234" s="104"/>
      <c r="K234" s="104"/>
      <c r="L234" s="104"/>
      <c r="M234" s="97">
        <v>8.5130639040902498E-2</v>
      </c>
      <c r="N234" s="97"/>
      <c r="O234" s="97"/>
      <c r="P234" s="97"/>
      <c r="Q234" s="97"/>
      <c r="R234" s="97"/>
      <c r="S234" s="97"/>
      <c r="T234" s="97"/>
      <c r="U234" s="97"/>
      <c r="V234" s="95">
        <v>5269</v>
      </c>
      <c r="W234" s="95"/>
      <c r="X234" s="95"/>
      <c r="Y234" s="95"/>
      <c r="Z234" s="95"/>
      <c r="AA234" s="95"/>
      <c r="AB234" s="95"/>
      <c r="AC234" s="95"/>
      <c r="AD234" s="97">
        <v>0.12309884821157401</v>
      </c>
      <c r="AE234" s="97"/>
      <c r="AF234" s="97"/>
      <c r="AG234" s="97"/>
      <c r="AH234" s="97"/>
      <c r="AI234" s="97"/>
      <c r="AJ234" s="97"/>
      <c r="AK234" s="97"/>
      <c r="AL234" s="97"/>
    </row>
    <row r="235" spans="2:41" s="1" customFormat="1" ht="7.4" customHeight="1" x14ac:dyDescent="0.2">
      <c r="B235" s="12" t="s">
        <v>1118</v>
      </c>
      <c r="C235" s="104">
        <v>309814620.03999901</v>
      </c>
      <c r="D235" s="104"/>
      <c r="E235" s="104"/>
      <c r="F235" s="104"/>
      <c r="G235" s="104"/>
      <c r="H235" s="104"/>
      <c r="I235" s="104"/>
      <c r="J235" s="104"/>
      <c r="K235" s="104"/>
      <c r="L235" s="104"/>
      <c r="M235" s="97">
        <v>0.10526400932061</v>
      </c>
      <c r="N235" s="97"/>
      <c r="O235" s="97"/>
      <c r="P235" s="97"/>
      <c r="Q235" s="97"/>
      <c r="R235" s="97"/>
      <c r="S235" s="97"/>
      <c r="T235" s="97"/>
      <c r="U235" s="97"/>
      <c r="V235" s="95">
        <v>5100</v>
      </c>
      <c r="W235" s="95"/>
      <c r="X235" s="95"/>
      <c r="Y235" s="95"/>
      <c r="Z235" s="95"/>
      <c r="AA235" s="95"/>
      <c r="AB235" s="95"/>
      <c r="AC235" s="95"/>
      <c r="AD235" s="97">
        <v>0.119150526832231</v>
      </c>
      <c r="AE235" s="97"/>
      <c r="AF235" s="97"/>
      <c r="AG235" s="97"/>
      <c r="AH235" s="97"/>
      <c r="AI235" s="97"/>
      <c r="AJ235" s="97"/>
      <c r="AK235" s="97"/>
      <c r="AL235" s="97"/>
    </row>
    <row r="236" spans="2:41" s="1" customFormat="1" ht="7.4" customHeight="1" x14ac:dyDescent="0.2">
      <c r="B236" s="12" t="s">
        <v>1119</v>
      </c>
      <c r="C236" s="104">
        <v>348364570.42000002</v>
      </c>
      <c r="D236" s="104"/>
      <c r="E236" s="104"/>
      <c r="F236" s="104"/>
      <c r="G236" s="104"/>
      <c r="H236" s="104"/>
      <c r="I236" s="104"/>
      <c r="J236" s="104"/>
      <c r="K236" s="104"/>
      <c r="L236" s="104"/>
      <c r="M236" s="97">
        <v>0.118361913917835</v>
      </c>
      <c r="N236" s="97"/>
      <c r="O236" s="97"/>
      <c r="P236" s="97"/>
      <c r="Q236" s="97"/>
      <c r="R236" s="97"/>
      <c r="S236" s="97"/>
      <c r="T236" s="97"/>
      <c r="U236" s="97"/>
      <c r="V236" s="95">
        <v>4916</v>
      </c>
      <c r="W236" s="95"/>
      <c r="X236" s="95"/>
      <c r="Y236" s="95"/>
      <c r="Z236" s="95"/>
      <c r="AA236" s="95"/>
      <c r="AB236" s="95"/>
      <c r="AC236" s="95"/>
      <c r="AD236" s="97">
        <v>0.114851762726912</v>
      </c>
      <c r="AE236" s="97"/>
      <c r="AF236" s="97"/>
      <c r="AG236" s="97"/>
      <c r="AH236" s="97"/>
      <c r="AI236" s="97"/>
      <c r="AJ236" s="97"/>
      <c r="AK236" s="97"/>
      <c r="AL236" s="97"/>
    </row>
    <row r="237" spans="2:41" s="1" customFormat="1" ht="7.4" customHeight="1" x14ac:dyDescent="0.2">
      <c r="B237" s="12" t="s">
        <v>1120</v>
      </c>
      <c r="C237" s="104">
        <v>393769290.96000099</v>
      </c>
      <c r="D237" s="104"/>
      <c r="E237" s="104"/>
      <c r="F237" s="104"/>
      <c r="G237" s="104"/>
      <c r="H237" s="104"/>
      <c r="I237" s="104"/>
      <c r="J237" s="104"/>
      <c r="K237" s="104"/>
      <c r="L237" s="104"/>
      <c r="M237" s="97">
        <v>0.13378882606776901</v>
      </c>
      <c r="N237" s="97"/>
      <c r="O237" s="97"/>
      <c r="P237" s="97"/>
      <c r="Q237" s="97"/>
      <c r="R237" s="97"/>
      <c r="S237" s="97"/>
      <c r="T237" s="97"/>
      <c r="U237" s="97"/>
      <c r="V237" s="95">
        <v>4879</v>
      </c>
      <c r="W237" s="95"/>
      <c r="X237" s="95"/>
      <c r="Y237" s="95"/>
      <c r="Z237" s="95"/>
      <c r="AA237" s="95"/>
      <c r="AB237" s="95"/>
      <c r="AC237" s="95"/>
      <c r="AD237" s="97">
        <v>0.113987337336168</v>
      </c>
      <c r="AE237" s="97"/>
      <c r="AF237" s="97"/>
      <c r="AG237" s="97"/>
      <c r="AH237" s="97"/>
      <c r="AI237" s="97"/>
      <c r="AJ237" s="97"/>
      <c r="AK237" s="97"/>
      <c r="AL237" s="97"/>
    </row>
    <row r="238" spans="2:41" s="1" customFormat="1" ht="7.4" customHeight="1" x14ac:dyDescent="0.2">
      <c r="B238" s="12" t="s">
        <v>1121</v>
      </c>
      <c r="C238" s="104">
        <v>398744841.85000098</v>
      </c>
      <c r="D238" s="104"/>
      <c r="E238" s="104"/>
      <c r="F238" s="104"/>
      <c r="G238" s="104"/>
      <c r="H238" s="104"/>
      <c r="I238" s="104"/>
      <c r="J238" s="104"/>
      <c r="K238" s="104"/>
      <c r="L238" s="104"/>
      <c r="M238" s="97">
        <v>0.135479341625726</v>
      </c>
      <c r="N238" s="97"/>
      <c r="O238" s="97"/>
      <c r="P238" s="97"/>
      <c r="Q238" s="97"/>
      <c r="R238" s="97"/>
      <c r="S238" s="97"/>
      <c r="T238" s="97"/>
      <c r="U238" s="97"/>
      <c r="V238" s="95">
        <v>4399</v>
      </c>
      <c r="W238" s="95"/>
      <c r="X238" s="95"/>
      <c r="Y238" s="95"/>
      <c r="Z238" s="95"/>
      <c r="AA238" s="95"/>
      <c r="AB238" s="95"/>
      <c r="AC238" s="95"/>
      <c r="AD238" s="97">
        <v>0.102773170104899</v>
      </c>
      <c r="AE238" s="97"/>
      <c r="AF238" s="97"/>
      <c r="AG238" s="97"/>
      <c r="AH238" s="97"/>
      <c r="AI238" s="97"/>
      <c r="AJ238" s="97"/>
      <c r="AK238" s="97"/>
      <c r="AL238" s="97"/>
    </row>
    <row r="239" spans="2:41" s="1" customFormat="1" ht="7.4" customHeight="1" x14ac:dyDescent="0.2">
      <c r="B239" s="12" t="s">
        <v>1122</v>
      </c>
      <c r="C239" s="104">
        <v>457756378.98000097</v>
      </c>
      <c r="D239" s="104"/>
      <c r="E239" s="104"/>
      <c r="F239" s="104"/>
      <c r="G239" s="104"/>
      <c r="H239" s="104"/>
      <c r="I239" s="104"/>
      <c r="J239" s="104"/>
      <c r="K239" s="104"/>
      <c r="L239" s="104"/>
      <c r="M239" s="97">
        <v>0.15552936700436701</v>
      </c>
      <c r="N239" s="97"/>
      <c r="O239" s="97"/>
      <c r="P239" s="97"/>
      <c r="Q239" s="97"/>
      <c r="R239" s="97"/>
      <c r="S239" s="97"/>
      <c r="T239" s="97"/>
      <c r="U239" s="97"/>
      <c r="V239" s="95">
        <v>4388</v>
      </c>
      <c r="W239" s="95"/>
      <c r="X239" s="95"/>
      <c r="Y239" s="95"/>
      <c r="Z239" s="95"/>
      <c r="AA239" s="95"/>
      <c r="AB239" s="95"/>
      <c r="AC239" s="95"/>
      <c r="AD239" s="97">
        <v>0.102516178772516</v>
      </c>
      <c r="AE239" s="97"/>
      <c r="AF239" s="97"/>
      <c r="AG239" s="97"/>
      <c r="AH239" s="97"/>
      <c r="AI239" s="97"/>
      <c r="AJ239" s="97"/>
      <c r="AK239" s="97"/>
      <c r="AL239" s="97"/>
    </row>
    <row r="240" spans="2:41" s="1" customFormat="1" ht="7.4" customHeight="1" x14ac:dyDescent="0.2">
      <c r="B240" s="12" t="s">
        <v>1123</v>
      </c>
      <c r="C240" s="104">
        <v>371682966.72000003</v>
      </c>
      <c r="D240" s="104"/>
      <c r="E240" s="104"/>
      <c r="F240" s="104"/>
      <c r="G240" s="104"/>
      <c r="H240" s="104"/>
      <c r="I240" s="104"/>
      <c r="J240" s="104"/>
      <c r="K240" s="104"/>
      <c r="L240" s="104"/>
      <c r="M240" s="97">
        <v>0.12628467716621899</v>
      </c>
      <c r="N240" s="97"/>
      <c r="O240" s="97"/>
      <c r="P240" s="97"/>
      <c r="Q240" s="97"/>
      <c r="R240" s="97"/>
      <c r="S240" s="97"/>
      <c r="T240" s="97"/>
      <c r="U240" s="97"/>
      <c r="V240" s="95">
        <v>3116</v>
      </c>
      <c r="W240" s="95"/>
      <c r="X240" s="95"/>
      <c r="Y240" s="95"/>
      <c r="Z240" s="95"/>
      <c r="AA240" s="95"/>
      <c r="AB240" s="95"/>
      <c r="AC240" s="95"/>
      <c r="AD240" s="97">
        <v>7.2798635609653495E-2</v>
      </c>
      <c r="AE240" s="97"/>
      <c r="AF240" s="97"/>
      <c r="AG240" s="97"/>
      <c r="AH240" s="97"/>
      <c r="AI240" s="97"/>
      <c r="AJ240" s="97"/>
      <c r="AK240" s="97"/>
      <c r="AL240" s="97"/>
    </row>
    <row r="241" spans="2:41" s="1" customFormat="1" ht="7.4" customHeight="1" x14ac:dyDescent="0.2">
      <c r="B241" s="12" t="s">
        <v>1124</v>
      </c>
      <c r="C241" s="104">
        <v>124441963.2</v>
      </c>
      <c r="D241" s="104"/>
      <c r="E241" s="104"/>
      <c r="F241" s="104"/>
      <c r="G241" s="104"/>
      <c r="H241" s="104"/>
      <c r="I241" s="104"/>
      <c r="J241" s="104"/>
      <c r="K241" s="104"/>
      <c r="L241" s="104"/>
      <c r="M241" s="97">
        <v>4.22809613454284E-2</v>
      </c>
      <c r="N241" s="97"/>
      <c r="O241" s="97"/>
      <c r="P241" s="97"/>
      <c r="Q241" s="97"/>
      <c r="R241" s="97"/>
      <c r="S241" s="97"/>
      <c r="T241" s="97"/>
      <c r="U241" s="97"/>
      <c r="V241" s="95">
        <v>929</v>
      </c>
      <c r="W241" s="95"/>
      <c r="X241" s="95"/>
      <c r="Y241" s="95"/>
      <c r="Z241" s="95"/>
      <c r="AA241" s="95"/>
      <c r="AB241" s="95"/>
      <c r="AC241" s="95"/>
      <c r="AD241" s="97">
        <v>2.1704086162184898E-2</v>
      </c>
      <c r="AE241" s="97"/>
      <c r="AF241" s="97"/>
      <c r="AG241" s="97"/>
      <c r="AH241" s="97"/>
      <c r="AI241" s="97"/>
      <c r="AJ241" s="97"/>
      <c r="AK241" s="97"/>
      <c r="AL241" s="97"/>
    </row>
    <row r="242" spans="2:41" s="1" customFormat="1" ht="7.4" customHeight="1" x14ac:dyDescent="0.2">
      <c r="B242" s="12" t="s">
        <v>1125</v>
      </c>
      <c r="C242" s="104">
        <v>15731995.300000001</v>
      </c>
      <c r="D242" s="104"/>
      <c r="E242" s="104"/>
      <c r="F242" s="104"/>
      <c r="G242" s="104"/>
      <c r="H242" s="104"/>
      <c r="I242" s="104"/>
      <c r="J242" s="104"/>
      <c r="K242" s="104"/>
      <c r="L242" s="104"/>
      <c r="M242" s="97">
        <v>5.34517350949154E-3</v>
      </c>
      <c r="N242" s="97"/>
      <c r="O242" s="97"/>
      <c r="P242" s="97"/>
      <c r="Q242" s="97"/>
      <c r="R242" s="97"/>
      <c r="S242" s="97"/>
      <c r="T242" s="97"/>
      <c r="U242" s="97"/>
      <c r="V242" s="95">
        <v>141</v>
      </c>
      <c r="W242" s="95"/>
      <c r="X242" s="95"/>
      <c r="Y242" s="95"/>
      <c r="Z242" s="95"/>
      <c r="AA242" s="95"/>
      <c r="AB242" s="95"/>
      <c r="AC242" s="95"/>
      <c r="AD242" s="97">
        <v>3.2941616241852199E-3</v>
      </c>
      <c r="AE242" s="97"/>
      <c r="AF242" s="97"/>
      <c r="AG242" s="97"/>
      <c r="AH242" s="97"/>
      <c r="AI242" s="97"/>
      <c r="AJ242" s="97"/>
      <c r="AK242" s="97"/>
      <c r="AL242" s="97"/>
    </row>
    <row r="243" spans="2:41" s="1" customFormat="1" ht="7.4" customHeight="1" x14ac:dyDescent="0.2">
      <c r="B243" s="12" t="s">
        <v>1126</v>
      </c>
      <c r="C243" s="104">
        <v>5365074.87</v>
      </c>
      <c r="D243" s="104"/>
      <c r="E243" s="104"/>
      <c r="F243" s="104"/>
      <c r="G243" s="104"/>
      <c r="H243" s="104"/>
      <c r="I243" s="104"/>
      <c r="J243" s="104"/>
      <c r="K243" s="104"/>
      <c r="L243" s="104"/>
      <c r="M243" s="97">
        <v>1.8228619780710699E-3</v>
      </c>
      <c r="N243" s="97"/>
      <c r="O243" s="97"/>
      <c r="P243" s="97"/>
      <c r="Q243" s="97"/>
      <c r="R243" s="97"/>
      <c r="S243" s="97"/>
      <c r="T243" s="97"/>
      <c r="U243" s="97"/>
      <c r="V243" s="95">
        <v>71</v>
      </c>
      <c r="W243" s="95"/>
      <c r="X243" s="95"/>
      <c r="Y243" s="95"/>
      <c r="Z243" s="95"/>
      <c r="AA243" s="95"/>
      <c r="AB243" s="95"/>
      <c r="AC243" s="95"/>
      <c r="AD243" s="97">
        <v>1.6587622362918501E-3</v>
      </c>
      <c r="AE243" s="97"/>
      <c r="AF243" s="97"/>
      <c r="AG243" s="97"/>
      <c r="AH243" s="97"/>
      <c r="AI243" s="97"/>
      <c r="AJ243" s="97"/>
      <c r="AK243" s="97"/>
      <c r="AL243" s="97"/>
    </row>
    <row r="244" spans="2:41" s="1" customFormat="1" ht="7.4" customHeight="1" x14ac:dyDescent="0.2">
      <c r="B244" s="12" t="s">
        <v>1127</v>
      </c>
      <c r="C244" s="104">
        <v>21414545.350000001</v>
      </c>
      <c r="D244" s="104"/>
      <c r="E244" s="104"/>
      <c r="F244" s="104"/>
      <c r="G244" s="104"/>
      <c r="H244" s="104"/>
      <c r="I244" s="104"/>
      <c r="J244" s="104"/>
      <c r="K244" s="104"/>
      <c r="L244" s="104"/>
      <c r="M244" s="97">
        <v>7.27590228320404E-3</v>
      </c>
      <c r="N244" s="97"/>
      <c r="O244" s="97"/>
      <c r="P244" s="97"/>
      <c r="Q244" s="97"/>
      <c r="R244" s="97"/>
      <c r="S244" s="97"/>
      <c r="T244" s="97"/>
      <c r="U244" s="97"/>
      <c r="V244" s="95">
        <v>207</v>
      </c>
      <c r="W244" s="95"/>
      <c r="X244" s="95"/>
      <c r="Y244" s="95"/>
      <c r="Z244" s="95"/>
      <c r="AA244" s="95"/>
      <c r="AB244" s="95"/>
      <c r="AC244" s="95"/>
      <c r="AD244" s="97">
        <v>4.8361096184846896E-3</v>
      </c>
      <c r="AE244" s="97"/>
      <c r="AF244" s="97"/>
      <c r="AG244" s="97"/>
      <c r="AH244" s="97"/>
      <c r="AI244" s="97"/>
      <c r="AJ244" s="97"/>
      <c r="AK244" s="97"/>
      <c r="AL244" s="97"/>
    </row>
    <row r="245" spans="2:41" s="1" customFormat="1" ht="8.5" customHeight="1" x14ac:dyDescent="0.2">
      <c r="B245" s="44"/>
      <c r="C245" s="105">
        <v>2943215084.0500002</v>
      </c>
      <c r="D245" s="105"/>
      <c r="E245" s="105"/>
      <c r="F245" s="105"/>
      <c r="G245" s="105"/>
      <c r="H245" s="105"/>
      <c r="I245" s="105"/>
      <c r="J245" s="105"/>
      <c r="K245" s="105"/>
      <c r="L245" s="105"/>
      <c r="M245" s="98">
        <v>1</v>
      </c>
      <c r="N245" s="98"/>
      <c r="O245" s="98"/>
      <c r="P245" s="98"/>
      <c r="Q245" s="98"/>
      <c r="R245" s="98"/>
      <c r="S245" s="98"/>
      <c r="T245" s="98"/>
      <c r="U245" s="98"/>
      <c r="V245" s="96">
        <v>42803</v>
      </c>
      <c r="W245" s="96"/>
      <c r="X245" s="96"/>
      <c r="Y245" s="96"/>
      <c r="Z245" s="96"/>
      <c r="AA245" s="96"/>
      <c r="AB245" s="96"/>
      <c r="AC245" s="96"/>
      <c r="AD245" s="98">
        <v>1</v>
      </c>
      <c r="AE245" s="98"/>
      <c r="AF245" s="98"/>
      <c r="AG245" s="98"/>
      <c r="AH245" s="98"/>
      <c r="AI245" s="98"/>
      <c r="AJ245" s="98"/>
      <c r="AK245" s="98"/>
      <c r="AL245" s="98"/>
    </row>
    <row r="246" spans="2:41" s="1" customFormat="1" ht="6" customHeight="1" x14ac:dyDescent="0.2"/>
    <row r="247" spans="2:41" s="1" customFormat="1" ht="12.75" customHeight="1" x14ac:dyDescent="0.2">
      <c r="B247" s="79" t="s">
        <v>1156</v>
      </c>
      <c r="C247" s="79"/>
      <c r="D247" s="79"/>
      <c r="E247" s="79"/>
      <c r="F247" s="79"/>
      <c r="G247" s="79"/>
      <c r="H247" s="79"/>
      <c r="I247" s="79"/>
      <c r="J247" s="79"/>
      <c r="K247" s="79"/>
      <c r="L247" s="79"/>
      <c r="M247" s="79"/>
      <c r="N247" s="79"/>
      <c r="O247" s="79"/>
      <c r="P247" s="79"/>
      <c r="Q247" s="79"/>
      <c r="R247" s="79"/>
      <c r="S247" s="79"/>
      <c r="T247" s="79"/>
      <c r="U247" s="79"/>
      <c r="V247" s="79"/>
      <c r="W247" s="79"/>
      <c r="X247" s="79"/>
      <c r="Y247" s="79"/>
      <c r="Z247" s="79"/>
      <c r="AA247" s="79"/>
      <c r="AB247" s="79"/>
      <c r="AC247" s="79"/>
      <c r="AD247" s="79"/>
      <c r="AE247" s="79"/>
      <c r="AF247" s="79"/>
      <c r="AG247" s="79"/>
      <c r="AH247" s="79"/>
      <c r="AI247" s="79"/>
      <c r="AJ247" s="79"/>
      <c r="AK247" s="79"/>
      <c r="AL247" s="79"/>
      <c r="AM247" s="79"/>
      <c r="AN247" s="79"/>
      <c r="AO247" s="79"/>
    </row>
    <row r="248" spans="2:41" s="1" customFormat="1" ht="5.25" customHeight="1" x14ac:dyDescent="0.2"/>
    <row r="249" spans="2:41" s="1" customFormat="1" ht="8.9" customHeight="1" x14ac:dyDescent="0.2">
      <c r="B249" s="100"/>
      <c r="C249" s="100"/>
      <c r="D249" s="77" t="s">
        <v>1034</v>
      </c>
      <c r="E249" s="77"/>
      <c r="F249" s="77"/>
      <c r="G249" s="77"/>
      <c r="H249" s="77"/>
      <c r="I249" s="77"/>
      <c r="J249" s="77"/>
      <c r="K249" s="77"/>
      <c r="L249" s="77"/>
      <c r="M249" s="77"/>
      <c r="N249" s="77" t="s">
        <v>1035</v>
      </c>
      <c r="O249" s="77"/>
      <c r="P249" s="77"/>
      <c r="Q249" s="77"/>
      <c r="R249" s="77"/>
      <c r="S249" s="77"/>
      <c r="T249" s="77"/>
      <c r="U249" s="77"/>
      <c r="V249" s="77"/>
      <c r="W249" s="77" t="s">
        <v>1036</v>
      </c>
      <c r="X249" s="77"/>
      <c r="Y249" s="77"/>
      <c r="Z249" s="77"/>
      <c r="AA249" s="77"/>
      <c r="AB249" s="77"/>
      <c r="AC249" s="77"/>
      <c r="AD249" s="77"/>
      <c r="AE249" s="77" t="s">
        <v>1035</v>
      </c>
      <c r="AF249" s="77"/>
      <c r="AG249" s="77"/>
      <c r="AH249" s="77"/>
      <c r="AI249" s="77"/>
      <c r="AJ249" s="77"/>
      <c r="AK249" s="77"/>
      <c r="AL249" s="77"/>
      <c r="AM249" s="45"/>
    </row>
    <row r="250" spans="2:41" s="1" customFormat="1" ht="7.4" customHeight="1" x14ac:dyDescent="0.2">
      <c r="B250" s="99" t="s">
        <v>1128</v>
      </c>
      <c r="C250" s="99"/>
      <c r="D250" s="104">
        <v>21365600.530000001</v>
      </c>
      <c r="E250" s="104"/>
      <c r="F250" s="104"/>
      <c r="G250" s="104"/>
      <c r="H250" s="104"/>
      <c r="I250" s="104"/>
      <c r="J250" s="104"/>
      <c r="K250" s="104"/>
      <c r="L250" s="104"/>
      <c r="M250" s="104"/>
      <c r="N250" s="97">
        <v>7.2592725709328502E-3</v>
      </c>
      <c r="O250" s="97"/>
      <c r="P250" s="97"/>
      <c r="Q250" s="97"/>
      <c r="R250" s="97"/>
      <c r="S250" s="97"/>
      <c r="T250" s="97"/>
      <c r="U250" s="97"/>
      <c r="V250" s="97"/>
      <c r="W250" s="95">
        <v>1965</v>
      </c>
      <c r="X250" s="95"/>
      <c r="Y250" s="95"/>
      <c r="Z250" s="95"/>
      <c r="AA250" s="95"/>
      <c r="AB250" s="95"/>
      <c r="AC250" s="95"/>
      <c r="AD250" s="95"/>
      <c r="AE250" s="97">
        <v>4.5907997103006797E-2</v>
      </c>
      <c r="AF250" s="97"/>
      <c r="AG250" s="97"/>
      <c r="AH250" s="97"/>
      <c r="AI250" s="97"/>
      <c r="AJ250" s="97"/>
      <c r="AK250" s="97"/>
      <c r="AL250" s="97"/>
      <c r="AM250" s="46">
        <v>1</v>
      </c>
    </row>
    <row r="251" spans="2:41" s="1" customFormat="1" ht="7.4" customHeight="1" x14ac:dyDescent="0.2">
      <c r="B251" s="99" t="s">
        <v>1129</v>
      </c>
      <c r="C251" s="99"/>
      <c r="D251" s="104">
        <v>106632756</v>
      </c>
      <c r="E251" s="104"/>
      <c r="F251" s="104"/>
      <c r="G251" s="104"/>
      <c r="H251" s="104"/>
      <c r="I251" s="104"/>
      <c r="J251" s="104"/>
      <c r="K251" s="104"/>
      <c r="L251" s="104"/>
      <c r="M251" s="104"/>
      <c r="N251" s="97">
        <v>3.6230024974344799E-2</v>
      </c>
      <c r="O251" s="97"/>
      <c r="P251" s="97"/>
      <c r="Q251" s="97"/>
      <c r="R251" s="97"/>
      <c r="S251" s="97"/>
      <c r="T251" s="97"/>
      <c r="U251" s="97"/>
      <c r="V251" s="97"/>
      <c r="W251" s="95">
        <v>4233</v>
      </c>
      <c r="X251" s="95"/>
      <c r="Y251" s="95"/>
      <c r="Z251" s="95"/>
      <c r="AA251" s="95"/>
      <c r="AB251" s="95"/>
      <c r="AC251" s="95"/>
      <c r="AD251" s="95"/>
      <c r="AE251" s="97">
        <v>9.8894937270752103E-2</v>
      </c>
      <c r="AF251" s="97"/>
      <c r="AG251" s="97"/>
      <c r="AH251" s="97"/>
      <c r="AI251" s="97"/>
      <c r="AJ251" s="97"/>
      <c r="AK251" s="97"/>
      <c r="AL251" s="97"/>
      <c r="AM251" s="46">
        <v>2</v>
      </c>
    </row>
    <row r="252" spans="2:41" s="1" customFormat="1" ht="7.4" customHeight="1" x14ac:dyDescent="0.2">
      <c r="B252" s="99" t="s">
        <v>1130</v>
      </c>
      <c r="C252" s="99"/>
      <c r="D252" s="104">
        <v>212977480.44</v>
      </c>
      <c r="E252" s="104"/>
      <c r="F252" s="104"/>
      <c r="G252" s="104"/>
      <c r="H252" s="104"/>
      <c r="I252" s="104"/>
      <c r="J252" s="104"/>
      <c r="K252" s="104"/>
      <c r="L252" s="104"/>
      <c r="M252" s="104"/>
      <c r="N252" s="97">
        <v>7.2362187049861498E-2</v>
      </c>
      <c r="O252" s="97"/>
      <c r="P252" s="97"/>
      <c r="Q252" s="97"/>
      <c r="R252" s="97"/>
      <c r="S252" s="97"/>
      <c r="T252" s="97"/>
      <c r="U252" s="97"/>
      <c r="V252" s="97"/>
      <c r="W252" s="95">
        <v>5419</v>
      </c>
      <c r="X252" s="95"/>
      <c r="Y252" s="95"/>
      <c r="Z252" s="95"/>
      <c r="AA252" s="95"/>
      <c r="AB252" s="95"/>
      <c r="AC252" s="95"/>
      <c r="AD252" s="95"/>
      <c r="AE252" s="97">
        <v>0.12660327547134501</v>
      </c>
      <c r="AF252" s="97"/>
      <c r="AG252" s="97"/>
      <c r="AH252" s="97"/>
      <c r="AI252" s="97"/>
      <c r="AJ252" s="97"/>
      <c r="AK252" s="97"/>
      <c r="AL252" s="97"/>
      <c r="AM252" s="46">
        <v>3</v>
      </c>
    </row>
    <row r="253" spans="2:41" s="1" customFormat="1" ht="7.4" customHeight="1" x14ac:dyDescent="0.2">
      <c r="B253" s="99" t="s">
        <v>1131</v>
      </c>
      <c r="C253" s="99"/>
      <c r="D253" s="104">
        <v>425411961.68000102</v>
      </c>
      <c r="E253" s="104"/>
      <c r="F253" s="104"/>
      <c r="G253" s="104"/>
      <c r="H253" s="104"/>
      <c r="I253" s="104"/>
      <c r="J253" s="104"/>
      <c r="K253" s="104"/>
      <c r="L253" s="104"/>
      <c r="M253" s="104"/>
      <c r="N253" s="97">
        <v>0.144539882248298</v>
      </c>
      <c r="O253" s="97"/>
      <c r="P253" s="97"/>
      <c r="Q253" s="97"/>
      <c r="R253" s="97"/>
      <c r="S253" s="97"/>
      <c r="T253" s="97"/>
      <c r="U253" s="97"/>
      <c r="V253" s="97"/>
      <c r="W253" s="95">
        <v>6425</v>
      </c>
      <c r="X253" s="95"/>
      <c r="Y253" s="95"/>
      <c r="Z253" s="95"/>
      <c r="AA253" s="95"/>
      <c r="AB253" s="95"/>
      <c r="AC253" s="95"/>
      <c r="AD253" s="95"/>
      <c r="AE253" s="97">
        <v>0.15010630096021299</v>
      </c>
      <c r="AF253" s="97"/>
      <c r="AG253" s="97"/>
      <c r="AH253" s="97"/>
      <c r="AI253" s="97"/>
      <c r="AJ253" s="97"/>
      <c r="AK253" s="97"/>
      <c r="AL253" s="97"/>
      <c r="AM253" s="46">
        <v>4</v>
      </c>
    </row>
    <row r="254" spans="2:41" s="1" customFormat="1" ht="7.4" customHeight="1" x14ac:dyDescent="0.2">
      <c r="B254" s="99" t="s">
        <v>1132</v>
      </c>
      <c r="C254" s="99"/>
      <c r="D254" s="104">
        <v>462414328.69999999</v>
      </c>
      <c r="E254" s="104"/>
      <c r="F254" s="104"/>
      <c r="G254" s="104"/>
      <c r="H254" s="104"/>
      <c r="I254" s="104"/>
      <c r="J254" s="104"/>
      <c r="K254" s="104"/>
      <c r="L254" s="104"/>
      <c r="M254" s="104"/>
      <c r="N254" s="97">
        <v>0.15711197295975299</v>
      </c>
      <c r="O254" s="97"/>
      <c r="P254" s="97"/>
      <c r="Q254" s="97"/>
      <c r="R254" s="97"/>
      <c r="S254" s="97"/>
      <c r="T254" s="97"/>
      <c r="U254" s="97"/>
      <c r="V254" s="97"/>
      <c r="W254" s="95">
        <v>5217</v>
      </c>
      <c r="X254" s="95"/>
      <c r="Y254" s="95"/>
      <c r="Z254" s="95"/>
      <c r="AA254" s="95"/>
      <c r="AB254" s="95"/>
      <c r="AC254" s="95"/>
      <c r="AD254" s="95"/>
      <c r="AE254" s="97">
        <v>0.121883980094853</v>
      </c>
      <c r="AF254" s="97"/>
      <c r="AG254" s="97"/>
      <c r="AH254" s="97"/>
      <c r="AI254" s="97"/>
      <c r="AJ254" s="97"/>
      <c r="AK254" s="97"/>
      <c r="AL254" s="97"/>
      <c r="AM254" s="46">
        <v>5</v>
      </c>
    </row>
    <row r="255" spans="2:41" s="1" customFormat="1" ht="7.4" customHeight="1" x14ac:dyDescent="0.2">
      <c r="B255" s="99" t="s">
        <v>1133</v>
      </c>
      <c r="C255" s="99"/>
      <c r="D255" s="104">
        <v>94154629.830000103</v>
      </c>
      <c r="E255" s="104"/>
      <c r="F255" s="104"/>
      <c r="G255" s="104"/>
      <c r="H255" s="104"/>
      <c r="I255" s="104"/>
      <c r="J255" s="104"/>
      <c r="K255" s="104"/>
      <c r="L255" s="104"/>
      <c r="M255" s="104"/>
      <c r="N255" s="97">
        <v>3.1990400681298103E-2</v>
      </c>
      <c r="O255" s="97"/>
      <c r="P255" s="97"/>
      <c r="Q255" s="97"/>
      <c r="R255" s="97"/>
      <c r="S255" s="97"/>
      <c r="T255" s="97"/>
      <c r="U255" s="97"/>
      <c r="V255" s="97"/>
      <c r="W255" s="95">
        <v>1745</v>
      </c>
      <c r="X255" s="95"/>
      <c r="Y255" s="95"/>
      <c r="Z255" s="95"/>
      <c r="AA255" s="95"/>
      <c r="AB255" s="95"/>
      <c r="AC255" s="95"/>
      <c r="AD255" s="95"/>
      <c r="AE255" s="97">
        <v>4.0768170455341902E-2</v>
      </c>
      <c r="AF255" s="97"/>
      <c r="AG255" s="97"/>
      <c r="AH255" s="97"/>
      <c r="AI255" s="97"/>
      <c r="AJ255" s="97"/>
      <c r="AK255" s="97"/>
      <c r="AL255" s="97"/>
      <c r="AM255" s="46">
        <v>6</v>
      </c>
    </row>
    <row r="256" spans="2:41" s="1" customFormat="1" ht="7.4" customHeight="1" x14ac:dyDescent="0.2">
      <c r="B256" s="99" t="s">
        <v>1134</v>
      </c>
      <c r="C256" s="99"/>
      <c r="D256" s="104">
        <v>131630006.31</v>
      </c>
      <c r="E256" s="104"/>
      <c r="F256" s="104"/>
      <c r="G256" s="104"/>
      <c r="H256" s="104"/>
      <c r="I256" s="104"/>
      <c r="J256" s="104"/>
      <c r="K256" s="104"/>
      <c r="L256" s="104"/>
      <c r="M256" s="104"/>
      <c r="N256" s="97">
        <v>4.47232032151966E-2</v>
      </c>
      <c r="O256" s="97"/>
      <c r="P256" s="97"/>
      <c r="Q256" s="97"/>
      <c r="R256" s="97"/>
      <c r="S256" s="97"/>
      <c r="T256" s="97"/>
      <c r="U256" s="97"/>
      <c r="V256" s="97"/>
      <c r="W256" s="95">
        <v>2068</v>
      </c>
      <c r="X256" s="95"/>
      <c r="Y256" s="95"/>
      <c r="Z256" s="95"/>
      <c r="AA256" s="95"/>
      <c r="AB256" s="95"/>
      <c r="AC256" s="95"/>
      <c r="AD256" s="95"/>
      <c r="AE256" s="97">
        <v>4.8314370488049901E-2</v>
      </c>
      <c r="AF256" s="97"/>
      <c r="AG256" s="97"/>
      <c r="AH256" s="97"/>
      <c r="AI256" s="97"/>
      <c r="AJ256" s="97"/>
      <c r="AK256" s="97"/>
      <c r="AL256" s="97"/>
      <c r="AM256" s="46">
        <v>7</v>
      </c>
    </row>
    <row r="257" spans="2:41" s="1" customFormat="1" ht="7.4" customHeight="1" x14ac:dyDescent="0.2">
      <c r="B257" s="99" t="s">
        <v>1135</v>
      </c>
      <c r="C257" s="99"/>
      <c r="D257" s="104">
        <v>157150701.77000001</v>
      </c>
      <c r="E257" s="104"/>
      <c r="F257" s="104"/>
      <c r="G257" s="104"/>
      <c r="H257" s="104"/>
      <c r="I257" s="104"/>
      <c r="J257" s="104"/>
      <c r="K257" s="104"/>
      <c r="L257" s="104"/>
      <c r="M257" s="104"/>
      <c r="N257" s="97">
        <v>5.3394229535462003E-2</v>
      </c>
      <c r="O257" s="97"/>
      <c r="P257" s="97"/>
      <c r="Q257" s="97"/>
      <c r="R257" s="97"/>
      <c r="S257" s="97"/>
      <c r="T257" s="97"/>
      <c r="U257" s="97"/>
      <c r="V257" s="97"/>
      <c r="W257" s="95">
        <v>2205</v>
      </c>
      <c r="X257" s="95"/>
      <c r="Y257" s="95"/>
      <c r="Z257" s="95"/>
      <c r="AA257" s="95"/>
      <c r="AB257" s="95"/>
      <c r="AC257" s="95"/>
      <c r="AD257" s="95"/>
      <c r="AE257" s="97">
        <v>5.15150807186412E-2</v>
      </c>
      <c r="AF257" s="97"/>
      <c r="AG257" s="97"/>
      <c r="AH257" s="97"/>
      <c r="AI257" s="97"/>
      <c r="AJ257" s="97"/>
      <c r="AK257" s="97"/>
      <c r="AL257" s="97"/>
      <c r="AM257" s="46">
        <v>8</v>
      </c>
    </row>
    <row r="258" spans="2:41" s="1" customFormat="1" ht="7.4" customHeight="1" x14ac:dyDescent="0.2">
      <c r="B258" s="99" t="s">
        <v>1136</v>
      </c>
      <c r="C258" s="99"/>
      <c r="D258" s="104">
        <v>158311513.47999999</v>
      </c>
      <c r="E258" s="104"/>
      <c r="F258" s="104"/>
      <c r="G258" s="104"/>
      <c r="H258" s="104"/>
      <c r="I258" s="104"/>
      <c r="J258" s="104"/>
      <c r="K258" s="104"/>
      <c r="L258" s="104"/>
      <c r="M258" s="104"/>
      <c r="N258" s="97">
        <v>5.3788632145142401E-2</v>
      </c>
      <c r="O258" s="97"/>
      <c r="P258" s="97"/>
      <c r="Q258" s="97"/>
      <c r="R258" s="97"/>
      <c r="S258" s="97"/>
      <c r="T258" s="97"/>
      <c r="U258" s="97"/>
      <c r="V258" s="97"/>
      <c r="W258" s="95">
        <v>2143</v>
      </c>
      <c r="X258" s="95"/>
      <c r="Y258" s="95"/>
      <c r="Z258" s="95"/>
      <c r="AA258" s="95"/>
      <c r="AB258" s="95"/>
      <c r="AC258" s="95"/>
      <c r="AD258" s="95"/>
      <c r="AE258" s="97">
        <v>5.00665841179357E-2</v>
      </c>
      <c r="AF258" s="97"/>
      <c r="AG258" s="97"/>
      <c r="AH258" s="97"/>
      <c r="AI258" s="97"/>
      <c r="AJ258" s="97"/>
      <c r="AK258" s="97"/>
      <c r="AL258" s="97"/>
      <c r="AM258" s="46">
        <v>9</v>
      </c>
    </row>
    <row r="259" spans="2:41" s="1" customFormat="1" ht="7.4" customHeight="1" x14ac:dyDescent="0.2">
      <c r="B259" s="99" t="s">
        <v>1137</v>
      </c>
      <c r="C259" s="99"/>
      <c r="D259" s="104">
        <v>198736119.97999999</v>
      </c>
      <c r="E259" s="104"/>
      <c r="F259" s="104"/>
      <c r="G259" s="104"/>
      <c r="H259" s="104"/>
      <c r="I259" s="104"/>
      <c r="J259" s="104"/>
      <c r="K259" s="104"/>
      <c r="L259" s="104"/>
      <c r="M259" s="104"/>
      <c r="N259" s="97">
        <v>6.7523478340743404E-2</v>
      </c>
      <c r="O259" s="97"/>
      <c r="P259" s="97"/>
      <c r="Q259" s="97"/>
      <c r="R259" s="97"/>
      <c r="S259" s="97"/>
      <c r="T259" s="97"/>
      <c r="U259" s="97"/>
      <c r="V259" s="97"/>
      <c r="W259" s="95">
        <v>2039</v>
      </c>
      <c r="X259" s="95"/>
      <c r="Y259" s="95"/>
      <c r="Z259" s="95"/>
      <c r="AA259" s="95"/>
      <c r="AB259" s="95"/>
      <c r="AC259" s="95"/>
      <c r="AD259" s="95"/>
      <c r="AE259" s="97">
        <v>4.7636847884494099E-2</v>
      </c>
      <c r="AF259" s="97"/>
      <c r="AG259" s="97"/>
      <c r="AH259" s="97"/>
      <c r="AI259" s="97"/>
      <c r="AJ259" s="97"/>
      <c r="AK259" s="97"/>
      <c r="AL259" s="97"/>
      <c r="AM259" s="46">
        <v>10</v>
      </c>
    </row>
    <row r="260" spans="2:41" s="1" customFormat="1" ht="7.4" customHeight="1" x14ac:dyDescent="0.2">
      <c r="B260" s="99" t="s">
        <v>1138</v>
      </c>
      <c r="C260" s="99"/>
      <c r="D260" s="104">
        <v>465904283.97000098</v>
      </c>
      <c r="E260" s="104"/>
      <c r="F260" s="104"/>
      <c r="G260" s="104"/>
      <c r="H260" s="104"/>
      <c r="I260" s="104"/>
      <c r="J260" s="104"/>
      <c r="K260" s="104"/>
      <c r="L260" s="104"/>
      <c r="M260" s="104"/>
      <c r="N260" s="97">
        <v>0.158297735865397</v>
      </c>
      <c r="O260" s="97"/>
      <c r="P260" s="97"/>
      <c r="Q260" s="97"/>
      <c r="R260" s="97"/>
      <c r="S260" s="97"/>
      <c r="T260" s="97"/>
      <c r="U260" s="97"/>
      <c r="V260" s="97"/>
      <c r="W260" s="95">
        <v>5120</v>
      </c>
      <c r="X260" s="95"/>
      <c r="Y260" s="95"/>
      <c r="Z260" s="95"/>
      <c r="AA260" s="95"/>
      <c r="AB260" s="95"/>
      <c r="AC260" s="95"/>
      <c r="AD260" s="95"/>
      <c r="AE260" s="97">
        <v>0.11961778380020099</v>
      </c>
      <c r="AF260" s="97"/>
      <c r="AG260" s="97"/>
      <c r="AH260" s="97"/>
      <c r="AI260" s="97"/>
      <c r="AJ260" s="97"/>
      <c r="AK260" s="97"/>
      <c r="AL260" s="97"/>
      <c r="AM260" s="46">
        <v>11</v>
      </c>
    </row>
    <row r="261" spans="2:41" s="1" customFormat="1" ht="7.4" customHeight="1" x14ac:dyDescent="0.2">
      <c r="B261" s="99" t="s">
        <v>1139</v>
      </c>
      <c r="C261" s="99"/>
      <c r="D261" s="104">
        <v>204353399.28999999</v>
      </c>
      <c r="E261" s="104"/>
      <c r="F261" s="104"/>
      <c r="G261" s="104"/>
      <c r="H261" s="104"/>
      <c r="I261" s="104"/>
      <c r="J261" s="104"/>
      <c r="K261" s="104"/>
      <c r="L261" s="104"/>
      <c r="M261" s="104"/>
      <c r="N261" s="97">
        <v>6.9432030434147002E-2</v>
      </c>
      <c r="O261" s="97"/>
      <c r="P261" s="97"/>
      <c r="Q261" s="97"/>
      <c r="R261" s="97"/>
      <c r="S261" s="97"/>
      <c r="T261" s="97"/>
      <c r="U261" s="97"/>
      <c r="V261" s="97"/>
      <c r="W261" s="95">
        <v>1916</v>
      </c>
      <c r="X261" s="95"/>
      <c r="Y261" s="95"/>
      <c r="Z261" s="95"/>
      <c r="AA261" s="95"/>
      <c r="AB261" s="95"/>
      <c r="AC261" s="95"/>
      <c r="AD261" s="95"/>
      <c r="AE261" s="97">
        <v>4.4763217531481402E-2</v>
      </c>
      <c r="AF261" s="97"/>
      <c r="AG261" s="97"/>
      <c r="AH261" s="97"/>
      <c r="AI261" s="97"/>
      <c r="AJ261" s="97"/>
      <c r="AK261" s="97"/>
      <c r="AL261" s="97"/>
      <c r="AM261" s="46">
        <v>12</v>
      </c>
    </row>
    <row r="262" spans="2:41" s="1" customFormat="1" ht="7.4" customHeight="1" x14ac:dyDescent="0.2">
      <c r="B262" s="99" t="s">
        <v>1140</v>
      </c>
      <c r="C262" s="99"/>
      <c r="D262" s="104">
        <v>92067722.810000002</v>
      </c>
      <c r="E262" s="104"/>
      <c r="F262" s="104"/>
      <c r="G262" s="104"/>
      <c r="H262" s="104"/>
      <c r="I262" s="104"/>
      <c r="J262" s="104"/>
      <c r="K262" s="104"/>
      <c r="L262" s="104"/>
      <c r="M262" s="104"/>
      <c r="N262" s="97">
        <v>3.1281343762111502E-2</v>
      </c>
      <c r="O262" s="97"/>
      <c r="P262" s="97"/>
      <c r="Q262" s="97"/>
      <c r="R262" s="97"/>
      <c r="S262" s="97"/>
      <c r="T262" s="97"/>
      <c r="U262" s="97"/>
      <c r="V262" s="97"/>
      <c r="W262" s="95">
        <v>772</v>
      </c>
      <c r="X262" s="95"/>
      <c r="Y262" s="95"/>
      <c r="Z262" s="95"/>
      <c r="AA262" s="95"/>
      <c r="AB262" s="95"/>
      <c r="AC262" s="95"/>
      <c r="AD262" s="95"/>
      <c r="AE262" s="97">
        <v>1.8036118963624E-2</v>
      </c>
      <c r="AF262" s="97"/>
      <c r="AG262" s="97"/>
      <c r="AH262" s="97"/>
      <c r="AI262" s="97"/>
      <c r="AJ262" s="97"/>
      <c r="AK262" s="97"/>
      <c r="AL262" s="97"/>
      <c r="AM262" s="46">
        <v>13</v>
      </c>
    </row>
    <row r="263" spans="2:41" s="1" customFormat="1" ht="7.4" customHeight="1" x14ac:dyDescent="0.2">
      <c r="B263" s="99" t="s">
        <v>1141</v>
      </c>
      <c r="C263" s="99"/>
      <c r="D263" s="104">
        <v>212104579.25999999</v>
      </c>
      <c r="E263" s="104"/>
      <c r="F263" s="104"/>
      <c r="G263" s="104"/>
      <c r="H263" s="104"/>
      <c r="I263" s="104"/>
      <c r="J263" s="104"/>
      <c r="K263" s="104"/>
      <c r="L263" s="104"/>
      <c r="M263" s="104"/>
      <c r="N263" s="97">
        <v>7.2065606217311895E-2</v>
      </c>
      <c r="O263" s="97"/>
      <c r="P263" s="97"/>
      <c r="Q263" s="97"/>
      <c r="R263" s="97"/>
      <c r="S263" s="97"/>
      <c r="T263" s="97"/>
      <c r="U263" s="97"/>
      <c r="V263" s="97"/>
      <c r="W263" s="95">
        <v>1536</v>
      </c>
      <c r="X263" s="95"/>
      <c r="Y263" s="95"/>
      <c r="Z263" s="95"/>
      <c r="AA263" s="95"/>
      <c r="AB263" s="95"/>
      <c r="AC263" s="95"/>
      <c r="AD263" s="95"/>
      <c r="AE263" s="97">
        <v>3.5885335140060301E-2</v>
      </c>
      <c r="AF263" s="97"/>
      <c r="AG263" s="97"/>
      <c r="AH263" s="97"/>
      <c r="AI263" s="97"/>
      <c r="AJ263" s="97"/>
      <c r="AK263" s="97"/>
      <c r="AL263" s="97"/>
      <c r="AM263" s="46">
        <v>14</v>
      </c>
    </row>
    <row r="264" spans="2:41" s="1" customFormat="1" ht="7.4" customHeight="1" x14ac:dyDescent="0.2">
      <c r="B264" s="100"/>
      <c r="C264" s="100"/>
      <c r="D264" s="105">
        <v>2943215084.0500002</v>
      </c>
      <c r="E264" s="105"/>
      <c r="F264" s="105"/>
      <c r="G264" s="105"/>
      <c r="H264" s="105"/>
      <c r="I264" s="105"/>
      <c r="J264" s="105"/>
      <c r="K264" s="105"/>
      <c r="L264" s="105"/>
      <c r="M264" s="105"/>
      <c r="N264" s="98">
        <v>1</v>
      </c>
      <c r="O264" s="98"/>
      <c r="P264" s="98"/>
      <c r="Q264" s="98"/>
      <c r="R264" s="98"/>
      <c r="S264" s="98"/>
      <c r="T264" s="98"/>
      <c r="U264" s="98"/>
      <c r="V264" s="98"/>
      <c r="W264" s="96">
        <v>42803</v>
      </c>
      <c r="X264" s="96"/>
      <c r="Y264" s="96"/>
      <c r="Z264" s="96"/>
      <c r="AA264" s="96"/>
      <c r="AB264" s="96"/>
      <c r="AC264" s="96"/>
      <c r="AD264" s="96"/>
      <c r="AE264" s="98">
        <v>1</v>
      </c>
      <c r="AF264" s="98"/>
      <c r="AG264" s="98"/>
      <c r="AH264" s="98"/>
      <c r="AI264" s="98"/>
      <c r="AJ264" s="98"/>
      <c r="AK264" s="98"/>
      <c r="AL264" s="98"/>
      <c r="AM264" s="47"/>
    </row>
    <row r="265" spans="2:41" s="1" customFormat="1" ht="6" customHeight="1" x14ac:dyDescent="0.2"/>
    <row r="266" spans="2:41" s="1" customFormat="1" ht="12.75" customHeight="1" x14ac:dyDescent="0.2">
      <c r="B266" s="79" t="s">
        <v>1157</v>
      </c>
      <c r="C266" s="79"/>
      <c r="D266" s="79"/>
      <c r="E266" s="79"/>
      <c r="F266" s="79"/>
      <c r="G266" s="79"/>
      <c r="H266" s="79"/>
      <c r="I266" s="79"/>
      <c r="J266" s="79"/>
      <c r="K266" s="79"/>
      <c r="L266" s="79"/>
      <c r="M266" s="79"/>
      <c r="N266" s="79"/>
      <c r="O266" s="79"/>
      <c r="P266" s="79"/>
      <c r="Q266" s="79"/>
      <c r="R266" s="79"/>
      <c r="S266" s="79"/>
      <c r="T266" s="79"/>
      <c r="U266" s="79"/>
      <c r="V266" s="79"/>
      <c r="W266" s="79"/>
      <c r="X266" s="79"/>
      <c r="Y266" s="79"/>
      <c r="Z266" s="79"/>
      <c r="AA266" s="79"/>
      <c r="AB266" s="79"/>
      <c r="AC266" s="79"/>
      <c r="AD266" s="79"/>
      <c r="AE266" s="79"/>
      <c r="AF266" s="79"/>
      <c r="AG266" s="79"/>
      <c r="AH266" s="79"/>
      <c r="AI266" s="79"/>
      <c r="AJ266" s="79"/>
      <c r="AK266" s="79"/>
      <c r="AL266" s="79"/>
      <c r="AM266" s="79"/>
      <c r="AN266" s="79"/>
      <c r="AO266" s="79"/>
    </row>
    <row r="267" spans="2:41" s="1" customFormat="1" ht="5.25" customHeight="1" x14ac:dyDescent="0.2"/>
    <row r="268" spans="2:41" s="1" customFormat="1" ht="7.15" customHeight="1" x14ac:dyDescent="0.2">
      <c r="B268" s="77" t="s">
        <v>1037</v>
      </c>
      <c r="C268" s="77"/>
      <c r="D268" s="77" t="s">
        <v>1034</v>
      </c>
      <c r="E268" s="77"/>
      <c r="F268" s="77"/>
      <c r="G268" s="77"/>
      <c r="H268" s="77"/>
      <c r="I268" s="77"/>
      <c r="J268" s="77"/>
      <c r="K268" s="77"/>
      <c r="L268" s="77"/>
      <c r="M268" s="77"/>
      <c r="N268" s="77" t="s">
        <v>1035</v>
      </c>
      <c r="O268" s="77"/>
      <c r="P268" s="77"/>
      <c r="Q268" s="77"/>
      <c r="R268" s="77"/>
      <c r="S268" s="77"/>
      <c r="T268" s="77"/>
      <c r="U268" s="77"/>
      <c r="V268" s="77"/>
      <c r="W268" s="77" t="s">
        <v>1036</v>
      </c>
      <c r="X268" s="77"/>
      <c r="Y268" s="77"/>
      <c r="Z268" s="77"/>
      <c r="AA268" s="77"/>
      <c r="AB268" s="77"/>
      <c r="AC268" s="77"/>
      <c r="AD268" s="77"/>
      <c r="AE268" s="77" t="s">
        <v>1035</v>
      </c>
      <c r="AF268" s="77"/>
      <c r="AG268" s="77"/>
      <c r="AH268" s="77"/>
      <c r="AI268" s="77"/>
      <c r="AJ268" s="77"/>
      <c r="AK268" s="77"/>
      <c r="AL268" s="77"/>
    </row>
    <row r="269" spans="2:41" s="1" customFormat="1" ht="7.15" customHeight="1" x14ac:dyDescent="0.2">
      <c r="B269" s="99" t="s">
        <v>1142</v>
      </c>
      <c r="C269" s="99"/>
      <c r="D269" s="104">
        <v>38410900.280000001</v>
      </c>
      <c r="E269" s="104"/>
      <c r="F269" s="104"/>
      <c r="G269" s="104"/>
      <c r="H269" s="104"/>
      <c r="I269" s="104"/>
      <c r="J269" s="104"/>
      <c r="K269" s="104"/>
      <c r="L269" s="104"/>
      <c r="M269" s="104"/>
      <c r="N269" s="97">
        <v>1.3050660309590701E-2</v>
      </c>
      <c r="O269" s="97"/>
      <c r="P269" s="97"/>
      <c r="Q269" s="97"/>
      <c r="R269" s="97"/>
      <c r="S269" s="97"/>
      <c r="T269" s="97"/>
      <c r="U269" s="97"/>
      <c r="V269" s="97"/>
      <c r="W269" s="95">
        <v>1809</v>
      </c>
      <c r="X269" s="95"/>
      <c r="Y269" s="95"/>
      <c r="Z269" s="95"/>
      <c r="AA269" s="95"/>
      <c r="AB269" s="95"/>
      <c r="AC269" s="95"/>
      <c r="AD269" s="95"/>
      <c r="AE269" s="97">
        <v>4.2263392752844402E-2</v>
      </c>
      <c r="AF269" s="97"/>
      <c r="AG269" s="97"/>
      <c r="AH269" s="97"/>
      <c r="AI269" s="97"/>
      <c r="AJ269" s="97"/>
      <c r="AK269" s="97"/>
      <c r="AL269" s="97"/>
    </row>
    <row r="270" spans="2:41" s="1" customFormat="1" ht="7.15" customHeight="1" x14ac:dyDescent="0.2">
      <c r="B270" s="99" t="s">
        <v>1039</v>
      </c>
      <c r="C270" s="99"/>
      <c r="D270" s="104">
        <v>133597301.7</v>
      </c>
      <c r="E270" s="104"/>
      <c r="F270" s="104"/>
      <c r="G270" s="104"/>
      <c r="H270" s="104"/>
      <c r="I270" s="104"/>
      <c r="J270" s="104"/>
      <c r="K270" s="104"/>
      <c r="L270" s="104"/>
      <c r="M270" s="104"/>
      <c r="N270" s="97">
        <v>4.5391620348779797E-2</v>
      </c>
      <c r="O270" s="97"/>
      <c r="P270" s="97"/>
      <c r="Q270" s="97"/>
      <c r="R270" s="97"/>
      <c r="S270" s="97"/>
      <c r="T270" s="97"/>
      <c r="U270" s="97"/>
      <c r="V270" s="97"/>
      <c r="W270" s="95">
        <v>5270</v>
      </c>
      <c r="X270" s="95"/>
      <c r="Y270" s="95"/>
      <c r="Z270" s="95"/>
      <c r="AA270" s="95"/>
      <c r="AB270" s="95"/>
      <c r="AC270" s="95"/>
      <c r="AD270" s="95"/>
      <c r="AE270" s="97">
        <v>0.12312221105997199</v>
      </c>
      <c r="AF270" s="97"/>
      <c r="AG270" s="97"/>
      <c r="AH270" s="97"/>
      <c r="AI270" s="97"/>
      <c r="AJ270" s="97"/>
      <c r="AK270" s="97"/>
      <c r="AL270" s="97"/>
    </row>
    <row r="271" spans="2:41" s="1" customFormat="1" ht="7.15" customHeight="1" x14ac:dyDescent="0.2">
      <c r="B271" s="99" t="s">
        <v>1040</v>
      </c>
      <c r="C271" s="99"/>
      <c r="D271" s="104">
        <v>183952331.53999999</v>
      </c>
      <c r="E271" s="104"/>
      <c r="F271" s="104"/>
      <c r="G271" s="104"/>
      <c r="H271" s="104"/>
      <c r="I271" s="104"/>
      <c r="J271" s="104"/>
      <c r="K271" s="104"/>
      <c r="L271" s="104"/>
      <c r="M271" s="104"/>
      <c r="N271" s="97">
        <v>6.2500471860477594E-2</v>
      </c>
      <c r="O271" s="97"/>
      <c r="P271" s="97"/>
      <c r="Q271" s="97"/>
      <c r="R271" s="97"/>
      <c r="S271" s="97"/>
      <c r="T271" s="97"/>
      <c r="U271" s="97"/>
      <c r="V271" s="97"/>
      <c r="W271" s="95">
        <v>5310</v>
      </c>
      <c r="X271" s="95"/>
      <c r="Y271" s="95"/>
      <c r="Z271" s="95"/>
      <c r="AA271" s="95"/>
      <c r="AB271" s="95"/>
      <c r="AC271" s="95"/>
      <c r="AD271" s="95"/>
      <c r="AE271" s="97">
        <v>0.124056724995912</v>
      </c>
      <c r="AF271" s="97"/>
      <c r="AG271" s="97"/>
      <c r="AH271" s="97"/>
      <c r="AI271" s="97"/>
      <c r="AJ271" s="97"/>
      <c r="AK271" s="97"/>
      <c r="AL271" s="97"/>
    </row>
    <row r="272" spans="2:41" s="1" customFormat="1" ht="7.15" customHeight="1" x14ac:dyDescent="0.2">
      <c r="B272" s="99" t="s">
        <v>1041</v>
      </c>
      <c r="C272" s="99"/>
      <c r="D272" s="104">
        <v>209949977.41</v>
      </c>
      <c r="E272" s="104"/>
      <c r="F272" s="104"/>
      <c r="G272" s="104"/>
      <c r="H272" s="104"/>
      <c r="I272" s="104"/>
      <c r="J272" s="104"/>
      <c r="K272" s="104"/>
      <c r="L272" s="104"/>
      <c r="M272" s="104"/>
      <c r="N272" s="97">
        <v>7.1333548998090704E-2</v>
      </c>
      <c r="O272" s="97"/>
      <c r="P272" s="97"/>
      <c r="Q272" s="97"/>
      <c r="R272" s="97"/>
      <c r="S272" s="97"/>
      <c r="T272" s="97"/>
      <c r="U272" s="97"/>
      <c r="V272" s="97"/>
      <c r="W272" s="95">
        <v>4314</v>
      </c>
      <c r="X272" s="95"/>
      <c r="Y272" s="95"/>
      <c r="Z272" s="95"/>
      <c r="AA272" s="95"/>
      <c r="AB272" s="95"/>
      <c r="AC272" s="95"/>
      <c r="AD272" s="95"/>
      <c r="AE272" s="97">
        <v>0.100787327991029</v>
      </c>
      <c r="AF272" s="97"/>
      <c r="AG272" s="97"/>
      <c r="AH272" s="97"/>
      <c r="AI272" s="97"/>
      <c r="AJ272" s="97"/>
      <c r="AK272" s="97"/>
      <c r="AL272" s="97"/>
    </row>
    <row r="273" spans="2:41" s="1" customFormat="1" ht="7.15" customHeight="1" x14ac:dyDescent="0.2">
      <c r="B273" s="99" t="s">
        <v>1042</v>
      </c>
      <c r="C273" s="99"/>
      <c r="D273" s="104">
        <v>253068851.07000101</v>
      </c>
      <c r="E273" s="104"/>
      <c r="F273" s="104"/>
      <c r="G273" s="104"/>
      <c r="H273" s="104"/>
      <c r="I273" s="104"/>
      <c r="J273" s="104"/>
      <c r="K273" s="104"/>
      <c r="L273" s="104"/>
      <c r="M273" s="104"/>
      <c r="N273" s="97">
        <v>8.5983811526871498E-2</v>
      </c>
      <c r="O273" s="97"/>
      <c r="P273" s="97"/>
      <c r="Q273" s="97"/>
      <c r="R273" s="97"/>
      <c r="S273" s="97"/>
      <c r="T273" s="97"/>
      <c r="U273" s="97"/>
      <c r="V273" s="97"/>
      <c r="W273" s="95">
        <v>4184</v>
      </c>
      <c r="X273" s="95"/>
      <c r="Y273" s="95"/>
      <c r="Z273" s="95"/>
      <c r="AA273" s="95"/>
      <c r="AB273" s="95"/>
      <c r="AC273" s="95"/>
      <c r="AD273" s="95"/>
      <c r="AE273" s="97">
        <v>9.7750157699226695E-2</v>
      </c>
      <c r="AF273" s="97"/>
      <c r="AG273" s="97"/>
      <c r="AH273" s="97"/>
      <c r="AI273" s="97"/>
      <c r="AJ273" s="97"/>
      <c r="AK273" s="97"/>
      <c r="AL273" s="97"/>
    </row>
    <row r="274" spans="2:41" s="1" customFormat="1" ht="7.15" customHeight="1" x14ac:dyDescent="0.2">
      <c r="B274" s="99" t="s">
        <v>1043</v>
      </c>
      <c r="C274" s="99"/>
      <c r="D274" s="104">
        <v>195024797.94999999</v>
      </c>
      <c r="E274" s="104"/>
      <c r="F274" s="104"/>
      <c r="G274" s="104"/>
      <c r="H274" s="104"/>
      <c r="I274" s="104"/>
      <c r="J274" s="104"/>
      <c r="K274" s="104"/>
      <c r="L274" s="104"/>
      <c r="M274" s="104"/>
      <c r="N274" s="97">
        <v>6.62625028686782E-2</v>
      </c>
      <c r="O274" s="97"/>
      <c r="P274" s="97"/>
      <c r="Q274" s="97"/>
      <c r="R274" s="97"/>
      <c r="S274" s="97"/>
      <c r="T274" s="97"/>
      <c r="U274" s="97"/>
      <c r="V274" s="97"/>
      <c r="W274" s="95">
        <v>2776</v>
      </c>
      <c r="X274" s="95"/>
      <c r="Y274" s="95"/>
      <c r="Z274" s="95"/>
      <c r="AA274" s="95"/>
      <c r="AB274" s="95"/>
      <c r="AC274" s="95"/>
      <c r="AD274" s="95"/>
      <c r="AE274" s="97">
        <v>6.4855267154171406E-2</v>
      </c>
      <c r="AF274" s="97"/>
      <c r="AG274" s="97"/>
      <c r="AH274" s="97"/>
      <c r="AI274" s="97"/>
      <c r="AJ274" s="97"/>
      <c r="AK274" s="97"/>
      <c r="AL274" s="97"/>
    </row>
    <row r="275" spans="2:41" s="1" customFormat="1" ht="7.15" customHeight="1" x14ac:dyDescent="0.2">
      <c r="B275" s="99" t="s">
        <v>1044</v>
      </c>
      <c r="C275" s="99"/>
      <c r="D275" s="104">
        <v>304763606.44999999</v>
      </c>
      <c r="E275" s="104"/>
      <c r="F275" s="104"/>
      <c r="G275" s="104"/>
      <c r="H275" s="104"/>
      <c r="I275" s="104"/>
      <c r="J275" s="104"/>
      <c r="K275" s="104"/>
      <c r="L275" s="104"/>
      <c r="M275" s="104"/>
      <c r="N275" s="97">
        <v>0.103547854216156</v>
      </c>
      <c r="O275" s="97"/>
      <c r="P275" s="97"/>
      <c r="Q275" s="97"/>
      <c r="R275" s="97"/>
      <c r="S275" s="97"/>
      <c r="T275" s="97"/>
      <c r="U275" s="97"/>
      <c r="V275" s="97"/>
      <c r="W275" s="95">
        <v>3929</v>
      </c>
      <c r="X275" s="95"/>
      <c r="Y275" s="95"/>
      <c r="Z275" s="95"/>
      <c r="AA275" s="95"/>
      <c r="AB275" s="95"/>
      <c r="AC275" s="95"/>
      <c r="AD275" s="95"/>
      <c r="AE275" s="97">
        <v>9.1792631357615104E-2</v>
      </c>
      <c r="AF275" s="97"/>
      <c r="AG275" s="97"/>
      <c r="AH275" s="97"/>
      <c r="AI275" s="97"/>
      <c r="AJ275" s="97"/>
      <c r="AK275" s="97"/>
      <c r="AL275" s="97"/>
    </row>
    <row r="276" spans="2:41" s="1" customFormat="1" ht="7.15" customHeight="1" x14ac:dyDescent="0.2">
      <c r="B276" s="99" t="s">
        <v>1045</v>
      </c>
      <c r="C276" s="99"/>
      <c r="D276" s="104">
        <v>310137850.14999902</v>
      </c>
      <c r="E276" s="104"/>
      <c r="F276" s="104"/>
      <c r="G276" s="104"/>
      <c r="H276" s="104"/>
      <c r="I276" s="104"/>
      <c r="J276" s="104"/>
      <c r="K276" s="104"/>
      <c r="L276" s="104"/>
      <c r="M276" s="104"/>
      <c r="N276" s="97">
        <v>0.105373831437163</v>
      </c>
      <c r="O276" s="97"/>
      <c r="P276" s="97"/>
      <c r="Q276" s="97"/>
      <c r="R276" s="97"/>
      <c r="S276" s="97"/>
      <c r="T276" s="97"/>
      <c r="U276" s="97"/>
      <c r="V276" s="97"/>
      <c r="W276" s="95">
        <v>3434</v>
      </c>
      <c r="X276" s="95"/>
      <c r="Y276" s="95"/>
      <c r="Z276" s="95"/>
      <c r="AA276" s="95"/>
      <c r="AB276" s="95"/>
      <c r="AC276" s="95"/>
      <c r="AD276" s="95"/>
      <c r="AE276" s="97">
        <v>8.0228021400369096E-2</v>
      </c>
      <c r="AF276" s="97"/>
      <c r="AG276" s="97"/>
      <c r="AH276" s="97"/>
      <c r="AI276" s="97"/>
      <c r="AJ276" s="97"/>
      <c r="AK276" s="97"/>
      <c r="AL276" s="97"/>
    </row>
    <row r="277" spans="2:41" s="1" customFormat="1" ht="7.15" customHeight="1" x14ac:dyDescent="0.2">
      <c r="B277" s="99" t="s">
        <v>1046</v>
      </c>
      <c r="C277" s="99"/>
      <c r="D277" s="104">
        <v>284804182.19999999</v>
      </c>
      <c r="E277" s="104"/>
      <c r="F277" s="104"/>
      <c r="G277" s="104"/>
      <c r="H277" s="104"/>
      <c r="I277" s="104"/>
      <c r="J277" s="104"/>
      <c r="K277" s="104"/>
      <c r="L277" s="104"/>
      <c r="M277" s="104"/>
      <c r="N277" s="97">
        <v>9.6766350425228201E-2</v>
      </c>
      <c r="O277" s="97"/>
      <c r="P277" s="97"/>
      <c r="Q277" s="97"/>
      <c r="R277" s="97"/>
      <c r="S277" s="97"/>
      <c r="T277" s="97"/>
      <c r="U277" s="97"/>
      <c r="V277" s="97"/>
      <c r="W277" s="95">
        <v>2941</v>
      </c>
      <c r="X277" s="95"/>
      <c r="Y277" s="95"/>
      <c r="Z277" s="95"/>
      <c r="AA277" s="95"/>
      <c r="AB277" s="95"/>
      <c r="AC277" s="95"/>
      <c r="AD277" s="95"/>
      <c r="AE277" s="97">
        <v>6.8710137139920094E-2</v>
      </c>
      <c r="AF277" s="97"/>
      <c r="AG277" s="97"/>
      <c r="AH277" s="97"/>
      <c r="AI277" s="97"/>
      <c r="AJ277" s="97"/>
      <c r="AK277" s="97"/>
      <c r="AL277" s="97"/>
    </row>
    <row r="278" spans="2:41" s="1" customFormat="1" ht="7.15" customHeight="1" x14ac:dyDescent="0.2">
      <c r="B278" s="99" t="s">
        <v>1047</v>
      </c>
      <c r="C278" s="99"/>
      <c r="D278" s="104">
        <v>355691474.54000002</v>
      </c>
      <c r="E278" s="104"/>
      <c r="F278" s="104"/>
      <c r="G278" s="104"/>
      <c r="H278" s="104"/>
      <c r="I278" s="104"/>
      <c r="J278" s="104"/>
      <c r="K278" s="104"/>
      <c r="L278" s="104"/>
      <c r="M278" s="104"/>
      <c r="N278" s="97">
        <v>0.120851335829168</v>
      </c>
      <c r="O278" s="97"/>
      <c r="P278" s="97"/>
      <c r="Q278" s="97"/>
      <c r="R278" s="97"/>
      <c r="S278" s="97"/>
      <c r="T278" s="97"/>
      <c r="U278" s="97"/>
      <c r="V278" s="97"/>
      <c r="W278" s="95">
        <v>3496</v>
      </c>
      <c r="X278" s="95"/>
      <c r="Y278" s="95"/>
      <c r="Z278" s="95"/>
      <c r="AA278" s="95"/>
      <c r="AB278" s="95"/>
      <c r="AC278" s="95"/>
      <c r="AD278" s="95"/>
      <c r="AE278" s="97">
        <v>8.1676518001074699E-2</v>
      </c>
      <c r="AF278" s="97"/>
      <c r="AG278" s="97"/>
      <c r="AH278" s="97"/>
      <c r="AI278" s="97"/>
      <c r="AJ278" s="97"/>
      <c r="AK278" s="97"/>
      <c r="AL278" s="97"/>
    </row>
    <row r="279" spans="2:41" s="1" customFormat="1" ht="7.15" customHeight="1" x14ac:dyDescent="0.2">
      <c r="B279" s="99" t="s">
        <v>1048</v>
      </c>
      <c r="C279" s="99"/>
      <c r="D279" s="104">
        <v>223675490.06</v>
      </c>
      <c r="E279" s="104"/>
      <c r="F279" s="104"/>
      <c r="G279" s="104"/>
      <c r="H279" s="104"/>
      <c r="I279" s="104"/>
      <c r="J279" s="104"/>
      <c r="K279" s="104"/>
      <c r="L279" s="104"/>
      <c r="M279" s="104"/>
      <c r="N279" s="97">
        <v>7.5996990934217495E-2</v>
      </c>
      <c r="O279" s="97"/>
      <c r="P279" s="97"/>
      <c r="Q279" s="97"/>
      <c r="R279" s="97"/>
      <c r="S279" s="97"/>
      <c r="T279" s="97"/>
      <c r="U279" s="97"/>
      <c r="V279" s="97"/>
      <c r="W279" s="95">
        <v>1997</v>
      </c>
      <c r="X279" s="95"/>
      <c r="Y279" s="95"/>
      <c r="Z279" s="95"/>
      <c r="AA279" s="95"/>
      <c r="AB279" s="95"/>
      <c r="AC279" s="95"/>
      <c r="AD279" s="95"/>
      <c r="AE279" s="97">
        <v>4.6655608251758102E-2</v>
      </c>
      <c r="AF279" s="97"/>
      <c r="AG279" s="97"/>
      <c r="AH279" s="97"/>
      <c r="AI279" s="97"/>
      <c r="AJ279" s="97"/>
      <c r="AK279" s="97"/>
      <c r="AL279" s="97"/>
    </row>
    <row r="280" spans="2:41" s="1" customFormat="1" ht="7.15" customHeight="1" x14ac:dyDescent="0.2">
      <c r="B280" s="99" t="s">
        <v>1049</v>
      </c>
      <c r="C280" s="99"/>
      <c r="D280" s="104">
        <v>196061123.74000001</v>
      </c>
      <c r="E280" s="104"/>
      <c r="F280" s="104"/>
      <c r="G280" s="104"/>
      <c r="H280" s="104"/>
      <c r="I280" s="104"/>
      <c r="J280" s="104"/>
      <c r="K280" s="104"/>
      <c r="L280" s="104"/>
      <c r="M280" s="104"/>
      <c r="N280" s="97">
        <v>6.6614609582052994E-2</v>
      </c>
      <c r="O280" s="97"/>
      <c r="P280" s="97"/>
      <c r="Q280" s="97"/>
      <c r="R280" s="97"/>
      <c r="S280" s="97"/>
      <c r="T280" s="97"/>
      <c r="U280" s="97"/>
      <c r="V280" s="97"/>
      <c r="W280" s="95">
        <v>1669</v>
      </c>
      <c r="X280" s="95"/>
      <c r="Y280" s="95"/>
      <c r="Z280" s="95"/>
      <c r="AA280" s="95"/>
      <c r="AB280" s="95"/>
      <c r="AC280" s="95"/>
      <c r="AD280" s="95"/>
      <c r="AE280" s="97">
        <v>3.8992593977057698E-2</v>
      </c>
      <c r="AF280" s="97"/>
      <c r="AG280" s="97"/>
      <c r="AH280" s="97"/>
      <c r="AI280" s="97"/>
      <c r="AJ280" s="97"/>
      <c r="AK280" s="97"/>
      <c r="AL280" s="97"/>
    </row>
    <row r="281" spans="2:41" s="1" customFormat="1" ht="7.15" customHeight="1" x14ac:dyDescent="0.2">
      <c r="B281" s="99" t="s">
        <v>1050</v>
      </c>
      <c r="C281" s="99"/>
      <c r="D281" s="104">
        <v>246409869.55000001</v>
      </c>
      <c r="E281" s="104"/>
      <c r="F281" s="104"/>
      <c r="G281" s="104"/>
      <c r="H281" s="104"/>
      <c r="I281" s="104"/>
      <c r="J281" s="104"/>
      <c r="K281" s="104"/>
      <c r="L281" s="104"/>
      <c r="M281" s="104"/>
      <c r="N281" s="97">
        <v>8.3721326003442703E-2</v>
      </c>
      <c r="O281" s="97"/>
      <c r="P281" s="97"/>
      <c r="Q281" s="97"/>
      <c r="R281" s="97"/>
      <c r="S281" s="97"/>
      <c r="T281" s="97"/>
      <c r="U281" s="97"/>
      <c r="V281" s="97"/>
      <c r="W281" s="95">
        <v>1604</v>
      </c>
      <c r="X281" s="95"/>
      <c r="Y281" s="95"/>
      <c r="Z281" s="95"/>
      <c r="AA281" s="95"/>
      <c r="AB281" s="95"/>
      <c r="AC281" s="95"/>
      <c r="AD281" s="95"/>
      <c r="AE281" s="97">
        <v>3.7474008831156702E-2</v>
      </c>
      <c r="AF281" s="97"/>
      <c r="AG281" s="97"/>
      <c r="AH281" s="97"/>
      <c r="AI281" s="97"/>
      <c r="AJ281" s="97"/>
      <c r="AK281" s="97"/>
      <c r="AL281" s="97"/>
    </row>
    <row r="282" spans="2:41" s="1" customFormat="1" ht="7.15" customHeight="1" x14ac:dyDescent="0.2">
      <c r="B282" s="99" t="s">
        <v>1051</v>
      </c>
      <c r="C282" s="99"/>
      <c r="D282" s="104">
        <v>5345051.51</v>
      </c>
      <c r="E282" s="104"/>
      <c r="F282" s="104"/>
      <c r="G282" s="104"/>
      <c r="H282" s="104"/>
      <c r="I282" s="104"/>
      <c r="J282" s="104"/>
      <c r="K282" s="104"/>
      <c r="L282" s="104"/>
      <c r="M282" s="104"/>
      <c r="N282" s="97">
        <v>1.8160587511820501E-3</v>
      </c>
      <c r="O282" s="97"/>
      <c r="P282" s="97"/>
      <c r="Q282" s="97"/>
      <c r="R282" s="97"/>
      <c r="S282" s="97"/>
      <c r="T282" s="97"/>
      <c r="U282" s="97"/>
      <c r="V282" s="97"/>
      <c r="W282" s="95">
        <v>50</v>
      </c>
      <c r="X282" s="95"/>
      <c r="Y282" s="95"/>
      <c r="Z282" s="95"/>
      <c r="AA282" s="95"/>
      <c r="AB282" s="95"/>
      <c r="AC282" s="95"/>
      <c r="AD282" s="95"/>
      <c r="AE282" s="97">
        <v>1.1681424199238399E-3</v>
      </c>
      <c r="AF282" s="97"/>
      <c r="AG282" s="97"/>
      <c r="AH282" s="97"/>
      <c r="AI282" s="97"/>
      <c r="AJ282" s="97"/>
      <c r="AK282" s="97"/>
      <c r="AL282" s="97"/>
    </row>
    <row r="283" spans="2:41" s="1" customFormat="1" ht="7.15" customHeight="1" x14ac:dyDescent="0.2">
      <c r="B283" s="99" t="s">
        <v>1052</v>
      </c>
      <c r="C283" s="99"/>
      <c r="D283" s="104">
        <v>583557.49</v>
      </c>
      <c r="E283" s="104"/>
      <c r="F283" s="104"/>
      <c r="G283" s="104"/>
      <c r="H283" s="104"/>
      <c r="I283" s="104"/>
      <c r="J283" s="104"/>
      <c r="K283" s="104"/>
      <c r="L283" s="104"/>
      <c r="M283" s="104"/>
      <c r="N283" s="97">
        <v>1.98272118528625E-4</v>
      </c>
      <c r="O283" s="97"/>
      <c r="P283" s="97"/>
      <c r="Q283" s="97"/>
      <c r="R283" s="97"/>
      <c r="S283" s="97"/>
      <c r="T283" s="97"/>
      <c r="U283" s="97"/>
      <c r="V283" s="97"/>
      <c r="W283" s="95">
        <v>6</v>
      </c>
      <c r="X283" s="95"/>
      <c r="Y283" s="95"/>
      <c r="Z283" s="95"/>
      <c r="AA283" s="95"/>
      <c r="AB283" s="95"/>
      <c r="AC283" s="95"/>
      <c r="AD283" s="95"/>
      <c r="AE283" s="97">
        <v>1.4017709039086001E-4</v>
      </c>
      <c r="AF283" s="97"/>
      <c r="AG283" s="97"/>
      <c r="AH283" s="97"/>
      <c r="AI283" s="97"/>
      <c r="AJ283" s="97"/>
      <c r="AK283" s="97"/>
      <c r="AL283" s="97"/>
    </row>
    <row r="284" spans="2:41" s="1" customFormat="1" ht="7.15" customHeight="1" x14ac:dyDescent="0.2">
      <c r="B284" s="99" t="s">
        <v>1053</v>
      </c>
      <c r="C284" s="99"/>
      <c r="D284" s="104">
        <v>1517403.07</v>
      </c>
      <c r="E284" s="104"/>
      <c r="F284" s="104"/>
      <c r="G284" s="104"/>
      <c r="H284" s="104"/>
      <c r="I284" s="104"/>
      <c r="J284" s="104"/>
      <c r="K284" s="104"/>
      <c r="L284" s="104"/>
      <c r="M284" s="104"/>
      <c r="N284" s="97">
        <v>5.1555969464249399E-4</v>
      </c>
      <c r="O284" s="97"/>
      <c r="P284" s="97"/>
      <c r="Q284" s="97"/>
      <c r="R284" s="97"/>
      <c r="S284" s="97"/>
      <c r="T284" s="97"/>
      <c r="U284" s="97"/>
      <c r="V284" s="97"/>
      <c r="W284" s="95">
        <v>10</v>
      </c>
      <c r="X284" s="95"/>
      <c r="Y284" s="95"/>
      <c r="Z284" s="95"/>
      <c r="AA284" s="95"/>
      <c r="AB284" s="95"/>
      <c r="AC284" s="95"/>
      <c r="AD284" s="95"/>
      <c r="AE284" s="97">
        <v>2.33628483984767E-4</v>
      </c>
      <c r="AF284" s="97"/>
      <c r="AG284" s="97"/>
      <c r="AH284" s="97"/>
      <c r="AI284" s="97"/>
      <c r="AJ284" s="97"/>
      <c r="AK284" s="97"/>
      <c r="AL284" s="97"/>
    </row>
    <row r="285" spans="2:41" s="1" customFormat="1" ht="7.15" customHeight="1" x14ac:dyDescent="0.2">
      <c r="B285" s="99" t="s">
        <v>1054</v>
      </c>
      <c r="C285" s="99"/>
      <c r="D285" s="104">
        <v>221315.34</v>
      </c>
      <c r="E285" s="104"/>
      <c r="F285" s="104"/>
      <c r="G285" s="104"/>
      <c r="H285" s="104"/>
      <c r="I285" s="104"/>
      <c r="J285" s="104"/>
      <c r="K285" s="104"/>
      <c r="L285" s="104"/>
      <c r="M285" s="104"/>
      <c r="N285" s="97">
        <v>7.5195095730299096E-5</v>
      </c>
      <c r="O285" s="97"/>
      <c r="P285" s="97"/>
      <c r="Q285" s="97"/>
      <c r="R285" s="97"/>
      <c r="S285" s="97"/>
      <c r="T285" s="97"/>
      <c r="U285" s="97"/>
      <c r="V285" s="97"/>
      <c r="W285" s="95">
        <v>4</v>
      </c>
      <c r="X285" s="95"/>
      <c r="Y285" s="95"/>
      <c r="Z285" s="95"/>
      <c r="AA285" s="95"/>
      <c r="AB285" s="95"/>
      <c r="AC285" s="95"/>
      <c r="AD285" s="95"/>
      <c r="AE285" s="97">
        <v>9.3451393593907002E-5</v>
      </c>
      <c r="AF285" s="97"/>
      <c r="AG285" s="97"/>
      <c r="AH285" s="97"/>
      <c r="AI285" s="97"/>
      <c r="AJ285" s="97"/>
      <c r="AK285" s="97"/>
      <c r="AL285" s="97"/>
    </row>
    <row r="286" spans="2:41" s="1" customFormat="1" ht="6.4" customHeight="1" x14ac:dyDescent="0.2">
      <c r="B286" s="100"/>
      <c r="C286" s="100"/>
      <c r="D286" s="105">
        <v>2943215084.0500002</v>
      </c>
      <c r="E286" s="105"/>
      <c r="F286" s="105"/>
      <c r="G286" s="105"/>
      <c r="H286" s="105"/>
      <c r="I286" s="105"/>
      <c r="J286" s="105"/>
      <c r="K286" s="105"/>
      <c r="L286" s="105"/>
      <c r="M286" s="105"/>
      <c r="N286" s="98">
        <v>1</v>
      </c>
      <c r="O286" s="98"/>
      <c r="P286" s="98"/>
      <c r="Q286" s="98"/>
      <c r="R286" s="98"/>
      <c r="S286" s="98"/>
      <c r="T286" s="98"/>
      <c r="U286" s="98"/>
      <c r="V286" s="98"/>
      <c r="W286" s="96">
        <v>42803</v>
      </c>
      <c r="X286" s="96"/>
      <c r="Y286" s="96"/>
      <c r="Z286" s="96"/>
      <c r="AA286" s="96"/>
      <c r="AB286" s="96"/>
      <c r="AC286" s="96"/>
      <c r="AD286" s="96"/>
      <c r="AE286" s="98">
        <v>1</v>
      </c>
      <c r="AF286" s="98"/>
      <c r="AG286" s="98"/>
      <c r="AH286" s="98"/>
      <c r="AI286" s="98"/>
      <c r="AJ286" s="98"/>
      <c r="AK286" s="98"/>
      <c r="AL286" s="98"/>
    </row>
    <row r="287" spans="2:41" s="1" customFormat="1" ht="6" customHeight="1" x14ac:dyDescent="0.2"/>
    <row r="288" spans="2:41" s="1" customFormat="1" ht="12.75" customHeight="1" x14ac:dyDescent="0.2">
      <c r="B288" s="79" t="s">
        <v>1158</v>
      </c>
      <c r="C288" s="79"/>
      <c r="D288" s="79"/>
      <c r="E288" s="79"/>
      <c r="F288" s="79"/>
      <c r="G288" s="79"/>
      <c r="H288" s="79"/>
      <c r="I288" s="79"/>
      <c r="J288" s="79"/>
      <c r="K288" s="79"/>
      <c r="L288" s="79"/>
      <c r="M288" s="79"/>
      <c r="N288" s="79"/>
      <c r="O288" s="79"/>
      <c r="P288" s="79"/>
      <c r="Q288" s="79"/>
      <c r="R288" s="79"/>
      <c r="S288" s="79"/>
      <c r="T288" s="79"/>
      <c r="U288" s="79"/>
      <c r="V288" s="79"/>
      <c r="W288" s="79"/>
      <c r="X288" s="79"/>
      <c r="Y288" s="79"/>
      <c r="Z288" s="79"/>
      <c r="AA288" s="79"/>
      <c r="AB288" s="79"/>
      <c r="AC288" s="79"/>
      <c r="AD288" s="79"/>
      <c r="AE288" s="79"/>
      <c r="AF288" s="79"/>
      <c r="AG288" s="79"/>
      <c r="AH288" s="79"/>
      <c r="AI288" s="79"/>
      <c r="AJ288" s="79"/>
      <c r="AK288" s="79"/>
      <c r="AL288" s="79"/>
      <c r="AM288" s="79"/>
      <c r="AN288" s="79"/>
      <c r="AO288" s="79"/>
    </row>
    <row r="289" spans="2:39" s="1" customFormat="1" ht="5.25" customHeight="1" x14ac:dyDescent="0.2"/>
    <row r="290" spans="2:39" s="1" customFormat="1" ht="8.15" customHeight="1" x14ac:dyDescent="0.2">
      <c r="B290" s="77" t="s">
        <v>1037</v>
      </c>
      <c r="C290" s="77"/>
      <c r="D290" s="77" t="s">
        <v>1034</v>
      </c>
      <c r="E290" s="77"/>
      <c r="F290" s="77"/>
      <c r="G290" s="77"/>
      <c r="H290" s="77"/>
      <c r="I290" s="77"/>
      <c r="J290" s="77"/>
      <c r="K290" s="77"/>
      <c r="L290" s="77"/>
      <c r="M290" s="77"/>
      <c r="N290" s="77" t="s">
        <v>1035</v>
      </c>
      <c r="O290" s="77"/>
      <c r="P290" s="77"/>
      <c r="Q290" s="77"/>
      <c r="R290" s="77"/>
      <c r="S290" s="77"/>
      <c r="T290" s="77"/>
      <c r="U290" s="77"/>
      <c r="V290" s="77"/>
      <c r="W290" s="77" t="s">
        <v>1036</v>
      </c>
      <c r="X290" s="77"/>
      <c r="Y290" s="77"/>
      <c r="Z290" s="77"/>
      <c r="AA290" s="77"/>
      <c r="AB290" s="77"/>
      <c r="AC290" s="77"/>
      <c r="AD290" s="77"/>
      <c r="AE290" s="77" t="s">
        <v>1035</v>
      </c>
      <c r="AF290" s="77"/>
      <c r="AG290" s="77"/>
      <c r="AH290" s="77"/>
      <c r="AI290" s="77"/>
      <c r="AJ290" s="77"/>
      <c r="AK290" s="77"/>
      <c r="AL290" s="77"/>
      <c r="AM290" s="77"/>
    </row>
    <row r="291" spans="2:39" s="1" customFormat="1" ht="8.15" customHeight="1" x14ac:dyDescent="0.2">
      <c r="B291" s="99" t="s">
        <v>1110</v>
      </c>
      <c r="C291" s="99"/>
      <c r="D291" s="104">
        <v>2758508341.1299901</v>
      </c>
      <c r="E291" s="104"/>
      <c r="F291" s="104"/>
      <c r="G291" s="104"/>
      <c r="H291" s="104"/>
      <c r="I291" s="104"/>
      <c r="J291" s="104"/>
      <c r="K291" s="104"/>
      <c r="L291" s="104"/>
      <c r="M291" s="104"/>
      <c r="N291" s="97">
        <v>0.937243205934568</v>
      </c>
      <c r="O291" s="97"/>
      <c r="P291" s="97"/>
      <c r="Q291" s="97"/>
      <c r="R291" s="97"/>
      <c r="S291" s="97"/>
      <c r="T291" s="97"/>
      <c r="U291" s="97"/>
      <c r="V291" s="97"/>
      <c r="W291" s="95">
        <v>40630</v>
      </c>
      <c r="X291" s="95"/>
      <c r="Y291" s="95"/>
      <c r="Z291" s="95"/>
      <c r="AA291" s="95"/>
      <c r="AB291" s="95"/>
      <c r="AC291" s="95"/>
      <c r="AD291" s="95"/>
      <c r="AE291" s="97">
        <v>0.94923253043011002</v>
      </c>
      <c r="AF291" s="97"/>
      <c r="AG291" s="97"/>
      <c r="AH291" s="97"/>
      <c r="AI291" s="97"/>
      <c r="AJ291" s="97"/>
      <c r="AK291" s="97"/>
      <c r="AL291" s="97"/>
      <c r="AM291" s="97"/>
    </row>
    <row r="292" spans="2:39" s="1" customFormat="1" ht="8.15" customHeight="1" x14ac:dyDescent="0.2">
      <c r="B292" s="99" t="s">
        <v>1142</v>
      </c>
      <c r="C292" s="99"/>
      <c r="D292" s="104">
        <v>73679554.390000001</v>
      </c>
      <c r="E292" s="104"/>
      <c r="F292" s="104"/>
      <c r="G292" s="104"/>
      <c r="H292" s="104"/>
      <c r="I292" s="104"/>
      <c r="J292" s="104"/>
      <c r="K292" s="104"/>
      <c r="L292" s="104"/>
      <c r="M292" s="104"/>
      <c r="N292" s="97">
        <v>2.5033696921875601E-2</v>
      </c>
      <c r="O292" s="97"/>
      <c r="P292" s="97"/>
      <c r="Q292" s="97"/>
      <c r="R292" s="97"/>
      <c r="S292" s="97"/>
      <c r="T292" s="97"/>
      <c r="U292" s="97"/>
      <c r="V292" s="97"/>
      <c r="W292" s="95">
        <v>1157</v>
      </c>
      <c r="X292" s="95"/>
      <c r="Y292" s="95"/>
      <c r="Z292" s="95"/>
      <c r="AA292" s="95"/>
      <c r="AB292" s="95"/>
      <c r="AC292" s="95"/>
      <c r="AD292" s="95"/>
      <c r="AE292" s="97">
        <v>2.70308155970376E-2</v>
      </c>
      <c r="AF292" s="97"/>
      <c r="AG292" s="97"/>
      <c r="AH292" s="97"/>
      <c r="AI292" s="97"/>
      <c r="AJ292" s="97"/>
      <c r="AK292" s="97"/>
      <c r="AL292" s="97"/>
      <c r="AM292" s="97"/>
    </row>
    <row r="293" spans="2:39" s="1" customFormat="1" ht="8.15" customHeight="1" x14ac:dyDescent="0.2">
      <c r="B293" s="99" t="s">
        <v>1039</v>
      </c>
      <c r="C293" s="99"/>
      <c r="D293" s="104">
        <v>28696052.920000002</v>
      </c>
      <c r="E293" s="104"/>
      <c r="F293" s="104"/>
      <c r="G293" s="104"/>
      <c r="H293" s="104"/>
      <c r="I293" s="104"/>
      <c r="J293" s="104"/>
      <c r="K293" s="104"/>
      <c r="L293" s="104"/>
      <c r="M293" s="104"/>
      <c r="N293" s="97">
        <v>9.7499000584466491E-3</v>
      </c>
      <c r="O293" s="97"/>
      <c r="P293" s="97"/>
      <c r="Q293" s="97"/>
      <c r="R293" s="97"/>
      <c r="S293" s="97"/>
      <c r="T293" s="97"/>
      <c r="U293" s="97"/>
      <c r="V293" s="97"/>
      <c r="W293" s="95">
        <v>298</v>
      </c>
      <c r="X293" s="95"/>
      <c r="Y293" s="95"/>
      <c r="Z293" s="95"/>
      <c r="AA293" s="95"/>
      <c r="AB293" s="95"/>
      <c r="AC293" s="95"/>
      <c r="AD293" s="95"/>
      <c r="AE293" s="97">
        <v>6.9621288227460698E-3</v>
      </c>
      <c r="AF293" s="97"/>
      <c r="AG293" s="97"/>
      <c r="AH293" s="97"/>
      <c r="AI293" s="97"/>
      <c r="AJ293" s="97"/>
      <c r="AK293" s="97"/>
      <c r="AL293" s="97"/>
      <c r="AM293" s="97"/>
    </row>
    <row r="294" spans="2:39" s="1" customFormat="1" ht="8.15" customHeight="1" x14ac:dyDescent="0.2">
      <c r="B294" s="99" t="s">
        <v>1040</v>
      </c>
      <c r="C294" s="99"/>
      <c r="D294" s="104">
        <v>16584911.880000001</v>
      </c>
      <c r="E294" s="104"/>
      <c r="F294" s="104"/>
      <c r="G294" s="104"/>
      <c r="H294" s="104"/>
      <c r="I294" s="104"/>
      <c r="J294" s="104"/>
      <c r="K294" s="104"/>
      <c r="L294" s="104"/>
      <c r="M294" s="104"/>
      <c r="N294" s="97">
        <v>5.6349642844241198E-3</v>
      </c>
      <c r="O294" s="97"/>
      <c r="P294" s="97"/>
      <c r="Q294" s="97"/>
      <c r="R294" s="97"/>
      <c r="S294" s="97"/>
      <c r="T294" s="97"/>
      <c r="U294" s="97"/>
      <c r="V294" s="97"/>
      <c r="W294" s="95">
        <v>171</v>
      </c>
      <c r="X294" s="95"/>
      <c r="Y294" s="95"/>
      <c r="Z294" s="95"/>
      <c r="AA294" s="95"/>
      <c r="AB294" s="95"/>
      <c r="AC294" s="95"/>
      <c r="AD294" s="95"/>
      <c r="AE294" s="97">
        <v>3.9950470761395199E-3</v>
      </c>
      <c r="AF294" s="97"/>
      <c r="AG294" s="97"/>
      <c r="AH294" s="97"/>
      <c r="AI294" s="97"/>
      <c r="AJ294" s="97"/>
      <c r="AK294" s="97"/>
      <c r="AL294" s="97"/>
      <c r="AM294" s="97"/>
    </row>
    <row r="295" spans="2:39" s="1" customFormat="1" ht="8.15" customHeight="1" x14ac:dyDescent="0.2">
      <c r="B295" s="99" t="s">
        <v>1041</v>
      </c>
      <c r="C295" s="99"/>
      <c r="D295" s="104">
        <v>8531677.6699999999</v>
      </c>
      <c r="E295" s="104"/>
      <c r="F295" s="104"/>
      <c r="G295" s="104"/>
      <c r="H295" s="104"/>
      <c r="I295" s="104"/>
      <c r="J295" s="104"/>
      <c r="K295" s="104"/>
      <c r="L295" s="104"/>
      <c r="M295" s="104"/>
      <c r="N295" s="97">
        <v>2.8987611935788501E-3</v>
      </c>
      <c r="O295" s="97"/>
      <c r="P295" s="97"/>
      <c r="Q295" s="97"/>
      <c r="R295" s="97"/>
      <c r="S295" s="97"/>
      <c r="T295" s="97"/>
      <c r="U295" s="97"/>
      <c r="V295" s="97"/>
      <c r="W295" s="95">
        <v>88</v>
      </c>
      <c r="X295" s="95"/>
      <c r="Y295" s="95"/>
      <c r="Z295" s="95"/>
      <c r="AA295" s="95"/>
      <c r="AB295" s="95"/>
      <c r="AC295" s="95"/>
      <c r="AD295" s="95"/>
      <c r="AE295" s="97">
        <v>2.0559306590659499E-3</v>
      </c>
      <c r="AF295" s="97"/>
      <c r="AG295" s="97"/>
      <c r="AH295" s="97"/>
      <c r="AI295" s="97"/>
      <c r="AJ295" s="97"/>
      <c r="AK295" s="97"/>
      <c r="AL295" s="97"/>
      <c r="AM295" s="97"/>
    </row>
    <row r="296" spans="2:39" s="1" customFormat="1" ht="8.15" customHeight="1" x14ac:dyDescent="0.2">
      <c r="B296" s="99" t="s">
        <v>1042</v>
      </c>
      <c r="C296" s="99"/>
      <c r="D296" s="104">
        <v>23413496.309999999</v>
      </c>
      <c r="E296" s="104"/>
      <c r="F296" s="104"/>
      <c r="G296" s="104"/>
      <c r="H296" s="104"/>
      <c r="I296" s="104"/>
      <c r="J296" s="104"/>
      <c r="K296" s="104"/>
      <c r="L296" s="104"/>
      <c r="M296" s="104"/>
      <c r="N296" s="97">
        <v>7.9550748556853901E-3</v>
      </c>
      <c r="O296" s="97"/>
      <c r="P296" s="97"/>
      <c r="Q296" s="97"/>
      <c r="R296" s="97"/>
      <c r="S296" s="97"/>
      <c r="T296" s="97"/>
      <c r="U296" s="97"/>
      <c r="V296" s="97"/>
      <c r="W296" s="95">
        <v>139</v>
      </c>
      <c r="X296" s="95"/>
      <c r="Y296" s="95"/>
      <c r="Z296" s="95"/>
      <c r="AA296" s="95"/>
      <c r="AB296" s="95"/>
      <c r="AC296" s="95"/>
      <c r="AD296" s="95"/>
      <c r="AE296" s="97">
        <v>3.2474359273882698E-3</v>
      </c>
      <c r="AF296" s="97"/>
      <c r="AG296" s="97"/>
      <c r="AH296" s="97"/>
      <c r="AI296" s="97"/>
      <c r="AJ296" s="97"/>
      <c r="AK296" s="97"/>
      <c r="AL296" s="97"/>
      <c r="AM296" s="97"/>
    </row>
    <row r="297" spans="2:39" s="1" customFormat="1" ht="8.15" customHeight="1" x14ac:dyDescent="0.2">
      <c r="B297" s="99" t="s">
        <v>1043</v>
      </c>
      <c r="C297" s="99"/>
      <c r="D297" s="104">
        <v>6787261.2699999996</v>
      </c>
      <c r="E297" s="104"/>
      <c r="F297" s="104"/>
      <c r="G297" s="104"/>
      <c r="H297" s="104"/>
      <c r="I297" s="104"/>
      <c r="J297" s="104"/>
      <c r="K297" s="104"/>
      <c r="L297" s="104"/>
      <c r="M297" s="104"/>
      <c r="N297" s="97">
        <v>2.3060704284854502E-3</v>
      </c>
      <c r="O297" s="97"/>
      <c r="P297" s="97"/>
      <c r="Q297" s="97"/>
      <c r="R297" s="97"/>
      <c r="S297" s="97"/>
      <c r="T297" s="97"/>
      <c r="U297" s="97"/>
      <c r="V297" s="97"/>
      <c r="W297" s="95">
        <v>82</v>
      </c>
      <c r="X297" s="95"/>
      <c r="Y297" s="95"/>
      <c r="Z297" s="95"/>
      <c r="AA297" s="95"/>
      <c r="AB297" s="95"/>
      <c r="AC297" s="95"/>
      <c r="AD297" s="95"/>
      <c r="AE297" s="97">
        <v>1.9157535686750899E-3</v>
      </c>
      <c r="AF297" s="97"/>
      <c r="AG297" s="97"/>
      <c r="AH297" s="97"/>
      <c r="AI297" s="97"/>
      <c r="AJ297" s="97"/>
      <c r="AK297" s="97"/>
      <c r="AL297" s="97"/>
      <c r="AM297" s="97"/>
    </row>
    <row r="298" spans="2:39" s="1" customFormat="1" ht="8.15" customHeight="1" x14ac:dyDescent="0.2">
      <c r="B298" s="99" t="s">
        <v>1045</v>
      </c>
      <c r="C298" s="99"/>
      <c r="D298" s="104">
        <v>4219928.24</v>
      </c>
      <c r="E298" s="104"/>
      <c r="F298" s="104"/>
      <c r="G298" s="104"/>
      <c r="H298" s="104"/>
      <c r="I298" s="104"/>
      <c r="J298" s="104"/>
      <c r="K298" s="104"/>
      <c r="L298" s="104"/>
      <c r="M298" s="104"/>
      <c r="N298" s="97">
        <v>1.4337818064567699E-3</v>
      </c>
      <c r="O298" s="97"/>
      <c r="P298" s="97"/>
      <c r="Q298" s="97"/>
      <c r="R298" s="97"/>
      <c r="S298" s="97"/>
      <c r="T298" s="97"/>
      <c r="U298" s="97"/>
      <c r="V298" s="97"/>
      <c r="W298" s="95">
        <v>31</v>
      </c>
      <c r="X298" s="95"/>
      <c r="Y298" s="95"/>
      <c r="Z298" s="95"/>
      <c r="AA298" s="95"/>
      <c r="AB298" s="95"/>
      <c r="AC298" s="95"/>
      <c r="AD298" s="95"/>
      <c r="AE298" s="97">
        <v>7.2424830035277903E-4</v>
      </c>
      <c r="AF298" s="97"/>
      <c r="AG298" s="97"/>
      <c r="AH298" s="97"/>
      <c r="AI298" s="97"/>
      <c r="AJ298" s="97"/>
      <c r="AK298" s="97"/>
      <c r="AL298" s="97"/>
      <c r="AM298" s="97"/>
    </row>
    <row r="299" spans="2:39" s="1" customFormat="1" ht="8.15" customHeight="1" x14ac:dyDescent="0.2">
      <c r="B299" s="99" t="s">
        <v>1044</v>
      </c>
      <c r="C299" s="99"/>
      <c r="D299" s="104">
        <v>22793860.239999998</v>
      </c>
      <c r="E299" s="104"/>
      <c r="F299" s="104"/>
      <c r="G299" s="104"/>
      <c r="H299" s="104"/>
      <c r="I299" s="104"/>
      <c r="J299" s="104"/>
      <c r="K299" s="104"/>
      <c r="L299" s="104"/>
      <c r="M299" s="104"/>
      <c r="N299" s="97">
        <v>7.7445445164798102E-3</v>
      </c>
      <c r="O299" s="97"/>
      <c r="P299" s="97"/>
      <c r="Q299" s="97"/>
      <c r="R299" s="97"/>
      <c r="S299" s="97"/>
      <c r="T299" s="97"/>
      <c r="U299" s="97"/>
      <c r="V299" s="97"/>
      <c r="W299" s="95">
        <v>207</v>
      </c>
      <c r="X299" s="95"/>
      <c r="Y299" s="95"/>
      <c r="Z299" s="95"/>
      <c r="AA299" s="95"/>
      <c r="AB299" s="95"/>
      <c r="AC299" s="95"/>
      <c r="AD299" s="95"/>
      <c r="AE299" s="97">
        <v>4.8361096184846896E-3</v>
      </c>
      <c r="AF299" s="97"/>
      <c r="AG299" s="97"/>
      <c r="AH299" s="97"/>
      <c r="AI299" s="97"/>
      <c r="AJ299" s="97"/>
      <c r="AK299" s="97"/>
      <c r="AL299" s="97"/>
      <c r="AM299" s="97"/>
    </row>
    <row r="300" spans="2:39" s="1" customFormat="1" ht="6.4" customHeight="1" x14ac:dyDescent="0.2">
      <c r="B300" s="100"/>
      <c r="C300" s="100"/>
      <c r="D300" s="105">
        <v>2943215084.0499902</v>
      </c>
      <c r="E300" s="105"/>
      <c r="F300" s="105"/>
      <c r="G300" s="105"/>
      <c r="H300" s="105"/>
      <c r="I300" s="105"/>
      <c r="J300" s="105"/>
      <c r="K300" s="105"/>
      <c r="L300" s="105"/>
      <c r="M300" s="105"/>
      <c r="N300" s="98">
        <v>1</v>
      </c>
      <c r="O300" s="98"/>
      <c r="P300" s="98"/>
      <c r="Q300" s="98"/>
      <c r="R300" s="98"/>
      <c r="S300" s="98"/>
      <c r="T300" s="98"/>
      <c r="U300" s="98"/>
      <c r="V300" s="98"/>
      <c r="W300" s="96">
        <v>42803</v>
      </c>
      <c r="X300" s="96"/>
      <c r="Y300" s="96"/>
      <c r="Z300" s="96"/>
      <c r="AA300" s="96"/>
      <c r="AB300" s="96"/>
      <c r="AC300" s="96"/>
      <c r="AD300" s="96"/>
      <c r="AE300" s="98">
        <v>1</v>
      </c>
      <c r="AF300" s="98"/>
      <c r="AG300" s="98"/>
      <c r="AH300" s="98"/>
      <c r="AI300" s="98"/>
      <c r="AJ300" s="98"/>
      <c r="AK300" s="98"/>
      <c r="AL300" s="98"/>
      <c r="AM300" s="98"/>
    </row>
    <row r="301" spans="2:39" s="1" customFormat="1" ht="19.149999999999999" customHeight="1" x14ac:dyDescent="0.2"/>
  </sheetData>
  <mergeCells count="1220">
    <mergeCell ref="Z186:AG186"/>
    <mergeCell ref="Z187:AG187"/>
    <mergeCell ref="Z188:AG188"/>
    <mergeCell ref="Z189:AG189"/>
    <mergeCell ref="Z190:AG190"/>
    <mergeCell ref="W297:AD297"/>
    <mergeCell ref="W298:AD298"/>
    <mergeCell ref="W299:AD299"/>
    <mergeCell ref="W300:AD300"/>
    <mergeCell ref="X216:AF216"/>
    <mergeCell ref="X217:AF217"/>
    <mergeCell ref="X218:AF218"/>
    <mergeCell ref="Y194:AG194"/>
    <mergeCell ref="Y195:AG195"/>
    <mergeCell ref="Y196:AG196"/>
    <mergeCell ref="Y197:AG197"/>
    <mergeCell ref="Y198:AG198"/>
    <mergeCell ref="Y199:AG199"/>
    <mergeCell ref="Y200:AG200"/>
    <mergeCell ref="Y201:AG201"/>
    <mergeCell ref="Y202:AG202"/>
    <mergeCell ref="Y203:AG203"/>
    <mergeCell ref="Y204:AG204"/>
    <mergeCell ref="Y205:AG205"/>
    <mergeCell ref="Y206:AG206"/>
    <mergeCell ref="Y207:AG207"/>
    <mergeCell ref="Y208:AG208"/>
    <mergeCell ref="Y209:AG209"/>
    <mergeCell ref="Y210:AG210"/>
    <mergeCell ref="Y211:AG211"/>
    <mergeCell ref="Y212:AG212"/>
    <mergeCell ref="W277:AD277"/>
    <mergeCell ref="W278:AD278"/>
    <mergeCell ref="W279:AD279"/>
    <mergeCell ref="W280:AD280"/>
    <mergeCell ref="W281:AD281"/>
    <mergeCell ref="W282:AD282"/>
    <mergeCell ref="W283:AD283"/>
    <mergeCell ref="W284:AD284"/>
    <mergeCell ref="W285:AD285"/>
    <mergeCell ref="W286:AD286"/>
    <mergeCell ref="W290:AD290"/>
    <mergeCell ref="W291:AD291"/>
    <mergeCell ref="W292:AD292"/>
    <mergeCell ref="W293:AD293"/>
    <mergeCell ref="W294:AD294"/>
    <mergeCell ref="W295:AD295"/>
    <mergeCell ref="W296:AD296"/>
    <mergeCell ref="W257:AD257"/>
    <mergeCell ref="W258:AD258"/>
    <mergeCell ref="W259:AD259"/>
    <mergeCell ref="W260:AD260"/>
    <mergeCell ref="W261:AD261"/>
    <mergeCell ref="W262:AD262"/>
    <mergeCell ref="W263:AD263"/>
    <mergeCell ref="W264:AD264"/>
    <mergeCell ref="W268:AD268"/>
    <mergeCell ref="W269:AD269"/>
    <mergeCell ref="W270:AD270"/>
    <mergeCell ref="W271:AD271"/>
    <mergeCell ref="W272:AD272"/>
    <mergeCell ref="W273:AD273"/>
    <mergeCell ref="W274:AD274"/>
    <mergeCell ref="W275:AD275"/>
    <mergeCell ref="W276:AD276"/>
    <mergeCell ref="V230:AC230"/>
    <mergeCell ref="V231:AC231"/>
    <mergeCell ref="V232:AC232"/>
    <mergeCell ref="V233:AC233"/>
    <mergeCell ref="V234:AC234"/>
    <mergeCell ref="V235:AC235"/>
    <mergeCell ref="V236:AC236"/>
    <mergeCell ref="V237:AC237"/>
    <mergeCell ref="V238:AC238"/>
    <mergeCell ref="V239:AC239"/>
    <mergeCell ref="V240:AC240"/>
    <mergeCell ref="V241:AC241"/>
    <mergeCell ref="V242:AC242"/>
    <mergeCell ref="V243:AC243"/>
    <mergeCell ref="V244:AC244"/>
    <mergeCell ref="V245:AC245"/>
    <mergeCell ref="W222:AD222"/>
    <mergeCell ref="W223:AD223"/>
    <mergeCell ref="W224:AD224"/>
    <mergeCell ref="W225:AD225"/>
    <mergeCell ref="W226:AD226"/>
    <mergeCell ref="T80:AB80"/>
    <mergeCell ref="T81:AB81"/>
    <mergeCell ref="T82:AB82"/>
    <mergeCell ref="T83:AB83"/>
    <mergeCell ref="T84:AB84"/>
    <mergeCell ref="T85:AB85"/>
    <mergeCell ref="T86:AB86"/>
    <mergeCell ref="T87:AB87"/>
    <mergeCell ref="T88:AB88"/>
    <mergeCell ref="T89:AB89"/>
    <mergeCell ref="T93:AB93"/>
    <mergeCell ref="T94:AB94"/>
    <mergeCell ref="T95:AB95"/>
    <mergeCell ref="T96:AB96"/>
    <mergeCell ref="T97:AB97"/>
    <mergeCell ref="T98:AB98"/>
    <mergeCell ref="T99:AB99"/>
    <mergeCell ref="T63:AB63"/>
    <mergeCell ref="T64:AB64"/>
    <mergeCell ref="T65:AB65"/>
    <mergeCell ref="T66:AB66"/>
    <mergeCell ref="T67:AB67"/>
    <mergeCell ref="T68:AB68"/>
    <mergeCell ref="T69:AB69"/>
    <mergeCell ref="T70:AB70"/>
    <mergeCell ref="T71:AB71"/>
    <mergeCell ref="T72:AB72"/>
    <mergeCell ref="T73:AB73"/>
    <mergeCell ref="T74:AB74"/>
    <mergeCell ref="T75:AB75"/>
    <mergeCell ref="T76:AB76"/>
    <mergeCell ref="T77:AB77"/>
    <mergeCell ref="T78:AB78"/>
    <mergeCell ref="T79:AB79"/>
    <mergeCell ref="T43:AB43"/>
    <mergeCell ref="T44:AB44"/>
    <mergeCell ref="T45:AB45"/>
    <mergeCell ref="T46:AB46"/>
    <mergeCell ref="T47:AB47"/>
    <mergeCell ref="T48:AB48"/>
    <mergeCell ref="T49:AB49"/>
    <mergeCell ref="T50:AB50"/>
    <mergeCell ref="T51:AB51"/>
    <mergeCell ref="T52:AB52"/>
    <mergeCell ref="T53:AB53"/>
    <mergeCell ref="T57:AB57"/>
    <mergeCell ref="T58:AB58"/>
    <mergeCell ref="T59:AB59"/>
    <mergeCell ref="T60:AB60"/>
    <mergeCell ref="T61:AB61"/>
    <mergeCell ref="T62:AB62"/>
    <mergeCell ref="T122:AB122"/>
    <mergeCell ref="T123:AB123"/>
    <mergeCell ref="T124:AB124"/>
    <mergeCell ref="T125:AB125"/>
    <mergeCell ref="T126:AB126"/>
    <mergeCell ref="T13:AB13"/>
    <mergeCell ref="T14:AB14"/>
    <mergeCell ref="T15:AB15"/>
    <mergeCell ref="T16:AB16"/>
    <mergeCell ref="T17:AB17"/>
    <mergeCell ref="T18:AB18"/>
    <mergeCell ref="T19:AB19"/>
    <mergeCell ref="T20:AB20"/>
    <mergeCell ref="T21:AB21"/>
    <mergeCell ref="T22:AB22"/>
    <mergeCell ref="T23:AB23"/>
    <mergeCell ref="T24:AB24"/>
    <mergeCell ref="T25:AB25"/>
    <mergeCell ref="T26:AB26"/>
    <mergeCell ref="T30:AB30"/>
    <mergeCell ref="T31:AB31"/>
    <mergeCell ref="T32:AB32"/>
    <mergeCell ref="T33:AB33"/>
    <mergeCell ref="T34:AB34"/>
    <mergeCell ref="T35:AB35"/>
    <mergeCell ref="T36:AB36"/>
    <mergeCell ref="T37:AB37"/>
    <mergeCell ref="T38:AB38"/>
    <mergeCell ref="T39:AB39"/>
    <mergeCell ref="T40:AB40"/>
    <mergeCell ref="T41:AB41"/>
    <mergeCell ref="T42:AB42"/>
    <mergeCell ref="R180:Z180"/>
    <mergeCell ref="R181:Z181"/>
    <mergeCell ref="R182:Z182"/>
    <mergeCell ref="S158:AA158"/>
    <mergeCell ref="S159:AA159"/>
    <mergeCell ref="S160:AA160"/>
    <mergeCell ref="S161:AA161"/>
    <mergeCell ref="S162:AA162"/>
    <mergeCell ref="S163:AA163"/>
    <mergeCell ref="S164:AA164"/>
    <mergeCell ref="T100:AB100"/>
    <mergeCell ref="T101:AB101"/>
    <mergeCell ref="T102:AB102"/>
    <mergeCell ref="T103:AB103"/>
    <mergeCell ref="T104:AB104"/>
    <mergeCell ref="T105:AB105"/>
    <mergeCell ref="T106:AB106"/>
    <mergeCell ref="T107:AB107"/>
    <mergeCell ref="T108:AB108"/>
    <mergeCell ref="T109:AB109"/>
    <mergeCell ref="T110:AB110"/>
    <mergeCell ref="T111:AB111"/>
    <mergeCell ref="T112:AB112"/>
    <mergeCell ref="T113:AB113"/>
    <mergeCell ref="T114:AB114"/>
    <mergeCell ref="T115:AB115"/>
    <mergeCell ref="T116:AB116"/>
    <mergeCell ref="T117:AB117"/>
    <mergeCell ref="T118:AB118"/>
    <mergeCell ref="T119:AB119"/>
    <mergeCell ref="T120:AB120"/>
    <mergeCell ref="T121:AB121"/>
    <mergeCell ref="R150:AA150"/>
    <mergeCell ref="R151:AA151"/>
    <mergeCell ref="R152:AA152"/>
    <mergeCell ref="R153:AA153"/>
    <mergeCell ref="R154:AA154"/>
    <mergeCell ref="R168:Z168"/>
    <mergeCell ref="R169:Z169"/>
    <mergeCell ref="R170:Z170"/>
    <mergeCell ref="R171:Z171"/>
    <mergeCell ref="R172:Z172"/>
    <mergeCell ref="R173:Z173"/>
    <mergeCell ref="R174:Z174"/>
    <mergeCell ref="R175:Z175"/>
    <mergeCell ref="R176:Z176"/>
    <mergeCell ref="R177:Z177"/>
    <mergeCell ref="R178:Z178"/>
    <mergeCell ref="R179:Z179"/>
    <mergeCell ref="R133:AA133"/>
    <mergeCell ref="R134:AA134"/>
    <mergeCell ref="R135:AA135"/>
    <mergeCell ref="R136:AA136"/>
    <mergeCell ref="R137:AA137"/>
    <mergeCell ref="R138:AA138"/>
    <mergeCell ref="R139:AA139"/>
    <mergeCell ref="R140:AA140"/>
    <mergeCell ref="R141:AA141"/>
    <mergeCell ref="R142:AA142"/>
    <mergeCell ref="R143:AA143"/>
    <mergeCell ref="R144:AA144"/>
    <mergeCell ref="R145:AA145"/>
    <mergeCell ref="R146:AA146"/>
    <mergeCell ref="R147:AA147"/>
    <mergeCell ref="R148:AA148"/>
    <mergeCell ref="R149:AA149"/>
    <mergeCell ref="N286:V286"/>
    <mergeCell ref="N290:V290"/>
    <mergeCell ref="N291:V291"/>
    <mergeCell ref="N292:V292"/>
    <mergeCell ref="N293:V293"/>
    <mergeCell ref="N294:V294"/>
    <mergeCell ref="N295:V295"/>
    <mergeCell ref="N296:V296"/>
    <mergeCell ref="N297:V297"/>
    <mergeCell ref="N298:V298"/>
    <mergeCell ref="N299:V299"/>
    <mergeCell ref="N300:V300"/>
    <mergeCell ref="O216:W216"/>
    <mergeCell ref="O217:W217"/>
    <mergeCell ref="O218:W218"/>
    <mergeCell ref="P194:X194"/>
    <mergeCell ref="P195:X195"/>
    <mergeCell ref="P196:X196"/>
    <mergeCell ref="P197:X197"/>
    <mergeCell ref="P198:X198"/>
    <mergeCell ref="P199:X199"/>
    <mergeCell ref="P200:X200"/>
    <mergeCell ref="P201:X201"/>
    <mergeCell ref="P202:X202"/>
    <mergeCell ref="P203:X203"/>
    <mergeCell ref="P204:X204"/>
    <mergeCell ref="P205:X205"/>
    <mergeCell ref="P206:X206"/>
    <mergeCell ref="P207:X207"/>
    <mergeCell ref="P208:X208"/>
    <mergeCell ref="P209:X209"/>
    <mergeCell ref="P210:X210"/>
    <mergeCell ref="N269:V269"/>
    <mergeCell ref="N270:V270"/>
    <mergeCell ref="N271:V271"/>
    <mergeCell ref="N272:V272"/>
    <mergeCell ref="N273:V273"/>
    <mergeCell ref="N274:V274"/>
    <mergeCell ref="N275:V275"/>
    <mergeCell ref="N276:V276"/>
    <mergeCell ref="N277:V277"/>
    <mergeCell ref="N278:V278"/>
    <mergeCell ref="N279:V279"/>
    <mergeCell ref="N280:V280"/>
    <mergeCell ref="N281:V281"/>
    <mergeCell ref="N282:V282"/>
    <mergeCell ref="N283:V283"/>
    <mergeCell ref="N284:V284"/>
    <mergeCell ref="N285:V285"/>
    <mergeCell ref="N249:V249"/>
    <mergeCell ref="N250:V250"/>
    <mergeCell ref="N251:V251"/>
    <mergeCell ref="N252:V252"/>
    <mergeCell ref="N253:V253"/>
    <mergeCell ref="N254:V254"/>
    <mergeCell ref="N255:V255"/>
    <mergeCell ref="N256:V256"/>
    <mergeCell ref="N257:V257"/>
    <mergeCell ref="N258:V258"/>
    <mergeCell ref="N259:V259"/>
    <mergeCell ref="N260:V260"/>
    <mergeCell ref="N261:V261"/>
    <mergeCell ref="N262:V262"/>
    <mergeCell ref="N263:V263"/>
    <mergeCell ref="N264:V264"/>
    <mergeCell ref="N268:V268"/>
    <mergeCell ref="K81:S81"/>
    <mergeCell ref="K82:S82"/>
    <mergeCell ref="K83:S83"/>
    <mergeCell ref="K84:S84"/>
    <mergeCell ref="K85:S85"/>
    <mergeCell ref="K86:S86"/>
    <mergeCell ref="K87:S87"/>
    <mergeCell ref="K88:S88"/>
    <mergeCell ref="K89:S89"/>
    <mergeCell ref="L2:AO2"/>
    <mergeCell ref="L8:T8"/>
    <mergeCell ref="M230:U230"/>
    <mergeCell ref="M231:U231"/>
    <mergeCell ref="M232:U232"/>
    <mergeCell ref="M233:U233"/>
    <mergeCell ref="M234:U234"/>
    <mergeCell ref="M235:U235"/>
    <mergeCell ref="N222:V222"/>
    <mergeCell ref="N223:V223"/>
    <mergeCell ref="N224:V224"/>
    <mergeCell ref="N225:V225"/>
    <mergeCell ref="N226:V226"/>
    <mergeCell ref="P211:X211"/>
    <mergeCell ref="P212:X212"/>
    <mergeCell ref="Q186:Y186"/>
    <mergeCell ref="Q187:Y187"/>
    <mergeCell ref="Q188:Y188"/>
    <mergeCell ref="Q189:Y189"/>
    <mergeCell ref="Q190:Y190"/>
    <mergeCell ref="R130:AA130"/>
    <mergeCell ref="R131:AA131"/>
    <mergeCell ref="R132:AA132"/>
    <mergeCell ref="J149:Q149"/>
    <mergeCell ref="J15:S15"/>
    <mergeCell ref="J150:Q150"/>
    <mergeCell ref="J151:Q151"/>
    <mergeCell ref="J152:Q152"/>
    <mergeCell ref="J153:Q153"/>
    <mergeCell ref="J154:Q154"/>
    <mergeCell ref="J16:S16"/>
    <mergeCell ref="J17:S17"/>
    <mergeCell ref="J18:S18"/>
    <mergeCell ref="J19:S19"/>
    <mergeCell ref="J20:S20"/>
    <mergeCell ref="J21:S21"/>
    <mergeCell ref="J22:S22"/>
    <mergeCell ref="J23:S23"/>
    <mergeCell ref="J24:S24"/>
    <mergeCell ref="J25:S25"/>
    <mergeCell ref="J26:S26"/>
    <mergeCell ref="J30:S30"/>
    <mergeCell ref="J31:S31"/>
    <mergeCell ref="J32:S32"/>
    <mergeCell ref="J33:S33"/>
    <mergeCell ref="J34:S34"/>
    <mergeCell ref="J35:S35"/>
    <mergeCell ref="J36:S36"/>
    <mergeCell ref="J37:S37"/>
    <mergeCell ref="J38:S38"/>
    <mergeCell ref="J39:S39"/>
    <mergeCell ref="J40:S40"/>
    <mergeCell ref="J41:S41"/>
    <mergeCell ref="J42:S42"/>
    <mergeCell ref="J43:S43"/>
    <mergeCell ref="F212:O212"/>
    <mergeCell ref="G186:P186"/>
    <mergeCell ref="G187:P187"/>
    <mergeCell ref="G188:P188"/>
    <mergeCell ref="G189:P189"/>
    <mergeCell ref="G190:P190"/>
    <mergeCell ref="H168:Q168"/>
    <mergeCell ref="H169:Q169"/>
    <mergeCell ref="H170:Q170"/>
    <mergeCell ref="H171:Q171"/>
    <mergeCell ref="H172:Q172"/>
    <mergeCell ref="H173:Q173"/>
    <mergeCell ref="H174:Q174"/>
    <mergeCell ref="H175:Q175"/>
    <mergeCell ref="H176:Q176"/>
    <mergeCell ref="H177:Q177"/>
    <mergeCell ref="H178:Q178"/>
    <mergeCell ref="H179:Q179"/>
    <mergeCell ref="H180:Q180"/>
    <mergeCell ref="H181:Q181"/>
    <mergeCell ref="H182:Q182"/>
    <mergeCell ref="D286:M286"/>
    <mergeCell ref="D290:M290"/>
    <mergeCell ref="D291:M291"/>
    <mergeCell ref="D292:M292"/>
    <mergeCell ref="D293:M293"/>
    <mergeCell ref="D294:M294"/>
    <mergeCell ref="D295:M295"/>
    <mergeCell ref="D296:M296"/>
    <mergeCell ref="D297:M297"/>
    <mergeCell ref="D298:M298"/>
    <mergeCell ref="D299:M299"/>
    <mergeCell ref="D300:M300"/>
    <mergeCell ref="E216:N216"/>
    <mergeCell ref="E217:N217"/>
    <mergeCell ref="E218:N218"/>
    <mergeCell ref="F194:O194"/>
    <mergeCell ref="F195:O195"/>
    <mergeCell ref="F196:O196"/>
    <mergeCell ref="F197:O197"/>
    <mergeCell ref="F198:O198"/>
    <mergeCell ref="F199:O199"/>
    <mergeCell ref="F200:O200"/>
    <mergeCell ref="F201:O201"/>
    <mergeCell ref="F202:O202"/>
    <mergeCell ref="F203:O203"/>
    <mergeCell ref="F204:O204"/>
    <mergeCell ref="F205:O205"/>
    <mergeCell ref="F206:O206"/>
    <mergeCell ref="F207:O207"/>
    <mergeCell ref="F208:O208"/>
    <mergeCell ref="F209:O209"/>
    <mergeCell ref="F210:O210"/>
    <mergeCell ref="D269:M269"/>
    <mergeCell ref="D270:M270"/>
    <mergeCell ref="D271:M271"/>
    <mergeCell ref="D272:M272"/>
    <mergeCell ref="D273:M273"/>
    <mergeCell ref="D274:M274"/>
    <mergeCell ref="D275:M275"/>
    <mergeCell ref="D276:M276"/>
    <mergeCell ref="D277:M277"/>
    <mergeCell ref="D278:M278"/>
    <mergeCell ref="D279:M279"/>
    <mergeCell ref="D280:M280"/>
    <mergeCell ref="D281:M281"/>
    <mergeCell ref="D282:M282"/>
    <mergeCell ref="D283:M283"/>
    <mergeCell ref="D284:M284"/>
    <mergeCell ref="D285:M285"/>
    <mergeCell ref="D249:M249"/>
    <mergeCell ref="D250:M250"/>
    <mergeCell ref="D251:M251"/>
    <mergeCell ref="D252:M252"/>
    <mergeCell ref="D253:M253"/>
    <mergeCell ref="D254:M254"/>
    <mergeCell ref="D255:M255"/>
    <mergeCell ref="D256:M256"/>
    <mergeCell ref="D257:M257"/>
    <mergeCell ref="D258:M258"/>
    <mergeCell ref="D259:M259"/>
    <mergeCell ref="D260:M260"/>
    <mergeCell ref="D261:M261"/>
    <mergeCell ref="D262:M262"/>
    <mergeCell ref="D263:M263"/>
    <mergeCell ref="D264:M264"/>
    <mergeCell ref="D268:M268"/>
    <mergeCell ref="C230:L230"/>
    <mergeCell ref="C231:L231"/>
    <mergeCell ref="C232:L232"/>
    <mergeCell ref="C233:L233"/>
    <mergeCell ref="C234:L234"/>
    <mergeCell ref="C235:L235"/>
    <mergeCell ref="C236:L236"/>
    <mergeCell ref="C237:L237"/>
    <mergeCell ref="C238:L238"/>
    <mergeCell ref="C239:L239"/>
    <mergeCell ref="C240:L240"/>
    <mergeCell ref="C241:L241"/>
    <mergeCell ref="C242:L242"/>
    <mergeCell ref="C243:L243"/>
    <mergeCell ref="C244:L244"/>
    <mergeCell ref="C245:L245"/>
    <mergeCell ref="D222:M222"/>
    <mergeCell ref="D223:M223"/>
    <mergeCell ref="D224:M224"/>
    <mergeCell ref="D225:M225"/>
    <mergeCell ref="D226:M226"/>
    <mergeCell ref="M236:U236"/>
    <mergeCell ref="M237:U237"/>
    <mergeCell ref="M238:U238"/>
    <mergeCell ref="M239:U239"/>
    <mergeCell ref="M240:U240"/>
    <mergeCell ref="M241:U241"/>
    <mergeCell ref="M242:U242"/>
    <mergeCell ref="M243:U243"/>
    <mergeCell ref="M244:U244"/>
    <mergeCell ref="M245:U245"/>
    <mergeCell ref="B284:C284"/>
    <mergeCell ref="B285:C285"/>
    <mergeCell ref="B286:C286"/>
    <mergeCell ref="B288:AO288"/>
    <mergeCell ref="B290:C290"/>
    <mergeCell ref="B291:C291"/>
    <mergeCell ref="B292:C292"/>
    <mergeCell ref="B293:C293"/>
    <mergeCell ref="B294:C294"/>
    <mergeCell ref="B295:C295"/>
    <mergeCell ref="B296:C296"/>
    <mergeCell ref="B297:C297"/>
    <mergeCell ref="B298:C298"/>
    <mergeCell ref="B299:C299"/>
    <mergeCell ref="B30:I30"/>
    <mergeCell ref="B300:C300"/>
    <mergeCell ref="B31:I31"/>
    <mergeCell ref="B32:I32"/>
    <mergeCell ref="B33:I33"/>
    <mergeCell ref="B34:I34"/>
    <mergeCell ref="B35:I35"/>
    <mergeCell ref="B36:I36"/>
    <mergeCell ref="B37:I37"/>
    <mergeCell ref="B38:I38"/>
    <mergeCell ref="B39:I39"/>
    <mergeCell ref="B40:I40"/>
    <mergeCell ref="B41:I41"/>
    <mergeCell ref="B42:I42"/>
    <mergeCell ref="B43:I43"/>
    <mergeCell ref="B44:I44"/>
    <mergeCell ref="B45:I45"/>
    <mergeCell ref="B46:I46"/>
    <mergeCell ref="B268:C268"/>
    <mergeCell ref="B269:C269"/>
    <mergeCell ref="B270:C270"/>
    <mergeCell ref="B271:C271"/>
    <mergeCell ref="B272:C272"/>
    <mergeCell ref="B273:C273"/>
    <mergeCell ref="B274:C274"/>
    <mergeCell ref="B275:C275"/>
    <mergeCell ref="B276:C276"/>
    <mergeCell ref="B277:C277"/>
    <mergeCell ref="B278:C278"/>
    <mergeCell ref="B279:C279"/>
    <mergeCell ref="B28:AO28"/>
    <mergeCell ref="B280:C280"/>
    <mergeCell ref="B281:C281"/>
    <mergeCell ref="B282:C282"/>
    <mergeCell ref="B283:C283"/>
    <mergeCell ref="B47:I47"/>
    <mergeCell ref="B48:I48"/>
    <mergeCell ref="B49:I49"/>
    <mergeCell ref="B50:I50"/>
    <mergeCell ref="B51:I51"/>
    <mergeCell ref="B52:I52"/>
    <mergeCell ref="B53:I53"/>
    <mergeCell ref="B55:AO55"/>
    <mergeCell ref="B57:J57"/>
    <mergeCell ref="B58:J58"/>
    <mergeCell ref="B59:J59"/>
    <mergeCell ref="B60:J60"/>
    <mergeCell ref="B61:J61"/>
    <mergeCell ref="B62:J62"/>
    <mergeCell ref="B63:J63"/>
    <mergeCell ref="B250:C250"/>
    <mergeCell ref="B251:C251"/>
    <mergeCell ref="B252:C252"/>
    <mergeCell ref="B253:C253"/>
    <mergeCell ref="B254:C254"/>
    <mergeCell ref="B255:C255"/>
    <mergeCell ref="B256:C256"/>
    <mergeCell ref="B257:C257"/>
    <mergeCell ref="B258:C258"/>
    <mergeCell ref="B259:C259"/>
    <mergeCell ref="B26:I26"/>
    <mergeCell ref="B260:C260"/>
    <mergeCell ref="B261:C261"/>
    <mergeCell ref="B262:C262"/>
    <mergeCell ref="B263:C263"/>
    <mergeCell ref="B264:C264"/>
    <mergeCell ref="B266:AO266"/>
    <mergeCell ref="B64:J64"/>
    <mergeCell ref="B65:J65"/>
    <mergeCell ref="B66:J66"/>
    <mergeCell ref="B67:J67"/>
    <mergeCell ref="B68:J68"/>
    <mergeCell ref="B69:J69"/>
    <mergeCell ref="B70:J70"/>
    <mergeCell ref="B71:J71"/>
    <mergeCell ref="B72:J72"/>
    <mergeCell ref="B73:J73"/>
    <mergeCell ref="B74:J74"/>
    <mergeCell ref="B75:J75"/>
    <mergeCell ref="B76:J76"/>
    <mergeCell ref="B77:J77"/>
    <mergeCell ref="B78:J78"/>
    <mergeCell ref="B212:E212"/>
    <mergeCell ref="B214:AO214"/>
    <mergeCell ref="B216:D216"/>
    <mergeCell ref="B217:D217"/>
    <mergeCell ref="B218:D218"/>
    <mergeCell ref="B22:I22"/>
    <mergeCell ref="B220:AO220"/>
    <mergeCell ref="B222:C222"/>
    <mergeCell ref="B223:C223"/>
    <mergeCell ref="B224:C224"/>
    <mergeCell ref="B225:C225"/>
    <mergeCell ref="B226:C226"/>
    <mergeCell ref="B228:AO228"/>
    <mergeCell ref="B23:I23"/>
    <mergeCell ref="B24:I24"/>
    <mergeCell ref="B247:AO247"/>
    <mergeCell ref="B249:C249"/>
    <mergeCell ref="B25:I25"/>
    <mergeCell ref="B79:J79"/>
    <mergeCell ref="B80:J80"/>
    <mergeCell ref="B81:J81"/>
    <mergeCell ref="B82:J82"/>
    <mergeCell ref="B83:J83"/>
    <mergeCell ref="B84:J84"/>
    <mergeCell ref="B85:J85"/>
    <mergeCell ref="B86:J86"/>
    <mergeCell ref="B87:J87"/>
    <mergeCell ref="B88:J88"/>
    <mergeCell ref="B89:J89"/>
    <mergeCell ref="B91:AO91"/>
    <mergeCell ref="B93:I93"/>
    <mergeCell ref="B94:I94"/>
    <mergeCell ref="B197:E197"/>
    <mergeCell ref="B198:E198"/>
    <mergeCell ref="B199:E199"/>
    <mergeCell ref="B20:I20"/>
    <mergeCell ref="B200:E200"/>
    <mergeCell ref="B201:E201"/>
    <mergeCell ref="B202:E202"/>
    <mergeCell ref="B203:E203"/>
    <mergeCell ref="B204:E204"/>
    <mergeCell ref="B205:E205"/>
    <mergeCell ref="B206:E206"/>
    <mergeCell ref="B207:E207"/>
    <mergeCell ref="B208:E208"/>
    <mergeCell ref="B209:E209"/>
    <mergeCell ref="B21:I21"/>
    <mergeCell ref="B210:E210"/>
    <mergeCell ref="B211:E211"/>
    <mergeCell ref="B95:I95"/>
    <mergeCell ref="B96:I96"/>
    <mergeCell ref="B97:I97"/>
    <mergeCell ref="B98:I98"/>
    <mergeCell ref="B99:I99"/>
    <mergeCell ref="F211:O211"/>
    <mergeCell ref="I158:R158"/>
    <mergeCell ref="I159:R159"/>
    <mergeCell ref="I160:R160"/>
    <mergeCell ref="I161:R161"/>
    <mergeCell ref="I162:R162"/>
    <mergeCell ref="I163:R163"/>
    <mergeCell ref="I164:R164"/>
    <mergeCell ref="J100:S100"/>
    <mergeCell ref="J101:S101"/>
    <mergeCell ref="B178:G178"/>
    <mergeCell ref="B179:G179"/>
    <mergeCell ref="B18:I18"/>
    <mergeCell ref="B180:G180"/>
    <mergeCell ref="B181:G181"/>
    <mergeCell ref="B182:G182"/>
    <mergeCell ref="B184:AO184"/>
    <mergeCell ref="B186:F186"/>
    <mergeCell ref="B187:F187"/>
    <mergeCell ref="B188:F188"/>
    <mergeCell ref="B189:F189"/>
    <mergeCell ref="B19:I19"/>
    <mergeCell ref="B190:F190"/>
    <mergeCell ref="B192:AO192"/>
    <mergeCell ref="B194:E194"/>
    <mergeCell ref="B195:E195"/>
    <mergeCell ref="B196:E196"/>
    <mergeCell ref="J102:S102"/>
    <mergeCell ref="J103:S103"/>
    <mergeCell ref="J104:S104"/>
    <mergeCell ref="J105:S105"/>
    <mergeCell ref="J106:S106"/>
    <mergeCell ref="J107:S107"/>
    <mergeCell ref="J108:S108"/>
    <mergeCell ref="J109:S109"/>
    <mergeCell ref="J110:S110"/>
    <mergeCell ref="J111:S111"/>
    <mergeCell ref="J112:S112"/>
    <mergeCell ref="J113:S113"/>
    <mergeCell ref="J114:S114"/>
    <mergeCell ref="J115:S115"/>
    <mergeCell ref="J116:S116"/>
    <mergeCell ref="B160:H160"/>
    <mergeCell ref="B161:H161"/>
    <mergeCell ref="B162:H162"/>
    <mergeCell ref="B163:H163"/>
    <mergeCell ref="B164:H164"/>
    <mergeCell ref="B166:AO166"/>
    <mergeCell ref="B168:G168"/>
    <mergeCell ref="B169:G169"/>
    <mergeCell ref="B17:I17"/>
    <mergeCell ref="B170:G170"/>
    <mergeCell ref="B171:G171"/>
    <mergeCell ref="B172:G172"/>
    <mergeCell ref="B173:G173"/>
    <mergeCell ref="B174:G174"/>
    <mergeCell ref="B175:G175"/>
    <mergeCell ref="B176:G176"/>
    <mergeCell ref="B177:G177"/>
    <mergeCell ref="J117:S117"/>
    <mergeCell ref="J118:S118"/>
    <mergeCell ref="J119:S119"/>
    <mergeCell ref="J120:S120"/>
    <mergeCell ref="J121:S121"/>
    <mergeCell ref="J122:S122"/>
    <mergeCell ref="J123:S123"/>
    <mergeCell ref="J124:S124"/>
    <mergeCell ref="J125:S125"/>
    <mergeCell ref="J126:S126"/>
    <mergeCell ref="J130:Q130"/>
    <mergeCell ref="J131:Q131"/>
    <mergeCell ref="J132:Q132"/>
    <mergeCell ref="J133:Q133"/>
    <mergeCell ref="J134:Q134"/>
    <mergeCell ref="B142:I142"/>
    <mergeCell ref="B143:I143"/>
    <mergeCell ref="B144:I144"/>
    <mergeCell ref="B145:I145"/>
    <mergeCell ref="B146:I146"/>
    <mergeCell ref="B147:I147"/>
    <mergeCell ref="B148:I148"/>
    <mergeCell ref="B149:I149"/>
    <mergeCell ref="B15:I15"/>
    <mergeCell ref="B150:I150"/>
    <mergeCell ref="B151:I151"/>
    <mergeCell ref="B152:I152"/>
    <mergeCell ref="B153:I153"/>
    <mergeCell ref="B154:I154"/>
    <mergeCell ref="B156:AO156"/>
    <mergeCell ref="B158:H158"/>
    <mergeCell ref="B159:H159"/>
    <mergeCell ref="B16:I16"/>
    <mergeCell ref="J135:Q135"/>
    <mergeCell ref="J136:Q136"/>
    <mergeCell ref="J137:Q137"/>
    <mergeCell ref="J138:Q138"/>
    <mergeCell ref="J139:Q139"/>
    <mergeCell ref="J140:Q140"/>
    <mergeCell ref="J141:Q141"/>
    <mergeCell ref="J142:Q142"/>
    <mergeCell ref="J143:Q143"/>
    <mergeCell ref="J144:Q144"/>
    <mergeCell ref="J145:Q145"/>
    <mergeCell ref="J146:Q146"/>
    <mergeCell ref="J147:Q147"/>
    <mergeCell ref="J148:Q148"/>
    <mergeCell ref="B125:I125"/>
    <mergeCell ref="B126:I126"/>
    <mergeCell ref="B128:AO128"/>
    <mergeCell ref="B13:I13"/>
    <mergeCell ref="B130:I130"/>
    <mergeCell ref="B131:I131"/>
    <mergeCell ref="B132:I132"/>
    <mergeCell ref="B133:I133"/>
    <mergeCell ref="B134:I134"/>
    <mergeCell ref="B135:I135"/>
    <mergeCell ref="B136:I136"/>
    <mergeCell ref="B137:I137"/>
    <mergeCell ref="B138:I138"/>
    <mergeCell ref="B139:I139"/>
    <mergeCell ref="B14:I14"/>
    <mergeCell ref="B140:I140"/>
    <mergeCell ref="B141:I141"/>
    <mergeCell ref="J13:S13"/>
    <mergeCell ref="J14:S14"/>
    <mergeCell ref="J44:S44"/>
    <mergeCell ref="J45:S45"/>
    <mergeCell ref="J46:S46"/>
    <mergeCell ref="J47:S47"/>
    <mergeCell ref="J48:S48"/>
    <mergeCell ref="J49:S49"/>
    <mergeCell ref="J50:S50"/>
    <mergeCell ref="J51:S51"/>
    <mergeCell ref="J52:S52"/>
    <mergeCell ref="J53:S53"/>
    <mergeCell ref="J93:S93"/>
    <mergeCell ref="J94:S94"/>
    <mergeCell ref="J95:S95"/>
    <mergeCell ref="B109:I109"/>
    <mergeCell ref="B11:AO11"/>
    <mergeCell ref="B110:I110"/>
    <mergeCell ref="B111:I111"/>
    <mergeCell ref="B112:I112"/>
    <mergeCell ref="B113:I113"/>
    <mergeCell ref="B114:I114"/>
    <mergeCell ref="B115:I115"/>
    <mergeCell ref="B116:I116"/>
    <mergeCell ref="B117:I117"/>
    <mergeCell ref="B118:I118"/>
    <mergeCell ref="B119:I119"/>
    <mergeCell ref="B120:I120"/>
    <mergeCell ref="B121:I121"/>
    <mergeCell ref="B122:I122"/>
    <mergeCell ref="B123:I123"/>
    <mergeCell ref="B124:I124"/>
    <mergeCell ref="J96:S96"/>
    <mergeCell ref="J97:S97"/>
    <mergeCell ref="J98:S98"/>
    <mergeCell ref="J99:S99"/>
    <mergeCell ref="K57:S57"/>
    <mergeCell ref="K58:S58"/>
    <mergeCell ref="K59:S59"/>
    <mergeCell ref="K60:S60"/>
    <mergeCell ref="K61:S61"/>
    <mergeCell ref="K62:S62"/>
    <mergeCell ref="K63:S63"/>
    <mergeCell ref="K64:S64"/>
    <mergeCell ref="K65:S65"/>
    <mergeCell ref="K66:S66"/>
    <mergeCell ref="K67:S67"/>
    <mergeCell ref="AK47:AL47"/>
    <mergeCell ref="AK48:AL48"/>
    <mergeCell ref="AK49:AL49"/>
    <mergeCell ref="AK50:AL50"/>
    <mergeCell ref="AK51:AL51"/>
    <mergeCell ref="AK52:AL52"/>
    <mergeCell ref="AK53:AL53"/>
    <mergeCell ref="B1:K3"/>
    <mergeCell ref="B100:I100"/>
    <mergeCell ref="B101:I101"/>
    <mergeCell ref="B102:I102"/>
    <mergeCell ref="B103:I103"/>
    <mergeCell ref="B104:I104"/>
    <mergeCell ref="B105:I105"/>
    <mergeCell ref="B106:I106"/>
    <mergeCell ref="B107:I107"/>
    <mergeCell ref="B108:I108"/>
    <mergeCell ref="B5:AO5"/>
    <mergeCell ref="B7:J9"/>
    <mergeCell ref="K68:S68"/>
    <mergeCell ref="K69:S69"/>
    <mergeCell ref="K70:S70"/>
    <mergeCell ref="K71:S71"/>
    <mergeCell ref="K72:S72"/>
    <mergeCell ref="K73:S73"/>
    <mergeCell ref="K74:S74"/>
    <mergeCell ref="K75:S75"/>
    <mergeCell ref="K76:S76"/>
    <mergeCell ref="K77:S77"/>
    <mergeCell ref="K78:S78"/>
    <mergeCell ref="K79:S79"/>
    <mergeCell ref="K80:S80"/>
    <mergeCell ref="AK30:AL30"/>
    <mergeCell ref="AK31:AL31"/>
    <mergeCell ref="AK32:AL32"/>
    <mergeCell ref="AK33:AL33"/>
    <mergeCell ref="AK34:AL34"/>
    <mergeCell ref="AK35:AL35"/>
    <mergeCell ref="AK36:AL36"/>
    <mergeCell ref="AK37:AL37"/>
    <mergeCell ref="AK38:AL38"/>
    <mergeCell ref="AK39:AL39"/>
    <mergeCell ref="AK40:AL40"/>
    <mergeCell ref="AK41:AL41"/>
    <mergeCell ref="AK42:AL42"/>
    <mergeCell ref="AK43:AL43"/>
    <mergeCell ref="AK44:AL44"/>
    <mergeCell ref="AK45:AL45"/>
    <mergeCell ref="AK46:AL46"/>
    <mergeCell ref="AH80:AN80"/>
    <mergeCell ref="AH81:AN81"/>
    <mergeCell ref="AH82:AN82"/>
    <mergeCell ref="AH83:AN83"/>
    <mergeCell ref="AH84:AN84"/>
    <mergeCell ref="AH85:AN85"/>
    <mergeCell ref="AH86:AN86"/>
    <mergeCell ref="AH87:AN87"/>
    <mergeCell ref="AH88:AN88"/>
    <mergeCell ref="AH89:AN89"/>
    <mergeCell ref="AH93:AL93"/>
    <mergeCell ref="AH94:AL94"/>
    <mergeCell ref="AH95:AL95"/>
    <mergeCell ref="AH96:AL96"/>
    <mergeCell ref="AH97:AL97"/>
    <mergeCell ref="AH98:AL98"/>
    <mergeCell ref="AH99:AL99"/>
    <mergeCell ref="AH204:AM204"/>
    <mergeCell ref="AH205:AM205"/>
    <mergeCell ref="AH206:AM206"/>
    <mergeCell ref="AH207:AM207"/>
    <mergeCell ref="AH208:AM208"/>
    <mergeCell ref="AH209:AM209"/>
    <mergeCell ref="AH210:AM210"/>
    <mergeCell ref="AH211:AM211"/>
    <mergeCell ref="AH212:AM212"/>
    <mergeCell ref="AH57:AN57"/>
    <mergeCell ref="AH58:AN58"/>
    <mergeCell ref="AH59:AN59"/>
    <mergeCell ref="AH60:AN60"/>
    <mergeCell ref="AH61:AN61"/>
    <mergeCell ref="AH62:AN62"/>
    <mergeCell ref="AH63:AN63"/>
    <mergeCell ref="AH64:AN64"/>
    <mergeCell ref="AH65:AN65"/>
    <mergeCell ref="AH66:AN66"/>
    <mergeCell ref="AH67:AN67"/>
    <mergeCell ref="AH68:AN68"/>
    <mergeCell ref="AH69:AN69"/>
    <mergeCell ref="AH70:AN70"/>
    <mergeCell ref="AH71:AN71"/>
    <mergeCell ref="AH72:AN72"/>
    <mergeCell ref="AH73:AN73"/>
    <mergeCell ref="AH74:AN74"/>
    <mergeCell ref="AH75:AN75"/>
    <mergeCell ref="AH76:AN76"/>
    <mergeCell ref="AH77:AN77"/>
    <mergeCell ref="AH78:AN78"/>
    <mergeCell ref="AH79:AN79"/>
    <mergeCell ref="AH125:AL125"/>
    <mergeCell ref="AH126:AL126"/>
    <mergeCell ref="AH186:AM186"/>
    <mergeCell ref="AH187:AM187"/>
    <mergeCell ref="AH188:AM188"/>
    <mergeCell ref="AH189:AM189"/>
    <mergeCell ref="AH190:AM190"/>
    <mergeCell ref="AH194:AM194"/>
    <mergeCell ref="AH195:AM195"/>
    <mergeCell ref="AH196:AM196"/>
    <mergeCell ref="AH197:AM197"/>
    <mergeCell ref="AH198:AM198"/>
    <mergeCell ref="AH199:AM199"/>
    <mergeCell ref="AH200:AM200"/>
    <mergeCell ref="AH201:AM201"/>
    <mergeCell ref="AH202:AM202"/>
    <mergeCell ref="AH203:AM203"/>
    <mergeCell ref="AJ168:AM168"/>
    <mergeCell ref="AJ169:AM169"/>
    <mergeCell ref="AJ170:AM170"/>
    <mergeCell ref="AJ171:AM171"/>
    <mergeCell ref="AJ172:AM172"/>
    <mergeCell ref="AJ173:AM173"/>
    <mergeCell ref="AJ174:AM174"/>
    <mergeCell ref="AJ175:AM175"/>
    <mergeCell ref="AJ176:AM176"/>
    <mergeCell ref="AJ177:AM177"/>
    <mergeCell ref="AJ178:AM178"/>
    <mergeCell ref="AJ179:AM179"/>
    <mergeCell ref="AJ180:AM180"/>
    <mergeCell ref="AJ181:AM181"/>
    <mergeCell ref="AJ182:AM182"/>
    <mergeCell ref="AH108:AL108"/>
    <mergeCell ref="AH109:AL109"/>
    <mergeCell ref="AH110:AL110"/>
    <mergeCell ref="AH111:AL111"/>
    <mergeCell ref="AH112:AL112"/>
    <mergeCell ref="AH113:AL113"/>
    <mergeCell ref="AH114:AL114"/>
    <mergeCell ref="AH115:AL115"/>
    <mergeCell ref="AH116:AL116"/>
    <mergeCell ref="AH117:AL117"/>
    <mergeCell ref="AH118:AL118"/>
    <mergeCell ref="AH119:AL119"/>
    <mergeCell ref="AH120:AL120"/>
    <mergeCell ref="AH121:AL121"/>
    <mergeCell ref="AH122:AL122"/>
    <mergeCell ref="AH123:AL123"/>
    <mergeCell ref="AH124:AL124"/>
    <mergeCell ref="AE297:AM297"/>
    <mergeCell ref="AE298:AM298"/>
    <mergeCell ref="AE299:AM299"/>
    <mergeCell ref="AE300:AM300"/>
    <mergeCell ref="AF130:AM130"/>
    <mergeCell ref="AF131:AM131"/>
    <mergeCell ref="AF132:AM132"/>
    <mergeCell ref="AF133:AM133"/>
    <mergeCell ref="AF134:AM134"/>
    <mergeCell ref="AF135:AM135"/>
    <mergeCell ref="AF136:AM136"/>
    <mergeCell ref="AF137:AM137"/>
    <mergeCell ref="AF138:AM138"/>
    <mergeCell ref="AF139:AM139"/>
    <mergeCell ref="AF140:AM140"/>
    <mergeCell ref="AF141:AM141"/>
    <mergeCell ref="AF142:AM142"/>
    <mergeCell ref="AF143:AM143"/>
    <mergeCell ref="AF144:AM144"/>
    <mergeCell ref="AF145:AM145"/>
    <mergeCell ref="AF146:AM146"/>
    <mergeCell ref="AF147:AM147"/>
    <mergeCell ref="AF148:AM148"/>
    <mergeCell ref="AF149:AM149"/>
    <mergeCell ref="AF150:AM150"/>
    <mergeCell ref="AF151:AM151"/>
    <mergeCell ref="AF152:AM152"/>
    <mergeCell ref="AF153:AM153"/>
    <mergeCell ref="AF154:AM154"/>
    <mergeCell ref="AG158:AM158"/>
    <mergeCell ref="AG159:AM159"/>
    <mergeCell ref="AG160:AM160"/>
    <mergeCell ref="AE277:AL277"/>
    <mergeCell ref="AE278:AL278"/>
    <mergeCell ref="AE279:AL279"/>
    <mergeCell ref="AE280:AL280"/>
    <mergeCell ref="AE281:AL281"/>
    <mergeCell ref="AE282:AL282"/>
    <mergeCell ref="AE283:AL283"/>
    <mergeCell ref="AE284:AL284"/>
    <mergeCell ref="AE285:AL285"/>
    <mergeCell ref="AE286:AL286"/>
    <mergeCell ref="AE290:AM290"/>
    <mergeCell ref="AE291:AM291"/>
    <mergeCell ref="AE292:AM292"/>
    <mergeCell ref="AE293:AM293"/>
    <mergeCell ref="AE294:AM294"/>
    <mergeCell ref="AE295:AM295"/>
    <mergeCell ref="AE296:AM296"/>
    <mergeCell ref="AE257:AL257"/>
    <mergeCell ref="AE258:AL258"/>
    <mergeCell ref="AE259:AL259"/>
    <mergeCell ref="AE260:AL260"/>
    <mergeCell ref="AE261:AL261"/>
    <mergeCell ref="AE262:AL262"/>
    <mergeCell ref="AE263:AL263"/>
    <mergeCell ref="AE264:AL264"/>
    <mergeCell ref="AE268:AL268"/>
    <mergeCell ref="AE269:AL269"/>
    <mergeCell ref="AE270:AL270"/>
    <mergeCell ref="AE271:AL271"/>
    <mergeCell ref="AE272:AL272"/>
    <mergeCell ref="AE273:AL273"/>
    <mergeCell ref="AE274:AL274"/>
    <mergeCell ref="AE275:AL275"/>
    <mergeCell ref="AE276:AL276"/>
    <mergeCell ref="AD242:AL242"/>
    <mergeCell ref="AD243:AL243"/>
    <mergeCell ref="AD244:AL244"/>
    <mergeCell ref="AD245:AL245"/>
    <mergeCell ref="AE222:AL222"/>
    <mergeCell ref="AE223:AL223"/>
    <mergeCell ref="AE224:AL224"/>
    <mergeCell ref="AE225:AL225"/>
    <mergeCell ref="AE226:AL226"/>
    <mergeCell ref="AE249:AL249"/>
    <mergeCell ref="AE250:AL250"/>
    <mergeCell ref="AE251:AL251"/>
    <mergeCell ref="AE252:AL252"/>
    <mergeCell ref="AE253:AL253"/>
    <mergeCell ref="AE254:AL254"/>
    <mergeCell ref="AE255:AL255"/>
    <mergeCell ref="AE256:AL256"/>
    <mergeCell ref="W249:AD249"/>
    <mergeCell ref="W250:AD250"/>
    <mergeCell ref="W251:AD251"/>
    <mergeCell ref="W252:AD252"/>
    <mergeCell ref="W253:AD253"/>
    <mergeCell ref="W254:AD254"/>
    <mergeCell ref="W255:AD255"/>
    <mergeCell ref="W256:AD256"/>
    <mergeCell ref="AC95:AG95"/>
    <mergeCell ref="AC96:AG96"/>
    <mergeCell ref="AC97:AG97"/>
    <mergeCell ref="AC98:AG98"/>
    <mergeCell ref="AC99:AG99"/>
    <mergeCell ref="AD230:AL230"/>
    <mergeCell ref="AD231:AL231"/>
    <mergeCell ref="AD232:AL232"/>
    <mergeCell ref="AD233:AL233"/>
    <mergeCell ref="AD234:AL234"/>
    <mergeCell ref="AD235:AL235"/>
    <mergeCell ref="AD236:AL236"/>
    <mergeCell ref="AD237:AL237"/>
    <mergeCell ref="AD238:AL238"/>
    <mergeCell ref="AD239:AL239"/>
    <mergeCell ref="AD240:AL240"/>
    <mergeCell ref="AD241:AL241"/>
    <mergeCell ref="AG161:AM161"/>
    <mergeCell ref="AG162:AM162"/>
    <mergeCell ref="AG163:AM163"/>
    <mergeCell ref="AG164:AM164"/>
    <mergeCell ref="AG216:AM216"/>
    <mergeCell ref="AG217:AM217"/>
    <mergeCell ref="AG218:AM218"/>
    <mergeCell ref="AH100:AL100"/>
    <mergeCell ref="AH101:AL101"/>
    <mergeCell ref="AH102:AL102"/>
    <mergeCell ref="AH103:AL103"/>
    <mergeCell ref="AH104:AL104"/>
    <mergeCell ref="AH105:AL105"/>
    <mergeCell ref="AH106:AL106"/>
    <mergeCell ref="AH107:AL107"/>
    <mergeCell ref="AC75:AG75"/>
    <mergeCell ref="AC76:AG76"/>
    <mergeCell ref="AC77:AG77"/>
    <mergeCell ref="AC78:AG78"/>
    <mergeCell ref="AC79:AG79"/>
    <mergeCell ref="AC80:AG80"/>
    <mergeCell ref="AC81:AG81"/>
    <mergeCell ref="AC82:AG82"/>
    <mergeCell ref="AC83:AG83"/>
    <mergeCell ref="AC84:AG84"/>
    <mergeCell ref="AC85:AG85"/>
    <mergeCell ref="AC86:AG86"/>
    <mergeCell ref="AC87:AG87"/>
    <mergeCell ref="AC88:AG88"/>
    <mergeCell ref="AC89:AG89"/>
    <mergeCell ref="AC93:AG93"/>
    <mergeCell ref="AC94:AG94"/>
    <mergeCell ref="AC58:AG58"/>
    <mergeCell ref="AC59:AG59"/>
    <mergeCell ref="AC60:AG60"/>
    <mergeCell ref="AC61:AG61"/>
    <mergeCell ref="AC62:AG62"/>
    <mergeCell ref="AC63:AG63"/>
    <mergeCell ref="AC64:AG64"/>
    <mergeCell ref="AC65:AG65"/>
    <mergeCell ref="AC66:AG66"/>
    <mergeCell ref="AC67:AG67"/>
    <mergeCell ref="AC68:AG68"/>
    <mergeCell ref="AC69:AG69"/>
    <mergeCell ref="AC70:AG70"/>
    <mergeCell ref="AC71:AG71"/>
    <mergeCell ref="AC72:AG72"/>
    <mergeCell ref="AC73:AG73"/>
    <mergeCell ref="AC74:AG74"/>
    <mergeCell ref="AC38:AJ38"/>
    <mergeCell ref="AC39:AJ39"/>
    <mergeCell ref="AC40:AJ40"/>
    <mergeCell ref="AC41:AJ41"/>
    <mergeCell ref="AC42:AJ42"/>
    <mergeCell ref="AC43:AJ43"/>
    <mergeCell ref="AC44:AJ44"/>
    <mergeCell ref="AC45:AJ45"/>
    <mergeCell ref="AC46:AJ46"/>
    <mergeCell ref="AC47:AJ47"/>
    <mergeCell ref="AC48:AJ48"/>
    <mergeCell ref="AC49:AJ49"/>
    <mergeCell ref="AC50:AJ50"/>
    <mergeCell ref="AC51:AJ51"/>
    <mergeCell ref="AC52:AJ52"/>
    <mergeCell ref="AC53:AJ53"/>
    <mergeCell ref="AC57:AG57"/>
    <mergeCell ref="AC117:AG117"/>
    <mergeCell ref="AC118:AG118"/>
    <mergeCell ref="AC119:AG119"/>
    <mergeCell ref="AC120:AG120"/>
    <mergeCell ref="AC121:AG121"/>
    <mergeCell ref="AC122:AG122"/>
    <mergeCell ref="AC123:AG123"/>
    <mergeCell ref="AC124:AG124"/>
    <mergeCell ref="AC125:AG125"/>
    <mergeCell ref="AC126:AG126"/>
    <mergeCell ref="AC13:AK13"/>
    <mergeCell ref="AC14:AK14"/>
    <mergeCell ref="AC15:AK15"/>
    <mergeCell ref="AC16:AK16"/>
    <mergeCell ref="AC17:AK17"/>
    <mergeCell ref="AC18:AK18"/>
    <mergeCell ref="AC19:AK19"/>
    <mergeCell ref="AC20:AK20"/>
    <mergeCell ref="AC21:AK21"/>
    <mergeCell ref="AC22:AK22"/>
    <mergeCell ref="AC23:AK23"/>
    <mergeCell ref="AC24:AK24"/>
    <mergeCell ref="AC25:AK25"/>
    <mergeCell ref="AC26:AK26"/>
    <mergeCell ref="AC30:AJ30"/>
    <mergeCell ref="AC31:AJ31"/>
    <mergeCell ref="AC32:AJ32"/>
    <mergeCell ref="AC33:AJ33"/>
    <mergeCell ref="AC34:AJ34"/>
    <mergeCell ref="AC35:AJ35"/>
    <mergeCell ref="AC36:AJ36"/>
    <mergeCell ref="AC37:AJ37"/>
    <mergeCell ref="AB147:AE147"/>
    <mergeCell ref="AB148:AE148"/>
    <mergeCell ref="AB149:AE149"/>
    <mergeCell ref="AB150:AE150"/>
    <mergeCell ref="AB151:AE151"/>
    <mergeCell ref="AB152:AE152"/>
    <mergeCell ref="AB153:AE153"/>
    <mergeCell ref="AB154:AE154"/>
    <mergeCell ref="AB158:AF158"/>
    <mergeCell ref="AB159:AF159"/>
    <mergeCell ref="AB160:AF160"/>
    <mergeCell ref="AB161:AF161"/>
    <mergeCell ref="AB162:AF162"/>
    <mergeCell ref="AB163:AF163"/>
    <mergeCell ref="AB164:AF164"/>
    <mergeCell ref="AC100:AG100"/>
    <mergeCell ref="AC101:AG101"/>
    <mergeCell ref="AC102:AG102"/>
    <mergeCell ref="AC103:AG103"/>
    <mergeCell ref="AC104:AG104"/>
    <mergeCell ref="AC105:AG105"/>
    <mergeCell ref="AC106:AG106"/>
    <mergeCell ref="AC107:AG107"/>
    <mergeCell ref="AC108:AG108"/>
    <mergeCell ref="AC109:AG109"/>
    <mergeCell ref="AC110:AG110"/>
    <mergeCell ref="AC111:AG111"/>
    <mergeCell ref="AC112:AG112"/>
    <mergeCell ref="AC113:AG113"/>
    <mergeCell ref="AC114:AG114"/>
    <mergeCell ref="AC115:AG115"/>
    <mergeCell ref="AC116:AG116"/>
    <mergeCell ref="AA168:AI168"/>
    <mergeCell ref="AA169:AI169"/>
    <mergeCell ref="AA170:AI170"/>
    <mergeCell ref="AA171:AI171"/>
    <mergeCell ref="AA172:AI172"/>
    <mergeCell ref="AA173:AI173"/>
    <mergeCell ref="AA174:AI174"/>
    <mergeCell ref="AA175:AI175"/>
    <mergeCell ref="AA176:AI176"/>
    <mergeCell ref="AA177:AI177"/>
    <mergeCell ref="AA178:AI178"/>
    <mergeCell ref="AA179:AI179"/>
    <mergeCell ref="AA180:AI180"/>
    <mergeCell ref="AA181:AI181"/>
    <mergeCell ref="AA182:AI182"/>
    <mergeCell ref="AB130:AE130"/>
    <mergeCell ref="AB131:AE131"/>
    <mergeCell ref="AB132:AE132"/>
    <mergeCell ref="AB133:AE133"/>
    <mergeCell ref="AB134:AE134"/>
    <mergeCell ref="AB135:AE135"/>
    <mergeCell ref="AB136:AE136"/>
    <mergeCell ref="AB137:AE137"/>
    <mergeCell ref="AB138:AE138"/>
    <mergeCell ref="AB139:AE139"/>
    <mergeCell ref="AB140:AE140"/>
    <mergeCell ref="AB141:AE141"/>
    <mergeCell ref="AB142:AE142"/>
    <mergeCell ref="AB143:AE143"/>
    <mergeCell ref="AB144:AE144"/>
    <mergeCell ref="AB145:AE145"/>
    <mergeCell ref="AB146:AE146"/>
  </mergeCells>
  <pageMargins left="0.7" right="0.7" top="0.75" bottom="0.75" header="0.3" footer="0.3"/>
  <pageSetup paperSize="9" orientation="portrait" r:id="rId1"/>
  <headerFooter alignWithMargins="0"/>
  <rowBreaks count="2" manualBreakCount="2">
    <brk id="90" max="16383" man="1"/>
    <brk id="246" max="16383"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E42"/>
  <sheetViews>
    <sheetView view="pageBreakPreview" zoomScale="60" zoomScaleNormal="100" workbookViewId="0">
      <selection activeCell="AB36" sqref="AB36:AJ36"/>
    </sheetView>
  </sheetViews>
  <sheetFormatPr defaultRowHeight="14.5" x14ac:dyDescent="0.25"/>
  <cols>
    <col min="1" max="1" width="0.6328125" customWidth="1"/>
    <col min="2" max="2" width="21.81640625" customWidth="1"/>
    <col min="3" max="3" width="0.90625" customWidth="1"/>
    <col min="4" max="4" width="14.54296875" customWidth="1"/>
    <col min="5" max="5" width="48.90625" customWidth="1"/>
    <col min="6" max="6" width="0.26953125" customWidth="1"/>
    <col min="7" max="7" width="4.6328125" customWidth="1"/>
  </cols>
  <sheetData>
    <row r="1" spans="2:5" s="1" customFormat="1" ht="6" customHeight="1" x14ac:dyDescent="0.2">
      <c r="B1" s="68"/>
      <c r="C1" s="68"/>
    </row>
    <row r="2" spans="2:5" s="1" customFormat="1" ht="15.25" customHeight="1" x14ac:dyDescent="0.2">
      <c r="B2" s="68"/>
      <c r="C2" s="68"/>
      <c r="D2" s="74" t="s">
        <v>872</v>
      </c>
      <c r="E2" s="74"/>
    </row>
    <row r="3" spans="2:5" s="1" customFormat="1" ht="4.25" customHeight="1" x14ac:dyDescent="0.2">
      <c r="B3" s="68"/>
      <c r="C3" s="68"/>
    </row>
    <row r="4" spans="2:5" s="1" customFormat="1" ht="6.4" customHeight="1" x14ac:dyDescent="0.2"/>
    <row r="5" spans="2:5" s="1" customFormat="1" ht="22" customHeight="1" x14ac:dyDescent="0.2">
      <c r="B5" s="70" t="s">
        <v>1143</v>
      </c>
      <c r="C5" s="70"/>
      <c r="D5" s="70"/>
      <c r="E5" s="70"/>
    </row>
    <row r="6" spans="2:5" s="1" customFormat="1" ht="4.6500000000000004" customHeight="1" x14ac:dyDescent="0.2"/>
    <row r="7" spans="2:5" s="1" customFormat="1" ht="3.5" customHeight="1" x14ac:dyDescent="0.2">
      <c r="B7" s="63" t="s">
        <v>1027</v>
      </c>
    </row>
    <row r="8" spans="2:5" s="1" customFormat="1" ht="14.25" customHeight="1" x14ac:dyDescent="0.2">
      <c r="B8" s="63"/>
      <c r="D8" s="4">
        <v>44742</v>
      </c>
    </row>
    <row r="9" spans="2:5" s="1" customFormat="1" ht="1.75" customHeight="1" x14ac:dyDescent="0.2">
      <c r="B9" s="63"/>
    </row>
    <row r="10" spans="2:5" s="1" customFormat="1" ht="1.4" customHeight="1" x14ac:dyDescent="0.2"/>
    <row r="11" spans="2:5" s="1" customFormat="1" ht="12.75" customHeight="1" x14ac:dyDescent="0.2">
      <c r="B11" s="79" t="s">
        <v>1144</v>
      </c>
      <c r="C11" s="79"/>
      <c r="D11" s="79"/>
      <c r="E11" s="79"/>
    </row>
    <row r="12" spans="2:5" s="1" customFormat="1" ht="158.9" customHeight="1" x14ac:dyDescent="0.2"/>
    <row r="13" spans="2:5" s="1" customFormat="1" ht="12.75" customHeight="1" x14ac:dyDescent="0.2">
      <c r="B13" s="79" t="s">
        <v>1145</v>
      </c>
      <c r="C13" s="79"/>
      <c r="D13" s="79"/>
      <c r="E13" s="79"/>
    </row>
    <row r="14" spans="2:5" s="1" customFormat="1" ht="247.4" customHeight="1" x14ac:dyDescent="0.2"/>
    <row r="15" spans="2:5" s="1" customFormat="1" ht="12.75" customHeight="1" x14ac:dyDescent="0.2">
      <c r="B15" s="79" t="s">
        <v>1146</v>
      </c>
      <c r="C15" s="79"/>
      <c r="D15" s="79"/>
      <c r="E15" s="79"/>
    </row>
    <row r="16" spans="2:5" s="1" customFormat="1" ht="236.4" customHeight="1" x14ac:dyDescent="0.2"/>
    <row r="17" spans="2:5" s="1" customFormat="1" ht="12.75" customHeight="1" x14ac:dyDescent="0.2">
      <c r="B17" s="79" t="s">
        <v>1147</v>
      </c>
      <c r="C17" s="79"/>
      <c r="D17" s="79"/>
      <c r="E17" s="79"/>
    </row>
    <row r="18" spans="2:5" s="1" customFormat="1" ht="243.5" customHeight="1" x14ac:dyDescent="0.2"/>
    <row r="19" spans="2:5" s="1" customFormat="1" ht="12.75" customHeight="1" x14ac:dyDescent="0.2">
      <c r="B19" s="79" t="s">
        <v>1148</v>
      </c>
      <c r="C19" s="79"/>
      <c r="D19" s="79"/>
      <c r="E19" s="79"/>
    </row>
    <row r="20" spans="2:5" s="1" customFormat="1" ht="235" customHeight="1" x14ac:dyDescent="0.2"/>
    <row r="21" spans="2:5" s="1" customFormat="1" ht="12.75" customHeight="1" x14ac:dyDescent="0.2">
      <c r="B21" s="79" t="s">
        <v>1149</v>
      </c>
      <c r="C21" s="79"/>
      <c r="D21" s="79"/>
      <c r="E21" s="79"/>
    </row>
    <row r="22" spans="2:5" s="1" customFormat="1" ht="249.9" customHeight="1" x14ac:dyDescent="0.2"/>
    <row r="23" spans="2:5" s="1" customFormat="1" ht="13.15" customHeight="1" x14ac:dyDescent="0.2">
      <c r="B23" s="79" t="s">
        <v>1150</v>
      </c>
      <c r="C23" s="79"/>
      <c r="D23" s="79"/>
      <c r="E23" s="79"/>
    </row>
    <row r="24" spans="2:5" s="1" customFormat="1" ht="175.65" customHeight="1" x14ac:dyDescent="0.2"/>
    <row r="25" spans="2:5" s="1" customFormat="1" ht="12.75" customHeight="1" x14ac:dyDescent="0.2">
      <c r="B25" s="79" t="s">
        <v>1151</v>
      </c>
      <c r="C25" s="79"/>
      <c r="D25" s="79"/>
      <c r="E25" s="79"/>
    </row>
    <row r="26" spans="2:5" s="1" customFormat="1" ht="117.25" customHeight="1" x14ac:dyDescent="0.2"/>
    <row r="27" spans="2:5" s="1" customFormat="1" ht="12.75" customHeight="1" x14ac:dyDescent="0.2">
      <c r="B27" s="79" t="s">
        <v>1152</v>
      </c>
      <c r="C27" s="79"/>
      <c r="D27" s="79"/>
      <c r="E27" s="79"/>
    </row>
    <row r="28" spans="2:5" s="1" customFormat="1" ht="171" customHeight="1" x14ac:dyDescent="0.2"/>
    <row r="29" spans="2:5" s="1" customFormat="1" ht="12.75" customHeight="1" x14ac:dyDescent="0.2">
      <c r="B29" s="79" t="s">
        <v>1153</v>
      </c>
      <c r="C29" s="79"/>
      <c r="D29" s="79"/>
      <c r="E29" s="79"/>
    </row>
    <row r="30" spans="2:5" s="1" customFormat="1" ht="130.15" customHeight="1" x14ac:dyDescent="0.2"/>
    <row r="31" spans="2:5" s="1" customFormat="1" ht="12.75" customHeight="1" x14ac:dyDescent="0.2">
      <c r="B31" s="79" t="s">
        <v>1154</v>
      </c>
      <c r="C31" s="79"/>
      <c r="D31" s="79"/>
      <c r="E31" s="79"/>
    </row>
    <row r="32" spans="2:5" s="1" customFormat="1" ht="128.75" customHeight="1" x14ac:dyDescent="0.2"/>
    <row r="33" spans="2:5" s="1" customFormat="1" ht="12.75" customHeight="1" x14ac:dyDescent="0.2">
      <c r="B33" s="79" t="s">
        <v>1155</v>
      </c>
      <c r="C33" s="79"/>
      <c r="D33" s="79"/>
      <c r="E33" s="79"/>
    </row>
    <row r="34" spans="2:5" s="1" customFormat="1" ht="212.25" customHeight="1" x14ac:dyDescent="0.2"/>
    <row r="35" spans="2:5" s="1" customFormat="1" ht="12.75" customHeight="1" x14ac:dyDescent="0.2">
      <c r="B35" s="79" t="s">
        <v>1156</v>
      </c>
      <c r="C35" s="79"/>
      <c r="D35" s="79"/>
      <c r="E35" s="79"/>
    </row>
    <row r="36" spans="2:5" s="1" customFormat="1" ht="185.9" customHeight="1" x14ac:dyDescent="0.2"/>
    <row r="37" spans="2:5" s="1" customFormat="1" ht="12.75" customHeight="1" x14ac:dyDescent="0.2">
      <c r="B37" s="79" t="s">
        <v>1157</v>
      </c>
      <c r="C37" s="79"/>
      <c r="D37" s="79"/>
      <c r="E37" s="79"/>
    </row>
    <row r="38" spans="2:5" s="1" customFormat="1" ht="279.39999999999998" customHeight="1" x14ac:dyDescent="0.2"/>
    <row r="39" spans="2:5" s="1" customFormat="1" ht="1" customHeight="1" x14ac:dyDescent="0.2">
      <c r="B39" s="79" t="s">
        <v>1158</v>
      </c>
      <c r="C39" s="79"/>
      <c r="D39" s="79"/>
      <c r="E39" s="79"/>
    </row>
    <row r="40" spans="2:5" s="1" customFormat="1" ht="12.75" customHeight="1" x14ac:dyDescent="0.2">
      <c r="B40" s="79"/>
      <c r="C40" s="79"/>
      <c r="D40" s="79"/>
      <c r="E40" s="79"/>
    </row>
    <row r="41" spans="2:5" s="1" customFormat="1" ht="279.39999999999998" customHeight="1" x14ac:dyDescent="0.2"/>
    <row r="42" spans="2:5" s="1" customFormat="1" ht="20.65" customHeight="1" x14ac:dyDescent="0.2"/>
  </sheetData>
  <mergeCells count="19">
    <mergeCell ref="B39:E40"/>
    <mergeCell ref="B5:E5"/>
    <mergeCell ref="B7:B9"/>
    <mergeCell ref="D2:E2"/>
    <mergeCell ref="B29:E29"/>
    <mergeCell ref="B31:E31"/>
    <mergeCell ref="B33:E33"/>
    <mergeCell ref="B35:E35"/>
    <mergeCell ref="B37:E37"/>
    <mergeCell ref="B19:E19"/>
    <mergeCell ref="B21:E21"/>
    <mergeCell ref="B23:E23"/>
    <mergeCell ref="B25:E25"/>
    <mergeCell ref="B27:E27"/>
    <mergeCell ref="B1:C3"/>
    <mergeCell ref="B11:E11"/>
    <mergeCell ref="B13:E13"/>
    <mergeCell ref="B15:E15"/>
    <mergeCell ref="B17:E17"/>
  </mergeCells>
  <pageMargins left="0.7" right="0.7" top="0.75" bottom="0.75" header="0.3" footer="0.3"/>
  <pageSetup paperSize="9" scale="97" orientation="portrait" r:id="rId1"/>
  <headerFooter alignWithMargins="0"/>
  <rowBreaks count="4" manualBreakCount="4">
    <brk id="20" max="6" man="1"/>
    <brk id="26" max="6" man="1"/>
    <brk id="34" max="6" man="1"/>
    <brk id="39" max="6"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H18"/>
  <sheetViews>
    <sheetView zoomScaleNormal="100" workbookViewId="0"/>
  </sheetViews>
  <sheetFormatPr defaultRowHeight="14.5" x14ac:dyDescent="0.25"/>
  <cols>
    <col min="1" max="1" width="0.6328125" customWidth="1"/>
    <col min="2" max="2" width="13.7265625" customWidth="1"/>
    <col min="3" max="3" width="6.7265625" customWidth="1"/>
    <col min="4" max="4" width="13.54296875" customWidth="1"/>
    <col min="5" max="5" width="14.54296875" customWidth="1"/>
    <col min="6" max="6" width="21.26953125" customWidth="1"/>
    <col min="7" max="7" width="14.54296875" customWidth="1"/>
    <col min="8" max="9" width="0.26953125" customWidth="1"/>
    <col min="10" max="10" width="4.6328125" customWidth="1"/>
  </cols>
  <sheetData>
    <row r="1" spans="2:8" s="1" customFormat="1" ht="6" customHeight="1" x14ac:dyDescent="0.2">
      <c r="B1" s="68"/>
      <c r="C1" s="68"/>
    </row>
    <row r="2" spans="2:8" s="1" customFormat="1" ht="15.25" customHeight="1" x14ac:dyDescent="0.2">
      <c r="B2" s="68"/>
      <c r="C2" s="68"/>
      <c r="D2" s="74" t="s">
        <v>872</v>
      </c>
      <c r="E2" s="74"/>
      <c r="F2" s="74"/>
      <c r="G2" s="74"/>
      <c r="H2" s="74"/>
    </row>
    <row r="3" spans="2:8" s="1" customFormat="1" ht="4.25" customHeight="1" x14ac:dyDescent="0.2">
      <c r="B3" s="68"/>
      <c r="C3" s="68"/>
    </row>
    <row r="4" spans="2:8" s="1" customFormat="1" ht="6" customHeight="1" x14ac:dyDescent="0.2"/>
    <row r="5" spans="2:8" s="1" customFormat="1" ht="22" customHeight="1" x14ac:dyDescent="0.2">
      <c r="B5" s="70" t="s">
        <v>1164</v>
      </c>
      <c r="C5" s="70"/>
      <c r="D5" s="70"/>
      <c r="E5" s="70"/>
      <c r="F5" s="70"/>
      <c r="G5" s="70"/>
      <c r="H5" s="70"/>
    </row>
    <row r="6" spans="2:8" s="1" customFormat="1" ht="9.65" customHeight="1" x14ac:dyDescent="0.2"/>
    <row r="7" spans="2:8" s="1" customFormat="1" ht="15.25" customHeight="1" x14ac:dyDescent="0.2">
      <c r="B7" s="9" t="s">
        <v>1027</v>
      </c>
      <c r="D7" s="4">
        <v>44742</v>
      </c>
    </row>
    <row r="8" spans="2:8" s="1" customFormat="1" ht="8.5" customHeight="1" x14ac:dyDescent="0.2"/>
    <row r="9" spans="2:8" s="1" customFormat="1" ht="12.75" customHeight="1" x14ac:dyDescent="0.2">
      <c r="B9" s="106" t="s">
        <v>1165</v>
      </c>
      <c r="C9" s="106"/>
      <c r="D9" s="106"/>
      <c r="E9" s="106"/>
      <c r="F9" s="106"/>
      <c r="G9" s="106"/>
    </row>
    <row r="10" spans="2:8" s="1" customFormat="1" ht="9.9" customHeight="1" x14ac:dyDescent="0.2"/>
    <row r="11" spans="2:8" s="1" customFormat="1" ht="9.9" customHeight="1" x14ac:dyDescent="0.2">
      <c r="B11" s="5"/>
      <c r="C11" s="107" t="s">
        <v>1034</v>
      </c>
      <c r="D11" s="107"/>
      <c r="E11" s="25" t="s">
        <v>1035</v>
      </c>
      <c r="F11" s="25" t="s">
        <v>1036</v>
      </c>
      <c r="G11" s="25" t="s">
        <v>1035</v>
      </c>
    </row>
    <row r="12" spans="2:8" s="1" customFormat="1" ht="9.9" customHeight="1" x14ac:dyDescent="0.2">
      <c r="B12" s="8" t="s">
        <v>1159</v>
      </c>
      <c r="C12" s="108">
        <v>2937143093.7899899</v>
      </c>
      <c r="D12" s="108"/>
      <c r="E12" s="48">
        <v>0.99793695326823895</v>
      </c>
      <c r="F12" s="49">
        <v>42737</v>
      </c>
      <c r="G12" s="48">
        <v>0.99845805200570004</v>
      </c>
    </row>
    <row r="13" spans="2:8" s="1" customFormat="1" ht="1.75" customHeight="1" x14ac:dyDescent="0.2"/>
    <row r="14" spans="2:8" s="1" customFormat="1" ht="9.9" customHeight="1" x14ac:dyDescent="0.2">
      <c r="B14" s="8" t="s">
        <v>1160</v>
      </c>
      <c r="C14" s="108">
        <v>2426272.67</v>
      </c>
      <c r="D14" s="108"/>
      <c r="E14" s="48">
        <v>8.2436131941174598E-4</v>
      </c>
      <c r="F14" s="49">
        <v>28</v>
      </c>
      <c r="G14" s="48">
        <v>6.5415975515734895E-4</v>
      </c>
    </row>
    <row r="15" spans="2:8" s="1" customFormat="1" ht="11" customHeight="1" x14ac:dyDescent="0.2">
      <c r="B15" s="8" t="s">
        <v>1161</v>
      </c>
      <c r="C15" s="108">
        <v>696881.43</v>
      </c>
      <c r="D15" s="108"/>
      <c r="E15" s="48">
        <v>2.3677557028590099E-4</v>
      </c>
      <c r="F15" s="49">
        <v>12</v>
      </c>
      <c r="G15" s="48">
        <v>2.8035418078172099E-4</v>
      </c>
    </row>
    <row r="16" spans="2:8" s="1" customFormat="1" ht="11.75" customHeight="1" x14ac:dyDescent="0.2">
      <c r="B16" s="8" t="s">
        <v>1162</v>
      </c>
      <c r="C16" s="108">
        <v>729559.59</v>
      </c>
      <c r="D16" s="108"/>
      <c r="E16" s="48">
        <v>2.4787844896340198E-4</v>
      </c>
      <c r="F16" s="49">
        <v>5</v>
      </c>
      <c r="G16" s="48">
        <v>1.16814241992384E-4</v>
      </c>
    </row>
    <row r="17" spans="2:7" s="1" customFormat="1" ht="11.75" customHeight="1" x14ac:dyDescent="0.2">
      <c r="B17" s="8" t="s">
        <v>1163</v>
      </c>
      <c r="C17" s="108">
        <v>2219276.5699999998</v>
      </c>
      <c r="D17" s="108"/>
      <c r="E17" s="48">
        <v>7.5403139309349499E-4</v>
      </c>
      <c r="F17" s="49">
        <v>21</v>
      </c>
      <c r="G17" s="48">
        <v>4.9061981636801201E-4</v>
      </c>
    </row>
    <row r="18" spans="2:7" s="1" customFormat="1" ht="11" customHeight="1" x14ac:dyDescent="0.2">
      <c r="B18" s="6" t="s">
        <v>67</v>
      </c>
      <c r="C18" s="109">
        <v>2943215084.0500002</v>
      </c>
      <c r="D18" s="109"/>
      <c r="E18" s="50">
        <v>1</v>
      </c>
      <c r="F18" s="51">
        <v>42803</v>
      </c>
      <c r="G18" s="50">
        <v>1</v>
      </c>
    </row>
  </sheetData>
  <mergeCells count="11">
    <mergeCell ref="C14:D14"/>
    <mergeCell ref="C15:D15"/>
    <mergeCell ref="C16:D16"/>
    <mergeCell ref="C17:D17"/>
    <mergeCell ref="C18:D18"/>
    <mergeCell ref="B1:C3"/>
    <mergeCell ref="B5:H5"/>
    <mergeCell ref="B9:G9"/>
    <mergeCell ref="C11:D11"/>
    <mergeCell ref="C12:D12"/>
    <mergeCell ref="D2:H2"/>
  </mergeCells>
  <pageMargins left="0.7" right="0.7" top="0.75" bottom="0.75" header="0.3" footer="0.3"/>
  <pageSetup paperSize="9"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1:L368"/>
  <sheetViews>
    <sheetView zoomScaleNormal="100" workbookViewId="0"/>
  </sheetViews>
  <sheetFormatPr defaultRowHeight="14.5" x14ac:dyDescent="0.25"/>
  <cols>
    <col min="1" max="1" width="0.453125" customWidth="1"/>
    <col min="2" max="2" width="0.54296875" customWidth="1"/>
    <col min="3" max="3" width="9.26953125" customWidth="1"/>
    <col min="4" max="4" width="5.26953125" customWidth="1"/>
    <col min="5" max="5" width="0.6328125" customWidth="1"/>
    <col min="6" max="6" width="6.26953125" customWidth="1"/>
    <col min="7" max="7" width="4.54296875" customWidth="1"/>
    <col min="8" max="8" width="9.26953125" customWidth="1"/>
    <col min="9" max="9" width="2.54296875" customWidth="1"/>
    <col min="10" max="10" width="12.26953125" customWidth="1"/>
    <col min="11" max="11" width="12" customWidth="1"/>
    <col min="12" max="12" width="12.08984375" customWidth="1"/>
    <col min="13" max="13" width="7" customWidth="1"/>
    <col min="14" max="14" width="4.6328125" customWidth="1"/>
  </cols>
  <sheetData>
    <row r="1" spans="2:12" s="1" customFormat="1" ht="6" customHeight="1" x14ac:dyDescent="0.2">
      <c r="B1" s="68"/>
      <c r="C1" s="68"/>
      <c r="D1" s="68"/>
      <c r="E1" s="68"/>
      <c r="F1" s="68"/>
    </row>
    <row r="2" spans="2:12" s="1" customFormat="1" ht="15.25" customHeight="1" x14ac:dyDescent="0.2">
      <c r="B2" s="68"/>
      <c r="C2" s="68"/>
      <c r="D2" s="68"/>
      <c r="E2" s="68"/>
      <c r="F2" s="68"/>
      <c r="H2" s="74" t="s">
        <v>872</v>
      </c>
      <c r="I2" s="74"/>
      <c r="J2" s="74"/>
      <c r="K2" s="74"/>
      <c r="L2" s="74"/>
    </row>
    <row r="3" spans="2:12" s="1" customFormat="1" ht="3.9" customHeight="1" x14ac:dyDescent="0.2">
      <c r="B3" s="68"/>
      <c r="C3" s="68"/>
      <c r="D3" s="68"/>
      <c r="E3" s="68"/>
      <c r="F3" s="68"/>
    </row>
    <row r="4" spans="2:12" s="1" customFormat="1" ht="1.4" customHeight="1" x14ac:dyDescent="0.2"/>
    <row r="5" spans="2:12" s="1" customFormat="1" ht="21.25" customHeight="1" x14ac:dyDescent="0.2">
      <c r="B5" s="70" t="s">
        <v>1175</v>
      </c>
      <c r="C5" s="70"/>
      <c r="D5" s="70"/>
      <c r="E5" s="70"/>
      <c r="F5" s="70"/>
      <c r="G5" s="70"/>
      <c r="H5" s="70"/>
      <c r="I5" s="70"/>
      <c r="J5" s="70"/>
      <c r="K5" s="70"/>
      <c r="L5" s="70"/>
    </row>
    <row r="6" spans="2:12" s="1" customFormat="1" ht="1.4" customHeight="1" x14ac:dyDescent="0.2"/>
    <row r="7" spans="2:12" s="1" customFormat="1" ht="1.4" customHeight="1" x14ac:dyDescent="0.2">
      <c r="B7" s="63" t="s">
        <v>1027</v>
      </c>
      <c r="C7" s="63"/>
      <c r="D7" s="63"/>
    </row>
    <row r="8" spans="2:12" s="1" customFormat="1" ht="13.5" customHeight="1" x14ac:dyDescent="0.2">
      <c r="B8" s="63"/>
      <c r="C8" s="63"/>
      <c r="D8" s="63"/>
      <c r="G8" s="115">
        <v>44713</v>
      </c>
      <c r="H8" s="115"/>
    </row>
    <row r="9" spans="2:12" s="1" customFormat="1" ht="3.5" customHeight="1" x14ac:dyDescent="0.2"/>
    <row r="10" spans="2:12" s="1" customFormat="1" ht="11.75" customHeight="1" x14ac:dyDescent="0.2">
      <c r="B10" s="110" t="s">
        <v>1176</v>
      </c>
      <c r="C10" s="110"/>
      <c r="D10" s="110"/>
      <c r="E10" s="110"/>
      <c r="F10" s="111" t="s">
        <v>1177</v>
      </c>
      <c r="G10" s="111"/>
      <c r="H10" s="116" t="s">
        <v>1178</v>
      </c>
      <c r="I10" s="116"/>
      <c r="J10" s="116"/>
      <c r="K10" s="116"/>
      <c r="L10" s="116"/>
    </row>
    <row r="11" spans="2:12" s="1" customFormat="1" ht="18.149999999999999" customHeight="1" x14ac:dyDescent="0.2">
      <c r="B11" s="52" t="s">
        <v>1166</v>
      </c>
      <c r="C11" s="25" t="s">
        <v>1167</v>
      </c>
      <c r="D11" s="25" t="s">
        <v>1168</v>
      </c>
      <c r="E11" s="52" t="s">
        <v>1169</v>
      </c>
      <c r="F11" s="113" t="s">
        <v>1170</v>
      </c>
      <c r="G11" s="113"/>
      <c r="H11" s="107" t="s">
        <v>1171</v>
      </c>
      <c r="I11" s="107"/>
      <c r="J11" s="25" t="s">
        <v>1172</v>
      </c>
      <c r="K11" s="25" t="s">
        <v>1173</v>
      </c>
      <c r="L11" s="25" t="s">
        <v>1174</v>
      </c>
    </row>
    <row r="12" spans="2:12" s="1" customFormat="1" ht="8.5" customHeight="1" x14ac:dyDescent="0.2">
      <c r="B12" s="53">
        <v>44713</v>
      </c>
      <c r="C12" s="54">
        <v>44743</v>
      </c>
      <c r="D12" s="13">
        <v>1</v>
      </c>
      <c r="E12" s="55">
        <v>30</v>
      </c>
      <c r="F12" s="112">
        <v>2250000000</v>
      </c>
      <c r="G12" s="112"/>
      <c r="H12" s="95">
        <v>2921830242.8059602</v>
      </c>
      <c r="I12" s="95"/>
      <c r="J12" s="13">
        <v>2917034330.5878801</v>
      </c>
      <c r="K12" s="13">
        <v>2909854727.4756098</v>
      </c>
      <c r="L12" s="13">
        <v>2897926665.7866602</v>
      </c>
    </row>
    <row r="13" spans="2:12" s="1" customFormat="1" ht="8.5" customHeight="1" x14ac:dyDescent="0.2">
      <c r="B13" s="53">
        <v>44713</v>
      </c>
      <c r="C13" s="54">
        <v>44774</v>
      </c>
      <c r="D13" s="13">
        <v>2</v>
      </c>
      <c r="E13" s="55">
        <v>61</v>
      </c>
      <c r="F13" s="112">
        <v>2250000000</v>
      </c>
      <c r="G13" s="112"/>
      <c r="H13" s="95">
        <v>2900531718.6265001</v>
      </c>
      <c r="I13" s="95"/>
      <c r="J13" s="13">
        <v>2890859324.4405699</v>
      </c>
      <c r="K13" s="13">
        <v>2876410190.1834798</v>
      </c>
      <c r="L13" s="13">
        <v>2852486000.6374502</v>
      </c>
    </row>
    <row r="14" spans="2:12" s="1" customFormat="1" ht="8.5" customHeight="1" x14ac:dyDescent="0.2">
      <c r="B14" s="53">
        <v>44713</v>
      </c>
      <c r="C14" s="54">
        <v>44805</v>
      </c>
      <c r="D14" s="13">
        <v>3</v>
      </c>
      <c r="E14" s="55">
        <v>92</v>
      </c>
      <c r="F14" s="112">
        <v>2250000000</v>
      </c>
      <c r="G14" s="112"/>
      <c r="H14" s="95">
        <v>2879360677.7987499</v>
      </c>
      <c r="I14" s="95"/>
      <c r="J14" s="13">
        <v>2864891559.1848698</v>
      </c>
      <c r="K14" s="13">
        <v>2843322625.5723701</v>
      </c>
      <c r="L14" s="13">
        <v>2807730783.31148</v>
      </c>
    </row>
    <row r="15" spans="2:12" s="1" customFormat="1" ht="8.5" customHeight="1" x14ac:dyDescent="0.2">
      <c r="B15" s="53">
        <v>44713</v>
      </c>
      <c r="C15" s="54">
        <v>44835</v>
      </c>
      <c r="D15" s="13">
        <v>4</v>
      </c>
      <c r="E15" s="55">
        <v>122</v>
      </c>
      <c r="F15" s="112">
        <v>2250000000</v>
      </c>
      <c r="G15" s="112"/>
      <c r="H15" s="95">
        <v>2857476533.6728702</v>
      </c>
      <c r="I15" s="95"/>
      <c r="J15" s="13">
        <v>2838450673.0069299</v>
      </c>
      <c r="K15" s="13">
        <v>2810147214.4172301</v>
      </c>
      <c r="L15" s="13">
        <v>2763595506.22545</v>
      </c>
    </row>
    <row r="16" spans="2:12" s="1" customFormat="1" ht="8.5" customHeight="1" x14ac:dyDescent="0.2">
      <c r="B16" s="53">
        <v>44713</v>
      </c>
      <c r="C16" s="54">
        <v>44866</v>
      </c>
      <c r="D16" s="13">
        <v>5</v>
      </c>
      <c r="E16" s="55">
        <v>153</v>
      </c>
      <c r="F16" s="112">
        <v>2250000000</v>
      </c>
      <c r="G16" s="112"/>
      <c r="H16" s="95">
        <v>2836135950.1540399</v>
      </c>
      <c r="I16" s="95"/>
      <c r="J16" s="13">
        <v>2812473912.75177</v>
      </c>
      <c r="K16" s="13">
        <v>2777348102.81709</v>
      </c>
      <c r="L16" s="13">
        <v>2719771018.5652599</v>
      </c>
    </row>
    <row r="17" spans="2:12" s="1" customFormat="1" ht="8.5" customHeight="1" x14ac:dyDescent="0.2">
      <c r="B17" s="53">
        <v>44713</v>
      </c>
      <c r="C17" s="54">
        <v>44896</v>
      </c>
      <c r="D17" s="13">
        <v>6</v>
      </c>
      <c r="E17" s="55">
        <v>183</v>
      </c>
      <c r="F17" s="112">
        <v>2250000000</v>
      </c>
      <c r="G17" s="112"/>
      <c r="H17" s="95">
        <v>2814479778.0228701</v>
      </c>
      <c r="I17" s="95"/>
      <c r="J17" s="13">
        <v>2786417255.28476</v>
      </c>
      <c r="K17" s="13">
        <v>2744844408.1431198</v>
      </c>
      <c r="L17" s="13">
        <v>2676922761.8811498</v>
      </c>
    </row>
    <row r="18" spans="2:12" s="1" customFormat="1" ht="8.5" customHeight="1" x14ac:dyDescent="0.2">
      <c r="B18" s="53">
        <v>44713</v>
      </c>
      <c r="C18" s="54">
        <v>44927</v>
      </c>
      <c r="D18" s="13">
        <v>7</v>
      </c>
      <c r="E18" s="55">
        <v>214</v>
      </c>
      <c r="F18" s="112">
        <v>2250000000</v>
      </c>
      <c r="G18" s="112"/>
      <c r="H18" s="95">
        <v>2793235803.3513799</v>
      </c>
      <c r="I18" s="95"/>
      <c r="J18" s="13">
        <v>2760694801.5674701</v>
      </c>
      <c r="K18" s="13">
        <v>2712589466.08005</v>
      </c>
      <c r="L18" s="13">
        <v>2634260983.8105202</v>
      </c>
    </row>
    <row r="19" spans="2:12" s="1" customFormat="1" ht="8.5" customHeight="1" x14ac:dyDescent="0.2">
      <c r="B19" s="53">
        <v>44713</v>
      </c>
      <c r="C19" s="54">
        <v>44958</v>
      </c>
      <c r="D19" s="13">
        <v>8</v>
      </c>
      <c r="E19" s="55">
        <v>245</v>
      </c>
      <c r="F19" s="112">
        <v>2250000000</v>
      </c>
      <c r="G19" s="112"/>
      <c r="H19" s="95">
        <v>2771569697.4983602</v>
      </c>
      <c r="I19" s="95"/>
      <c r="J19" s="13">
        <v>2734635080.8675699</v>
      </c>
      <c r="K19" s="13">
        <v>2680150285.2768798</v>
      </c>
      <c r="L19" s="13">
        <v>2591734413.0682402</v>
      </c>
    </row>
    <row r="20" spans="2:12" s="1" customFormat="1" ht="8.5" customHeight="1" x14ac:dyDescent="0.2">
      <c r="B20" s="53">
        <v>44713</v>
      </c>
      <c r="C20" s="54">
        <v>44986</v>
      </c>
      <c r="D20" s="13">
        <v>9</v>
      </c>
      <c r="E20" s="55">
        <v>273</v>
      </c>
      <c r="F20" s="112">
        <v>2250000000</v>
      </c>
      <c r="G20" s="112"/>
      <c r="H20" s="95">
        <v>2750244065.39289</v>
      </c>
      <c r="I20" s="95"/>
      <c r="J20" s="13">
        <v>2709436241.29319</v>
      </c>
      <c r="K20" s="13">
        <v>2649352942.0282001</v>
      </c>
      <c r="L20" s="13">
        <v>2552149891.3989</v>
      </c>
    </row>
    <row r="21" spans="2:12" s="1" customFormat="1" ht="8.5" customHeight="1" x14ac:dyDescent="0.2">
      <c r="B21" s="53">
        <v>44713</v>
      </c>
      <c r="C21" s="54">
        <v>45017</v>
      </c>
      <c r="D21" s="13">
        <v>10</v>
      </c>
      <c r="E21" s="55">
        <v>304</v>
      </c>
      <c r="F21" s="112">
        <v>2250000000</v>
      </c>
      <c r="G21" s="112"/>
      <c r="H21" s="95">
        <v>2729554952.7063098</v>
      </c>
      <c r="I21" s="95"/>
      <c r="J21" s="13">
        <v>2684493276.6557102</v>
      </c>
      <c r="K21" s="13">
        <v>2618287280.5088701</v>
      </c>
      <c r="L21" s="13">
        <v>2511541015.7595701</v>
      </c>
    </row>
    <row r="22" spans="2:12" s="1" customFormat="1" ht="8.5" customHeight="1" x14ac:dyDescent="0.2">
      <c r="B22" s="53">
        <v>44713</v>
      </c>
      <c r="C22" s="54">
        <v>45047</v>
      </c>
      <c r="D22" s="13">
        <v>11</v>
      </c>
      <c r="E22" s="55">
        <v>334</v>
      </c>
      <c r="F22" s="112">
        <v>2250000000</v>
      </c>
      <c r="G22" s="112"/>
      <c r="H22" s="95">
        <v>2707955514.5134201</v>
      </c>
      <c r="I22" s="95"/>
      <c r="J22" s="13">
        <v>2658878941.7414799</v>
      </c>
      <c r="K22" s="13">
        <v>2586921838.4435701</v>
      </c>
      <c r="L22" s="13">
        <v>2471282362.1540098</v>
      </c>
    </row>
    <row r="23" spans="2:12" s="1" customFormat="1" ht="8.5" customHeight="1" x14ac:dyDescent="0.2">
      <c r="B23" s="53">
        <v>44713</v>
      </c>
      <c r="C23" s="54">
        <v>45078</v>
      </c>
      <c r="D23" s="13">
        <v>12</v>
      </c>
      <c r="E23" s="55">
        <v>365</v>
      </c>
      <c r="F23" s="112">
        <v>2250000000</v>
      </c>
      <c r="G23" s="112"/>
      <c r="H23" s="95">
        <v>2685761419.1062799</v>
      </c>
      <c r="I23" s="95"/>
      <c r="J23" s="13">
        <v>2632614377.5188498</v>
      </c>
      <c r="K23" s="13">
        <v>2554853984.6189899</v>
      </c>
      <c r="L23" s="13">
        <v>2430310517.53369</v>
      </c>
    </row>
    <row r="24" spans="2:12" s="1" customFormat="1" ht="8.5" customHeight="1" x14ac:dyDescent="0.2">
      <c r="B24" s="53">
        <v>44713</v>
      </c>
      <c r="C24" s="54">
        <v>45108</v>
      </c>
      <c r="D24" s="13">
        <v>13</v>
      </c>
      <c r="E24" s="55">
        <v>395</v>
      </c>
      <c r="F24" s="112">
        <v>2250000000</v>
      </c>
      <c r="G24" s="112"/>
      <c r="H24" s="95">
        <v>2664013323.72896</v>
      </c>
      <c r="I24" s="95"/>
      <c r="J24" s="13">
        <v>2607010442.8905602</v>
      </c>
      <c r="K24" s="13">
        <v>2523779298.31389</v>
      </c>
      <c r="L24" s="13">
        <v>2390909508.4274902</v>
      </c>
    </row>
    <row r="25" spans="2:12" s="1" customFormat="1" ht="8.5" customHeight="1" x14ac:dyDescent="0.2">
      <c r="B25" s="53">
        <v>44713</v>
      </c>
      <c r="C25" s="54">
        <v>45139</v>
      </c>
      <c r="D25" s="13">
        <v>14</v>
      </c>
      <c r="E25" s="55">
        <v>426</v>
      </c>
      <c r="F25" s="112">
        <v>2250000000</v>
      </c>
      <c r="G25" s="112"/>
      <c r="H25" s="95">
        <v>2642115780.8319201</v>
      </c>
      <c r="I25" s="95"/>
      <c r="J25" s="13">
        <v>2581196112.3610501</v>
      </c>
      <c r="K25" s="13">
        <v>2492434178.4415202</v>
      </c>
      <c r="L25" s="13">
        <v>2351213589.1187701</v>
      </c>
    </row>
    <row r="26" spans="2:12" s="1" customFormat="1" ht="8.5" customHeight="1" x14ac:dyDescent="0.2">
      <c r="B26" s="53">
        <v>44713</v>
      </c>
      <c r="C26" s="54">
        <v>45170</v>
      </c>
      <c r="D26" s="13">
        <v>15</v>
      </c>
      <c r="E26" s="55">
        <v>457</v>
      </c>
      <c r="F26" s="112">
        <v>2250000000</v>
      </c>
      <c r="G26" s="112"/>
      <c r="H26" s="95">
        <v>2620604989.2960801</v>
      </c>
      <c r="I26" s="95"/>
      <c r="J26" s="13">
        <v>2555839041.50177</v>
      </c>
      <c r="K26" s="13">
        <v>2461672581.7606101</v>
      </c>
      <c r="L26" s="13">
        <v>2312359174.4122</v>
      </c>
    </row>
    <row r="27" spans="2:12" s="1" customFormat="1" ht="8.5" customHeight="1" x14ac:dyDescent="0.2">
      <c r="B27" s="53">
        <v>44713</v>
      </c>
      <c r="C27" s="54">
        <v>45200</v>
      </c>
      <c r="D27" s="13">
        <v>16</v>
      </c>
      <c r="E27" s="55">
        <v>487</v>
      </c>
      <c r="F27" s="112">
        <v>1750000000</v>
      </c>
      <c r="G27" s="112"/>
      <c r="H27" s="95">
        <v>2599804479.9539199</v>
      </c>
      <c r="I27" s="95"/>
      <c r="J27" s="13">
        <v>2531390725.01543</v>
      </c>
      <c r="K27" s="13">
        <v>2432124151.68682</v>
      </c>
      <c r="L27" s="13">
        <v>2275237979.2094302</v>
      </c>
    </row>
    <row r="28" spans="2:12" s="1" customFormat="1" ht="8.5" customHeight="1" x14ac:dyDescent="0.2">
      <c r="B28" s="53">
        <v>44713</v>
      </c>
      <c r="C28" s="54">
        <v>45231</v>
      </c>
      <c r="D28" s="13">
        <v>17</v>
      </c>
      <c r="E28" s="55">
        <v>518</v>
      </c>
      <c r="F28" s="112">
        <v>1750000000</v>
      </c>
      <c r="G28" s="112"/>
      <c r="H28" s="95">
        <v>2579460447.5475001</v>
      </c>
      <c r="I28" s="95"/>
      <c r="J28" s="13">
        <v>2507322216.0293598</v>
      </c>
      <c r="K28" s="13">
        <v>2402872889.64464</v>
      </c>
      <c r="L28" s="13">
        <v>2238352624.2436299</v>
      </c>
    </row>
    <row r="29" spans="2:12" s="1" customFormat="1" ht="8.5" customHeight="1" x14ac:dyDescent="0.2">
      <c r="B29" s="53">
        <v>44713</v>
      </c>
      <c r="C29" s="54">
        <v>45261</v>
      </c>
      <c r="D29" s="13">
        <v>18</v>
      </c>
      <c r="E29" s="55">
        <v>548</v>
      </c>
      <c r="F29" s="112">
        <v>1750000000</v>
      </c>
      <c r="G29" s="112"/>
      <c r="H29" s="95">
        <v>2558298539.5306201</v>
      </c>
      <c r="I29" s="95"/>
      <c r="J29" s="13">
        <v>2482670358.4517202</v>
      </c>
      <c r="K29" s="13">
        <v>2373392005.4595699</v>
      </c>
      <c r="L29" s="13">
        <v>2201827371.6813698</v>
      </c>
    </row>
    <row r="30" spans="2:12" s="1" customFormat="1" ht="8.5" customHeight="1" x14ac:dyDescent="0.2">
      <c r="B30" s="53">
        <v>44713</v>
      </c>
      <c r="C30" s="54">
        <v>45292</v>
      </c>
      <c r="D30" s="13">
        <v>19</v>
      </c>
      <c r="E30" s="55">
        <v>579</v>
      </c>
      <c r="F30" s="112">
        <v>1750000000</v>
      </c>
      <c r="G30" s="112"/>
      <c r="H30" s="95">
        <v>2536808225.9361701</v>
      </c>
      <c r="I30" s="95"/>
      <c r="J30" s="13">
        <v>2457639918.4939499</v>
      </c>
      <c r="K30" s="13">
        <v>2343488148.0401201</v>
      </c>
      <c r="L30" s="13">
        <v>2164876729.42594</v>
      </c>
    </row>
    <row r="31" spans="2:12" s="1" customFormat="1" ht="8.5" customHeight="1" x14ac:dyDescent="0.2">
      <c r="B31" s="53">
        <v>44713</v>
      </c>
      <c r="C31" s="54">
        <v>45323</v>
      </c>
      <c r="D31" s="13">
        <v>20</v>
      </c>
      <c r="E31" s="55">
        <v>610</v>
      </c>
      <c r="F31" s="112">
        <v>1750000000</v>
      </c>
      <c r="G31" s="112"/>
      <c r="H31" s="95">
        <v>2514916427.6864901</v>
      </c>
      <c r="I31" s="95"/>
      <c r="J31" s="13">
        <v>2432298948.1879601</v>
      </c>
      <c r="K31" s="13">
        <v>2313425689.2353401</v>
      </c>
      <c r="L31" s="13">
        <v>2128053706.10133</v>
      </c>
    </row>
    <row r="32" spans="2:12" s="1" customFormat="1" ht="8.5" customHeight="1" x14ac:dyDescent="0.2">
      <c r="B32" s="53">
        <v>44713</v>
      </c>
      <c r="C32" s="54">
        <v>45352</v>
      </c>
      <c r="D32" s="13">
        <v>21</v>
      </c>
      <c r="E32" s="55">
        <v>639</v>
      </c>
      <c r="F32" s="112">
        <v>1750000000</v>
      </c>
      <c r="G32" s="112"/>
      <c r="H32" s="95">
        <v>2494034971.1093798</v>
      </c>
      <c r="I32" s="95"/>
      <c r="J32" s="13">
        <v>2408276094.8294201</v>
      </c>
      <c r="K32" s="13">
        <v>2285126876.8290901</v>
      </c>
      <c r="L32" s="13">
        <v>2093692493.4923201</v>
      </c>
    </row>
    <row r="33" spans="2:12" s="1" customFormat="1" ht="8.5" customHeight="1" x14ac:dyDescent="0.2">
      <c r="B33" s="53">
        <v>44713</v>
      </c>
      <c r="C33" s="54">
        <v>45383</v>
      </c>
      <c r="D33" s="13">
        <v>22</v>
      </c>
      <c r="E33" s="55">
        <v>670</v>
      </c>
      <c r="F33" s="112">
        <v>1750000000</v>
      </c>
      <c r="G33" s="112"/>
      <c r="H33" s="95">
        <v>2473311741.9258099</v>
      </c>
      <c r="I33" s="95"/>
      <c r="J33" s="13">
        <v>2384214771.27739</v>
      </c>
      <c r="K33" s="13">
        <v>2256542465.0480299</v>
      </c>
      <c r="L33" s="13">
        <v>2058745713.5663099</v>
      </c>
    </row>
    <row r="34" spans="2:12" s="1" customFormat="1" ht="8.5" customHeight="1" x14ac:dyDescent="0.2">
      <c r="B34" s="53">
        <v>44713</v>
      </c>
      <c r="C34" s="54">
        <v>45413</v>
      </c>
      <c r="D34" s="13">
        <v>23</v>
      </c>
      <c r="E34" s="55">
        <v>700</v>
      </c>
      <c r="F34" s="112">
        <v>1750000000</v>
      </c>
      <c r="G34" s="112"/>
      <c r="H34" s="95">
        <v>2452134541.7638001</v>
      </c>
      <c r="I34" s="95"/>
      <c r="J34" s="13">
        <v>2359920486.4986601</v>
      </c>
      <c r="K34" s="13">
        <v>2228051751.9621902</v>
      </c>
      <c r="L34" s="13">
        <v>2024419699.8185101</v>
      </c>
    </row>
    <row r="35" spans="2:12" s="1" customFormat="1" ht="8.5" customHeight="1" x14ac:dyDescent="0.2">
      <c r="B35" s="53">
        <v>44713</v>
      </c>
      <c r="C35" s="54">
        <v>45444</v>
      </c>
      <c r="D35" s="13">
        <v>24</v>
      </c>
      <c r="E35" s="55">
        <v>731</v>
      </c>
      <c r="F35" s="112">
        <v>1750000000</v>
      </c>
      <c r="G35" s="112"/>
      <c r="H35" s="95">
        <v>2430819673.1329799</v>
      </c>
      <c r="I35" s="95"/>
      <c r="J35" s="13">
        <v>2335439369.16008</v>
      </c>
      <c r="K35" s="13">
        <v>2199330989.2332802</v>
      </c>
      <c r="L35" s="13">
        <v>1989859871.11693</v>
      </c>
    </row>
    <row r="36" spans="2:12" s="1" customFormat="1" ht="8.5" customHeight="1" x14ac:dyDescent="0.2">
      <c r="B36" s="53">
        <v>44713</v>
      </c>
      <c r="C36" s="54">
        <v>45474</v>
      </c>
      <c r="D36" s="13">
        <v>25</v>
      </c>
      <c r="E36" s="55">
        <v>761</v>
      </c>
      <c r="F36" s="112">
        <v>1750000000</v>
      </c>
      <c r="G36" s="112"/>
      <c r="H36" s="95">
        <v>2407893114.5672002</v>
      </c>
      <c r="I36" s="95"/>
      <c r="J36" s="13">
        <v>2309615150.0324702</v>
      </c>
      <c r="K36" s="13">
        <v>2169658507.4217401</v>
      </c>
      <c r="L36" s="13">
        <v>1954966713.7822299</v>
      </c>
    </row>
    <row r="37" spans="2:12" s="1" customFormat="1" ht="8.5" customHeight="1" x14ac:dyDescent="0.2">
      <c r="B37" s="53">
        <v>44713</v>
      </c>
      <c r="C37" s="54">
        <v>45505</v>
      </c>
      <c r="D37" s="13">
        <v>26</v>
      </c>
      <c r="E37" s="55">
        <v>792</v>
      </c>
      <c r="F37" s="112">
        <v>1750000000</v>
      </c>
      <c r="G37" s="112"/>
      <c r="H37" s="95">
        <v>2387105127.3066401</v>
      </c>
      <c r="I37" s="95"/>
      <c r="J37" s="13">
        <v>2285792163.5096102</v>
      </c>
      <c r="K37" s="13">
        <v>2141818158.8763599</v>
      </c>
      <c r="L37" s="13">
        <v>1921707121.4475</v>
      </c>
    </row>
    <row r="38" spans="2:12" s="1" customFormat="1" ht="8.5" customHeight="1" x14ac:dyDescent="0.2">
      <c r="B38" s="53">
        <v>44713</v>
      </c>
      <c r="C38" s="54">
        <v>45536</v>
      </c>
      <c r="D38" s="13">
        <v>27</v>
      </c>
      <c r="E38" s="55">
        <v>823</v>
      </c>
      <c r="F38" s="112">
        <v>1250000000</v>
      </c>
      <c r="G38" s="112"/>
      <c r="H38" s="95">
        <v>2364276880.84408</v>
      </c>
      <c r="I38" s="95"/>
      <c r="J38" s="13">
        <v>2260092990.6602402</v>
      </c>
      <c r="K38" s="13">
        <v>2112351843.7120199</v>
      </c>
      <c r="L38" s="13">
        <v>1887241512.6488299</v>
      </c>
    </row>
    <row r="39" spans="2:12" s="1" customFormat="1" ht="8.5" customHeight="1" x14ac:dyDescent="0.2">
      <c r="B39" s="53">
        <v>44713</v>
      </c>
      <c r="C39" s="54">
        <v>45566</v>
      </c>
      <c r="D39" s="13">
        <v>28</v>
      </c>
      <c r="E39" s="55">
        <v>853</v>
      </c>
      <c r="F39" s="112">
        <v>1250000000</v>
      </c>
      <c r="G39" s="112"/>
      <c r="H39" s="95">
        <v>2342844543.3819699</v>
      </c>
      <c r="I39" s="95"/>
      <c r="J39" s="13">
        <v>2235928984.3803701</v>
      </c>
      <c r="K39" s="13">
        <v>2084623948.82793</v>
      </c>
      <c r="L39" s="13">
        <v>1854833918.5179601</v>
      </c>
    </row>
    <row r="40" spans="2:12" s="1" customFormat="1" ht="8.5" customHeight="1" x14ac:dyDescent="0.2">
      <c r="B40" s="53">
        <v>44713</v>
      </c>
      <c r="C40" s="54">
        <v>45597</v>
      </c>
      <c r="D40" s="13">
        <v>29</v>
      </c>
      <c r="E40" s="55">
        <v>884</v>
      </c>
      <c r="F40" s="112">
        <v>1250000000</v>
      </c>
      <c r="G40" s="112"/>
      <c r="H40" s="95">
        <v>2322210371.1410198</v>
      </c>
      <c r="I40" s="95"/>
      <c r="J40" s="13">
        <v>2212477550.2261801</v>
      </c>
      <c r="K40" s="13">
        <v>2057513448.4402299</v>
      </c>
      <c r="L40" s="13">
        <v>1822957771.4279201</v>
      </c>
    </row>
    <row r="41" spans="2:12" s="1" customFormat="1" ht="8.5" customHeight="1" x14ac:dyDescent="0.2">
      <c r="B41" s="53">
        <v>44713</v>
      </c>
      <c r="C41" s="54">
        <v>45627</v>
      </c>
      <c r="D41" s="13">
        <v>30</v>
      </c>
      <c r="E41" s="55">
        <v>914</v>
      </c>
      <c r="F41" s="112">
        <v>1250000000</v>
      </c>
      <c r="G41" s="112"/>
      <c r="H41" s="95">
        <v>2301642236.51684</v>
      </c>
      <c r="I41" s="95"/>
      <c r="J41" s="13">
        <v>2189281923.7181301</v>
      </c>
      <c r="K41" s="13">
        <v>2030931466.46245</v>
      </c>
      <c r="L41" s="13">
        <v>1792030007.9084599</v>
      </c>
    </row>
    <row r="42" spans="2:12" s="1" customFormat="1" ht="8.5" customHeight="1" x14ac:dyDescent="0.2">
      <c r="B42" s="53">
        <v>44713</v>
      </c>
      <c r="C42" s="54">
        <v>45658</v>
      </c>
      <c r="D42" s="13">
        <v>31</v>
      </c>
      <c r="E42" s="55">
        <v>945</v>
      </c>
      <c r="F42" s="112">
        <v>1250000000</v>
      </c>
      <c r="G42" s="112"/>
      <c r="H42" s="95">
        <v>2280333746.8720398</v>
      </c>
      <c r="I42" s="95"/>
      <c r="J42" s="13">
        <v>2165334852.5962</v>
      </c>
      <c r="K42" s="13">
        <v>2003607904.2453499</v>
      </c>
      <c r="L42" s="13">
        <v>1760432449.5302601</v>
      </c>
    </row>
    <row r="43" spans="2:12" s="1" customFormat="1" ht="8.5" customHeight="1" x14ac:dyDescent="0.2">
      <c r="B43" s="53">
        <v>44713</v>
      </c>
      <c r="C43" s="54">
        <v>45689</v>
      </c>
      <c r="D43" s="13">
        <v>32</v>
      </c>
      <c r="E43" s="55">
        <v>976</v>
      </c>
      <c r="F43" s="112">
        <v>1250000000</v>
      </c>
      <c r="G43" s="112"/>
      <c r="H43" s="95">
        <v>2259763587.4344001</v>
      </c>
      <c r="I43" s="95"/>
      <c r="J43" s="13">
        <v>2142162622.2147501</v>
      </c>
      <c r="K43" s="13">
        <v>1977125330.23035</v>
      </c>
      <c r="L43" s="13">
        <v>1729806196.9412899</v>
      </c>
    </row>
    <row r="44" spans="2:12" s="1" customFormat="1" ht="8.5" customHeight="1" x14ac:dyDescent="0.2">
      <c r="B44" s="53">
        <v>44713</v>
      </c>
      <c r="C44" s="54">
        <v>45717</v>
      </c>
      <c r="D44" s="13">
        <v>33</v>
      </c>
      <c r="E44" s="55">
        <v>1004</v>
      </c>
      <c r="F44" s="112">
        <v>1250000000</v>
      </c>
      <c r="G44" s="112"/>
      <c r="H44" s="95">
        <v>2239511190.30827</v>
      </c>
      <c r="I44" s="95"/>
      <c r="J44" s="13">
        <v>2119711669.36695</v>
      </c>
      <c r="K44" s="13">
        <v>1951909464.07477</v>
      </c>
      <c r="L44" s="13">
        <v>1701210010.0522201</v>
      </c>
    </row>
    <row r="45" spans="2:12" s="1" customFormat="1" ht="8.5" customHeight="1" x14ac:dyDescent="0.2">
      <c r="B45" s="53">
        <v>44713</v>
      </c>
      <c r="C45" s="54">
        <v>45748</v>
      </c>
      <c r="D45" s="13">
        <v>34</v>
      </c>
      <c r="E45" s="55">
        <v>1035</v>
      </c>
      <c r="F45" s="112">
        <v>1250000000</v>
      </c>
      <c r="G45" s="112"/>
      <c r="H45" s="95">
        <v>2219309855.6807199</v>
      </c>
      <c r="I45" s="95"/>
      <c r="J45" s="13">
        <v>2097028219.1551399</v>
      </c>
      <c r="K45" s="13">
        <v>1926110712.5732701</v>
      </c>
      <c r="L45" s="13">
        <v>1671614485.62498</v>
      </c>
    </row>
    <row r="46" spans="2:12" s="1" customFormat="1" ht="8.5" customHeight="1" x14ac:dyDescent="0.2">
      <c r="B46" s="53">
        <v>44713</v>
      </c>
      <c r="C46" s="54">
        <v>45778</v>
      </c>
      <c r="D46" s="13">
        <v>35</v>
      </c>
      <c r="E46" s="55">
        <v>1065</v>
      </c>
      <c r="F46" s="112">
        <v>1250000000</v>
      </c>
      <c r="G46" s="112"/>
      <c r="H46" s="95">
        <v>2199697572.7541499</v>
      </c>
      <c r="I46" s="95"/>
      <c r="J46" s="13">
        <v>2075084893.8603699</v>
      </c>
      <c r="K46" s="13">
        <v>1901264801.7611599</v>
      </c>
      <c r="L46" s="13">
        <v>1643287572.4014499</v>
      </c>
    </row>
    <row r="47" spans="2:12" s="1" customFormat="1" ht="8.5" customHeight="1" x14ac:dyDescent="0.2">
      <c r="B47" s="53">
        <v>44713</v>
      </c>
      <c r="C47" s="54">
        <v>45809</v>
      </c>
      <c r="D47" s="13">
        <v>36</v>
      </c>
      <c r="E47" s="55">
        <v>1096</v>
      </c>
      <c r="F47" s="112">
        <v>1250000000</v>
      </c>
      <c r="G47" s="112"/>
      <c r="H47" s="95">
        <v>2178884701.1165099</v>
      </c>
      <c r="I47" s="95"/>
      <c r="J47" s="13">
        <v>2051964872.49511</v>
      </c>
      <c r="K47" s="13">
        <v>1875300001.7165899</v>
      </c>
      <c r="L47" s="13">
        <v>1613980696.91101</v>
      </c>
    </row>
    <row r="48" spans="2:12" s="1" customFormat="1" ht="8.5" customHeight="1" x14ac:dyDescent="0.2">
      <c r="B48" s="53">
        <v>44713</v>
      </c>
      <c r="C48" s="54">
        <v>45839</v>
      </c>
      <c r="D48" s="13">
        <v>37</v>
      </c>
      <c r="E48" s="55">
        <v>1126</v>
      </c>
      <c r="F48" s="112">
        <v>1250000000</v>
      </c>
      <c r="G48" s="112"/>
      <c r="H48" s="95">
        <v>2158546292.85395</v>
      </c>
      <c r="I48" s="95"/>
      <c r="J48" s="13">
        <v>2029474504.3816099</v>
      </c>
      <c r="K48" s="13">
        <v>1850180925.54268</v>
      </c>
      <c r="L48" s="13">
        <v>1585834511.9135399</v>
      </c>
    </row>
    <row r="49" spans="2:12" s="1" customFormat="1" ht="8.5" customHeight="1" x14ac:dyDescent="0.2">
      <c r="B49" s="53">
        <v>44713</v>
      </c>
      <c r="C49" s="54">
        <v>45870</v>
      </c>
      <c r="D49" s="13">
        <v>38</v>
      </c>
      <c r="E49" s="55">
        <v>1157</v>
      </c>
      <c r="F49" s="112">
        <v>1250000000</v>
      </c>
      <c r="G49" s="112"/>
      <c r="H49" s="95">
        <v>2138190022.55882</v>
      </c>
      <c r="I49" s="95"/>
      <c r="J49" s="13">
        <v>2006925773.8416901</v>
      </c>
      <c r="K49" s="13">
        <v>1824971147.72017</v>
      </c>
      <c r="L49" s="13">
        <v>1557601253.68698</v>
      </c>
    </row>
    <row r="50" spans="2:12" s="1" customFormat="1" ht="8.5" customHeight="1" x14ac:dyDescent="0.2">
      <c r="B50" s="53">
        <v>44713</v>
      </c>
      <c r="C50" s="54">
        <v>45901</v>
      </c>
      <c r="D50" s="13">
        <v>39</v>
      </c>
      <c r="E50" s="55">
        <v>1188</v>
      </c>
      <c r="F50" s="112">
        <v>1250000000</v>
      </c>
      <c r="G50" s="112"/>
      <c r="H50" s="95">
        <v>2117814896.72329</v>
      </c>
      <c r="I50" s="95"/>
      <c r="J50" s="13">
        <v>1984430025.8357401</v>
      </c>
      <c r="K50" s="13">
        <v>1799925686.85747</v>
      </c>
      <c r="L50" s="13">
        <v>1529718361.7820101</v>
      </c>
    </row>
    <row r="51" spans="2:12" s="1" customFormat="1" ht="8.5" customHeight="1" x14ac:dyDescent="0.2">
      <c r="B51" s="53">
        <v>44713</v>
      </c>
      <c r="C51" s="54">
        <v>45931</v>
      </c>
      <c r="D51" s="13">
        <v>40</v>
      </c>
      <c r="E51" s="55">
        <v>1218</v>
      </c>
      <c r="F51" s="112">
        <v>750000000</v>
      </c>
      <c r="G51" s="112"/>
      <c r="H51" s="95">
        <v>2098586115.08621</v>
      </c>
      <c r="I51" s="95"/>
      <c r="J51" s="13">
        <v>1963184634.5768199</v>
      </c>
      <c r="K51" s="13">
        <v>1776272936.2277901</v>
      </c>
      <c r="L51" s="13">
        <v>1503428182.8373401</v>
      </c>
    </row>
    <row r="52" spans="2:12" s="1" customFormat="1" ht="8.5" customHeight="1" x14ac:dyDescent="0.2">
      <c r="B52" s="53">
        <v>44713</v>
      </c>
      <c r="C52" s="54">
        <v>45962</v>
      </c>
      <c r="D52" s="13">
        <v>41</v>
      </c>
      <c r="E52" s="55">
        <v>1249</v>
      </c>
      <c r="F52" s="112">
        <v>750000000</v>
      </c>
      <c r="G52" s="112"/>
      <c r="H52" s="95">
        <v>2077290818.1807499</v>
      </c>
      <c r="I52" s="95"/>
      <c r="J52" s="13">
        <v>1939967398.9837301</v>
      </c>
      <c r="K52" s="13">
        <v>1750802173.7177401</v>
      </c>
      <c r="L52" s="13">
        <v>1475593335.37413</v>
      </c>
    </row>
    <row r="53" spans="2:12" s="1" customFormat="1" ht="8.5" customHeight="1" x14ac:dyDescent="0.2">
      <c r="B53" s="53">
        <v>44713</v>
      </c>
      <c r="C53" s="54">
        <v>45992</v>
      </c>
      <c r="D53" s="13">
        <v>42</v>
      </c>
      <c r="E53" s="55">
        <v>1279</v>
      </c>
      <c r="F53" s="112">
        <v>750000000</v>
      </c>
      <c r="G53" s="112"/>
      <c r="H53" s="95">
        <v>2058231017.7934201</v>
      </c>
      <c r="I53" s="95"/>
      <c r="J53" s="13">
        <v>1919012525.34026</v>
      </c>
      <c r="K53" s="13">
        <v>1727627952.2193401</v>
      </c>
      <c r="L53" s="13">
        <v>1450093191.5724001</v>
      </c>
    </row>
    <row r="54" spans="2:12" s="1" customFormat="1" ht="8.5" customHeight="1" x14ac:dyDescent="0.2">
      <c r="B54" s="53">
        <v>44713</v>
      </c>
      <c r="C54" s="54">
        <v>46023</v>
      </c>
      <c r="D54" s="13">
        <v>43</v>
      </c>
      <c r="E54" s="55">
        <v>1310</v>
      </c>
      <c r="F54" s="112">
        <v>750000000</v>
      </c>
      <c r="G54" s="112"/>
      <c r="H54" s="95">
        <v>2039481033.7667501</v>
      </c>
      <c r="I54" s="95"/>
      <c r="J54" s="13">
        <v>1898305650.9897599</v>
      </c>
      <c r="K54" s="13">
        <v>1704639886.5379801</v>
      </c>
      <c r="L54" s="13">
        <v>1424737833.8306899</v>
      </c>
    </row>
    <row r="55" spans="2:12" s="1" customFormat="1" ht="8.5" customHeight="1" x14ac:dyDescent="0.2">
      <c r="B55" s="53">
        <v>44713</v>
      </c>
      <c r="C55" s="54">
        <v>46054</v>
      </c>
      <c r="D55" s="13">
        <v>44</v>
      </c>
      <c r="E55" s="55">
        <v>1341</v>
      </c>
      <c r="F55" s="112">
        <v>750000000</v>
      </c>
      <c r="G55" s="112"/>
      <c r="H55" s="95">
        <v>2020346549.43695</v>
      </c>
      <c r="I55" s="95"/>
      <c r="J55" s="13">
        <v>1877306219.34092</v>
      </c>
      <c r="K55" s="13">
        <v>1681495531.12323</v>
      </c>
      <c r="L55" s="13">
        <v>1399441175.4970901</v>
      </c>
    </row>
    <row r="56" spans="2:12" s="1" customFormat="1" ht="8.5" customHeight="1" x14ac:dyDescent="0.2">
      <c r="B56" s="53">
        <v>44713</v>
      </c>
      <c r="C56" s="54">
        <v>46082</v>
      </c>
      <c r="D56" s="13">
        <v>45</v>
      </c>
      <c r="E56" s="55">
        <v>1369</v>
      </c>
      <c r="F56" s="112">
        <v>750000000</v>
      </c>
      <c r="G56" s="112"/>
      <c r="H56" s="95">
        <v>2000879768.40485</v>
      </c>
      <c r="I56" s="95"/>
      <c r="J56" s="13">
        <v>1856369244.6684999</v>
      </c>
      <c r="K56" s="13">
        <v>1658922430.3738699</v>
      </c>
      <c r="L56" s="13">
        <v>1375371500.7381999</v>
      </c>
    </row>
    <row r="57" spans="2:12" s="1" customFormat="1" ht="8.5" customHeight="1" x14ac:dyDescent="0.2">
      <c r="B57" s="53">
        <v>44713</v>
      </c>
      <c r="C57" s="54">
        <v>46113</v>
      </c>
      <c r="D57" s="13">
        <v>46</v>
      </c>
      <c r="E57" s="55">
        <v>1400</v>
      </c>
      <c r="F57" s="112">
        <v>750000000</v>
      </c>
      <c r="G57" s="112"/>
      <c r="H57" s="95">
        <v>1981605346.3462501</v>
      </c>
      <c r="I57" s="95"/>
      <c r="J57" s="13">
        <v>1835368678.8604901</v>
      </c>
      <c r="K57" s="13">
        <v>1635984269.9518399</v>
      </c>
      <c r="L57" s="13">
        <v>1350609141.5120499</v>
      </c>
    </row>
    <row r="58" spans="2:12" s="1" customFormat="1" ht="8.5" customHeight="1" x14ac:dyDescent="0.2">
      <c r="B58" s="53">
        <v>44713</v>
      </c>
      <c r="C58" s="54">
        <v>46143</v>
      </c>
      <c r="D58" s="13">
        <v>47</v>
      </c>
      <c r="E58" s="55">
        <v>1430</v>
      </c>
      <c r="F58" s="112">
        <v>750000000</v>
      </c>
      <c r="G58" s="112"/>
      <c r="H58" s="95">
        <v>1963089732.4475601</v>
      </c>
      <c r="I58" s="95"/>
      <c r="J58" s="13">
        <v>1815235025.09956</v>
      </c>
      <c r="K58" s="13">
        <v>1614055401.5043499</v>
      </c>
      <c r="L58" s="13">
        <v>1327043265.2664101</v>
      </c>
    </row>
    <row r="59" spans="2:12" s="1" customFormat="1" ht="8.5" customHeight="1" x14ac:dyDescent="0.2">
      <c r="B59" s="53">
        <v>44713</v>
      </c>
      <c r="C59" s="54">
        <v>46174</v>
      </c>
      <c r="D59" s="13">
        <v>48</v>
      </c>
      <c r="E59" s="55">
        <v>1461</v>
      </c>
      <c r="F59" s="112">
        <v>750000000</v>
      </c>
      <c r="G59" s="112"/>
      <c r="H59" s="95">
        <v>1943558717.2822199</v>
      </c>
      <c r="I59" s="95"/>
      <c r="J59" s="13">
        <v>1794126892.2963099</v>
      </c>
      <c r="K59" s="13">
        <v>1591229507.3698001</v>
      </c>
      <c r="L59" s="13">
        <v>1302735019.9830101</v>
      </c>
    </row>
    <row r="60" spans="2:12" s="1" customFormat="1" ht="8.5" customHeight="1" x14ac:dyDescent="0.2">
      <c r="B60" s="53">
        <v>44713</v>
      </c>
      <c r="C60" s="54">
        <v>46204</v>
      </c>
      <c r="D60" s="13">
        <v>49</v>
      </c>
      <c r="E60" s="55">
        <v>1491</v>
      </c>
      <c r="F60" s="112">
        <v>750000000</v>
      </c>
      <c r="G60" s="112"/>
      <c r="H60" s="95">
        <v>1924374511.0662701</v>
      </c>
      <c r="I60" s="95"/>
      <c r="J60" s="13">
        <v>1773501852.56633</v>
      </c>
      <c r="K60" s="13">
        <v>1569065529.1918499</v>
      </c>
      <c r="L60" s="13">
        <v>1279323652.33761</v>
      </c>
    </row>
    <row r="61" spans="2:12" s="1" customFormat="1" ht="8.5" customHeight="1" x14ac:dyDescent="0.2">
      <c r="B61" s="53">
        <v>44713</v>
      </c>
      <c r="C61" s="54">
        <v>46235</v>
      </c>
      <c r="D61" s="13">
        <v>50</v>
      </c>
      <c r="E61" s="55">
        <v>1522</v>
      </c>
      <c r="F61" s="112">
        <v>750000000</v>
      </c>
      <c r="G61" s="112"/>
      <c r="H61" s="95">
        <v>1906289913.05756</v>
      </c>
      <c r="I61" s="95"/>
      <c r="J61" s="13">
        <v>1753855380.6438999</v>
      </c>
      <c r="K61" s="13">
        <v>1547737507.7292199</v>
      </c>
      <c r="L61" s="13">
        <v>1256589060.97609</v>
      </c>
    </row>
    <row r="62" spans="2:12" s="1" customFormat="1" ht="8.5" customHeight="1" x14ac:dyDescent="0.2">
      <c r="B62" s="53">
        <v>44713</v>
      </c>
      <c r="C62" s="54">
        <v>46266</v>
      </c>
      <c r="D62" s="13">
        <v>51</v>
      </c>
      <c r="E62" s="55">
        <v>1553</v>
      </c>
      <c r="F62" s="112">
        <v>750000000</v>
      </c>
      <c r="G62" s="112"/>
      <c r="H62" s="95">
        <v>1887245180.6705799</v>
      </c>
      <c r="I62" s="95"/>
      <c r="J62" s="13">
        <v>1733388590.7185299</v>
      </c>
      <c r="K62" s="13">
        <v>1525785749.8759501</v>
      </c>
      <c r="L62" s="13">
        <v>1233519846.5060699</v>
      </c>
    </row>
    <row r="63" spans="2:12" s="1" customFormat="1" ht="8.5" customHeight="1" x14ac:dyDescent="0.2">
      <c r="B63" s="53">
        <v>44713</v>
      </c>
      <c r="C63" s="54">
        <v>46296</v>
      </c>
      <c r="D63" s="13">
        <v>52</v>
      </c>
      <c r="E63" s="55">
        <v>1583</v>
      </c>
      <c r="F63" s="112">
        <v>750000000</v>
      </c>
      <c r="G63" s="112"/>
      <c r="H63" s="95">
        <v>1869373019.7492199</v>
      </c>
      <c r="I63" s="95"/>
      <c r="J63" s="13">
        <v>1714155195.5478499</v>
      </c>
      <c r="K63" s="13">
        <v>1505142183.1120801</v>
      </c>
      <c r="L63" s="13">
        <v>1211842551.47616</v>
      </c>
    </row>
    <row r="64" spans="2:12" s="1" customFormat="1" ht="8.5" customHeight="1" x14ac:dyDescent="0.2">
      <c r="B64" s="53">
        <v>44713</v>
      </c>
      <c r="C64" s="54">
        <v>46327</v>
      </c>
      <c r="D64" s="13">
        <v>53</v>
      </c>
      <c r="E64" s="55">
        <v>1614</v>
      </c>
      <c r="F64" s="112">
        <v>750000000</v>
      </c>
      <c r="G64" s="112"/>
      <c r="H64" s="95">
        <v>1851901368.94314</v>
      </c>
      <c r="I64" s="95"/>
      <c r="J64" s="13">
        <v>1695254089.9039099</v>
      </c>
      <c r="K64" s="13">
        <v>1484760077.99634</v>
      </c>
      <c r="L64" s="13">
        <v>1190368899.7648001</v>
      </c>
    </row>
    <row r="65" spans="2:12" s="1" customFormat="1" ht="8.5" customHeight="1" x14ac:dyDescent="0.2">
      <c r="B65" s="53">
        <v>44713</v>
      </c>
      <c r="C65" s="54">
        <v>46357</v>
      </c>
      <c r="D65" s="13">
        <v>54</v>
      </c>
      <c r="E65" s="55">
        <v>1644</v>
      </c>
      <c r="F65" s="112">
        <v>750000000</v>
      </c>
      <c r="G65" s="112"/>
      <c r="H65" s="95">
        <v>1832558735.98527</v>
      </c>
      <c r="I65" s="95"/>
      <c r="J65" s="13">
        <v>1674794059.29863</v>
      </c>
      <c r="K65" s="13">
        <v>1463230213.22264</v>
      </c>
      <c r="L65" s="13">
        <v>1168299076.5210199</v>
      </c>
    </row>
    <row r="66" spans="2:12" s="1" customFormat="1" ht="8.5" customHeight="1" x14ac:dyDescent="0.2">
      <c r="B66" s="53">
        <v>44713</v>
      </c>
      <c r="C66" s="54">
        <v>46388</v>
      </c>
      <c r="D66" s="13">
        <v>55</v>
      </c>
      <c r="E66" s="55">
        <v>1675</v>
      </c>
      <c r="F66" s="112">
        <v>750000000</v>
      </c>
      <c r="G66" s="112"/>
      <c r="H66" s="95">
        <v>1814220669.9312699</v>
      </c>
      <c r="I66" s="95"/>
      <c r="J66" s="13">
        <v>1655222564.72699</v>
      </c>
      <c r="K66" s="13">
        <v>1442453226.1165199</v>
      </c>
      <c r="L66" s="13">
        <v>1146831814.5822101</v>
      </c>
    </row>
    <row r="67" spans="2:12" s="1" customFormat="1" ht="8.5" customHeight="1" x14ac:dyDescent="0.2">
      <c r="B67" s="53">
        <v>44713</v>
      </c>
      <c r="C67" s="54">
        <v>46419</v>
      </c>
      <c r="D67" s="13">
        <v>56</v>
      </c>
      <c r="E67" s="55">
        <v>1706</v>
      </c>
      <c r="F67" s="112">
        <v>750000000</v>
      </c>
      <c r="G67" s="112"/>
      <c r="H67" s="95">
        <v>1796530208.44222</v>
      </c>
      <c r="I67" s="95"/>
      <c r="J67" s="13">
        <v>1636302488.1841099</v>
      </c>
      <c r="K67" s="13">
        <v>1422338693.55479</v>
      </c>
      <c r="L67" s="13">
        <v>1126049902.62798</v>
      </c>
    </row>
    <row r="68" spans="2:12" s="1" customFormat="1" ht="8.5" customHeight="1" x14ac:dyDescent="0.2">
      <c r="B68" s="53">
        <v>44713</v>
      </c>
      <c r="C68" s="54">
        <v>46447</v>
      </c>
      <c r="D68" s="13">
        <v>57</v>
      </c>
      <c r="E68" s="55">
        <v>1734</v>
      </c>
      <c r="F68" s="112">
        <v>750000000</v>
      </c>
      <c r="G68" s="112"/>
      <c r="H68" s="95">
        <v>1779545078.3954699</v>
      </c>
      <c r="I68" s="95"/>
      <c r="J68" s="13">
        <v>1618348998.3638999</v>
      </c>
      <c r="K68" s="13">
        <v>1403501023.0851099</v>
      </c>
      <c r="L68" s="13">
        <v>1106884630.9354401</v>
      </c>
    </row>
    <row r="69" spans="2:12" s="1" customFormat="1" ht="8.5" customHeight="1" x14ac:dyDescent="0.2">
      <c r="B69" s="53">
        <v>44713</v>
      </c>
      <c r="C69" s="54">
        <v>46478</v>
      </c>
      <c r="D69" s="13">
        <v>58</v>
      </c>
      <c r="E69" s="55">
        <v>1765</v>
      </c>
      <c r="F69" s="112">
        <v>750000000</v>
      </c>
      <c r="G69" s="112"/>
      <c r="H69" s="95">
        <v>1762835558.08464</v>
      </c>
      <c r="I69" s="95"/>
      <c r="J69" s="13">
        <v>1600434006.0420401</v>
      </c>
      <c r="K69" s="13">
        <v>1384434501.37749</v>
      </c>
      <c r="L69" s="13">
        <v>1087223064.77493</v>
      </c>
    </row>
    <row r="70" spans="2:12" s="1" customFormat="1" ht="8.5" customHeight="1" x14ac:dyDescent="0.2">
      <c r="B70" s="53">
        <v>44713</v>
      </c>
      <c r="C70" s="54">
        <v>46508</v>
      </c>
      <c r="D70" s="13">
        <v>59</v>
      </c>
      <c r="E70" s="55">
        <v>1795</v>
      </c>
      <c r="F70" s="112">
        <v>750000000</v>
      </c>
      <c r="G70" s="112"/>
      <c r="H70" s="95">
        <v>1746092129.3787</v>
      </c>
      <c r="I70" s="95"/>
      <c r="J70" s="13">
        <v>1582631056.36309</v>
      </c>
      <c r="K70" s="13">
        <v>1365664732.41169</v>
      </c>
      <c r="L70" s="13">
        <v>1068086487.83034</v>
      </c>
    </row>
    <row r="71" spans="2:12" s="1" customFormat="1" ht="8.5" customHeight="1" x14ac:dyDescent="0.2">
      <c r="B71" s="53">
        <v>44713</v>
      </c>
      <c r="C71" s="54">
        <v>46539</v>
      </c>
      <c r="D71" s="13">
        <v>60</v>
      </c>
      <c r="E71" s="55">
        <v>1826</v>
      </c>
      <c r="F71" s="112">
        <v>750000000</v>
      </c>
      <c r="G71" s="112"/>
      <c r="H71" s="95">
        <v>1727602047.4614</v>
      </c>
      <c r="I71" s="95"/>
      <c r="J71" s="13">
        <v>1563216095.76419</v>
      </c>
      <c r="K71" s="13">
        <v>1345480851.53877</v>
      </c>
      <c r="L71" s="13">
        <v>1047843606.29404</v>
      </c>
    </row>
    <row r="72" spans="2:12" s="1" customFormat="1" ht="8.5" customHeight="1" x14ac:dyDescent="0.2">
      <c r="B72" s="53">
        <v>44713</v>
      </c>
      <c r="C72" s="54">
        <v>46569</v>
      </c>
      <c r="D72" s="13">
        <v>61</v>
      </c>
      <c r="E72" s="55">
        <v>1856</v>
      </c>
      <c r="F72" s="112">
        <v>750000000</v>
      </c>
      <c r="G72" s="112"/>
      <c r="H72" s="95">
        <v>1711107249.89852</v>
      </c>
      <c r="I72" s="95"/>
      <c r="J72" s="13">
        <v>1545749447.08622</v>
      </c>
      <c r="K72" s="13">
        <v>1327172488.3348601</v>
      </c>
      <c r="L72" s="13">
        <v>1029348415.20364</v>
      </c>
    </row>
    <row r="73" spans="2:12" s="1" customFormat="1" ht="8.5" customHeight="1" x14ac:dyDescent="0.2">
      <c r="B73" s="53">
        <v>44713</v>
      </c>
      <c r="C73" s="54">
        <v>46600</v>
      </c>
      <c r="D73" s="13">
        <v>62</v>
      </c>
      <c r="E73" s="55">
        <v>1887</v>
      </c>
      <c r="F73" s="112">
        <v>750000000</v>
      </c>
      <c r="G73" s="112"/>
      <c r="H73" s="95">
        <v>1694822111.2063</v>
      </c>
      <c r="I73" s="95"/>
      <c r="J73" s="13">
        <v>1528441316.05126</v>
      </c>
      <c r="K73" s="13">
        <v>1308974337.43082</v>
      </c>
      <c r="L73" s="13">
        <v>1010933950.0654401</v>
      </c>
    </row>
    <row r="74" spans="2:12" s="1" customFormat="1" ht="8.5" customHeight="1" x14ac:dyDescent="0.2">
      <c r="B74" s="53">
        <v>44713</v>
      </c>
      <c r="C74" s="54">
        <v>46631</v>
      </c>
      <c r="D74" s="13">
        <v>63</v>
      </c>
      <c r="E74" s="55">
        <v>1918</v>
      </c>
      <c r="F74" s="112">
        <v>750000000</v>
      </c>
      <c r="G74" s="112"/>
      <c r="H74" s="95">
        <v>1678340619.4626901</v>
      </c>
      <c r="I74" s="95"/>
      <c r="J74" s="13">
        <v>1511010673.42803</v>
      </c>
      <c r="K74" s="13">
        <v>1290755512.3310101</v>
      </c>
      <c r="L74" s="13">
        <v>992641109.91107297</v>
      </c>
    </row>
    <row r="75" spans="2:12" s="1" customFormat="1" ht="8.5" customHeight="1" x14ac:dyDescent="0.2">
      <c r="B75" s="53">
        <v>44713</v>
      </c>
      <c r="C75" s="54">
        <v>46661</v>
      </c>
      <c r="D75" s="13">
        <v>64</v>
      </c>
      <c r="E75" s="55">
        <v>1948</v>
      </c>
      <c r="F75" s="112">
        <v>750000000</v>
      </c>
      <c r="G75" s="112"/>
      <c r="H75" s="95">
        <v>1662090702.3536899</v>
      </c>
      <c r="I75" s="95"/>
      <c r="J75" s="13">
        <v>1493924697.28511</v>
      </c>
      <c r="K75" s="13">
        <v>1273019131.9561701</v>
      </c>
      <c r="L75" s="13">
        <v>974988028.17731297</v>
      </c>
    </row>
    <row r="76" spans="2:12" s="1" customFormat="1" ht="8.5" customHeight="1" x14ac:dyDescent="0.2">
      <c r="B76" s="53">
        <v>44713</v>
      </c>
      <c r="C76" s="54">
        <v>46692</v>
      </c>
      <c r="D76" s="13">
        <v>65</v>
      </c>
      <c r="E76" s="55">
        <v>1979</v>
      </c>
      <c r="F76" s="112">
        <v>750000000</v>
      </c>
      <c r="G76" s="112"/>
      <c r="H76" s="95">
        <v>1645599332.1840601</v>
      </c>
      <c r="I76" s="95"/>
      <c r="J76" s="13">
        <v>1476593214.71843</v>
      </c>
      <c r="K76" s="13">
        <v>1255050453.36042</v>
      </c>
      <c r="L76" s="13">
        <v>957154745.57615101</v>
      </c>
    </row>
    <row r="77" spans="2:12" s="1" customFormat="1" ht="8.5" customHeight="1" x14ac:dyDescent="0.2">
      <c r="B77" s="53">
        <v>44713</v>
      </c>
      <c r="C77" s="54">
        <v>46722</v>
      </c>
      <c r="D77" s="13">
        <v>66</v>
      </c>
      <c r="E77" s="55">
        <v>2009</v>
      </c>
      <c r="F77" s="112">
        <v>750000000</v>
      </c>
      <c r="G77" s="112"/>
      <c r="H77" s="95">
        <v>1628885526.44699</v>
      </c>
      <c r="I77" s="95"/>
      <c r="J77" s="13">
        <v>1459196874.3489699</v>
      </c>
      <c r="K77" s="13">
        <v>1237211575.1187899</v>
      </c>
      <c r="L77" s="13">
        <v>939682264.26573396</v>
      </c>
    </row>
    <row r="78" spans="2:12" s="1" customFormat="1" ht="8.5" customHeight="1" x14ac:dyDescent="0.2">
      <c r="B78" s="53">
        <v>44713</v>
      </c>
      <c r="C78" s="54">
        <v>46753</v>
      </c>
      <c r="D78" s="13">
        <v>67</v>
      </c>
      <c r="E78" s="55">
        <v>2040</v>
      </c>
      <c r="F78" s="112">
        <v>750000000</v>
      </c>
      <c r="G78" s="112"/>
      <c r="H78" s="95">
        <v>1612392176.9414501</v>
      </c>
      <c r="I78" s="95"/>
      <c r="J78" s="13">
        <v>1441971868.3717501</v>
      </c>
      <c r="K78" s="13">
        <v>1219497640.7265501</v>
      </c>
      <c r="L78" s="13">
        <v>922305162.32276499</v>
      </c>
    </row>
    <row r="79" spans="2:12" s="1" customFormat="1" ht="8.5" customHeight="1" x14ac:dyDescent="0.2">
      <c r="B79" s="53">
        <v>44713</v>
      </c>
      <c r="C79" s="54">
        <v>46784</v>
      </c>
      <c r="D79" s="13">
        <v>68</v>
      </c>
      <c r="E79" s="55">
        <v>2071</v>
      </c>
      <c r="F79" s="112">
        <v>750000000</v>
      </c>
      <c r="G79" s="112"/>
      <c r="H79" s="95">
        <v>1596560801.98773</v>
      </c>
      <c r="I79" s="95"/>
      <c r="J79" s="13">
        <v>1425392098.21192</v>
      </c>
      <c r="K79" s="13">
        <v>1202410102.53829</v>
      </c>
      <c r="L79" s="13">
        <v>905530142.04789495</v>
      </c>
    </row>
    <row r="80" spans="2:12" s="1" customFormat="1" ht="8.5" customHeight="1" x14ac:dyDescent="0.2">
      <c r="B80" s="53">
        <v>44713</v>
      </c>
      <c r="C80" s="54">
        <v>46813</v>
      </c>
      <c r="D80" s="13">
        <v>69</v>
      </c>
      <c r="E80" s="55">
        <v>2100</v>
      </c>
      <c r="F80" s="112">
        <v>0</v>
      </c>
      <c r="G80" s="112"/>
      <c r="H80" s="95">
        <v>1579915964.4879301</v>
      </c>
      <c r="I80" s="95"/>
      <c r="J80" s="13">
        <v>1408293625.97507</v>
      </c>
      <c r="K80" s="13">
        <v>1185159835.30005</v>
      </c>
      <c r="L80" s="13">
        <v>889002059.11345303</v>
      </c>
    </row>
    <row r="81" spans="2:12" s="1" customFormat="1" ht="7.4" customHeight="1" x14ac:dyDescent="0.2">
      <c r="B81" s="53">
        <v>44713</v>
      </c>
      <c r="C81" s="54">
        <v>46844</v>
      </c>
      <c r="D81" s="13">
        <v>70</v>
      </c>
      <c r="E81" s="55">
        <v>2131</v>
      </c>
      <c r="F81" s="112"/>
      <c r="G81" s="112"/>
      <c r="H81" s="95">
        <v>1563748621.674</v>
      </c>
      <c r="I81" s="95"/>
      <c r="J81" s="13">
        <v>1391518373.4951501</v>
      </c>
      <c r="K81" s="13">
        <v>1168064296.3956299</v>
      </c>
      <c r="L81" s="13">
        <v>872467404.81681204</v>
      </c>
    </row>
    <row r="82" spans="2:12" s="1" customFormat="1" ht="7.4" customHeight="1" x14ac:dyDescent="0.2">
      <c r="B82" s="53">
        <v>44713</v>
      </c>
      <c r="C82" s="54">
        <v>46874</v>
      </c>
      <c r="D82" s="13">
        <v>71</v>
      </c>
      <c r="E82" s="55">
        <v>2161</v>
      </c>
      <c r="F82" s="112"/>
      <c r="G82" s="112"/>
      <c r="H82" s="95">
        <v>1547929628.05633</v>
      </c>
      <c r="I82" s="95"/>
      <c r="J82" s="13">
        <v>1375180731.24686</v>
      </c>
      <c r="K82" s="13">
        <v>1151509035.21523</v>
      </c>
      <c r="L82" s="13">
        <v>856575986.179039</v>
      </c>
    </row>
    <row r="83" spans="2:12" s="1" customFormat="1" ht="7.4" customHeight="1" x14ac:dyDescent="0.2">
      <c r="B83" s="53">
        <v>44713</v>
      </c>
      <c r="C83" s="54">
        <v>46905</v>
      </c>
      <c r="D83" s="13">
        <v>72</v>
      </c>
      <c r="E83" s="55">
        <v>2192</v>
      </c>
      <c r="F83" s="112"/>
      <c r="G83" s="112"/>
      <c r="H83" s="95">
        <v>1531961529.8408999</v>
      </c>
      <c r="I83" s="95"/>
      <c r="J83" s="13">
        <v>1358686324.59936</v>
      </c>
      <c r="K83" s="13">
        <v>1134804027.7195301</v>
      </c>
      <c r="L83" s="13">
        <v>840574155.76663804</v>
      </c>
    </row>
    <row r="84" spans="2:12" s="1" customFormat="1" ht="7.4" customHeight="1" x14ac:dyDescent="0.2">
      <c r="B84" s="53">
        <v>44713</v>
      </c>
      <c r="C84" s="54">
        <v>46935</v>
      </c>
      <c r="D84" s="13">
        <v>73</v>
      </c>
      <c r="E84" s="55">
        <v>2222</v>
      </c>
      <c r="F84" s="112"/>
      <c r="G84" s="112"/>
      <c r="H84" s="95">
        <v>1516067605.6866601</v>
      </c>
      <c r="I84" s="95"/>
      <c r="J84" s="13">
        <v>1342383091.2735801</v>
      </c>
      <c r="K84" s="13">
        <v>1118427674.5898099</v>
      </c>
      <c r="L84" s="13">
        <v>825047880.19175005</v>
      </c>
    </row>
    <row r="85" spans="2:12" s="1" customFormat="1" ht="7.4" customHeight="1" x14ac:dyDescent="0.2">
      <c r="B85" s="53">
        <v>44713</v>
      </c>
      <c r="C85" s="54">
        <v>46966</v>
      </c>
      <c r="D85" s="13">
        <v>74</v>
      </c>
      <c r="E85" s="55">
        <v>2253</v>
      </c>
      <c r="F85" s="112"/>
      <c r="G85" s="112"/>
      <c r="H85" s="95">
        <v>1500848739.92839</v>
      </c>
      <c r="I85" s="95"/>
      <c r="J85" s="13">
        <v>1326653811.15414</v>
      </c>
      <c r="K85" s="13">
        <v>1102511513.6319301</v>
      </c>
      <c r="L85" s="13">
        <v>809861961.66230094</v>
      </c>
    </row>
    <row r="86" spans="2:12" s="1" customFormat="1" ht="7.4" customHeight="1" x14ac:dyDescent="0.2">
      <c r="B86" s="53">
        <v>44713</v>
      </c>
      <c r="C86" s="54">
        <v>46997</v>
      </c>
      <c r="D86" s="13">
        <v>75</v>
      </c>
      <c r="E86" s="55">
        <v>2284</v>
      </c>
      <c r="F86" s="112"/>
      <c r="G86" s="112"/>
      <c r="H86" s="95">
        <v>1485456293.4554601</v>
      </c>
      <c r="I86" s="95"/>
      <c r="J86" s="13">
        <v>1310820851.5335</v>
      </c>
      <c r="K86" s="13">
        <v>1086583131.5491099</v>
      </c>
      <c r="L86" s="13">
        <v>794780944.04788804</v>
      </c>
    </row>
    <row r="87" spans="2:12" s="1" customFormat="1" ht="7.4" customHeight="1" x14ac:dyDescent="0.2">
      <c r="B87" s="53">
        <v>44713</v>
      </c>
      <c r="C87" s="54">
        <v>47027</v>
      </c>
      <c r="D87" s="13">
        <v>76</v>
      </c>
      <c r="E87" s="55">
        <v>2314</v>
      </c>
      <c r="F87" s="112"/>
      <c r="G87" s="112"/>
      <c r="H87" s="95">
        <v>1470354631.26069</v>
      </c>
      <c r="I87" s="95"/>
      <c r="J87" s="13">
        <v>1295364877.0790999</v>
      </c>
      <c r="K87" s="13">
        <v>1071128320.18695</v>
      </c>
      <c r="L87" s="13">
        <v>780264903.37725604</v>
      </c>
    </row>
    <row r="88" spans="2:12" s="1" customFormat="1" ht="7.4" customHeight="1" x14ac:dyDescent="0.2">
      <c r="B88" s="53">
        <v>44713</v>
      </c>
      <c r="C88" s="54">
        <v>47058</v>
      </c>
      <c r="D88" s="13">
        <v>77</v>
      </c>
      <c r="E88" s="55">
        <v>2345</v>
      </c>
      <c r="F88" s="112"/>
      <c r="G88" s="112"/>
      <c r="H88" s="95">
        <v>1453837835.37607</v>
      </c>
      <c r="I88" s="95"/>
      <c r="J88" s="13">
        <v>1278641422.1332901</v>
      </c>
      <c r="K88" s="13">
        <v>1054610879.1359299</v>
      </c>
      <c r="L88" s="13">
        <v>764978866.28409004</v>
      </c>
    </row>
    <row r="89" spans="2:12" s="1" customFormat="1" ht="7.4" customHeight="1" x14ac:dyDescent="0.2">
      <c r="B89" s="53">
        <v>44713</v>
      </c>
      <c r="C89" s="54">
        <v>47088</v>
      </c>
      <c r="D89" s="13">
        <v>78</v>
      </c>
      <c r="E89" s="55">
        <v>2375</v>
      </c>
      <c r="F89" s="112"/>
      <c r="G89" s="112"/>
      <c r="H89" s="95">
        <v>1438700751.7093101</v>
      </c>
      <c r="I89" s="95"/>
      <c r="J89" s="13">
        <v>1263251531.4721601</v>
      </c>
      <c r="K89" s="13">
        <v>1039353010.5380599</v>
      </c>
      <c r="L89" s="13">
        <v>750820897.820418</v>
      </c>
    </row>
    <row r="90" spans="2:12" s="1" customFormat="1" ht="7.4" customHeight="1" x14ac:dyDescent="0.2">
      <c r="B90" s="53">
        <v>44713</v>
      </c>
      <c r="C90" s="54">
        <v>47119</v>
      </c>
      <c r="D90" s="13">
        <v>79</v>
      </c>
      <c r="E90" s="55">
        <v>2406</v>
      </c>
      <c r="F90" s="112"/>
      <c r="G90" s="112"/>
      <c r="H90" s="95">
        <v>1423744037.6531501</v>
      </c>
      <c r="I90" s="95"/>
      <c r="J90" s="13">
        <v>1247998491.2267001</v>
      </c>
      <c r="K90" s="13">
        <v>1024192044.55603</v>
      </c>
      <c r="L90" s="13">
        <v>736734981.29351795</v>
      </c>
    </row>
    <row r="91" spans="2:12" s="1" customFormat="1" ht="7.4" customHeight="1" x14ac:dyDescent="0.2">
      <c r="B91" s="53">
        <v>44713</v>
      </c>
      <c r="C91" s="54">
        <v>47150</v>
      </c>
      <c r="D91" s="13">
        <v>80</v>
      </c>
      <c r="E91" s="55">
        <v>2437</v>
      </c>
      <c r="F91" s="112"/>
      <c r="G91" s="112"/>
      <c r="H91" s="95">
        <v>1408549743.23699</v>
      </c>
      <c r="I91" s="95"/>
      <c r="J91" s="13">
        <v>1232585657.13398</v>
      </c>
      <c r="K91" s="13">
        <v>1008970666.92223</v>
      </c>
      <c r="L91" s="13">
        <v>722711646.19927394</v>
      </c>
    </row>
    <row r="92" spans="2:12" s="1" customFormat="1" ht="7.4" customHeight="1" x14ac:dyDescent="0.2">
      <c r="B92" s="53">
        <v>44713</v>
      </c>
      <c r="C92" s="54">
        <v>47178</v>
      </c>
      <c r="D92" s="13">
        <v>81</v>
      </c>
      <c r="E92" s="55">
        <v>2465</v>
      </c>
      <c r="F92" s="112"/>
      <c r="G92" s="112"/>
      <c r="H92" s="95">
        <v>1393903044.8761799</v>
      </c>
      <c r="I92" s="95"/>
      <c r="J92" s="13">
        <v>1217899944.81282</v>
      </c>
      <c r="K92" s="13">
        <v>994658864.89860594</v>
      </c>
      <c r="L92" s="13">
        <v>709734115.86533594</v>
      </c>
    </row>
    <row r="93" spans="2:12" s="1" customFormat="1" ht="7.4" customHeight="1" x14ac:dyDescent="0.2">
      <c r="B93" s="53">
        <v>44713</v>
      </c>
      <c r="C93" s="54">
        <v>47209</v>
      </c>
      <c r="D93" s="13">
        <v>82</v>
      </c>
      <c r="E93" s="55">
        <v>2496</v>
      </c>
      <c r="F93" s="112"/>
      <c r="G93" s="112"/>
      <c r="H93" s="95">
        <v>1377939334.5736201</v>
      </c>
      <c r="I93" s="95"/>
      <c r="J93" s="13">
        <v>1201909922.9772899</v>
      </c>
      <c r="K93" s="13">
        <v>979103403.98292196</v>
      </c>
      <c r="L93" s="13">
        <v>695675492.27813995</v>
      </c>
    </row>
    <row r="94" spans="2:12" s="1" customFormat="1" ht="7.4" customHeight="1" x14ac:dyDescent="0.2">
      <c r="B94" s="53">
        <v>44713</v>
      </c>
      <c r="C94" s="54">
        <v>47239</v>
      </c>
      <c r="D94" s="13">
        <v>83</v>
      </c>
      <c r="E94" s="55">
        <v>2526</v>
      </c>
      <c r="F94" s="112"/>
      <c r="G94" s="112"/>
      <c r="H94" s="95">
        <v>1362566164.7241499</v>
      </c>
      <c r="I94" s="95"/>
      <c r="J94" s="13">
        <v>1186549836.3626699</v>
      </c>
      <c r="K94" s="13">
        <v>964211686.17851102</v>
      </c>
      <c r="L94" s="13">
        <v>682286247.96940804</v>
      </c>
    </row>
    <row r="95" spans="2:12" s="1" customFormat="1" ht="7.4" customHeight="1" x14ac:dyDescent="0.2">
      <c r="B95" s="53">
        <v>44713</v>
      </c>
      <c r="C95" s="54">
        <v>47270</v>
      </c>
      <c r="D95" s="13">
        <v>84</v>
      </c>
      <c r="E95" s="55">
        <v>2557</v>
      </c>
      <c r="F95" s="112"/>
      <c r="G95" s="112"/>
      <c r="H95" s="95">
        <v>1347847036.6207399</v>
      </c>
      <c r="I95" s="95"/>
      <c r="J95" s="13">
        <v>1171741389.0213399</v>
      </c>
      <c r="K95" s="13">
        <v>949756491.36454499</v>
      </c>
      <c r="L95" s="13">
        <v>669211071.12979901</v>
      </c>
    </row>
    <row r="96" spans="2:12" s="1" customFormat="1" ht="7.4" customHeight="1" x14ac:dyDescent="0.2">
      <c r="B96" s="53">
        <v>44713</v>
      </c>
      <c r="C96" s="54">
        <v>47300</v>
      </c>
      <c r="D96" s="13">
        <v>85</v>
      </c>
      <c r="E96" s="55">
        <v>2587</v>
      </c>
      <c r="F96" s="112"/>
      <c r="G96" s="112"/>
      <c r="H96" s="95">
        <v>1333290586.79017</v>
      </c>
      <c r="I96" s="95"/>
      <c r="J96" s="13">
        <v>1157184308.1295099</v>
      </c>
      <c r="K96" s="13">
        <v>935648666.63483703</v>
      </c>
      <c r="L96" s="13">
        <v>656568031.64112794</v>
      </c>
    </row>
    <row r="97" spans="2:12" s="1" customFormat="1" ht="7.4" customHeight="1" x14ac:dyDescent="0.2">
      <c r="B97" s="53">
        <v>44713</v>
      </c>
      <c r="C97" s="54">
        <v>47331</v>
      </c>
      <c r="D97" s="13">
        <v>86</v>
      </c>
      <c r="E97" s="55">
        <v>2618</v>
      </c>
      <c r="F97" s="112"/>
      <c r="G97" s="112"/>
      <c r="H97" s="95">
        <v>1319148815.2829599</v>
      </c>
      <c r="I97" s="95"/>
      <c r="J97" s="13">
        <v>1142968584.7447</v>
      </c>
      <c r="K97" s="13">
        <v>921804138.91196203</v>
      </c>
      <c r="L97" s="13">
        <v>644113205.966483</v>
      </c>
    </row>
    <row r="98" spans="2:12" s="1" customFormat="1" ht="7.4" customHeight="1" x14ac:dyDescent="0.2">
      <c r="B98" s="53">
        <v>44713</v>
      </c>
      <c r="C98" s="54">
        <v>47362</v>
      </c>
      <c r="D98" s="13">
        <v>87</v>
      </c>
      <c r="E98" s="55">
        <v>2649</v>
      </c>
      <c r="F98" s="112"/>
      <c r="G98" s="112"/>
      <c r="H98" s="95">
        <v>1303832913.9002199</v>
      </c>
      <c r="I98" s="95"/>
      <c r="J98" s="13">
        <v>1127782162.01636</v>
      </c>
      <c r="K98" s="13">
        <v>907243100.47496402</v>
      </c>
      <c r="L98" s="13">
        <v>631253564.24389005</v>
      </c>
    </row>
    <row r="99" spans="2:12" s="1" customFormat="1" ht="7.4" customHeight="1" x14ac:dyDescent="0.2">
      <c r="B99" s="53">
        <v>44713</v>
      </c>
      <c r="C99" s="54">
        <v>47392</v>
      </c>
      <c r="D99" s="13">
        <v>88</v>
      </c>
      <c r="E99" s="55">
        <v>2679</v>
      </c>
      <c r="F99" s="112"/>
      <c r="G99" s="112"/>
      <c r="H99" s="95">
        <v>1289891601.49736</v>
      </c>
      <c r="I99" s="95"/>
      <c r="J99" s="13">
        <v>1113891927.0853701</v>
      </c>
      <c r="K99" s="13">
        <v>893863650.30137599</v>
      </c>
      <c r="L99" s="13">
        <v>619394763.38788497</v>
      </c>
    </row>
    <row r="100" spans="2:12" s="1" customFormat="1" ht="7.4" customHeight="1" x14ac:dyDescent="0.2">
      <c r="B100" s="53">
        <v>44713</v>
      </c>
      <c r="C100" s="54">
        <v>47423</v>
      </c>
      <c r="D100" s="13">
        <v>89</v>
      </c>
      <c r="E100" s="55">
        <v>2710</v>
      </c>
      <c r="F100" s="112"/>
      <c r="G100" s="112"/>
      <c r="H100" s="95">
        <v>1275471570.0198801</v>
      </c>
      <c r="I100" s="95"/>
      <c r="J100" s="13">
        <v>1099571318.63919</v>
      </c>
      <c r="K100" s="13">
        <v>880127754.02444398</v>
      </c>
      <c r="L100" s="13">
        <v>607293438.05995297</v>
      </c>
    </row>
    <row r="101" spans="2:12" s="1" customFormat="1" ht="7.4" customHeight="1" x14ac:dyDescent="0.2">
      <c r="B101" s="53">
        <v>44713</v>
      </c>
      <c r="C101" s="54">
        <v>47453</v>
      </c>
      <c r="D101" s="13">
        <v>90</v>
      </c>
      <c r="E101" s="55">
        <v>2740</v>
      </c>
      <c r="F101" s="112"/>
      <c r="G101" s="112"/>
      <c r="H101" s="95">
        <v>1260823701.64698</v>
      </c>
      <c r="I101" s="95"/>
      <c r="J101" s="13">
        <v>1085159420.8325701</v>
      </c>
      <c r="K101" s="13">
        <v>866454228.58815396</v>
      </c>
      <c r="L101" s="13">
        <v>595407884.33272505</v>
      </c>
    </row>
    <row r="102" spans="2:12" s="1" customFormat="1" ht="7.4" customHeight="1" x14ac:dyDescent="0.2">
      <c r="B102" s="53">
        <v>44713</v>
      </c>
      <c r="C102" s="54">
        <v>47484</v>
      </c>
      <c r="D102" s="13">
        <v>91</v>
      </c>
      <c r="E102" s="55">
        <v>2771</v>
      </c>
      <c r="F102" s="112"/>
      <c r="G102" s="112"/>
      <c r="H102" s="95">
        <v>1246935951.96522</v>
      </c>
      <c r="I102" s="95"/>
      <c r="J102" s="13">
        <v>1071386344.29735</v>
      </c>
      <c r="K102" s="13">
        <v>853281402.12407506</v>
      </c>
      <c r="L102" s="13">
        <v>583872277.44773102</v>
      </c>
    </row>
    <row r="103" spans="2:12" s="1" customFormat="1" ht="7.4" customHeight="1" x14ac:dyDescent="0.2">
      <c r="B103" s="53">
        <v>44713</v>
      </c>
      <c r="C103" s="54">
        <v>47515</v>
      </c>
      <c r="D103" s="13">
        <v>92</v>
      </c>
      <c r="E103" s="55">
        <v>2802</v>
      </c>
      <c r="F103" s="112"/>
      <c r="G103" s="112"/>
      <c r="H103" s="95">
        <v>1233014040.65554</v>
      </c>
      <c r="I103" s="95"/>
      <c r="J103" s="13">
        <v>1057627564.02684</v>
      </c>
      <c r="K103" s="13">
        <v>840181330.92144704</v>
      </c>
      <c r="L103" s="13">
        <v>572473281.36286604</v>
      </c>
    </row>
    <row r="104" spans="2:12" s="1" customFormat="1" ht="7.4" customHeight="1" x14ac:dyDescent="0.2">
      <c r="B104" s="53">
        <v>44713</v>
      </c>
      <c r="C104" s="54">
        <v>47543</v>
      </c>
      <c r="D104" s="13">
        <v>93</v>
      </c>
      <c r="E104" s="55">
        <v>2830</v>
      </c>
      <c r="F104" s="112"/>
      <c r="G104" s="112"/>
      <c r="H104" s="95">
        <v>1219109657.9613199</v>
      </c>
      <c r="I104" s="95"/>
      <c r="J104" s="13">
        <v>1044098889.18785</v>
      </c>
      <c r="K104" s="13">
        <v>827528607.34115303</v>
      </c>
      <c r="L104" s="13">
        <v>561694565.65421903</v>
      </c>
    </row>
    <row r="105" spans="2:12" s="1" customFormat="1" ht="7.4" customHeight="1" x14ac:dyDescent="0.2">
      <c r="B105" s="53">
        <v>44713</v>
      </c>
      <c r="C105" s="54">
        <v>47574</v>
      </c>
      <c r="D105" s="13">
        <v>94</v>
      </c>
      <c r="E105" s="55">
        <v>2861</v>
      </c>
      <c r="F105" s="112"/>
      <c r="G105" s="112"/>
      <c r="H105" s="95">
        <v>1205711084.23299</v>
      </c>
      <c r="I105" s="95"/>
      <c r="J105" s="13">
        <v>1030872357.67715</v>
      </c>
      <c r="K105" s="13">
        <v>814967649.65425301</v>
      </c>
      <c r="L105" s="13">
        <v>550825700.28932703</v>
      </c>
    </row>
    <row r="106" spans="2:12" s="1" customFormat="1" ht="7.4" customHeight="1" x14ac:dyDescent="0.2">
      <c r="B106" s="53">
        <v>44713</v>
      </c>
      <c r="C106" s="54">
        <v>47604</v>
      </c>
      <c r="D106" s="13">
        <v>95</v>
      </c>
      <c r="E106" s="55">
        <v>2891</v>
      </c>
      <c r="F106" s="112"/>
      <c r="G106" s="112"/>
      <c r="H106" s="95">
        <v>1192178603.6096001</v>
      </c>
      <c r="I106" s="95"/>
      <c r="J106" s="13">
        <v>1017629116.2939</v>
      </c>
      <c r="K106" s="13">
        <v>802517972.06287098</v>
      </c>
      <c r="L106" s="13">
        <v>540187681.29348505</v>
      </c>
    </row>
    <row r="107" spans="2:12" s="1" customFormat="1" ht="7.4" customHeight="1" x14ac:dyDescent="0.2">
      <c r="B107" s="53">
        <v>44713</v>
      </c>
      <c r="C107" s="54">
        <v>47635</v>
      </c>
      <c r="D107" s="13">
        <v>96</v>
      </c>
      <c r="E107" s="55">
        <v>2922</v>
      </c>
      <c r="F107" s="112"/>
      <c r="G107" s="112"/>
      <c r="H107" s="95">
        <v>1178517143.4615099</v>
      </c>
      <c r="I107" s="95"/>
      <c r="J107" s="13">
        <v>1004261664.59094</v>
      </c>
      <c r="K107" s="13">
        <v>789962035.60706997</v>
      </c>
      <c r="L107" s="13">
        <v>529483887.58841199</v>
      </c>
    </row>
    <row r="108" spans="2:12" s="1" customFormat="1" ht="7.4" customHeight="1" x14ac:dyDescent="0.2">
      <c r="B108" s="53">
        <v>44713</v>
      </c>
      <c r="C108" s="54">
        <v>47665</v>
      </c>
      <c r="D108" s="13">
        <v>97</v>
      </c>
      <c r="E108" s="55">
        <v>2952</v>
      </c>
      <c r="F108" s="112"/>
      <c r="G108" s="112"/>
      <c r="H108" s="95">
        <v>1165432995.11602</v>
      </c>
      <c r="I108" s="95"/>
      <c r="J108" s="13">
        <v>991482036.60726297</v>
      </c>
      <c r="K108" s="13">
        <v>777989889.24802005</v>
      </c>
      <c r="L108" s="13">
        <v>519321813.52986997</v>
      </c>
    </row>
    <row r="109" spans="2:12" s="1" customFormat="1" ht="7.4" customHeight="1" x14ac:dyDescent="0.2">
      <c r="B109" s="53">
        <v>44713</v>
      </c>
      <c r="C109" s="54">
        <v>47696</v>
      </c>
      <c r="D109" s="13">
        <v>98</v>
      </c>
      <c r="E109" s="55">
        <v>2983</v>
      </c>
      <c r="F109" s="112"/>
      <c r="G109" s="112"/>
      <c r="H109" s="95">
        <v>1152432082.79987</v>
      </c>
      <c r="I109" s="95"/>
      <c r="J109" s="13">
        <v>978758755.31996703</v>
      </c>
      <c r="K109" s="13">
        <v>766053066.91087902</v>
      </c>
      <c r="L109" s="13">
        <v>509187914.61493599</v>
      </c>
    </row>
    <row r="110" spans="2:12" s="1" customFormat="1" ht="7.4" customHeight="1" x14ac:dyDescent="0.2">
      <c r="B110" s="53">
        <v>44713</v>
      </c>
      <c r="C110" s="54">
        <v>47727</v>
      </c>
      <c r="D110" s="13">
        <v>99</v>
      </c>
      <c r="E110" s="55">
        <v>3014</v>
      </c>
      <c r="F110" s="112"/>
      <c r="G110" s="112"/>
      <c r="H110" s="95">
        <v>1139543037.5537601</v>
      </c>
      <c r="I110" s="95"/>
      <c r="J110" s="13">
        <v>966170628.50736701</v>
      </c>
      <c r="K110" s="13">
        <v>754277441.63216603</v>
      </c>
      <c r="L110" s="13">
        <v>499237236.59026498</v>
      </c>
    </row>
    <row r="111" spans="2:12" s="1" customFormat="1" ht="7.4" customHeight="1" x14ac:dyDescent="0.2">
      <c r="B111" s="53">
        <v>44713</v>
      </c>
      <c r="C111" s="54">
        <v>47757</v>
      </c>
      <c r="D111" s="13">
        <v>100</v>
      </c>
      <c r="E111" s="55">
        <v>3044</v>
      </c>
      <c r="F111" s="112"/>
      <c r="G111" s="112"/>
      <c r="H111" s="95">
        <v>1126372643.6156199</v>
      </c>
      <c r="I111" s="95"/>
      <c r="J111" s="13">
        <v>953436455.11733794</v>
      </c>
      <c r="K111" s="13">
        <v>742504019.78939605</v>
      </c>
      <c r="L111" s="13">
        <v>489430177.63816202</v>
      </c>
    </row>
    <row r="112" spans="2:12" s="1" customFormat="1" ht="7.4" customHeight="1" x14ac:dyDescent="0.2">
      <c r="B112" s="53">
        <v>44713</v>
      </c>
      <c r="C112" s="54">
        <v>47788</v>
      </c>
      <c r="D112" s="13">
        <v>101</v>
      </c>
      <c r="E112" s="55">
        <v>3075</v>
      </c>
      <c r="F112" s="112"/>
      <c r="G112" s="112"/>
      <c r="H112" s="95">
        <v>1113642046.4805601</v>
      </c>
      <c r="I112" s="95"/>
      <c r="J112" s="13">
        <v>941061612.13605499</v>
      </c>
      <c r="K112" s="13">
        <v>731003079.81032097</v>
      </c>
      <c r="L112" s="13">
        <v>479808305.07205898</v>
      </c>
    </row>
    <row r="113" spans="2:12" s="1" customFormat="1" ht="7.4" customHeight="1" x14ac:dyDescent="0.2">
      <c r="B113" s="53">
        <v>44713</v>
      </c>
      <c r="C113" s="54">
        <v>47818</v>
      </c>
      <c r="D113" s="13">
        <v>102</v>
      </c>
      <c r="E113" s="55">
        <v>3105</v>
      </c>
      <c r="F113" s="112"/>
      <c r="G113" s="112"/>
      <c r="H113" s="95">
        <v>1099525280.71626</v>
      </c>
      <c r="I113" s="95"/>
      <c r="J113" s="13">
        <v>927607428.53846395</v>
      </c>
      <c r="K113" s="13">
        <v>718778592.44644403</v>
      </c>
      <c r="L113" s="13">
        <v>469850584.70954603</v>
      </c>
    </row>
    <row r="114" spans="2:12" s="1" customFormat="1" ht="7.4" customHeight="1" x14ac:dyDescent="0.2">
      <c r="B114" s="53">
        <v>44713</v>
      </c>
      <c r="C114" s="54">
        <v>47849</v>
      </c>
      <c r="D114" s="13">
        <v>103</v>
      </c>
      <c r="E114" s="55">
        <v>3136</v>
      </c>
      <c r="F114" s="112"/>
      <c r="G114" s="112"/>
      <c r="H114" s="95">
        <v>1086899891.53548</v>
      </c>
      <c r="I114" s="95"/>
      <c r="J114" s="13">
        <v>915400874.78762603</v>
      </c>
      <c r="K114" s="13">
        <v>707516108.19922698</v>
      </c>
      <c r="L114" s="13">
        <v>460529642.51610601</v>
      </c>
    </row>
    <row r="115" spans="2:12" s="1" customFormat="1" ht="7.4" customHeight="1" x14ac:dyDescent="0.2">
      <c r="B115" s="53">
        <v>44713</v>
      </c>
      <c r="C115" s="54">
        <v>47880</v>
      </c>
      <c r="D115" s="13">
        <v>104</v>
      </c>
      <c r="E115" s="55">
        <v>3167</v>
      </c>
      <c r="F115" s="112"/>
      <c r="G115" s="112"/>
      <c r="H115" s="95">
        <v>1073890508.94753</v>
      </c>
      <c r="I115" s="95"/>
      <c r="J115" s="13">
        <v>902910203.45528996</v>
      </c>
      <c r="K115" s="13">
        <v>696087223.73463702</v>
      </c>
      <c r="L115" s="13">
        <v>451171376.93251902</v>
      </c>
    </row>
    <row r="116" spans="2:12" s="1" customFormat="1" ht="7.4" customHeight="1" x14ac:dyDescent="0.2">
      <c r="B116" s="53">
        <v>44713</v>
      </c>
      <c r="C116" s="54">
        <v>47908</v>
      </c>
      <c r="D116" s="13">
        <v>105</v>
      </c>
      <c r="E116" s="55">
        <v>3195</v>
      </c>
      <c r="F116" s="112"/>
      <c r="G116" s="112"/>
      <c r="H116" s="95">
        <v>1061230735.5546</v>
      </c>
      <c r="I116" s="95"/>
      <c r="J116" s="13">
        <v>890899057.27635503</v>
      </c>
      <c r="K116" s="13">
        <v>685249484.17402399</v>
      </c>
      <c r="L116" s="13">
        <v>442447357.23802203</v>
      </c>
    </row>
    <row r="117" spans="2:12" s="1" customFormat="1" ht="7.4" customHeight="1" x14ac:dyDescent="0.2">
      <c r="B117" s="53">
        <v>44713</v>
      </c>
      <c r="C117" s="54">
        <v>47939</v>
      </c>
      <c r="D117" s="13">
        <v>106</v>
      </c>
      <c r="E117" s="55">
        <v>3226</v>
      </c>
      <c r="F117" s="112"/>
      <c r="G117" s="112"/>
      <c r="H117" s="95">
        <v>1048642049.00585</v>
      </c>
      <c r="I117" s="95"/>
      <c r="J117" s="13">
        <v>878837797.73122001</v>
      </c>
      <c r="K117" s="13">
        <v>674253233.58162296</v>
      </c>
      <c r="L117" s="13">
        <v>433503437.47902501</v>
      </c>
    </row>
    <row r="118" spans="2:12" s="1" customFormat="1" ht="7.4" customHeight="1" x14ac:dyDescent="0.2">
      <c r="B118" s="53">
        <v>44713</v>
      </c>
      <c r="C118" s="54">
        <v>47969</v>
      </c>
      <c r="D118" s="13">
        <v>107</v>
      </c>
      <c r="E118" s="55">
        <v>3256</v>
      </c>
      <c r="F118" s="112"/>
      <c r="G118" s="112"/>
      <c r="H118" s="95">
        <v>1036043004.50301</v>
      </c>
      <c r="I118" s="95"/>
      <c r="J118" s="13">
        <v>866853689.27403605</v>
      </c>
      <c r="K118" s="13">
        <v>663422016.38092303</v>
      </c>
      <c r="L118" s="13">
        <v>424791160.65697098</v>
      </c>
    </row>
    <row r="119" spans="2:12" s="1" customFormat="1" ht="7.4" customHeight="1" x14ac:dyDescent="0.2">
      <c r="B119" s="53">
        <v>44713</v>
      </c>
      <c r="C119" s="54">
        <v>48000</v>
      </c>
      <c r="D119" s="13">
        <v>108</v>
      </c>
      <c r="E119" s="55">
        <v>3287</v>
      </c>
      <c r="F119" s="112"/>
      <c r="G119" s="112"/>
      <c r="H119" s="95">
        <v>1023332873.18671</v>
      </c>
      <c r="I119" s="95"/>
      <c r="J119" s="13">
        <v>854766954.18255603</v>
      </c>
      <c r="K119" s="13">
        <v>652508081.20158398</v>
      </c>
      <c r="L119" s="13">
        <v>416033311.22767198</v>
      </c>
    </row>
    <row r="120" spans="2:12" s="1" customFormat="1" ht="7.4" customHeight="1" x14ac:dyDescent="0.2">
      <c r="B120" s="53">
        <v>44713</v>
      </c>
      <c r="C120" s="54">
        <v>48030</v>
      </c>
      <c r="D120" s="13">
        <v>109</v>
      </c>
      <c r="E120" s="55">
        <v>3317</v>
      </c>
      <c r="F120" s="112"/>
      <c r="G120" s="112"/>
      <c r="H120" s="95">
        <v>1011083853.61895</v>
      </c>
      <c r="I120" s="95"/>
      <c r="J120" s="13">
        <v>843149396.80935597</v>
      </c>
      <c r="K120" s="13">
        <v>642055354.15046597</v>
      </c>
      <c r="L120" s="13">
        <v>407690663.753968</v>
      </c>
    </row>
    <row r="121" spans="2:12" s="1" customFormat="1" ht="7.4" customHeight="1" x14ac:dyDescent="0.2">
      <c r="B121" s="53">
        <v>44713</v>
      </c>
      <c r="C121" s="54">
        <v>48061</v>
      </c>
      <c r="D121" s="13">
        <v>110</v>
      </c>
      <c r="E121" s="55">
        <v>3348</v>
      </c>
      <c r="F121" s="112"/>
      <c r="G121" s="112"/>
      <c r="H121" s="95">
        <v>999118660.55650496</v>
      </c>
      <c r="I121" s="95"/>
      <c r="J121" s="13">
        <v>831758423.95407295</v>
      </c>
      <c r="K121" s="13">
        <v>631770348.993788</v>
      </c>
      <c r="L121" s="13">
        <v>399460786.66180903</v>
      </c>
    </row>
    <row r="122" spans="2:12" s="1" customFormat="1" ht="7.4" customHeight="1" x14ac:dyDescent="0.2">
      <c r="B122" s="53">
        <v>44713</v>
      </c>
      <c r="C122" s="54">
        <v>48092</v>
      </c>
      <c r="D122" s="13">
        <v>111</v>
      </c>
      <c r="E122" s="55">
        <v>3379</v>
      </c>
      <c r="F122" s="112"/>
      <c r="G122" s="112"/>
      <c r="H122" s="95">
        <v>987220544.73872805</v>
      </c>
      <c r="I122" s="95"/>
      <c r="J122" s="13">
        <v>820459412.07205105</v>
      </c>
      <c r="K122" s="13">
        <v>621603177.08510303</v>
      </c>
      <c r="L122" s="13">
        <v>391367500.66980302</v>
      </c>
    </row>
    <row r="123" spans="2:12" s="1" customFormat="1" ht="7.4" customHeight="1" x14ac:dyDescent="0.2">
      <c r="B123" s="53">
        <v>44713</v>
      </c>
      <c r="C123" s="54">
        <v>48122</v>
      </c>
      <c r="D123" s="13">
        <v>112</v>
      </c>
      <c r="E123" s="55">
        <v>3409</v>
      </c>
      <c r="F123" s="112"/>
      <c r="G123" s="112"/>
      <c r="H123" s="95">
        <v>974263017.43631899</v>
      </c>
      <c r="I123" s="95"/>
      <c r="J123" s="13">
        <v>808361636.33753395</v>
      </c>
      <c r="K123" s="13">
        <v>610930188.24368894</v>
      </c>
      <c r="L123" s="13">
        <v>383070935.64619398</v>
      </c>
    </row>
    <row r="124" spans="2:12" s="1" customFormat="1" ht="7.4" customHeight="1" x14ac:dyDescent="0.2">
      <c r="B124" s="53">
        <v>44713</v>
      </c>
      <c r="C124" s="54">
        <v>48153</v>
      </c>
      <c r="D124" s="13">
        <v>113</v>
      </c>
      <c r="E124" s="55">
        <v>3440</v>
      </c>
      <c r="F124" s="112"/>
      <c r="G124" s="112"/>
      <c r="H124" s="95">
        <v>962608893.13637805</v>
      </c>
      <c r="I124" s="95"/>
      <c r="J124" s="13">
        <v>797337381.894804</v>
      </c>
      <c r="K124" s="13">
        <v>601065927.64787304</v>
      </c>
      <c r="L124" s="13">
        <v>375289441.76370502</v>
      </c>
    </row>
    <row r="125" spans="2:12" s="1" customFormat="1" ht="7.4" customHeight="1" x14ac:dyDescent="0.2">
      <c r="B125" s="53">
        <v>44713</v>
      </c>
      <c r="C125" s="54">
        <v>48183</v>
      </c>
      <c r="D125" s="13">
        <v>114</v>
      </c>
      <c r="E125" s="55">
        <v>3470</v>
      </c>
      <c r="F125" s="112"/>
      <c r="G125" s="112"/>
      <c r="H125" s="95">
        <v>950827963.79482603</v>
      </c>
      <c r="I125" s="95"/>
      <c r="J125" s="13">
        <v>786286397.08190703</v>
      </c>
      <c r="K125" s="13">
        <v>591276357.54864204</v>
      </c>
      <c r="L125" s="13">
        <v>367663767.92054701</v>
      </c>
    </row>
    <row r="126" spans="2:12" s="1" customFormat="1" ht="7.4" customHeight="1" x14ac:dyDescent="0.2">
      <c r="B126" s="53">
        <v>44713</v>
      </c>
      <c r="C126" s="54">
        <v>48214</v>
      </c>
      <c r="D126" s="13">
        <v>115</v>
      </c>
      <c r="E126" s="55">
        <v>3501</v>
      </c>
      <c r="F126" s="112"/>
      <c r="G126" s="112"/>
      <c r="H126" s="95">
        <v>939090680.07066095</v>
      </c>
      <c r="I126" s="95"/>
      <c r="J126" s="13">
        <v>775263122.43885601</v>
      </c>
      <c r="K126" s="13">
        <v>581504353.46733499</v>
      </c>
      <c r="L126" s="13">
        <v>360055881.74055201</v>
      </c>
    </row>
    <row r="127" spans="2:12" s="1" customFormat="1" ht="7.4" customHeight="1" x14ac:dyDescent="0.2">
      <c r="B127" s="53">
        <v>44713</v>
      </c>
      <c r="C127" s="54">
        <v>48245</v>
      </c>
      <c r="D127" s="13">
        <v>116</v>
      </c>
      <c r="E127" s="55">
        <v>3532</v>
      </c>
      <c r="F127" s="112"/>
      <c r="G127" s="112"/>
      <c r="H127" s="95">
        <v>926800864.41961098</v>
      </c>
      <c r="I127" s="95"/>
      <c r="J127" s="13">
        <v>763819611.28315306</v>
      </c>
      <c r="K127" s="13">
        <v>571463822.85870504</v>
      </c>
      <c r="L127" s="13">
        <v>352340284.78456497</v>
      </c>
    </row>
    <row r="128" spans="2:12" s="1" customFormat="1" ht="7.4" customHeight="1" x14ac:dyDescent="0.2">
      <c r="B128" s="53">
        <v>44713</v>
      </c>
      <c r="C128" s="54">
        <v>48274</v>
      </c>
      <c r="D128" s="13">
        <v>117</v>
      </c>
      <c r="E128" s="55">
        <v>3561</v>
      </c>
      <c r="F128" s="112"/>
      <c r="G128" s="112"/>
      <c r="H128" s="95">
        <v>915305973.31842196</v>
      </c>
      <c r="I128" s="95"/>
      <c r="J128" s="13">
        <v>753149189.24604499</v>
      </c>
      <c r="K128" s="13">
        <v>562139873.94673705</v>
      </c>
      <c r="L128" s="13">
        <v>345218052.49055099</v>
      </c>
    </row>
    <row r="129" spans="2:12" s="1" customFormat="1" ht="7.4" customHeight="1" x14ac:dyDescent="0.2">
      <c r="B129" s="53">
        <v>44713</v>
      </c>
      <c r="C129" s="54">
        <v>48305</v>
      </c>
      <c r="D129" s="13">
        <v>118</v>
      </c>
      <c r="E129" s="55">
        <v>3592</v>
      </c>
      <c r="F129" s="112"/>
      <c r="G129" s="112"/>
      <c r="H129" s="95">
        <v>904075166.41950703</v>
      </c>
      <c r="I129" s="95"/>
      <c r="J129" s="13">
        <v>742646323.45186305</v>
      </c>
      <c r="K129" s="13">
        <v>552890983.14934802</v>
      </c>
      <c r="L129" s="13">
        <v>338100048.53389502</v>
      </c>
    </row>
    <row r="130" spans="2:12" s="1" customFormat="1" ht="7.4" customHeight="1" x14ac:dyDescent="0.2">
      <c r="B130" s="53">
        <v>44713</v>
      </c>
      <c r="C130" s="54">
        <v>48335</v>
      </c>
      <c r="D130" s="13">
        <v>119</v>
      </c>
      <c r="E130" s="55">
        <v>3622</v>
      </c>
      <c r="F130" s="112"/>
      <c r="G130" s="112"/>
      <c r="H130" s="95">
        <v>892796119.77887702</v>
      </c>
      <c r="I130" s="95"/>
      <c r="J130" s="13">
        <v>732177451.23084605</v>
      </c>
      <c r="K130" s="13">
        <v>543755407.66713405</v>
      </c>
      <c r="L130" s="13">
        <v>331150487.20585698</v>
      </c>
    </row>
    <row r="131" spans="2:12" s="1" customFormat="1" ht="7.4" customHeight="1" x14ac:dyDescent="0.2">
      <c r="B131" s="53">
        <v>44713</v>
      </c>
      <c r="C131" s="54">
        <v>48366</v>
      </c>
      <c r="D131" s="13">
        <v>120</v>
      </c>
      <c r="E131" s="55">
        <v>3653</v>
      </c>
      <c r="F131" s="112"/>
      <c r="G131" s="112"/>
      <c r="H131" s="95">
        <v>881651047.85650694</v>
      </c>
      <c r="I131" s="95"/>
      <c r="J131" s="13">
        <v>721811110.75517404</v>
      </c>
      <c r="K131" s="13">
        <v>534693488.03681803</v>
      </c>
      <c r="L131" s="13">
        <v>324252492.96071601</v>
      </c>
    </row>
    <row r="132" spans="2:12" s="1" customFormat="1" ht="7.4" customHeight="1" x14ac:dyDescent="0.2">
      <c r="B132" s="53">
        <v>44713</v>
      </c>
      <c r="C132" s="54">
        <v>48396</v>
      </c>
      <c r="D132" s="13">
        <v>121</v>
      </c>
      <c r="E132" s="55">
        <v>3683</v>
      </c>
      <c r="F132" s="112"/>
      <c r="G132" s="112"/>
      <c r="H132" s="95">
        <v>870427059.83296204</v>
      </c>
      <c r="I132" s="95"/>
      <c r="J132" s="13">
        <v>711452285.87927496</v>
      </c>
      <c r="K132" s="13">
        <v>525722880.14073098</v>
      </c>
      <c r="L132" s="13">
        <v>317505600.90640098</v>
      </c>
    </row>
    <row r="133" spans="2:12" s="1" customFormat="1" ht="7.4" customHeight="1" x14ac:dyDescent="0.2">
      <c r="B133" s="53">
        <v>44713</v>
      </c>
      <c r="C133" s="54">
        <v>48427</v>
      </c>
      <c r="D133" s="13">
        <v>122</v>
      </c>
      <c r="E133" s="55">
        <v>3714</v>
      </c>
      <c r="F133" s="112"/>
      <c r="G133" s="112"/>
      <c r="H133" s="95">
        <v>859408347.110569</v>
      </c>
      <c r="I133" s="95"/>
      <c r="J133" s="13">
        <v>701254630.09131503</v>
      </c>
      <c r="K133" s="13">
        <v>516869533.82335597</v>
      </c>
      <c r="L133" s="13">
        <v>310836539.87657899</v>
      </c>
    </row>
    <row r="134" spans="2:12" s="1" customFormat="1" ht="7.4" customHeight="1" x14ac:dyDescent="0.2">
      <c r="B134" s="53">
        <v>44713</v>
      </c>
      <c r="C134" s="54">
        <v>48458</v>
      </c>
      <c r="D134" s="13">
        <v>123</v>
      </c>
      <c r="E134" s="55">
        <v>3745</v>
      </c>
      <c r="F134" s="112"/>
      <c r="G134" s="112"/>
      <c r="H134" s="95">
        <v>848438817.16117895</v>
      </c>
      <c r="I134" s="95"/>
      <c r="J134" s="13">
        <v>691129583.43364596</v>
      </c>
      <c r="K134" s="13">
        <v>508111200.417566</v>
      </c>
      <c r="L134" s="13">
        <v>304275174.19481301</v>
      </c>
    </row>
    <row r="135" spans="2:12" s="1" customFormat="1" ht="7.4" customHeight="1" x14ac:dyDescent="0.2">
      <c r="B135" s="53">
        <v>44713</v>
      </c>
      <c r="C135" s="54">
        <v>48488</v>
      </c>
      <c r="D135" s="13">
        <v>124</v>
      </c>
      <c r="E135" s="55">
        <v>3775</v>
      </c>
      <c r="F135" s="112"/>
      <c r="G135" s="112"/>
      <c r="H135" s="95">
        <v>837399801.61616898</v>
      </c>
      <c r="I135" s="95"/>
      <c r="J135" s="13">
        <v>681017649.39692295</v>
      </c>
      <c r="K135" s="13">
        <v>499444712.58541</v>
      </c>
      <c r="L135" s="13">
        <v>297859361.840877</v>
      </c>
    </row>
    <row r="136" spans="2:12" s="1" customFormat="1" ht="7.4" customHeight="1" x14ac:dyDescent="0.2">
      <c r="B136" s="53">
        <v>44713</v>
      </c>
      <c r="C136" s="54">
        <v>48519</v>
      </c>
      <c r="D136" s="13">
        <v>125</v>
      </c>
      <c r="E136" s="55">
        <v>3806</v>
      </c>
      <c r="F136" s="112"/>
      <c r="G136" s="112"/>
      <c r="H136" s="95">
        <v>826553559.46346998</v>
      </c>
      <c r="I136" s="95"/>
      <c r="J136" s="13">
        <v>671056817.97511494</v>
      </c>
      <c r="K136" s="13">
        <v>490888025.81552899</v>
      </c>
      <c r="L136" s="13">
        <v>291516333.464634</v>
      </c>
    </row>
    <row r="137" spans="2:12" s="1" customFormat="1" ht="7.4" customHeight="1" x14ac:dyDescent="0.2">
      <c r="B137" s="53">
        <v>44713</v>
      </c>
      <c r="C137" s="54">
        <v>48549</v>
      </c>
      <c r="D137" s="13">
        <v>126</v>
      </c>
      <c r="E137" s="55">
        <v>3836</v>
      </c>
      <c r="F137" s="112"/>
      <c r="G137" s="112"/>
      <c r="H137" s="95">
        <v>815353345.53897297</v>
      </c>
      <c r="I137" s="95"/>
      <c r="J137" s="13">
        <v>660877110.93050504</v>
      </c>
      <c r="K137" s="13">
        <v>482251540.09884602</v>
      </c>
      <c r="L137" s="13">
        <v>285213554.56649297</v>
      </c>
    </row>
    <row r="138" spans="2:12" s="1" customFormat="1" ht="7.4" customHeight="1" x14ac:dyDescent="0.2">
      <c r="B138" s="53">
        <v>44713</v>
      </c>
      <c r="C138" s="54">
        <v>48580</v>
      </c>
      <c r="D138" s="13">
        <v>127</v>
      </c>
      <c r="E138" s="55">
        <v>3867</v>
      </c>
      <c r="F138" s="112"/>
      <c r="G138" s="112"/>
      <c r="H138" s="95">
        <v>804476105.63754797</v>
      </c>
      <c r="I138" s="95"/>
      <c r="J138" s="13">
        <v>650954721.61874604</v>
      </c>
      <c r="K138" s="13">
        <v>473802978.99313998</v>
      </c>
      <c r="L138" s="13">
        <v>279030029.166062</v>
      </c>
    </row>
    <row r="139" spans="2:12" s="1" customFormat="1" ht="7.4" customHeight="1" x14ac:dyDescent="0.2">
      <c r="B139" s="53">
        <v>44713</v>
      </c>
      <c r="C139" s="54">
        <v>48611</v>
      </c>
      <c r="D139" s="13">
        <v>128</v>
      </c>
      <c r="E139" s="55">
        <v>3898</v>
      </c>
      <c r="F139" s="112"/>
      <c r="G139" s="112"/>
      <c r="H139" s="95">
        <v>793775112.08646405</v>
      </c>
      <c r="I139" s="95"/>
      <c r="J139" s="13">
        <v>641206460.07156599</v>
      </c>
      <c r="K139" s="13">
        <v>465520689.65451699</v>
      </c>
      <c r="L139" s="13">
        <v>272991273.59447497</v>
      </c>
    </row>
    <row r="140" spans="2:12" s="1" customFormat="1" ht="7.4" customHeight="1" x14ac:dyDescent="0.2">
      <c r="B140" s="53">
        <v>44713</v>
      </c>
      <c r="C140" s="54">
        <v>48639</v>
      </c>
      <c r="D140" s="13">
        <v>129</v>
      </c>
      <c r="E140" s="55">
        <v>3926</v>
      </c>
      <c r="F140" s="112"/>
      <c r="G140" s="112"/>
      <c r="H140" s="95">
        <v>783132904.34644401</v>
      </c>
      <c r="I140" s="95"/>
      <c r="J140" s="13">
        <v>631640554.325351</v>
      </c>
      <c r="K140" s="13">
        <v>457522251.31952202</v>
      </c>
      <c r="L140" s="13">
        <v>267274181.89008299</v>
      </c>
    </row>
    <row r="141" spans="2:12" s="1" customFormat="1" ht="7.4" customHeight="1" x14ac:dyDescent="0.2">
      <c r="B141" s="53">
        <v>44713</v>
      </c>
      <c r="C141" s="54">
        <v>48670</v>
      </c>
      <c r="D141" s="13">
        <v>130</v>
      </c>
      <c r="E141" s="55">
        <v>3957</v>
      </c>
      <c r="F141" s="112"/>
      <c r="G141" s="112"/>
      <c r="H141" s="95">
        <v>772570016.19971395</v>
      </c>
      <c r="I141" s="95"/>
      <c r="J141" s="13">
        <v>622064134.04091406</v>
      </c>
      <c r="K141" s="13">
        <v>449439739.01663399</v>
      </c>
      <c r="L141" s="13">
        <v>261440507.29122499</v>
      </c>
    </row>
    <row r="142" spans="2:12" s="1" customFormat="1" ht="7.4" customHeight="1" x14ac:dyDescent="0.2">
      <c r="B142" s="53">
        <v>44713</v>
      </c>
      <c r="C142" s="54">
        <v>48700</v>
      </c>
      <c r="D142" s="13">
        <v>131</v>
      </c>
      <c r="E142" s="55">
        <v>3987</v>
      </c>
      <c r="F142" s="112"/>
      <c r="G142" s="112"/>
      <c r="H142" s="95">
        <v>762074540.41809201</v>
      </c>
      <c r="I142" s="95"/>
      <c r="J142" s="13">
        <v>612606113.42207098</v>
      </c>
      <c r="K142" s="13">
        <v>441516970.60497898</v>
      </c>
      <c r="L142" s="13">
        <v>255779004.39074501</v>
      </c>
    </row>
    <row r="143" spans="2:12" s="1" customFormat="1" ht="7.4" customHeight="1" x14ac:dyDescent="0.2">
      <c r="B143" s="53">
        <v>44713</v>
      </c>
      <c r="C143" s="54">
        <v>48731</v>
      </c>
      <c r="D143" s="13">
        <v>132</v>
      </c>
      <c r="E143" s="55">
        <v>4018</v>
      </c>
      <c r="F143" s="112"/>
      <c r="G143" s="112"/>
      <c r="H143" s="95">
        <v>751641345.58338702</v>
      </c>
      <c r="I143" s="95"/>
      <c r="J143" s="13">
        <v>603194418.19510102</v>
      </c>
      <c r="K143" s="13">
        <v>433628163.940952</v>
      </c>
      <c r="L143" s="13">
        <v>250144865.28790599</v>
      </c>
    </row>
    <row r="144" spans="2:12" s="1" customFormat="1" ht="7.4" customHeight="1" x14ac:dyDescent="0.2">
      <c r="B144" s="53">
        <v>44713</v>
      </c>
      <c r="C144" s="54">
        <v>48761</v>
      </c>
      <c r="D144" s="13">
        <v>133</v>
      </c>
      <c r="E144" s="55">
        <v>4048</v>
      </c>
      <c r="F144" s="112"/>
      <c r="G144" s="112"/>
      <c r="H144" s="95">
        <v>741277152.92016304</v>
      </c>
      <c r="I144" s="95"/>
      <c r="J144" s="13">
        <v>593900687.32572901</v>
      </c>
      <c r="K144" s="13">
        <v>425896197.71322697</v>
      </c>
      <c r="L144" s="13">
        <v>244677456.48125899</v>
      </c>
    </row>
    <row r="145" spans="2:12" s="1" customFormat="1" ht="7.4" customHeight="1" x14ac:dyDescent="0.2">
      <c r="B145" s="53">
        <v>44713</v>
      </c>
      <c r="C145" s="54">
        <v>48792</v>
      </c>
      <c r="D145" s="13">
        <v>134</v>
      </c>
      <c r="E145" s="55">
        <v>4079</v>
      </c>
      <c r="F145" s="112"/>
      <c r="G145" s="112"/>
      <c r="H145" s="95">
        <v>731002785.90101802</v>
      </c>
      <c r="I145" s="95"/>
      <c r="J145" s="13">
        <v>584675672.95744395</v>
      </c>
      <c r="K145" s="13">
        <v>418214467.02559298</v>
      </c>
      <c r="L145" s="13">
        <v>239246650.31304699</v>
      </c>
    </row>
    <row r="146" spans="2:12" s="1" customFormat="1" ht="7.4" customHeight="1" x14ac:dyDescent="0.2">
      <c r="B146" s="53">
        <v>44713</v>
      </c>
      <c r="C146" s="54">
        <v>48823</v>
      </c>
      <c r="D146" s="13">
        <v>135</v>
      </c>
      <c r="E146" s="55">
        <v>4110</v>
      </c>
      <c r="F146" s="112"/>
      <c r="G146" s="112"/>
      <c r="H146" s="95">
        <v>720798328.97027802</v>
      </c>
      <c r="I146" s="95"/>
      <c r="J146" s="13">
        <v>575536063.87854803</v>
      </c>
      <c r="K146" s="13">
        <v>410629988.579023</v>
      </c>
      <c r="L146" s="13">
        <v>233912858.661219</v>
      </c>
    </row>
    <row r="147" spans="2:12" s="1" customFormat="1" ht="7.4" customHeight="1" x14ac:dyDescent="0.2">
      <c r="B147" s="53">
        <v>44713</v>
      </c>
      <c r="C147" s="54">
        <v>48853</v>
      </c>
      <c r="D147" s="13">
        <v>136</v>
      </c>
      <c r="E147" s="55">
        <v>4140</v>
      </c>
      <c r="F147" s="112"/>
      <c r="G147" s="112"/>
      <c r="H147" s="95">
        <v>710608413.39328396</v>
      </c>
      <c r="I147" s="95"/>
      <c r="J147" s="13">
        <v>566468385.05376196</v>
      </c>
      <c r="K147" s="13">
        <v>403165688.82662898</v>
      </c>
      <c r="L147" s="13">
        <v>228719441.35892001</v>
      </c>
    </row>
    <row r="148" spans="2:12" s="1" customFormat="1" ht="7.4" customHeight="1" x14ac:dyDescent="0.2">
      <c r="B148" s="53">
        <v>44713</v>
      </c>
      <c r="C148" s="54">
        <v>48884</v>
      </c>
      <c r="D148" s="13">
        <v>137</v>
      </c>
      <c r="E148" s="55">
        <v>4171</v>
      </c>
      <c r="F148" s="112"/>
      <c r="G148" s="112"/>
      <c r="H148" s="95">
        <v>700518630.57621205</v>
      </c>
      <c r="I148" s="95"/>
      <c r="J148" s="13">
        <v>557478086.38297403</v>
      </c>
      <c r="K148" s="13">
        <v>395758071.87175798</v>
      </c>
      <c r="L148" s="13">
        <v>223566083.108123</v>
      </c>
    </row>
    <row r="149" spans="2:12" s="1" customFormat="1" ht="7.4" customHeight="1" x14ac:dyDescent="0.2">
      <c r="B149" s="53">
        <v>44713</v>
      </c>
      <c r="C149" s="54">
        <v>48914</v>
      </c>
      <c r="D149" s="13">
        <v>138</v>
      </c>
      <c r="E149" s="55">
        <v>4201</v>
      </c>
      <c r="F149" s="112"/>
      <c r="G149" s="112"/>
      <c r="H149" s="95">
        <v>689706403.07218301</v>
      </c>
      <c r="I149" s="95"/>
      <c r="J149" s="13">
        <v>547972708.054088</v>
      </c>
      <c r="K149" s="13">
        <v>388052670.97848302</v>
      </c>
      <c r="L149" s="13">
        <v>218314658.55698901</v>
      </c>
    </row>
    <row r="150" spans="2:12" s="1" customFormat="1" ht="7.4" customHeight="1" x14ac:dyDescent="0.2">
      <c r="B150" s="53">
        <v>44713</v>
      </c>
      <c r="C150" s="54">
        <v>48945</v>
      </c>
      <c r="D150" s="13">
        <v>139</v>
      </c>
      <c r="E150" s="55">
        <v>4232</v>
      </c>
      <c r="F150" s="112"/>
      <c r="G150" s="112"/>
      <c r="H150" s="95">
        <v>679687807.85326803</v>
      </c>
      <c r="I150" s="95"/>
      <c r="J150" s="13">
        <v>539097018.17634201</v>
      </c>
      <c r="K150" s="13">
        <v>380796344.57849199</v>
      </c>
      <c r="L150" s="13">
        <v>213324929.27409801</v>
      </c>
    </row>
    <row r="151" spans="2:12" s="1" customFormat="1" ht="7.4" customHeight="1" x14ac:dyDescent="0.2">
      <c r="B151" s="53">
        <v>44713</v>
      </c>
      <c r="C151" s="54">
        <v>48976</v>
      </c>
      <c r="D151" s="13">
        <v>140</v>
      </c>
      <c r="E151" s="55">
        <v>4263</v>
      </c>
      <c r="F151" s="112"/>
      <c r="G151" s="112"/>
      <c r="H151" s="95">
        <v>669707012.89378703</v>
      </c>
      <c r="I151" s="95"/>
      <c r="J151" s="13">
        <v>530279790.188793</v>
      </c>
      <c r="K151" s="13">
        <v>373615607.05147499</v>
      </c>
      <c r="L151" s="13">
        <v>208415717.996189</v>
      </c>
    </row>
    <row r="152" spans="2:12" s="1" customFormat="1" ht="7.4" customHeight="1" x14ac:dyDescent="0.2">
      <c r="B152" s="53">
        <v>44713</v>
      </c>
      <c r="C152" s="54">
        <v>49004</v>
      </c>
      <c r="D152" s="13">
        <v>141</v>
      </c>
      <c r="E152" s="55">
        <v>4291</v>
      </c>
      <c r="F152" s="112"/>
      <c r="G152" s="112"/>
      <c r="H152" s="95">
        <v>659774124.42041194</v>
      </c>
      <c r="I152" s="95"/>
      <c r="J152" s="13">
        <v>521614470.636648</v>
      </c>
      <c r="K152" s="13">
        <v>366666034.09722799</v>
      </c>
      <c r="L152" s="13">
        <v>203756349.664417</v>
      </c>
    </row>
    <row r="153" spans="2:12" s="1" customFormat="1" ht="7.4" customHeight="1" x14ac:dyDescent="0.2">
      <c r="B153" s="53">
        <v>44713</v>
      </c>
      <c r="C153" s="54">
        <v>49035</v>
      </c>
      <c r="D153" s="13">
        <v>142</v>
      </c>
      <c r="E153" s="55">
        <v>4322</v>
      </c>
      <c r="F153" s="112"/>
      <c r="G153" s="112"/>
      <c r="H153" s="95">
        <v>649850762.52137697</v>
      </c>
      <c r="I153" s="95"/>
      <c r="J153" s="13">
        <v>512897714.69873101</v>
      </c>
      <c r="K153" s="13">
        <v>359621714.31400198</v>
      </c>
      <c r="L153" s="13">
        <v>198995381.48096901</v>
      </c>
    </row>
    <row r="154" spans="2:12" s="1" customFormat="1" ht="7.4" customHeight="1" x14ac:dyDescent="0.2">
      <c r="B154" s="53">
        <v>44713</v>
      </c>
      <c r="C154" s="54">
        <v>49065</v>
      </c>
      <c r="D154" s="13">
        <v>143</v>
      </c>
      <c r="E154" s="55">
        <v>4352</v>
      </c>
      <c r="F154" s="112"/>
      <c r="G154" s="112"/>
      <c r="H154" s="95">
        <v>640053444.52549505</v>
      </c>
      <c r="I154" s="95"/>
      <c r="J154" s="13">
        <v>504335954.71356302</v>
      </c>
      <c r="K154" s="13">
        <v>352748228.10780001</v>
      </c>
      <c r="L154" s="13">
        <v>194391832.72395101</v>
      </c>
    </row>
    <row r="155" spans="2:12" s="1" customFormat="1" ht="7.4" customHeight="1" x14ac:dyDescent="0.2">
      <c r="B155" s="53">
        <v>44713</v>
      </c>
      <c r="C155" s="54">
        <v>49096</v>
      </c>
      <c r="D155" s="13">
        <v>144</v>
      </c>
      <c r="E155" s="55">
        <v>4383</v>
      </c>
      <c r="F155" s="112"/>
      <c r="G155" s="112"/>
      <c r="H155" s="95">
        <v>630068995.13238096</v>
      </c>
      <c r="I155" s="95"/>
      <c r="J155" s="13">
        <v>495626569.15191799</v>
      </c>
      <c r="K155" s="13">
        <v>345774994.27797699</v>
      </c>
      <c r="L155" s="13">
        <v>189741957.07777601</v>
      </c>
    </row>
    <row r="156" spans="2:12" s="1" customFormat="1" ht="7.4" customHeight="1" x14ac:dyDescent="0.2">
      <c r="B156" s="53">
        <v>44713</v>
      </c>
      <c r="C156" s="54">
        <v>49126</v>
      </c>
      <c r="D156" s="13">
        <v>145</v>
      </c>
      <c r="E156" s="55">
        <v>4413</v>
      </c>
      <c r="F156" s="112"/>
      <c r="G156" s="112"/>
      <c r="H156" s="95">
        <v>620480603.96099603</v>
      </c>
      <c r="I156" s="95"/>
      <c r="J156" s="13">
        <v>487282978.445719</v>
      </c>
      <c r="K156" s="13">
        <v>339117351.33960199</v>
      </c>
      <c r="L156" s="13">
        <v>185325801.88644299</v>
      </c>
    </row>
    <row r="157" spans="2:12" s="1" customFormat="1" ht="7.4" customHeight="1" x14ac:dyDescent="0.2">
      <c r="B157" s="53">
        <v>44713</v>
      </c>
      <c r="C157" s="54">
        <v>49157</v>
      </c>
      <c r="D157" s="13">
        <v>146</v>
      </c>
      <c r="E157" s="55">
        <v>4444</v>
      </c>
      <c r="F157" s="112"/>
      <c r="G157" s="112"/>
      <c r="H157" s="95">
        <v>610990291.91926396</v>
      </c>
      <c r="I157" s="95"/>
      <c r="J157" s="13">
        <v>479016110.14297599</v>
      </c>
      <c r="K157" s="13">
        <v>332516333.49630803</v>
      </c>
      <c r="L157" s="13">
        <v>180948704.893655</v>
      </c>
    </row>
    <row r="158" spans="2:12" s="1" customFormat="1" ht="7.4" customHeight="1" x14ac:dyDescent="0.2">
      <c r="B158" s="53">
        <v>44713</v>
      </c>
      <c r="C158" s="54">
        <v>49188</v>
      </c>
      <c r="D158" s="13">
        <v>147</v>
      </c>
      <c r="E158" s="55">
        <v>4475</v>
      </c>
      <c r="F158" s="112"/>
      <c r="G158" s="112"/>
      <c r="H158" s="95">
        <v>601618331.50093198</v>
      </c>
      <c r="I158" s="95"/>
      <c r="J158" s="13">
        <v>470868512.77425802</v>
      </c>
      <c r="K158" s="13">
        <v>326029280.94626498</v>
      </c>
      <c r="L158" s="13">
        <v>176667116.91106799</v>
      </c>
    </row>
    <row r="159" spans="2:12" s="1" customFormat="1" ht="7.4" customHeight="1" x14ac:dyDescent="0.2">
      <c r="B159" s="53">
        <v>44713</v>
      </c>
      <c r="C159" s="54">
        <v>49218</v>
      </c>
      <c r="D159" s="13">
        <v>148</v>
      </c>
      <c r="E159" s="55">
        <v>4505</v>
      </c>
      <c r="F159" s="112"/>
      <c r="G159" s="112"/>
      <c r="H159" s="95">
        <v>592388300.75318205</v>
      </c>
      <c r="I159" s="95"/>
      <c r="J159" s="13">
        <v>462883417.06968999</v>
      </c>
      <c r="K159" s="13">
        <v>319711564.623299</v>
      </c>
      <c r="L159" s="13">
        <v>172533544.66155201</v>
      </c>
    </row>
    <row r="160" spans="2:12" s="1" customFormat="1" ht="7.4" customHeight="1" x14ac:dyDescent="0.2">
      <c r="B160" s="53">
        <v>44713</v>
      </c>
      <c r="C160" s="54">
        <v>49249</v>
      </c>
      <c r="D160" s="13">
        <v>149</v>
      </c>
      <c r="E160" s="55">
        <v>4536</v>
      </c>
      <c r="F160" s="112"/>
      <c r="G160" s="112"/>
      <c r="H160" s="95">
        <v>583239345.09186196</v>
      </c>
      <c r="I160" s="95"/>
      <c r="J160" s="13">
        <v>454961599.50500101</v>
      </c>
      <c r="K160" s="13">
        <v>313440822.66595203</v>
      </c>
      <c r="L160" s="13">
        <v>168433074.87325701</v>
      </c>
    </row>
    <row r="161" spans="2:12" s="1" customFormat="1" ht="7.4" customHeight="1" x14ac:dyDescent="0.2">
      <c r="B161" s="53">
        <v>44713</v>
      </c>
      <c r="C161" s="54">
        <v>49279</v>
      </c>
      <c r="D161" s="13">
        <v>150</v>
      </c>
      <c r="E161" s="55">
        <v>4566</v>
      </c>
      <c r="F161" s="112"/>
      <c r="G161" s="112"/>
      <c r="H161" s="95">
        <v>574150412.02245998</v>
      </c>
      <c r="I161" s="95"/>
      <c r="J161" s="13">
        <v>447136548.02165002</v>
      </c>
      <c r="K161" s="13">
        <v>307291645.75375903</v>
      </c>
      <c r="L161" s="13">
        <v>164451809.09700999</v>
      </c>
    </row>
    <row r="162" spans="2:12" s="1" customFormat="1" ht="7.4" customHeight="1" x14ac:dyDescent="0.2">
      <c r="B162" s="53">
        <v>44713</v>
      </c>
      <c r="C162" s="54">
        <v>49310</v>
      </c>
      <c r="D162" s="13">
        <v>151</v>
      </c>
      <c r="E162" s="55">
        <v>4597</v>
      </c>
      <c r="F162" s="112"/>
      <c r="G162" s="112"/>
      <c r="H162" s="95">
        <v>564933953.34165895</v>
      </c>
      <c r="I162" s="95"/>
      <c r="J162" s="13">
        <v>439212756.35129899</v>
      </c>
      <c r="K162" s="13">
        <v>301078415.467641</v>
      </c>
      <c r="L162" s="13">
        <v>160444244.783658</v>
      </c>
    </row>
    <row r="163" spans="2:12" s="1" customFormat="1" ht="7.4" customHeight="1" x14ac:dyDescent="0.2">
      <c r="B163" s="53">
        <v>44713</v>
      </c>
      <c r="C163" s="54">
        <v>49341</v>
      </c>
      <c r="D163" s="13">
        <v>152</v>
      </c>
      <c r="E163" s="55">
        <v>4628</v>
      </c>
      <c r="F163" s="112"/>
      <c r="G163" s="112"/>
      <c r="H163" s="95">
        <v>556000832.82567799</v>
      </c>
      <c r="I163" s="95"/>
      <c r="J163" s="13">
        <v>431534467.16553098</v>
      </c>
      <c r="K163" s="13">
        <v>295062663.57445902</v>
      </c>
      <c r="L163" s="13">
        <v>156572468.88225001</v>
      </c>
    </row>
    <row r="164" spans="2:12" s="1" customFormat="1" ht="7.4" customHeight="1" x14ac:dyDescent="0.2">
      <c r="B164" s="53">
        <v>44713</v>
      </c>
      <c r="C164" s="54">
        <v>49369</v>
      </c>
      <c r="D164" s="13">
        <v>153</v>
      </c>
      <c r="E164" s="55">
        <v>4656</v>
      </c>
      <c r="F164" s="112"/>
      <c r="G164" s="112"/>
      <c r="H164" s="95">
        <v>546130090.067927</v>
      </c>
      <c r="I164" s="95"/>
      <c r="J164" s="13">
        <v>423223988.22817802</v>
      </c>
      <c r="K164" s="13">
        <v>288715540.54903001</v>
      </c>
      <c r="L164" s="13">
        <v>152618195.20354101</v>
      </c>
    </row>
    <row r="165" spans="2:12" s="1" customFormat="1" ht="7.4" customHeight="1" x14ac:dyDescent="0.2">
      <c r="B165" s="53">
        <v>44713</v>
      </c>
      <c r="C165" s="54">
        <v>49400</v>
      </c>
      <c r="D165" s="13">
        <v>154</v>
      </c>
      <c r="E165" s="55">
        <v>4687</v>
      </c>
      <c r="F165" s="112"/>
      <c r="G165" s="112"/>
      <c r="H165" s="95">
        <v>537337952.03140497</v>
      </c>
      <c r="I165" s="95"/>
      <c r="J165" s="13">
        <v>415704250.16530401</v>
      </c>
      <c r="K165" s="13">
        <v>282864498.13562202</v>
      </c>
      <c r="L165" s="13">
        <v>148891949.129282</v>
      </c>
    </row>
    <row r="166" spans="2:12" s="1" customFormat="1" ht="7.4" customHeight="1" x14ac:dyDescent="0.2">
      <c r="B166" s="53">
        <v>44713</v>
      </c>
      <c r="C166" s="54">
        <v>49430</v>
      </c>
      <c r="D166" s="13">
        <v>155</v>
      </c>
      <c r="E166" s="55">
        <v>4717</v>
      </c>
      <c r="F166" s="112"/>
      <c r="G166" s="112"/>
      <c r="H166" s="95">
        <v>528612387.25423598</v>
      </c>
      <c r="I166" s="95"/>
      <c r="J166" s="13">
        <v>408282575.17711002</v>
      </c>
      <c r="K166" s="13">
        <v>277130669.64472598</v>
      </c>
      <c r="L166" s="13">
        <v>145275857.178826</v>
      </c>
    </row>
    <row r="167" spans="2:12" s="1" customFormat="1" ht="7.4" customHeight="1" x14ac:dyDescent="0.2">
      <c r="B167" s="53">
        <v>44713</v>
      </c>
      <c r="C167" s="54">
        <v>49461</v>
      </c>
      <c r="D167" s="13">
        <v>156</v>
      </c>
      <c r="E167" s="55">
        <v>4748</v>
      </c>
      <c r="F167" s="112"/>
      <c r="G167" s="112"/>
      <c r="H167" s="95">
        <v>519979865.23783898</v>
      </c>
      <c r="I167" s="95"/>
      <c r="J167" s="13">
        <v>400933934.18847001</v>
      </c>
      <c r="K167" s="13">
        <v>271450505.20139998</v>
      </c>
      <c r="L167" s="13">
        <v>141695523.24116799</v>
      </c>
    </row>
    <row r="168" spans="2:12" s="1" customFormat="1" ht="7.4" customHeight="1" x14ac:dyDescent="0.2">
      <c r="B168" s="53">
        <v>44713</v>
      </c>
      <c r="C168" s="54">
        <v>49491</v>
      </c>
      <c r="D168" s="13">
        <v>157</v>
      </c>
      <c r="E168" s="55">
        <v>4778</v>
      </c>
      <c r="F168" s="112"/>
      <c r="G168" s="112"/>
      <c r="H168" s="95">
        <v>511510929.10140902</v>
      </c>
      <c r="I168" s="95"/>
      <c r="J168" s="13">
        <v>393756527.36545497</v>
      </c>
      <c r="K168" s="13">
        <v>265934922.33476999</v>
      </c>
      <c r="L168" s="13">
        <v>138247386.74560899</v>
      </c>
    </row>
    <row r="169" spans="2:12" s="1" customFormat="1" ht="7.4" customHeight="1" x14ac:dyDescent="0.2">
      <c r="B169" s="53">
        <v>44713</v>
      </c>
      <c r="C169" s="54">
        <v>49522</v>
      </c>
      <c r="D169" s="13">
        <v>158</v>
      </c>
      <c r="E169" s="55">
        <v>4809</v>
      </c>
      <c r="F169" s="112"/>
      <c r="G169" s="112"/>
      <c r="H169" s="95">
        <v>503147391.81268698</v>
      </c>
      <c r="I169" s="95"/>
      <c r="J169" s="13">
        <v>386661430.75616997</v>
      </c>
      <c r="K169" s="13">
        <v>260478901.99226299</v>
      </c>
      <c r="L169" s="13">
        <v>134837512.048053</v>
      </c>
    </row>
    <row r="170" spans="2:12" s="1" customFormat="1" ht="7.4" customHeight="1" x14ac:dyDescent="0.2">
      <c r="B170" s="53">
        <v>44713</v>
      </c>
      <c r="C170" s="54">
        <v>49553</v>
      </c>
      <c r="D170" s="13">
        <v>159</v>
      </c>
      <c r="E170" s="55">
        <v>4840</v>
      </c>
      <c r="F170" s="112"/>
      <c r="G170" s="112"/>
      <c r="H170" s="95">
        <v>494734198.15020299</v>
      </c>
      <c r="I170" s="95"/>
      <c r="J170" s="13">
        <v>379551173.58193398</v>
      </c>
      <c r="K170" s="13">
        <v>255038726.06135401</v>
      </c>
      <c r="L170" s="13">
        <v>131462209.72672801</v>
      </c>
    </row>
    <row r="171" spans="2:12" s="1" customFormat="1" ht="7.4" customHeight="1" x14ac:dyDescent="0.2">
      <c r="B171" s="53">
        <v>44713</v>
      </c>
      <c r="C171" s="54">
        <v>49583</v>
      </c>
      <c r="D171" s="13">
        <v>160</v>
      </c>
      <c r="E171" s="55">
        <v>4870</v>
      </c>
      <c r="F171" s="112"/>
      <c r="G171" s="112"/>
      <c r="H171" s="95">
        <v>486596012.15117002</v>
      </c>
      <c r="I171" s="95"/>
      <c r="J171" s="13">
        <v>372694953.91074097</v>
      </c>
      <c r="K171" s="13">
        <v>249815322.106298</v>
      </c>
      <c r="L171" s="13">
        <v>128241902.66497</v>
      </c>
    </row>
    <row r="172" spans="2:12" s="1" customFormat="1" ht="7.4" customHeight="1" x14ac:dyDescent="0.2">
      <c r="B172" s="53">
        <v>44713</v>
      </c>
      <c r="C172" s="54">
        <v>49614</v>
      </c>
      <c r="D172" s="13">
        <v>161</v>
      </c>
      <c r="E172" s="55">
        <v>4901</v>
      </c>
      <c r="F172" s="112"/>
      <c r="G172" s="112"/>
      <c r="H172" s="95">
        <v>478534493.23853999</v>
      </c>
      <c r="I172" s="95"/>
      <c r="J172" s="13">
        <v>365898807.39488202</v>
      </c>
      <c r="K172" s="13">
        <v>244636157.08062601</v>
      </c>
      <c r="L172" s="13">
        <v>125051281.469945</v>
      </c>
    </row>
    <row r="173" spans="2:12" s="1" customFormat="1" ht="7.4" customHeight="1" x14ac:dyDescent="0.2">
      <c r="B173" s="53">
        <v>44713</v>
      </c>
      <c r="C173" s="54">
        <v>49644</v>
      </c>
      <c r="D173" s="13">
        <v>162</v>
      </c>
      <c r="E173" s="55">
        <v>4931</v>
      </c>
      <c r="F173" s="112"/>
      <c r="G173" s="112"/>
      <c r="H173" s="95">
        <v>470509309.20549297</v>
      </c>
      <c r="I173" s="95"/>
      <c r="J173" s="13">
        <v>359172044.87220401</v>
      </c>
      <c r="K173" s="13">
        <v>239547667.53329101</v>
      </c>
      <c r="L173" s="13">
        <v>121948238.256235</v>
      </c>
    </row>
    <row r="174" spans="2:12" s="1" customFormat="1" ht="7.4" customHeight="1" x14ac:dyDescent="0.2">
      <c r="B174" s="53">
        <v>44713</v>
      </c>
      <c r="C174" s="54">
        <v>49675</v>
      </c>
      <c r="D174" s="13">
        <v>163</v>
      </c>
      <c r="E174" s="55">
        <v>4962</v>
      </c>
      <c r="F174" s="112"/>
      <c r="G174" s="112"/>
      <c r="H174" s="95">
        <v>462516805.80753797</v>
      </c>
      <c r="I174" s="95"/>
      <c r="J174" s="13">
        <v>352471984.29912901</v>
      </c>
      <c r="K174" s="13">
        <v>234481247.29003701</v>
      </c>
      <c r="L174" s="13">
        <v>118863446.662228</v>
      </c>
    </row>
    <row r="175" spans="2:12" s="1" customFormat="1" ht="7.4" customHeight="1" x14ac:dyDescent="0.2">
      <c r="B175" s="53">
        <v>44713</v>
      </c>
      <c r="C175" s="54">
        <v>49706</v>
      </c>
      <c r="D175" s="13">
        <v>164</v>
      </c>
      <c r="E175" s="55">
        <v>4993</v>
      </c>
      <c r="F175" s="112"/>
      <c r="G175" s="112"/>
      <c r="H175" s="95">
        <v>454554755.89607602</v>
      </c>
      <c r="I175" s="95"/>
      <c r="J175" s="13">
        <v>345816786.549725</v>
      </c>
      <c r="K175" s="13">
        <v>229468816.57368499</v>
      </c>
      <c r="L175" s="13">
        <v>115829851.383009</v>
      </c>
    </row>
    <row r="176" spans="2:12" s="1" customFormat="1" ht="7.4" customHeight="1" x14ac:dyDescent="0.2">
      <c r="B176" s="53">
        <v>44713</v>
      </c>
      <c r="C176" s="54">
        <v>49735</v>
      </c>
      <c r="D176" s="13">
        <v>165</v>
      </c>
      <c r="E176" s="55">
        <v>5022</v>
      </c>
      <c r="F176" s="112"/>
      <c r="G176" s="112"/>
      <c r="H176" s="95">
        <v>446634629.707968</v>
      </c>
      <c r="I176" s="95"/>
      <c r="J176" s="13">
        <v>339252142.81566602</v>
      </c>
      <c r="K176" s="13">
        <v>224577191.42653999</v>
      </c>
      <c r="L176" s="13">
        <v>112911458.366713</v>
      </c>
    </row>
    <row r="177" spans="2:12" s="1" customFormat="1" ht="7.4" customHeight="1" x14ac:dyDescent="0.2">
      <c r="B177" s="53">
        <v>44713</v>
      </c>
      <c r="C177" s="54">
        <v>49766</v>
      </c>
      <c r="D177" s="13">
        <v>166</v>
      </c>
      <c r="E177" s="55">
        <v>5053</v>
      </c>
      <c r="F177" s="112"/>
      <c r="G177" s="112"/>
      <c r="H177" s="95">
        <v>438791718.00293601</v>
      </c>
      <c r="I177" s="95"/>
      <c r="J177" s="13">
        <v>332729576.64649099</v>
      </c>
      <c r="K177" s="13">
        <v>219699236.198872</v>
      </c>
      <c r="L177" s="13">
        <v>109991097.93436</v>
      </c>
    </row>
    <row r="178" spans="2:12" s="1" customFormat="1" ht="7.4" customHeight="1" x14ac:dyDescent="0.2">
      <c r="B178" s="53">
        <v>44713</v>
      </c>
      <c r="C178" s="54">
        <v>49796</v>
      </c>
      <c r="D178" s="13">
        <v>167</v>
      </c>
      <c r="E178" s="55">
        <v>5083</v>
      </c>
      <c r="F178" s="112"/>
      <c r="G178" s="112"/>
      <c r="H178" s="95">
        <v>431008875.01279497</v>
      </c>
      <c r="I178" s="95"/>
      <c r="J178" s="13">
        <v>326291498.82555699</v>
      </c>
      <c r="K178" s="13">
        <v>214917938.32562301</v>
      </c>
      <c r="L178" s="13">
        <v>107156307.391372</v>
      </c>
    </row>
    <row r="179" spans="2:12" s="1" customFormat="1" ht="7.4" customHeight="1" x14ac:dyDescent="0.2">
      <c r="B179" s="53">
        <v>44713</v>
      </c>
      <c r="C179" s="54">
        <v>49827</v>
      </c>
      <c r="D179" s="13">
        <v>168</v>
      </c>
      <c r="E179" s="55">
        <v>5114</v>
      </c>
      <c r="F179" s="112"/>
      <c r="G179" s="112"/>
      <c r="H179" s="95">
        <v>423324661.93841201</v>
      </c>
      <c r="I179" s="95"/>
      <c r="J179" s="13">
        <v>319930684.516761</v>
      </c>
      <c r="K179" s="13">
        <v>210192344.824669</v>
      </c>
      <c r="L179" s="13">
        <v>104356279.72319999</v>
      </c>
    </row>
    <row r="180" spans="2:12" s="1" customFormat="1" ht="7.4" customHeight="1" x14ac:dyDescent="0.2">
      <c r="B180" s="53">
        <v>44713</v>
      </c>
      <c r="C180" s="54">
        <v>49857</v>
      </c>
      <c r="D180" s="13">
        <v>169</v>
      </c>
      <c r="E180" s="55">
        <v>5144</v>
      </c>
      <c r="F180" s="112"/>
      <c r="G180" s="112"/>
      <c r="H180" s="95">
        <v>415798293.54393703</v>
      </c>
      <c r="I180" s="95"/>
      <c r="J180" s="13">
        <v>313726777.07511598</v>
      </c>
      <c r="K180" s="13">
        <v>205609110.910898</v>
      </c>
      <c r="L180" s="13">
        <v>101662347.010832</v>
      </c>
    </row>
    <row r="181" spans="2:12" s="1" customFormat="1" ht="7.4" customHeight="1" x14ac:dyDescent="0.2">
      <c r="B181" s="53">
        <v>44713</v>
      </c>
      <c r="C181" s="54">
        <v>49888</v>
      </c>
      <c r="D181" s="13">
        <v>170</v>
      </c>
      <c r="E181" s="55">
        <v>5175</v>
      </c>
      <c r="F181" s="112"/>
      <c r="G181" s="112"/>
      <c r="H181" s="95">
        <v>408402824.71821302</v>
      </c>
      <c r="I181" s="95"/>
      <c r="J181" s="13">
        <v>307624132.24373603</v>
      </c>
      <c r="K181" s="13">
        <v>201096847.140654</v>
      </c>
      <c r="L181" s="13">
        <v>99010136.179323301</v>
      </c>
    </row>
    <row r="182" spans="2:12" s="1" customFormat="1" ht="7.4" customHeight="1" x14ac:dyDescent="0.2">
      <c r="B182" s="53">
        <v>44713</v>
      </c>
      <c r="C182" s="54">
        <v>49919</v>
      </c>
      <c r="D182" s="13">
        <v>171</v>
      </c>
      <c r="E182" s="55">
        <v>5206</v>
      </c>
      <c r="F182" s="112"/>
      <c r="G182" s="112"/>
      <c r="H182" s="95">
        <v>401115316.00940597</v>
      </c>
      <c r="I182" s="95"/>
      <c r="J182" s="13">
        <v>301622467.6336</v>
      </c>
      <c r="K182" s="13">
        <v>196672048.601109</v>
      </c>
      <c r="L182" s="13">
        <v>96421449.811667606</v>
      </c>
    </row>
    <row r="183" spans="2:12" s="1" customFormat="1" ht="7.4" customHeight="1" x14ac:dyDescent="0.2">
      <c r="B183" s="53">
        <v>44713</v>
      </c>
      <c r="C183" s="54">
        <v>49949</v>
      </c>
      <c r="D183" s="13">
        <v>172</v>
      </c>
      <c r="E183" s="55">
        <v>5236</v>
      </c>
      <c r="F183" s="112"/>
      <c r="G183" s="112"/>
      <c r="H183" s="95">
        <v>393930459.54792303</v>
      </c>
      <c r="I183" s="95"/>
      <c r="J183" s="13">
        <v>295733529.52224803</v>
      </c>
      <c r="K183" s="13">
        <v>192357572.04075399</v>
      </c>
      <c r="L183" s="13">
        <v>93919632.802976504</v>
      </c>
    </row>
    <row r="184" spans="2:12" s="1" customFormat="1" ht="7.4" customHeight="1" x14ac:dyDescent="0.2">
      <c r="B184" s="53">
        <v>44713</v>
      </c>
      <c r="C184" s="54">
        <v>49980</v>
      </c>
      <c r="D184" s="13">
        <v>173</v>
      </c>
      <c r="E184" s="55">
        <v>5267</v>
      </c>
      <c r="F184" s="112"/>
      <c r="G184" s="112"/>
      <c r="H184" s="95">
        <v>386869290.74178499</v>
      </c>
      <c r="I184" s="95"/>
      <c r="J184" s="13">
        <v>289939936.97474998</v>
      </c>
      <c r="K184" s="13">
        <v>188109553.78618801</v>
      </c>
      <c r="L184" s="13">
        <v>91456498.932977602</v>
      </c>
    </row>
    <row r="185" spans="2:12" s="1" customFormat="1" ht="7.4" customHeight="1" x14ac:dyDescent="0.2">
      <c r="B185" s="53">
        <v>44713</v>
      </c>
      <c r="C185" s="54">
        <v>50010</v>
      </c>
      <c r="D185" s="13">
        <v>174</v>
      </c>
      <c r="E185" s="55">
        <v>5297</v>
      </c>
      <c r="F185" s="112"/>
      <c r="G185" s="112"/>
      <c r="H185" s="95">
        <v>379922623.49861002</v>
      </c>
      <c r="I185" s="95"/>
      <c r="J185" s="13">
        <v>284266379.87394798</v>
      </c>
      <c r="K185" s="13">
        <v>183974689.73675001</v>
      </c>
      <c r="L185" s="13">
        <v>89079522.716143206</v>
      </c>
    </row>
    <row r="186" spans="2:12" s="1" customFormat="1" ht="7.4" customHeight="1" x14ac:dyDescent="0.2">
      <c r="B186" s="53">
        <v>44713</v>
      </c>
      <c r="C186" s="54">
        <v>50041</v>
      </c>
      <c r="D186" s="13">
        <v>175</v>
      </c>
      <c r="E186" s="55">
        <v>5328</v>
      </c>
      <c r="F186" s="112"/>
      <c r="G186" s="112"/>
      <c r="H186" s="95">
        <v>373125771.48050702</v>
      </c>
      <c r="I186" s="95"/>
      <c r="J186" s="13">
        <v>278707315.84690899</v>
      </c>
      <c r="K186" s="13">
        <v>179918176.998182</v>
      </c>
      <c r="L186" s="13">
        <v>86746400.666944593</v>
      </c>
    </row>
    <row r="187" spans="2:12" s="1" customFormat="1" ht="7.4" customHeight="1" x14ac:dyDescent="0.2">
      <c r="B187" s="53">
        <v>44713</v>
      </c>
      <c r="C187" s="54">
        <v>50072</v>
      </c>
      <c r="D187" s="13">
        <v>176</v>
      </c>
      <c r="E187" s="55">
        <v>5359</v>
      </c>
      <c r="F187" s="112"/>
      <c r="G187" s="112"/>
      <c r="H187" s="95">
        <v>365808531.61103398</v>
      </c>
      <c r="I187" s="95"/>
      <c r="J187" s="13">
        <v>272778245.39143997</v>
      </c>
      <c r="K187" s="13">
        <v>175642859.00045201</v>
      </c>
      <c r="L187" s="13">
        <v>84326395.904017806</v>
      </c>
    </row>
    <row r="188" spans="2:12" s="1" customFormat="1" ht="7.4" customHeight="1" x14ac:dyDescent="0.2">
      <c r="B188" s="53">
        <v>44713</v>
      </c>
      <c r="C188" s="54">
        <v>50100</v>
      </c>
      <c r="D188" s="13">
        <v>177</v>
      </c>
      <c r="E188" s="55">
        <v>5387</v>
      </c>
      <c r="F188" s="112"/>
      <c r="G188" s="112"/>
      <c r="H188" s="95">
        <v>359194075.03205597</v>
      </c>
      <c r="I188" s="95"/>
      <c r="J188" s="13">
        <v>267435581.70736501</v>
      </c>
      <c r="K188" s="13">
        <v>171807085.64144599</v>
      </c>
      <c r="L188" s="13">
        <v>82169212.278082401</v>
      </c>
    </row>
    <row r="189" spans="2:12" s="1" customFormat="1" ht="7.4" customHeight="1" x14ac:dyDescent="0.2">
      <c r="B189" s="53">
        <v>44713</v>
      </c>
      <c r="C189" s="54">
        <v>50131</v>
      </c>
      <c r="D189" s="13">
        <v>178</v>
      </c>
      <c r="E189" s="55">
        <v>5418</v>
      </c>
      <c r="F189" s="112"/>
      <c r="G189" s="112"/>
      <c r="H189" s="95">
        <v>352643007.13528001</v>
      </c>
      <c r="I189" s="95"/>
      <c r="J189" s="13">
        <v>262112709.42809001</v>
      </c>
      <c r="K189" s="13">
        <v>167959299.57641599</v>
      </c>
      <c r="L189" s="13">
        <v>79988716.301166803</v>
      </c>
    </row>
    <row r="190" spans="2:12" s="1" customFormat="1" ht="7.4" customHeight="1" x14ac:dyDescent="0.2">
      <c r="B190" s="53">
        <v>44713</v>
      </c>
      <c r="C190" s="54">
        <v>50161</v>
      </c>
      <c r="D190" s="13">
        <v>179</v>
      </c>
      <c r="E190" s="55">
        <v>5448</v>
      </c>
      <c r="F190" s="112"/>
      <c r="G190" s="112"/>
      <c r="H190" s="95">
        <v>346136000.58825099</v>
      </c>
      <c r="I190" s="95"/>
      <c r="J190" s="13">
        <v>256853882.74895599</v>
      </c>
      <c r="K190" s="13">
        <v>164184395.245534</v>
      </c>
      <c r="L190" s="13">
        <v>77870440.830413401</v>
      </c>
    </row>
    <row r="191" spans="2:12" s="1" customFormat="1" ht="7.4" customHeight="1" x14ac:dyDescent="0.2">
      <c r="B191" s="53">
        <v>44713</v>
      </c>
      <c r="C191" s="54">
        <v>50192</v>
      </c>
      <c r="D191" s="13">
        <v>180</v>
      </c>
      <c r="E191" s="55">
        <v>5479</v>
      </c>
      <c r="F191" s="112"/>
      <c r="G191" s="112"/>
      <c r="H191" s="95">
        <v>339607371.79989201</v>
      </c>
      <c r="I191" s="95"/>
      <c r="J191" s="13">
        <v>251581818.32927099</v>
      </c>
      <c r="K191" s="13">
        <v>160405437.84572801</v>
      </c>
      <c r="L191" s="13">
        <v>75755900.031944707</v>
      </c>
    </row>
    <row r="192" spans="2:12" s="1" customFormat="1" ht="7.4" customHeight="1" x14ac:dyDescent="0.2">
      <c r="B192" s="53">
        <v>44713</v>
      </c>
      <c r="C192" s="54">
        <v>50222</v>
      </c>
      <c r="D192" s="13">
        <v>181</v>
      </c>
      <c r="E192" s="55">
        <v>5509</v>
      </c>
      <c r="F192" s="112"/>
      <c r="G192" s="112"/>
      <c r="H192" s="95">
        <v>333190016.52563298</v>
      </c>
      <c r="I192" s="95"/>
      <c r="J192" s="13">
        <v>246422683.85106999</v>
      </c>
      <c r="K192" s="13">
        <v>156729333.210094</v>
      </c>
      <c r="L192" s="13">
        <v>73716336.631377295</v>
      </c>
    </row>
    <row r="193" spans="2:12" s="1" customFormat="1" ht="7.4" customHeight="1" x14ac:dyDescent="0.2">
      <c r="B193" s="53">
        <v>44713</v>
      </c>
      <c r="C193" s="54">
        <v>50253</v>
      </c>
      <c r="D193" s="13">
        <v>182</v>
      </c>
      <c r="E193" s="55">
        <v>5540</v>
      </c>
      <c r="F193" s="112"/>
      <c r="G193" s="112"/>
      <c r="H193" s="95">
        <v>326819926.34635198</v>
      </c>
      <c r="I193" s="95"/>
      <c r="J193" s="13">
        <v>241301493.587524</v>
      </c>
      <c r="K193" s="13">
        <v>153081851.25768301</v>
      </c>
      <c r="L193" s="13">
        <v>71695811.356028497</v>
      </c>
    </row>
    <row r="194" spans="2:12" s="1" customFormat="1" ht="7.4" customHeight="1" x14ac:dyDescent="0.2">
      <c r="B194" s="53">
        <v>44713</v>
      </c>
      <c r="C194" s="54">
        <v>50284</v>
      </c>
      <c r="D194" s="13">
        <v>183</v>
      </c>
      <c r="E194" s="55">
        <v>5571</v>
      </c>
      <c r="F194" s="112"/>
      <c r="G194" s="112"/>
      <c r="H194" s="95">
        <v>320493621.62227899</v>
      </c>
      <c r="I194" s="95"/>
      <c r="J194" s="13">
        <v>236229239.63944</v>
      </c>
      <c r="K194" s="13">
        <v>149482874.472193</v>
      </c>
      <c r="L194" s="13">
        <v>69713700.823759302</v>
      </c>
    </row>
    <row r="195" spans="2:12" s="1" customFormat="1" ht="7.4" customHeight="1" x14ac:dyDescent="0.2">
      <c r="B195" s="53">
        <v>44713</v>
      </c>
      <c r="C195" s="54">
        <v>50314</v>
      </c>
      <c r="D195" s="13">
        <v>184</v>
      </c>
      <c r="E195" s="55">
        <v>5601</v>
      </c>
      <c r="F195" s="112"/>
      <c r="G195" s="112"/>
      <c r="H195" s="95">
        <v>314231008.91100901</v>
      </c>
      <c r="I195" s="95"/>
      <c r="J195" s="13">
        <v>231233025.45907199</v>
      </c>
      <c r="K195" s="13">
        <v>145961197.33405799</v>
      </c>
      <c r="L195" s="13">
        <v>67792273.464736298</v>
      </c>
    </row>
    <row r="196" spans="2:12" s="1" customFormat="1" ht="7.4" customHeight="1" x14ac:dyDescent="0.2">
      <c r="B196" s="53">
        <v>44713</v>
      </c>
      <c r="C196" s="54">
        <v>50345</v>
      </c>
      <c r="D196" s="13">
        <v>185</v>
      </c>
      <c r="E196" s="55">
        <v>5632</v>
      </c>
      <c r="F196" s="112"/>
      <c r="G196" s="112"/>
      <c r="H196" s="95">
        <v>308028519.77949202</v>
      </c>
      <c r="I196" s="95"/>
      <c r="J196" s="13">
        <v>226284355.62150899</v>
      </c>
      <c r="K196" s="13">
        <v>142474183.98506501</v>
      </c>
      <c r="L196" s="13">
        <v>65892438.377900697</v>
      </c>
    </row>
    <row r="197" spans="2:12" s="1" customFormat="1" ht="7.4" customHeight="1" x14ac:dyDescent="0.2">
      <c r="B197" s="53">
        <v>44713</v>
      </c>
      <c r="C197" s="54">
        <v>50375</v>
      </c>
      <c r="D197" s="13">
        <v>186</v>
      </c>
      <c r="E197" s="55">
        <v>5662</v>
      </c>
      <c r="F197" s="112"/>
      <c r="G197" s="112"/>
      <c r="H197" s="95">
        <v>301814250.88335502</v>
      </c>
      <c r="I197" s="95"/>
      <c r="J197" s="13">
        <v>221355288.98866299</v>
      </c>
      <c r="K197" s="13">
        <v>139027693.96608099</v>
      </c>
      <c r="L197" s="13">
        <v>64034910.011179797</v>
      </c>
    </row>
    <row r="198" spans="2:12" s="1" customFormat="1" ht="7.4" customHeight="1" x14ac:dyDescent="0.2">
      <c r="B198" s="53">
        <v>44713</v>
      </c>
      <c r="C198" s="54">
        <v>50406</v>
      </c>
      <c r="D198" s="13">
        <v>187</v>
      </c>
      <c r="E198" s="55">
        <v>5693</v>
      </c>
      <c r="F198" s="112"/>
      <c r="G198" s="112"/>
      <c r="H198" s="95">
        <v>295683065.895087</v>
      </c>
      <c r="I198" s="95"/>
      <c r="J198" s="13">
        <v>216490773.88398299</v>
      </c>
      <c r="K198" s="13">
        <v>135626608.449384</v>
      </c>
      <c r="L198" s="13">
        <v>62203812.7801136</v>
      </c>
    </row>
    <row r="199" spans="2:12" s="1" customFormat="1" ht="7.4" customHeight="1" x14ac:dyDescent="0.2">
      <c r="B199" s="53">
        <v>44713</v>
      </c>
      <c r="C199" s="54">
        <v>50437</v>
      </c>
      <c r="D199" s="13">
        <v>188</v>
      </c>
      <c r="E199" s="55">
        <v>5724</v>
      </c>
      <c r="F199" s="112"/>
      <c r="G199" s="112"/>
      <c r="H199" s="95">
        <v>289667290.89968199</v>
      </c>
      <c r="I199" s="95"/>
      <c r="J199" s="13">
        <v>211726479.781919</v>
      </c>
      <c r="K199" s="13">
        <v>132304549.56629699</v>
      </c>
      <c r="L199" s="13">
        <v>60423169.435667403</v>
      </c>
    </row>
    <row r="200" spans="2:12" s="1" customFormat="1" ht="7.4" customHeight="1" x14ac:dyDescent="0.2">
      <c r="B200" s="53">
        <v>44713</v>
      </c>
      <c r="C200" s="54">
        <v>50465</v>
      </c>
      <c r="D200" s="13">
        <v>189</v>
      </c>
      <c r="E200" s="55">
        <v>5752</v>
      </c>
      <c r="F200" s="112"/>
      <c r="G200" s="112"/>
      <c r="H200" s="95">
        <v>283742299.91896802</v>
      </c>
      <c r="I200" s="95"/>
      <c r="J200" s="13">
        <v>207077983.356776</v>
      </c>
      <c r="K200" s="13">
        <v>129102497.77759901</v>
      </c>
      <c r="L200" s="13">
        <v>58735190.196252503</v>
      </c>
    </row>
    <row r="201" spans="2:12" s="1" customFormat="1" ht="7.4" customHeight="1" x14ac:dyDescent="0.2">
      <c r="B201" s="53">
        <v>44713</v>
      </c>
      <c r="C201" s="54">
        <v>50496</v>
      </c>
      <c r="D201" s="13">
        <v>190</v>
      </c>
      <c r="E201" s="55">
        <v>5783</v>
      </c>
      <c r="F201" s="112"/>
      <c r="G201" s="112"/>
      <c r="H201" s="95">
        <v>277491423.54974198</v>
      </c>
      <c r="I201" s="95"/>
      <c r="J201" s="13">
        <v>202172548.75828499</v>
      </c>
      <c r="K201" s="13">
        <v>125723654.62652799</v>
      </c>
      <c r="L201" s="13">
        <v>56955720.634930603</v>
      </c>
    </row>
    <row r="202" spans="2:12" s="1" customFormat="1" ht="7.4" customHeight="1" x14ac:dyDescent="0.2">
      <c r="B202" s="53">
        <v>44713</v>
      </c>
      <c r="C202" s="54">
        <v>50526</v>
      </c>
      <c r="D202" s="13">
        <v>191</v>
      </c>
      <c r="E202" s="55">
        <v>5813</v>
      </c>
      <c r="F202" s="112"/>
      <c r="G202" s="112"/>
      <c r="H202" s="95">
        <v>271733560.540582</v>
      </c>
      <c r="I202" s="95"/>
      <c r="J202" s="13">
        <v>197652567.916976</v>
      </c>
      <c r="K202" s="13">
        <v>122610323.731647</v>
      </c>
      <c r="L202" s="13">
        <v>55317618.7487652</v>
      </c>
    </row>
    <row r="203" spans="2:12" s="1" customFormat="1" ht="7.4" customHeight="1" x14ac:dyDescent="0.2">
      <c r="B203" s="53">
        <v>44713</v>
      </c>
      <c r="C203" s="54">
        <v>50557</v>
      </c>
      <c r="D203" s="13">
        <v>192</v>
      </c>
      <c r="E203" s="55">
        <v>5844</v>
      </c>
      <c r="F203" s="112"/>
      <c r="G203" s="112"/>
      <c r="H203" s="95">
        <v>266058796.589616</v>
      </c>
      <c r="I203" s="95"/>
      <c r="J203" s="13">
        <v>193196646.25983599</v>
      </c>
      <c r="K203" s="13">
        <v>119541376.96017499</v>
      </c>
      <c r="L203" s="13">
        <v>53704578.3673274</v>
      </c>
    </row>
    <row r="204" spans="2:12" s="1" customFormat="1" ht="7.4" customHeight="1" x14ac:dyDescent="0.2">
      <c r="B204" s="53">
        <v>44713</v>
      </c>
      <c r="C204" s="54">
        <v>50587</v>
      </c>
      <c r="D204" s="13">
        <v>193</v>
      </c>
      <c r="E204" s="55">
        <v>5874</v>
      </c>
      <c r="F204" s="112"/>
      <c r="G204" s="112"/>
      <c r="H204" s="95">
        <v>260384613.669099</v>
      </c>
      <c r="I204" s="95"/>
      <c r="J204" s="13">
        <v>188766028.62764099</v>
      </c>
      <c r="K204" s="13">
        <v>116512434.58944701</v>
      </c>
      <c r="L204" s="13">
        <v>52129242.948963597</v>
      </c>
    </row>
    <row r="205" spans="2:12" s="1" customFormat="1" ht="7.4" customHeight="1" x14ac:dyDescent="0.2">
      <c r="B205" s="53">
        <v>44713</v>
      </c>
      <c r="C205" s="54">
        <v>50618</v>
      </c>
      <c r="D205" s="13">
        <v>194</v>
      </c>
      <c r="E205" s="55">
        <v>5905</v>
      </c>
      <c r="F205" s="112"/>
      <c r="G205" s="112"/>
      <c r="H205" s="95">
        <v>254326694.85813999</v>
      </c>
      <c r="I205" s="95"/>
      <c r="J205" s="13">
        <v>184061623.14664999</v>
      </c>
      <c r="K205" s="13">
        <v>113319794.586751</v>
      </c>
      <c r="L205" s="13">
        <v>50486066.953645103</v>
      </c>
    </row>
    <row r="206" spans="2:12" s="1" customFormat="1" ht="7.4" customHeight="1" x14ac:dyDescent="0.2">
      <c r="B206" s="53">
        <v>44713</v>
      </c>
      <c r="C206" s="54">
        <v>50649</v>
      </c>
      <c r="D206" s="13">
        <v>195</v>
      </c>
      <c r="E206" s="55">
        <v>5936</v>
      </c>
      <c r="F206" s="112"/>
      <c r="G206" s="112"/>
      <c r="H206" s="95">
        <v>248665014.83484501</v>
      </c>
      <c r="I206" s="95"/>
      <c r="J206" s="13">
        <v>179658912.72580999</v>
      </c>
      <c r="K206" s="13">
        <v>110327909.956221</v>
      </c>
      <c r="L206" s="13">
        <v>48944936.667381898</v>
      </c>
    </row>
    <row r="207" spans="2:12" s="1" customFormat="1" ht="7.4" customHeight="1" x14ac:dyDescent="0.2">
      <c r="B207" s="53">
        <v>44713</v>
      </c>
      <c r="C207" s="54">
        <v>50679</v>
      </c>
      <c r="D207" s="13">
        <v>196</v>
      </c>
      <c r="E207" s="55">
        <v>5966</v>
      </c>
      <c r="F207" s="112"/>
      <c r="G207" s="112"/>
      <c r="H207" s="95">
        <v>243201030.55592701</v>
      </c>
      <c r="I207" s="95"/>
      <c r="J207" s="13">
        <v>175422804.77337101</v>
      </c>
      <c r="K207" s="13">
        <v>107461387.020206</v>
      </c>
      <c r="L207" s="13">
        <v>47477834.813402802</v>
      </c>
    </row>
    <row r="208" spans="2:12" s="1" customFormat="1" ht="7.4" customHeight="1" x14ac:dyDescent="0.2">
      <c r="B208" s="53">
        <v>44713</v>
      </c>
      <c r="C208" s="54">
        <v>50710</v>
      </c>
      <c r="D208" s="13">
        <v>197</v>
      </c>
      <c r="E208" s="55">
        <v>5997</v>
      </c>
      <c r="F208" s="112"/>
      <c r="G208" s="112"/>
      <c r="H208" s="95">
        <v>237757374.84814399</v>
      </c>
      <c r="I208" s="95"/>
      <c r="J208" s="13">
        <v>171205383.01414901</v>
      </c>
      <c r="K208" s="13">
        <v>104611131.539693</v>
      </c>
      <c r="L208" s="13">
        <v>46022794.199746497</v>
      </c>
    </row>
    <row r="209" spans="2:12" s="1" customFormat="1" ht="7.4" customHeight="1" x14ac:dyDescent="0.2">
      <c r="B209" s="53">
        <v>44713</v>
      </c>
      <c r="C209" s="54">
        <v>50740</v>
      </c>
      <c r="D209" s="13">
        <v>198</v>
      </c>
      <c r="E209" s="55">
        <v>6027</v>
      </c>
      <c r="F209" s="112"/>
      <c r="G209" s="112"/>
      <c r="H209" s="95">
        <v>232337455.098923</v>
      </c>
      <c r="I209" s="95"/>
      <c r="J209" s="13">
        <v>167027971.59900299</v>
      </c>
      <c r="K209" s="13">
        <v>101807426.27725901</v>
      </c>
      <c r="L209" s="13">
        <v>44605727.287037201</v>
      </c>
    </row>
    <row r="210" spans="2:12" s="1" customFormat="1" ht="7.4" customHeight="1" x14ac:dyDescent="0.2">
      <c r="B210" s="53">
        <v>44713</v>
      </c>
      <c r="C210" s="54">
        <v>50771</v>
      </c>
      <c r="D210" s="13">
        <v>199</v>
      </c>
      <c r="E210" s="55">
        <v>6058</v>
      </c>
      <c r="F210" s="112"/>
      <c r="G210" s="112"/>
      <c r="H210" s="95">
        <v>226943105.03991199</v>
      </c>
      <c r="I210" s="95"/>
      <c r="J210" s="13">
        <v>162873245.58285001</v>
      </c>
      <c r="K210" s="13">
        <v>99022547.499525607</v>
      </c>
      <c r="L210" s="13">
        <v>43201803.8680382</v>
      </c>
    </row>
    <row r="211" spans="2:12" s="1" customFormat="1" ht="7.4" customHeight="1" x14ac:dyDescent="0.2">
      <c r="B211" s="53">
        <v>44713</v>
      </c>
      <c r="C211" s="54">
        <v>50802</v>
      </c>
      <c r="D211" s="13">
        <v>200</v>
      </c>
      <c r="E211" s="55">
        <v>6089</v>
      </c>
      <c r="F211" s="112"/>
      <c r="G211" s="112"/>
      <c r="H211" s="95">
        <v>221580948.372839</v>
      </c>
      <c r="I211" s="95"/>
      <c r="J211" s="13">
        <v>158755197.99656901</v>
      </c>
      <c r="K211" s="13">
        <v>96273418.067198202</v>
      </c>
      <c r="L211" s="13">
        <v>41824503.743441701</v>
      </c>
    </row>
    <row r="212" spans="2:12" s="1" customFormat="1" ht="7.4" customHeight="1" x14ac:dyDescent="0.2">
      <c r="B212" s="53">
        <v>44713</v>
      </c>
      <c r="C212" s="54">
        <v>50830</v>
      </c>
      <c r="D212" s="13">
        <v>201</v>
      </c>
      <c r="E212" s="55">
        <v>6117</v>
      </c>
      <c r="F212" s="112"/>
      <c r="G212" s="112"/>
      <c r="H212" s="95">
        <v>216267969.695153</v>
      </c>
      <c r="I212" s="95"/>
      <c r="J212" s="13">
        <v>154711238.684021</v>
      </c>
      <c r="K212" s="13">
        <v>93605510.608584896</v>
      </c>
      <c r="L212" s="13">
        <v>40509868.496319197</v>
      </c>
    </row>
    <row r="213" spans="2:12" s="1" customFormat="1" ht="7.4" customHeight="1" x14ac:dyDescent="0.2">
      <c r="B213" s="53">
        <v>44713</v>
      </c>
      <c r="C213" s="54">
        <v>50861</v>
      </c>
      <c r="D213" s="13">
        <v>202</v>
      </c>
      <c r="E213" s="55">
        <v>6148</v>
      </c>
      <c r="F213" s="112"/>
      <c r="G213" s="112"/>
      <c r="H213" s="95">
        <v>210987588.14883399</v>
      </c>
      <c r="I213" s="95"/>
      <c r="J213" s="13">
        <v>150677826.455441</v>
      </c>
      <c r="K213" s="13">
        <v>90933308.586165398</v>
      </c>
      <c r="L213" s="13">
        <v>39186730.431625299</v>
      </c>
    </row>
    <row r="214" spans="2:12" s="1" customFormat="1" ht="7.4" customHeight="1" x14ac:dyDescent="0.2">
      <c r="B214" s="53">
        <v>44713</v>
      </c>
      <c r="C214" s="54">
        <v>50891</v>
      </c>
      <c r="D214" s="13">
        <v>203</v>
      </c>
      <c r="E214" s="55">
        <v>6178</v>
      </c>
      <c r="F214" s="112"/>
      <c r="G214" s="112"/>
      <c r="H214" s="95">
        <v>205616824.436391</v>
      </c>
      <c r="I214" s="95"/>
      <c r="J214" s="13">
        <v>146601241.15850899</v>
      </c>
      <c r="K214" s="13">
        <v>88255353.882557198</v>
      </c>
      <c r="L214" s="13">
        <v>37876791.252015598</v>
      </c>
    </row>
    <row r="215" spans="2:12" s="1" customFormat="1" ht="7.4" customHeight="1" x14ac:dyDescent="0.2">
      <c r="B215" s="53">
        <v>44713</v>
      </c>
      <c r="C215" s="54">
        <v>50922</v>
      </c>
      <c r="D215" s="13">
        <v>204</v>
      </c>
      <c r="E215" s="55">
        <v>6209</v>
      </c>
      <c r="F215" s="112"/>
      <c r="G215" s="112"/>
      <c r="H215" s="95">
        <v>200439181.14023101</v>
      </c>
      <c r="I215" s="95"/>
      <c r="J215" s="13">
        <v>142667285.62085801</v>
      </c>
      <c r="K215" s="13">
        <v>85668646.393384397</v>
      </c>
      <c r="L215" s="13">
        <v>36610920.148227401</v>
      </c>
    </row>
    <row r="216" spans="2:12" s="1" customFormat="1" ht="7.4" customHeight="1" x14ac:dyDescent="0.2">
      <c r="B216" s="53">
        <v>44713</v>
      </c>
      <c r="C216" s="54">
        <v>50952</v>
      </c>
      <c r="D216" s="13">
        <v>205</v>
      </c>
      <c r="E216" s="55">
        <v>6239</v>
      </c>
      <c r="F216" s="112"/>
      <c r="G216" s="112"/>
      <c r="H216" s="95">
        <v>195361636.16032401</v>
      </c>
      <c r="I216" s="95"/>
      <c r="J216" s="13">
        <v>138824981.043589</v>
      </c>
      <c r="K216" s="13">
        <v>83156250.065859899</v>
      </c>
      <c r="L216" s="13">
        <v>35391561.086351097</v>
      </c>
    </row>
    <row r="217" spans="2:12" s="1" customFormat="1" ht="7.4" customHeight="1" x14ac:dyDescent="0.2">
      <c r="B217" s="53">
        <v>44713</v>
      </c>
      <c r="C217" s="54">
        <v>50983</v>
      </c>
      <c r="D217" s="13">
        <v>206</v>
      </c>
      <c r="E217" s="55">
        <v>6270</v>
      </c>
      <c r="F217" s="112"/>
      <c r="G217" s="112"/>
      <c r="H217" s="95">
        <v>190352899.68956101</v>
      </c>
      <c r="I217" s="95"/>
      <c r="J217" s="13">
        <v>135036326.490769</v>
      </c>
      <c r="K217" s="13">
        <v>80681131.739988104</v>
      </c>
      <c r="L217" s="13">
        <v>34192702.208007798</v>
      </c>
    </row>
    <row r="218" spans="2:12" s="1" customFormat="1" ht="7.4" customHeight="1" x14ac:dyDescent="0.2">
      <c r="B218" s="53">
        <v>44713</v>
      </c>
      <c r="C218" s="54">
        <v>51014</v>
      </c>
      <c r="D218" s="13">
        <v>207</v>
      </c>
      <c r="E218" s="55">
        <v>6301</v>
      </c>
      <c r="F218" s="112"/>
      <c r="G218" s="112"/>
      <c r="H218" s="95">
        <v>185448164.96974701</v>
      </c>
      <c r="I218" s="95"/>
      <c r="J218" s="13">
        <v>131333777.958222</v>
      </c>
      <c r="K218" s="13">
        <v>78269380.587391004</v>
      </c>
      <c r="L218" s="13">
        <v>33030105.344663698</v>
      </c>
    </row>
    <row r="219" spans="2:12" s="1" customFormat="1" ht="7.4" customHeight="1" x14ac:dyDescent="0.2">
      <c r="B219" s="53">
        <v>44713</v>
      </c>
      <c r="C219" s="54">
        <v>51044</v>
      </c>
      <c r="D219" s="13">
        <v>208</v>
      </c>
      <c r="E219" s="55">
        <v>6331</v>
      </c>
      <c r="F219" s="112"/>
      <c r="G219" s="112"/>
      <c r="H219" s="95">
        <v>180683497.54416001</v>
      </c>
      <c r="I219" s="95"/>
      <c r="J219" s="13">
        <v>127749422.69367599</v>
      </c>
      <c r="K219" s="13">
        <v>75945872.0054961</v>
      </c>
      <c r="L219" s="13">
        <v>31918194.612326302</v>
      </c>
    </row>
    <row r="220" spans="2:12" s="1" customFormat="1" ht="7.4" customHeight="1" x14ac:dyDescent="0.2">
      <c r="B220" s="53">
        <v>44713</v>
      </c>
      <c r="C220" s="54">
        <v>51075</v>
      </c>
      <c r="D220" s="13">
        <v>209</v>
      </c>
      <c r="E220" s="55">
        <v>6362</v>
      </c>
      <c r="F220" s="112"/>
      <c r="G220" s="112"/>
      <c r="H220" s="95">
        <v>175996685.53999299</v>
      </c>
      <c r="I220" s="95"/>
      <c r="J220" s="13">
        <v>124224633.91197699</v>
      </c>
      <c r="K220" s="13">
        <v>73662600.265546799</v>
      </c>
      <c r="L220" s="13">
        <v>30827464.775921501</v>
      </c>
    </row>
    <row r="221" spans="2:12" s="1" customFormat="1" ht="7.4" customHeight="1" x14ac:dyDescent="0.2">
      <c r="B221" s="53">
        <v>44713</v>
      </c>
      <c r="C221" s="54">
        <v>51105</v>
      </c>
      <c r="D221" s="13">
        <v>210</v>
      </c>
      <c r="E221" s="55">
        <v>6392</v>
      </c>
      <c r="F221" s="112"/>
      <c r="G221" s="112"/>
      <c r="H221" s="95">
        <v>171362525.15953901</v>
      </c>
      <c r="I221" s="95"/>
      <c r="J221" s="13">
        <v>120755146.76544</v>
      </c>
      <c r="K221" s="13">
        <v>71429027.467527404</v>
      </c>
      <c r="L221" s="13">
        <v>29770188.565434501</v>
      </c>
    </row>
    <row r="222" spans="2:12" s="1" customFormat="1" ht="7.4" customHeight="1" x14ac:dyDescent="0.2">
      <c r="B222" s="53">
        <v>44713</v>
      </c>
      <c r="C222" s="54">
        <v>51136</v>
      </c>
      <c r="D222" s="13">
        <v>211</v>
      </c>
      <c r="E222" s="55">
        <v>6423</v>
      </c>
      <c r="F222" s="112"/>
      <c r="G222" s="112"/>
      <c r="H222" s="95">
        <v>166832879.85843799</v>
      </c>
      <c r="I222" s="95"/>
      <c r="J222" s="13">
        <v>117363816.199856</v>
      </c>
      <c r="K222" s="13">
        <v>69246432.2615657</v>
      </c>
      <c r="L222" s="13">
        <v>28738286.523329001</v>
      </c>
    </row>
    <row r="223" spans="2:12" s="1" customFormat="1" ht="7.4" customHeight="1" x14ac:dyDescent="0.2">
      <c r="B223" s="53">
        <v>44713</v>
      </c>
      <c r="C223" s="54">
        <v>51167</v>
      </c>
      <c r="D223" s="13">
        <v>212</v>
      </c>
      <c r="E223" s="55">
        <v>6454</v>
      </c>
      <c r="F223" s="112"/>
      <c r="G223" s="112"/>
      <c r="H223" s="95">
        <v>162342718.07593599</v>
      </c>
      <c r="I223" s="95"/>
      <c r="J223" s="13">
        <v>114011370.965295</v>
      </c>
      <c r="K223" s="13">
        <v>67097361.2243784</v>
      </c>
      <c r="L223" s="13">
        <v>27728445.837001901</v>
      </c>
    </row>
    <row r="224" spans="2:12" s="1" customFormat="1" ht="7.4" customHeight="1" x14ac:dyDescent="0.2">
      <c r="B224" s="53">
        <v>44713</v>
      </c>
      <c r="C224" s="54">
        <v>51196</v>
      </c>
      <c r="D224" s="13">
        <v>213</v>
      </c>
      <c r="E224" s="55">
        <v>6483</v>
      </c>
      <c r="F224" s="112"/>
      <c r="G224" s="112"/>
      <c r="H224" s="95">
        <v>157902303.073149</v>
      </c>
      <c r="I224" s="95"/>
      <c r="J224" s="13">
        <v>110716962.153487</v>
      </c>
      <c r="K224" s="13">
        <v>65003520.131514102</v>
      </c>
      <c r="L224" s="13">
        <v>26756697.6090996</v>
      </c>
    </row>
    <row r="225" spans="2:12" s="1" customFormat="1" ht="7.4" customHeight="1" x14ac:dyDescent="0.2">
      <c r="B225" s="53">
        <v>44713</v>
      </c>
      <c r="C225" s="54">
        <v>51227</v>
      </c>
      <c r="D225" s="13">
        <v>214</v>
      </c>
      <c r="E225" s="55">
        <v>6514</v>
      </c>
      <c r="F225" s="112"/>
      <c r="G225" s="112"/>
      <c r="H225" s="95">
        <v>153515966.547795</v>
      </c>
      <c r="I225" s="95"/>
      <c r="J225" s="13">
        <v>107458810.04267</v>
      </c>
      <c r="K225" s="13">
        <v>62930159.777392298</v>
      </c>
      <c r="L225" s="13">
        <v>25793548.224169299</v>
      </c>
    </row>
    <row r="226" spans="2:12" s="1" customFormat="1" ht="7.4" customHeight="1" x14ac:dyDescent="0.2">
      <c r="B226" s="53">
        <v>44713</v>
      </c>
      <c r="C226" s="54">
        <v>51257</v>
      </c>
      <c r="D226" s="13">
        <v>215</v>
      </c>
      <c r="E226" s="55">
        <v>6544</v>
      </c>
      <c r="F226" s="112"/>
      <c r="G226" s="112"/>
      <c r="H226" s="95">
        <v>149180675.64321801</v>
      </c>
      <c r="I226" s="95"/>
      <c r="J226" s="13">
        <v>104252770.68577901</v>
      </c>
      <c r="K226" s="13">
        <v>60902368.193567798</v>
      </c>
      <c r="L226" s="13">
        <v>24860079.804432001</v>
      </c>
    </row>
    <row r="227" spans="2:12" s="1" customFormat="1" ht="7.4" customHeight="1" x14ac:dyDescent="0.2">
      <c r="B227" s="53">
        <v>44713</v>
      </c>
      <c r="C227" s="54">
        <v>51288</v>
      </c>
      <c r="D227" s="13">
        <v>216</v>
      </c>
      <c r="E227" s="55">
        <v>6575</v>
      </c>
      <c r="F227" s="112"/>
      <c r="G227" s="112"/>
      <c r="H227" s="95">
        <v>144932650.786484</v>
      </c>
      <c r="I227" s="95"/>
      <c r="J227" s="13">
        <v>101112314.25233699</v>
      </c>
      <c r="K227" s="13">
        <v>58917555.304881901</v>
      </c>
      <c r="L227" s="13">
        <v>23948023.499761399</v>
      </c>
    </row>
    <row r="228" spans="2:12" s="1" customFormat="1" ht="7.4" customHeight="1" x14ac:dyDescent="0.2">
      <c r="B228" s="53">
        <v>44713</v>
      </c>
      <c r="C228" s="54">
        <v>51318</v>
      </c>
      <c r="D228" s="13">
        <v>217</v>
      </c>
      <c r="E228" s="55">
        <v>6605</v>
      </c>
      <c r="F228" s="112"/>
      <c r="G228" s="112"/>
      <c r="H228" s="95">
        <v>140775090.88998201</v>
      </c>
      <c r="I228" s="95"/>
      <c r="J228" s="13">
        <v>98050585.635686994</v>
      </c>
      <c r="K228" s="13">
        <v>56992883.049642198</v>
      </c>
      <c r="L228" s="13">
        <v>23070747.591233399</v>
      </c>
    </row>
    <row r="229" spans="2:12" s="1" customFormat="1" ht="7.4" customHeight="1" x14ac:dyDescent="0.2">
      <c r="B229" s="53">
        <v>44713</v>
      </c>
      <c r="C229" s="54">
        <v>51349</v>
      </c>
      <c r="D229" s="13">
        <v>218</v>
      </c>
      <c r="E229" s="55">
        <v>6636</v>
      </c>
      <c r="F229" s="112"/>
      <c r="G229" s="112"/>
      <c r="H229" s="95">
        <v>136726766.97138</v>
      </c>
      <c r="I229" s="95"/>
      <c r="J229" s="13">
        <v>95069388.229203001</v>
      </c>
      <c r="K229" s="13">
        <v>55119494.621207297</v>
      </c>
      <c r="L229" s="13">
        <v>22217893.8481801</v>
      </c>
    </row>
    <row r="230" spans="2:12" s="1" customFormat="1" ht="7.4" customHeight="1" x14ac:dyDescent="0.2">
      <c r="B230" s="53">
        <v>44713</v>
      </c>
      <c r="C230" s="54">
        <v>51380</v>
      </c>
      <c r="D230" s="13">
        <v>219</v>
      </c>
      <c r="E230" s="55">
        <v>6667</v>
      </c>
      <c r="F230" s="112"/>
      <c r="G230" s="112"/>
      <c r="H230" s="95">
        <v>132757200.14760999</v>
      </c>
      <c r="I230" s="95"/>
      <c r="J230" s="13">
        <v>92152690.2367623</v>
      </c>
      <c r="K230" s="13">
        <v>53292566.870758504</v>
      </c>
      <c r="L230" s="13">
        <v>21390499.1450665</v>
      </c>
    </row>
    <row r="231" spans="2:12" s="1" customFormat="1" ht="7.4" customHeight="1" x14ac:dyDescent="0.2">
      <c r="B231" s="53">
        <v>44713</v>
      </c>
      <c r="C231" s="54">
        <v>51410</v>
      </c>
      <c r="D231" s="13">
        <v>220</v>
      </c>
      <c r="E231" s="55">
        <v>6697</v>
      </c>
      <c r="F231" s="112"/>
      <c r="G231" s="112"/>
      <c r="H231" s="95">
        <v>128899754.915296</v>
      </c>
      <c r="I231" s="95"/>
      <c r="J231" s="13">
        <v>89328200.569667503</v>
      </c>
      <c r="K231" s="13">
        <v>51531997.084289499</v>
      </c>
      <c r="L231" s="13">
        <v>20599056.8930819</v>
      </c>
    </row>
    <row r="232" spans="2:12" s="1" customFormat="1" ht="7.4" customHeight="1" x14ac:dyDescent="0.2">
      <c r="B232" s="53">
        <v>44713</v>
      </c>
      <c r="C232" s="54">
        <v>51441</v>
      </c>
      <c r="D232" s="13">
        <v>221</v>
      </c>
      <c r="E232" s="55">
        <v>6728</v>
      </c>
      <c r="F232" s="112"/>
      <c r="G232" s="112"/>
      <c r="H232" s="95">
        <v>125127990.955275</v>
      </c>
      <c r="I232" s="95"/>
      <c r="J232" s="13">
        <v>86567274.576128602</v>
      </c>
      <c r="K232" s="13">
        <v>49812257.6173767</v>
      </c>
      <c r="L232" s="13">
        <v>19827283.145393901</v>
      </c>
    </row>
    <row r="233" spans="2:12" s="1" customFormat="1" ht="7.4" customHeight="1" x14ac:dyDescent="0.2">
      <c r="B233" s="53">
        <v>44713</v>
      </c>
      <c r="C233" s="54">
        <v>51471</v>
      </c>
      <c r="D233" s="13">
        <v>222</v>
      </c>
      <c r="E233" s="55">
        <v>6758</v>
      </c>
      <c r="F233" s="112"/>
      <c r="G233" s="112"/>
      <c r="H233" s="95">
        <v>121402193.959534</v>
      </c>
      <c r="I233" s="95"/>
      <c r="J233" s="13">
        <v>83851795.937722504</v>
      </c>
      <c r="K233" s="13">
        <v>48130970.289036497</v>
      </c>
      <c r="L233" s="13">
        <v>19079530.493159398</v>
      </c>
    </row>
    <row r="234" spans="2:12" s="1" customFormat="1" ht="7.4" customHeight="1" x14ac:dyDescent="0.2">
      <c r="B234" s="53">
        <v>44713</v>
      </c>
      <c r="C234" s="54">
        <v>51502</v>
      </c>
      <c r="D234" s="13">
        <v>223</v>
      </c>
      <c r="E234" s="55">
        <v>6789</v>
      </c>
      <c r="F234" s="112"/>
      <c r="G234" s="112"/>
      <c r="H234" s="95">
        <v>117717452.53145701</v>
      </c>
      <c r="I234" s="95"/>
      <c r="J234" s="13">
        <v>81168863.969681904</v>
      </c>
      <c r="K234" s="13">
        <v>46472475.662698001</v>
      </c>
      <c r="L234" s="13">
        <v>18344061.375981599</v>
      </c>
    </row>
    <row r="235" spans="2:12" s="1" customFormat="1" ht="7.4" customHeight="1" x14ac:dyDescent="0.2">
      <c r="B235" s="53">
        <v>44713</v>
      </c>
      <c r="C235" s="54">
        <v>51533</v>
      </c>
      <c r="D235" s="13">
        <v>224</v>
      </c>
      <c r="E235" s="55">
        <v>6820</v>
      </c>
      <c r="F235" s="112"/>
      <c r="G235" s="112"/>
      <c r="H235" s="95">
        <v>114060970.51714</v>
      </c>
      <c r="I235" s="95"/>
      <c r="J235" s="13">
        <v>78514244.150659293</v>
      </c>
      <c r="K235" s="13">
        <v>44838274.148313999</v>
      </c>
      <c r="L235" s="13">
        <v>17624028.794739999</v>
      </c>
    </row>
    <row r="236" spans="2:12" s="1" customFormat="1" ht="7.4" customHeight="1" x14ac:dyDescent="0.2">
      <c r="B236" s="53">
        <v>44713</v>
      </c>
      <c r="C236" s="54">
        <v>51561</v>
      </c>
      <c r="D236" s="13">
        <v>225</v>
      </c>
      <c r="E236" s="55">
        <v>6848</v>
      </c>
      <c r="F236" s="112"/>
      <c r="G236" s="112"/>
      <c r="H236" s="95">
        <v>110444909.920248</v>
      </c>
      <c r="I236" s="95"/>
      <c r="J236" s="13">
        <v>75908641.632115707</v>
      </c>
      <c r="K236" s="13">
        <v>43250663.064545602</v>
      </c>
      <c r="L236" s="13">
        <v>16934956.555234998</v>
      </c>
    </row>
    <row r="237" spans="2:12" s="1" customFormat="1" ht="7.4" customHeight="1" x14ac:dyDescent="0.2">
      <c r="B237" s="53">
        <v>44713</v>
      </c>
      <c r="C237" s="54">
        <v>51592</v>
      </c>
      <c r="D237" s="13">
        <v>226</v>
      </c>
      <c r="E237" s="55">
        <v>6879</v>
      </c>
      <c r="F237" s="112"/>
      <c r="G237" s="112"/>
      <c r="H237" s="95">
        <v>106913131.24227799</v>
      </c>
      <c r="I237" s="95"/>
      <c r="J237" s="13">
        <v>73356625.136250407</v>
      </c>
      <c r="K237" s="13">
        <v>41690296.684902303</v>
      </c>
      <c r="L237" s="13">
        <v>16254848.3564975</v>
      </c>
    </row>
    <row r="238" spans="2:12" s="1" customFormat="1" ht="7.4" customHeight="1" x14ac:dyDescent="0.2">
      <c r="B238" s="53">
        <v>44713</v>
      </c>
      <c r="C238" s="54">
        <v>51622</v>
      </c>
      <c r="D238" s="13">
        <v>227</v>
      </c>
      <c r="E238" s="55">
        <v>6909</v>
      </c>
      <c r="F238" s="112"/>
      <c r="G238" s="112"/>
      <c r="H238" s="95">
        <v>103441309.122214</v>
      </c>
      <c r="I238" s="95"/>
      <c r="J238" s="13">
        <v>70857995.464783207</v>
      </c>
      <c r="K238" s="13">
        <v>40171150.714834601</v>
      </c>
      <c r="L238" s="13">
        <v>15598336.7627667</v>
      </c>
    </row>
    <row r="239" spans="2:12" s="1" customFormat="1" ht="7.4" customHeight="1" x14ac:dyDescent="0.2">
      <c r="B239" s="53">
        <v>44713</v>
      </c>
      <c r="C239" s="54">
        <v>51653</v>
      </c>
      <c r="D239" s="13">
        <v>228</v>
      </c>
      <c r="E239" s="55">
        <v>6940</v>
      </c>
      <c r="F239" s="112"/>
      <c r="G239" s="112"/>
      <c r="H239" s="95">
        <v>100090865.21590801</v>
      </c>
      <c r="I239" s="95"/>
      <c r="J239" s="13">
        <v>68446630.973685399</v>
      </c>
      <c r="K239" s="13">
        <v>38705401.742484398</v>
      </c>
      <c r="L239" s="13">
        <v>14965534.040322101</v>
      </c>
    </row>
    <row r="240" spans="2:12" s="1" customFormat="1" ht="7.4" customHeight="1" x14ac:dyDescent="0.2">
      <c r="B240" s="53">
        <v>44713</v>
      </c>
      <c r="C240" s="54">
        <v>51683</v>
      </c>
      <c r="D240" s="13">
        <v>229</v>
      </c>
      <c r="E240" s="55">
        <v>6970</v>
      </c>
      <c r="F240" s="112"/>
      <c r="G240" s="112"/>
      <c r="H240" s="95">
        <v>96975791.409272</v>
      </c>
      <c r="I240" s="95"/>
      <c r="J240" s="13">
        <v>66207551.336451501</v>
      </c>
      <c r="K240" s="13">
        <v>37347092.4159659</v>
      </c>
      <c r="L240" s="13">
        <v>14381146.7942343</v>
      </c>
    </row>
    <row r="241" spans="2:12" s="1" customFormat="1" ht="7.4" customHeight="1" x14ac:dyDescent="0.2">
      <c r="B241" s="53">
        <v>44713</v>
      </c>
      <c r="C241" s="54">
        <v>51714</v>
      </c>
      <c r="D241" s="13">
        <v>230</v>
      </c>
      <c r="E241" s="55">
        <v>7001</v>
      </c>
      <c r="F241" s="112"/>
      <c r="G241" s="112"/>
      <c r="H241" s="95">
        <v>93988685.201453999</v>
      </c>
      <c r="I241" s="95"/>
      <c r="J241" s="13">
        <v>64059352.830221698</v>
      </c>
      <c r="K241" s="13">
        <v>36043413.157164603</v>
      </c>
      <c r="L241" s="13">
        <v>13820356.713903399</v>
      </c>
    </row>
    <row r="242" spans="2:12" s="1" customFormat="1" ht="7.4" customHeight="1" x14ac:dyDescent="0.2">
      <c r="B242" s="53">
        <v>44713</v>
      </c>
      <c r="C242" s="54">
        <v>51745</v>
      </c>
      <c r="D242" s="13">
        <v>231</v>
      </c>
      <c r="E242" s="55">
        <v>7032</v>
      </c>
      <c r="F242" s="112"/>
      <c r="G242" s="112"/>
      <c r="H242" s="95">
        <v>91114835.632937998</v>
      </c>
      <c r="I242" s="95"/>
      <c r="J242" s="13">
        <v>61995311.658000298</v>
      </c>
      <c r="K242" s="13">
        <v>34793354.639028698</v>
      </c>
      <c r="L242" s="13">
        <v>13284532.201830801</v>
      </c>
    </row>
    <row r="243" spans="2:12" s="1" customFormat="1" ht="7.4" customHeight="1" x14ac:dyDescent="0.2">
      <c r="B243" s="53">
        <v>44713</v>
      </c>
      <c r="C243" s="54">
        <v>51775</v>
      </c>
      <c r="D243" s="13">
        <v>232</v>
      </c>
      <c r="E243" s="55">
        <v>7062</v>
      </c>
      <c r="F243" s="112"/>
      <c r="G243" s="112"/>
      <c r="H243" s="95">
        <v>88329895.113844007</v>
      </c>
      <c r="I243" s="95"/>
      <c r="J243" s="13">
        <v>60001765.131881297</v>
      </c>
      <c r="K243" s="13">
        <v>33591643.306974098</v>
      </c>
      <c r="L243" s="13">
        <v>12773128.9238896</v>
      </c>
    </row>
    <row r="244" spans="2:12" s="1" customFormat="1" ht="7.4" customHeight="1" x14ac:dyDescent="0.2">
      <c r="B244" s="53">
        <v>44713</v>
      </c>
      <c r="C244" s="54">
        <v>51806</v>
      </c>
      <c r="D244" s="13">
        <v>233</v>
      </c>
      <c r="E244" s="55">
        <v>7093</v>
      </c>
      <c r="F244" s="112"/>
      <c r="G244" s="112"/>
      <c r="H244" s="95">
        <v>85650655.661614001</v>
      </c>
      <c r="I244" s="95"/>
      <c r="J244" s="13">
        <v>58083099.389488198</v>
      </c>
      <c r="K244" s="13">
        <v>32434790.652379401</v>
      </c>
      <c r="L244" s="13">
        <v>12281000.932034999</v>
      </c>
    </row>
    <row r="245" spans="2:12" s="1" customFormat="1" ht="7.4" customHeight="1" x14ac:dyDescent="0.2">
      <c r="B245" s="53">
        <v>44713</v>
      </c>
      <c r="C245" s="54">
        <v>51836</v>
      </c>
      <c r="D245" s="13">
        <v>234</v>
      </c>
      <c r="E245" s="55">
        <v>7123</v>
      </c>
      <c r="F245" s="112"/>
      <c r="G245" s="112"/>
      <c r="H245" s="95">
        <v>83063896.738918006</v>
      </c>
      <c r="I245" s="95"/>
      <c r="J245" s="13">
        <v>56236457.119115099</v>
      </c>
      <c r="K245" s="13">
        <v>31326295.195552699</v>
      </c>
      <c r="L245" s="13">
        <v>11812662.195503199</v>
      </c>
    </row>
    <row r="246" spans="2:12" s="1" customFormat="1" ht="7.4" customHeight="1" x14ac:dyDescent="0.2">
      <c r="B246" s="53">
        <v>44713</v>
      </c>
      <c r="C246" s="54">
        <v>51867</v>
      </c>
      <c r="D246" s="13">
        <v>235</v>
      </c>
      <c r="E246" s="55">
        <v>7154</v>
      </c>
      <c r="F246" s="112"/>
      <c r="G246" s="112"/>
      <c r="H246" s="95">
        <v>80622203.297888994</v>
      </c>
      <c r="I246" s="95"/>
      <c r="J246" s="13">
        <v>54490788.590303399</v>
      </c>
      <c r="K246" s="13">
        <v>30276681.3140059</v>
      </c>
      <c r="L246" s="13">
        <v>11368512.346255001</v>
      </c>
    </row>
    <row r="247" spans="2:12" s="1" customFormat="1" ht="7.4" customHeight="1" x14ac:dyDescent="0.2">
      <c r="B247" s="53">
        <v>44713</v>
      </c>
      <c r="C247" s="54">
        <v>51898</v>
      </c>
      <c r="D247" s="13">
        <v>236</v>
      </c>
      <c r="E247" s="55">
        <v>7185</v>
      </c>
      <c r="F247" s="112"/>
      <c r="G247" s="112"/>
      <c r="H247" s="95">
        <v>78283809.575010002</v>
      </c>
      <c r="I247" s="95"/>
      <c r="J247" s="13">
        <v>52820579.4636188</v>
      </c>
      <c r="K247" s="13">
        <v>29274024.413697202</v>
      </c>
      <c r="L247" s="13">
        <v>10945470.0877447</v>
      </c>
    </row>
    <row r="248" spans="2:12" s="1" customFormat="1" ht="7.4" customHeight="1" x14ac:dyDescent="0.2">
      <c r="B248" s="53">
        <v>44713</v>
      </c>
      <c r="C248" s="54">
        <v>51926</v>
      </c>
      <c r="D248" s="13">
        <v>237</v>
      </c>
      <c r="E248" s="55">
        <v>7213</v>
      </c>
      <c r="F248" s="112"/>
      <c r="G248" s="112"/>
      <c r="H248" s="95">
        <v>76035690.481711999</v>
      </c>
      <c r="I248" s="95"/>
      <c r="J248" s="13">
        <v>51225101.379673399</v>
      </c>
      <c r="K248" s="13">
        <v>28324562.607135002</v>
      </c>
      <c r="L248" s="13">
        <v>10549945.378813099</v>
      </c>
    </row>
    <row r="249" spans="2:12" s="1" customFormat="1" ht="7.4" customHeight="1" x14ac:dyDescent="0.2">
      <c r="B249" s="53">
        <v>44713</v>
      </c>
      <c r="C249" s="54">
        <v>51957</v>
      </c>
      <c r="D249" s="13">
        <v>238</v>
      </c>
      <c r="E249" s="55">
        <v>7244</v>
      </c>
      <c r="F249" s="112"/>
      <c r="G249" s="112"/>
      <c r="H249" s="95">
        <v>73831562.676373005</v>
      </c>
      <c r="I249" s="95"/>
      <c r="J249" s="13">
        <v>49655821.597141102</v>
      </c>
      <c r="K249" s="13">
        <v>27387011.898608699</v>
      </c>
      <c r="L249" s="13">
        <v>10157533.6338208</v>
      </c>
    </row>
    <row r="250" spans="2:12" s="1" customFormat="1" ht="7.4" customHeight="1" x14ac:dyDescent="0.2">
      <c r="B250" s="53">
        <v>44713</v>
      </c>
      <c r="C250" s="54">
        <v>51987</v>
      </c>
      <c r="D250" s="13">
        <v>239</v>
      </c>
      <c r="E250" s="55">
        <v>7274</v>
      </c>
      <c r="F250" s="112"/>
      <c r="G250" s="112"/>
      <c r="H250" s="95">
        <v>71648646.834856004</v>
      </c>
      <c r="I250" s="95"/>
      <c r="J250" s="13">
        <v>48108593.995173499</v>
      </c>
      <c r="K250" s="13">
        <v>26468352.526284602</v>
      </c>
      <c r="L250" s="13">
        <v>9776572.2093940806</v>
      </c>
    </row>
    <row r="251" spans="2:12" s="1" customFormat="1" ht="7.4" customHeight="1" x14ac:dyDescent="0.2">
      <c r="B251" s="53">
        <v>44713</v>
      </c>
      <c r="C251" s="54">
        <v>52018</v>
      </c>
      <c r="D251" s="13">
        <v>240</v>
      </c>
      <c r="E251" s="55">
        <v>7305</v>
      </c>
      <c r="F251" s="112"/>
      <c r="G251" s="112"/>
      <c r="H251" s="95">
        <v>69487180.303163007</v>
      </c>
      <c r="I251" s="95"/>
      <c r="J251" s="13">
        <v>46578139.7823001</v>
      </c>
      <c r="K251" s="13">
        <v>25561155.2732157</v>
      </c>
      <c r="L251" s="13">
        <v>9401492.4168692697</v>
      </c>
    </row>
    <row r="252" spans="2:12" s="1" customFormat="1" ht="7.4" customHeight="1" x14ac:dyDescent="0.2">
      <c r="B252" s="53">
        <v>44713</v>
      </c>
      <c r="C252" s="54">
        <v>52048</v>
      </c>
      <c r="D252" s="13">
        <v>241</v>
      </c>
      <c r="E252" s="55">
        <v>7335</v>
      </c>
      <c r="F252" s="112"/>
      <c r="G252" s="112"/>
      <c r="H252" s="95">
        <v>67362068.746386006</v>
      </c>
      <c r="I252" s="95"/>
      <c r="J252" s="13">
        <v>45079534.994633302</v>
      </c>
      <c r="K252" s="13">
        <v>24677862.123483699</v>
      </c>
      <c r="L252" s="13">
        <v>9039406.9488935899</v>
      </c>
    </row>
    <row r="253" spans="2:12" s="1" customFormat="1" ht="7.4" customHeight="1" x14ac:dyDescent="0.2">
      <c r="B253" s="53">
        <v>44713</v>
      </c>
      <c r="C253" s="54">
        <v>52079</v>
      </c>
      <c r="D253" s="13">
        <v>242</v>
      </c>
      <c r="E253" s="55">
        <v>7366</v>
      </c>
      <c r="F253" s="112"/>
      <c r="G253" s="112"/>
      <c r="H253" s="95">
        <v>65257675.556863002</v>
      </c>
      <c r="I253" s="95"/>
      <c r="J253" s="13">
        <v>43597179.2047925</v>
      </c>
      <c r="K253" s="13">
        <v>23805679.8963928</v>
      </c>
      <c r="L253" s="13">
        <v>8682996.2641752195</v>
      </c>
    </row>
    <row r="254" spans="2:12" s="1" customFormat="1" ht="7.4" customHeight="1" x14ac:dyDescent="0.2">
      <c r="B254" s="53">
        <v>44713</v>
      </c>
      <c r="C254" s="54">
        <v>52110</v>
      </c>
      <c r="D254" s="13">
        <v>243</v>
      </c>
      <c r="E254" s="55">
        <v>7397</v>
      </c>
      <c r="F254" s="112"/>
      <c r="G254" s="112"/>
      <c r="H254" s="95">
        <v>63172042.309657998</v>
      </c>
      <c r="I254" s="95"/>
      <c r="J254" s="13">
        <v>42132233.943091199</v>
      </c>
      <c r="K254" s="13">
        <v>22947256.950861201</v>
      </c>
      <c r="L254" s="13">
        <v>8334439.9697058704</v>
      </c>
    </row>
    <row r="255" spans="2:12" s="1" customFormat="1" ht="7.4" customHeight="1" x14ac:dyDescent="0.2">
      <c r="B255" s="53">
        <v>44713</v>
      </c>
      <c r="C255" s="54">
        <v>52140</v>
      </c>
      <c r="D255" s="13">
        <v>244</v>
      </c>
      <c r="E255" s="55">
        <v>7427</v>
      </c>
      <c r="F255" s="112"/>
      <c r="G255" s="112"/>
      <c r="H255" s="95">
        <v>61115755.679808997</v>
      </c>
      <c r="I255" s="95"/>
      <c r="J255" s="13">
        <v>40693900.217351399</v>
      </c>
      <c r="K255" s="13">
        <v>22109319.456498001</v>
      </c>
      <c r="L255" s="13">
        <v>7997184.2588588102</v>
      </c>
    </row>
    <row r="256" spans="2:12" s="1" customFormat="1" ht="7.4" customHeight="1" x14ac:dyDescent="0.2">
      <c r="B256" s="53">
        <v>44713</v>
      </c>
      <c r="C256" s="54">
        <v>52171</v>
      </c>
      <c r="D256" s="13">
        <v>245</v>
      </c>
      <c r="E256" s="55">
        <v>7458</v>
      </c>
      <c r="F256" s="112"/>
      <c r="G256" s="112"/>
      <c r="H256" s="95">
        <v>59083366.292903997</v>
      </c>
      <c r="I256" s="95"/>
      <c r="J256" s="13">
        <v>39273909.971234098</v>
      </c>
      <c r="K256" s="13">
        <v>21283560.9818631</v>
      </c>
      <c r="L256" s="13">
        <v>7665890.9916011598</v>
      </c>
    </row>
    <row r="257" spans="2:12" s="1" customFormat="1" ht="7.4" customHeight="1" x14ac:dyDescent="0.2">
      <c r="B257" s="53">
        <v>44713</v>
      </c>
      <c r="C257" s="54">
        <v>52201</v>
      </c>
      <c r="D257" s="13">
        <v>246</v>
      </c>
      <c r="E257" s="55">
        <v>7488</v>
      </c>
      <c r="F257" s="112"/>
      <c r="G257" s="112"/>
      <c r="H257" s="95">
        <v>57065612.487398997</v>
      </c>
      <c r="I257" s="95"/>
      <c r="J257" s="13">
        <v>37870405.2167162</v>
      </c>
      <c r="K257" s="13">
        <v>20472452.4607298</v>
      </c>
      <c r="L257" s="13">
        <v>7343520.3377779899</v>
      </c>
    </row>
    <row r="258" spans="2:12" s="1" customFormat="1" ht="7.4" customHeight="1" x14ac:dyDescent="0.2">
      <c r="B258" s="53">
        <v>44713</v>
      </c>
      <c r="C258" s="54">
        <v>52232</v>
      </c>
      <c r="D258" s="13">
        <v>247</v>
      </c>
      <c r="E258" s="55">
        <v>7519</v>
      </c>
      <c r="F258" s="112"/>
      <c r="G258" s="112"/>
      <c r="H258" s="95">
        <v>55074352.932705</v>
      </c>
      <c r="I258" s="95"/>
      <c r="J258" s="13">
        <v>36486957.566093802</v>
      </c>
      <c r="K258" s="13">
        <v>19674407.559680399</v>
      </c>
      <c r="L258" s="13">
        <v>7027368.2783162799</v>
      </c>
    </row>
    <row r="259" spans="2:12" s="1" customFormat="1" ht="7.4" customHeight="1" x14ac:dyDescent="0.2">
      <c r="B259" s="53">
        <v>44713</v>
      </c>
      <c r="C259" s="54">
        <v>52263</v>
      </c>
      <c r="D259" s="13">
        <v>248</v>
      </c>
      <c r="E259" s="55">
        <v>7550</v>
      </c>
      <c r="F259" s="112"/>
      <c r="G259" s="112"/>
      <c r="H259" s="95">
        <v>53102187.790224999</v>
      </c>
      <c r="I259" s="95"/>
      <c r="J259" s="13">
        <v>35120722.495575801</v>
      </c>
      <c r="K259" s="13">
        <v>18889547.1506005</v>
      </c>
      <c r="L259" s="13">
        <v>6718451.9627485704</v>
      </c>
    </row>
    <row r="260" spans="2:12" s="1" customFormat="1" ht="7.4" customHeight="1" x14ac:dyDescent="0.2">
      <c r="B260" s="53">
        <v>44713</v>
      </c>
      <c r="C260" s="54">
        <v>52291</v>
      </c>
      <c r="D260" s="13">
        <v>249</v>
      </c>
      <c r="E260" s="55">
        <v>7578</v>
      </c>
      <c r="F260" s="112"/>
      <c r="G260" s="112"/>
      <c r="H260" s="95">
        <v>51154530.467100002</v>
      </c>
      <c r="I260" s="95"/>
      <c r="J260" s="13">
        <v>33780747.319480903</v>
      </c>
      <c r="K260" s="13">
        <v>18127105.993068598</v>
      </c>
      <c r="L260" s="13">
        <v>6422604.1444664896</v>
      </c>
    </row>
    <row r="261" spans="2:12" s="1" customFormat="1" ht="7.4" customHeight="1" x14ac:dyDescent="0.2">
      <c r="B261" s="53">
        <v>44713</v>
      </c>
      <c r="C261" s="54">
        <v>52322</v>
      </c>
      <c r="D261" s="13">
        <v>250</v>
      </c>
      <c r="E261" s="55">
        <v>7609</v>
      </c>
      <c r="F261" s="112"/>
      <c r="G261" s="112"/>
      <c r="H261" s="95">
        <v>49248098.145864002</v>
      </c>
      <c r="I261" s="95"/>
      <c r="J261" s="13">
        <v>32466643.557317302</v>
      </c>
      <c r="K261" s="13">
        <v>17377636.438190799</v>
      </c>
      <c r="L261" s="13">
        <v>6130981.5275528599</v>
      </c>
    </row>
    <row r="262" spans="2:12" s="1" customFormat="1" ht="7.4" customHeight="1" x14ac:dyDescent="0.2">
      <c r="B262" s="53">
        <v>44713</v>
      </c>
      <c r="C262" s="54">
        <v>52352</v>
      </c>
      <c r="D262" s="13">
        <v>251</v>
      </c>
      <c r="E262" s="55">
        <v>7639</v>
      </c>
      <c r="F262" s="112"/>
      <c r="G262" s="112"/>
      <c r="H262" s="95">
        <v>47366556.543181002</v>
      </c>
      <c r="I262" s="95"/>
      <c r="J262" s="13">
        <v>31174988.594639599</v>
      </c>
      <c r="K262" s="13">
        <v>16645214.056659499</v>
      </c>
      <c r="L262" s="13">
        <v>5848503.6947359201</v>
      </c>
    </row>
    <row r="263" spans="2:12" s="1" customFormat="1" ht="7.4" customHeight="1" x14ac:dyDescent="0.2">
      <c r="B263" s="53">
        <v>44713</v>
      </c>
      <c r="C263" s="54">
        <v>52383</v>
      </c>
      <c r="D263" s="13">
        <v>252</v>
      </c>
      <c r="E263" s="55">
        <v>7670</v>
      </c>
      <c r="F263" s="112"/>
      <c r="G263" s="112"/>
      <c r="H263" s="95">
        <v>45514793.406278998</v>
      </c>
      <c r="I263" s="95"/>
      <c r="J263" s="13">
        <v>29905415.761970099</v>
      </c>
      <c r="K263" s="13">
        <v>15926744.707964201</v>
      </c>
      <c r="L263" s="13">
        <v>5572358.15644198</v>
      </c>
    </row>
    <row r="264" spans="2:12" s="1" customFormat="1" ht="7.4" customHeight="1" x14ac:dyDescent="0.2">
      <c r="B264" s="53">
        <v>44713</v>
      </c>
      <c r="C264" s="54">
        <v>52413</v>
      </c>
      <c r="D264" s="13">
        <v>253</v>
      </c>
      <c r="E264" s="55">
        <v>7700</v>
      </c>
      <c r="F264" s="112"/>
      <c r="G264" s="112"/>
      <c r="H264" s="95">
        <v>43702544.073147997</v>
      </c>
      <c r="I264" s="95"/>
      <c r="J264" s="13">
        <v>28667548.019257199</v>
      </c>
      <c r="K264" s="13">
        <v>15229915.3718783</v>
      </c>
      <c r="L264" s="13">
        <v>5306712.7145210104</v>
      </c>
    </row>
    <row r="265" spans="2:12" s="1" customFormat="1" ht="7.4" customHeight="1" x14ac:dyDescent="0.2">
      <c r="B265" s="53">
        <v>44713</v>
      </c>
      <c r="C265" s="54">
        <v>52444</v>
      </c>
      <c r="D265" s="13">
        <v>254</v>
      </c>
      <c r="E265" s="55">
        <v>7731</v>
      </c>
      <c r="F265" s="112"/>
      <c r="G265" s="112"/>
      <c r="H265" s="95">
        <v>41912611.068899997</v>
      </c>
      <c r="I265" s="95"/>
      <c r="J265" s="13">
        <v>27446775.217255998</v>
      </c>
      <c r="K265" s="13">
        <v>14544284.457208401</v>
      </c>
      <c r="L265" s="13">
        <v>5046346.4902840303</v>
      </c>
    </row>
    <row r="266" spans="2:12" s="1" customFormat="1" ht="7.4" customHeight="1" x14ac:dyDescent="0.2">
      <c r="B266" s="53">
        <v>44713</v>
      </c>
      <c r="C266" s="54">
        <v>52475</v>
      </c>
      <c r="D266" s="13">
        <v>255</v>
      </c>
      <c r="E266" s="55">
        <v>7762</v>
      </c>
      <c r="F266" s="112"/>
      <c r="G266" s="112"/>
      <c r="H266" s="95">
        <v>40140722.912294</v>
      </c>
      <c r="I266" s="95"/>
      <c r="J266" s="13">
        <v>26241857.746562801</v>
      </c>
      <c r="K266" s="13">
        <v>13870422.948075799</v>
      </c>
      <c r="L266" s="13">
        <v>4792156.9168071998</v>
      </c>
    </row>
    <row r="267" spans="2:12" s="1" customFormat="1" ht="7.4" customHeight="1" x14ac:dyDescent="0.2">
      <c r="B267" s="53">
        <v>44713</v>
      </c>
      <c r="C267" s="54">
        <v>52505</v>
      </c>
      <c r="D267" s="13">
        <v>256</v>
      </c>
      <c r="E267" s="55">
        <v>7792</v>
      </c>
      <c r="F267" s="112"/>
      <c r="G267" s="112"/>
      <c r="H267" s="95">
        <v>38398705.578621998</v>
      </c>
      <c r="I267" s="95"/>
      <c r="J267" s="13">
        <v>25061815.714842901</v>
      </c>
      <c r="K267" s="13">
        <v>13214095.05979</v>
      </c>
      <c r="L267" s="13">
        <v>4546684.6820637397</v>
      </c>
    </row>
    <row r="268" spans="2:12" s="1" customFormat="1" ht="7.4" customHeight="1" x14ac:dyDescent="0.2">
      <c r="B268" s="53">
        <v>44713</v>
      </c>
      <c r="C268" s="54">
        <v>52536</v>
      </c>
      <c r="D268" s="13">
        <v>257</v>
      </c>
      <c r="E268" s="55">
        <v>7823</v>
      </c>
      <c r="F268" s="112"/>
      <c r="G268" s="112"/>
      <c r="H268" s="95">
        <v>36672350.216613002</v>
      </c>
      <c r="I268" s="95"/>
      <c r="J268" s="13">
        <v>23894473.752732199</v>
      </c>
      <c r="K268" s="13">
        <v>12566561.400410701</v>
      </c>
      <c r="L268" s="13">
        <v>4305568.3387080496</v>
      </c>
    </row>
    <row r="269" spans="2:12" s="1" customFormat="1" ht="7.4" customHeight="1" x14ac:dyDescent="0.2">
      <c r="B269" s="53">
        <v>44713</v>
      </c>
      <c r="C269" s="54">
        <v>52566</v>
      </c>
      <c r="D269" s="13">
        <v>258</v>
      </c>
      <c r="E269" s="55">
        <v>7853</v>
      </c>
      <c r="F269" s="112"/>
      <c r="G269" s="112"/>
      <c r="H269" s="95">
        <v>34953410.537196003</v>
      </c>
      <c r="I269" s="95"/>
      <c r="J269" s="13">
        <v>22737088.122938201</v>
      </c>
      <c r="K269" s="13">
        <v>11928438.6076266</v>
      </c>
      <c r="L269" s="13">
        <v>4070180.90443988</v>
      </c>
    </row>
    <row r="270" spans="2:12" s="1" customFormat="1" ht="7.4" customHeight="1" x14ac:dyDescent="0.2">
      <c r="B270" s="53">
        <v>44713</v>
      </c>
      <c r="C270" s="54">
        <v>52597</v>
      </c>
      <c r="D270" s="13">
        <v>259</v>
      </c>
      <c r="E270" s="55">
        <v>7884</v>
      </c>
      <c r="F270" s="112"/>
      <c r="G270" s="112"/>
      <c r="H270" s="95">
        <v>33020713.948821001</v>
      </c>
      <c r="I270" s="95"/>
      <c r="J270" s="13">
        <v>21443443.364627998</v>
      </c>
      <c r="K270" s="13">
        <v>11221150.1254206</v>
      </c>
      <c r="L270" s="13">
        <v>3812625.1207411001</v>
      </c>
    </row>
    <row r="271" spans="2:12" s="1" customFormat="1" ht="7.4" customHeight="1" x14ac:dyDescent="0.2">
      <c r="B271" s="53">
        <v>44713</v>
      </c>
      <c r="C271" s="54">
        <v>52628</v>
      </c>
      <c r="D271" s="13">
        <v>260</v>
      </c>
      <c r="E271" s="55">
        <v>7915</v>
      </c>
      <c r="F271" s="112"/>
      <c r="G271" s="112"/>
      <c r="H271" s="95">
        <v>31337300.916209001</v>
      </c>
      <c r="I271" s="95"/>
      <c r="J271" s="13">
        <v>20315730.036726799</v>
      </c>
      <c r="K271" s="13">
        <v>10603991.5648451</v>
      </c>
      <c r="L271" s="13">
        <v>3587671.95286314</v>
      </c>
    </row>
    <row r="272" spans="2:12" s="1" customFormat="1" ht="7.4" customHeight="1" x14ac:dyDescent="0.2">
      <c r="B272" s="53">
        <v>44713</v>
      </c>
      <c r="C272" s="54">
        <v>52657</v>
      </c>
      <c r="D272" s="13">
        <v>261</v>
      </c>
      <c r="E272" s="55">
        <v>7944</v>
      </c>
      <c r="F272" s="112"/>
      <c r="G272" s="112"/>
      <c r="H272" s="95">
        <v>29674298.113352999</v>
      </c>
      <c r="I272" s="95"/>
      <c r="J272" s="13">
        <v>19207093.134442698</v>
      </c>
      <c r="K272" s="13">
        <v>10001474.32629</v>
      </c>
      <c r="L272" s="13">
        <v>3370411.46672208</v>
      </c>
    </row>
    <row r="273" spans="2:12" s="1" customFormat="1" ht="7.4" customHeight="1" x14ac:dyDescent="0.2">
      <c r="B273" s="53">
        <v>44713</v>
      </c>
      <c r="C273" s="54">
        <v>52688</v>
      </c>
      <c r="D273" s="13">
        <v>262</v>
      </c>
      <c r="E273" s="55">
        <v>7975</v>
      </c>
      <c r="F273" s="112"/>
      <c r="G273" s="112"/>
      <c r="H273" s="95">
        <v>28027983.235187002</v>
      </c>
      <c r="I273" s="95"/>
      <c r="J273" s="13">
        <v>18110724.118189301</v>
      </c>
      <c r="K273" s="13">
        <v>9406591.6242755894</v>
      </c>
      <c r="L273" s="13">
        <v>3156514.6466160598</v>
      </c>
    </row>
    <row r="274" spans="2:12" s="1" customFormat="1" ht="7.4" customHeight="1" x14ac:dyDescent="0.2">
      <c r="B274" s="53">
        <v>44713</v>
      </c>
      <c r="C274" s="54">
        <v>52718</v>
      </c>
      <c r="D274" s="13">
        <v>263</v>
      </c>
      <c r="E274" s="55">
        <v>8005</v>
      </c>
      <c r="F274" s="112"/>
      <c r="G274" s="112"/>
      <c r="H274" s="95">
        <v>26329473.347998999</v>
      </c>
      <c r="I274" s="95"/>
      <c r="J274" s="13">
        <v>16985279.5319824</v>
      </c>
      <c r="K274" s="13">
        <v>8800329.6571290698</v>
      </c>
      <c r="L274" s="13">
        <v>2940969.6532038799</v>
      </c>
    </row>
    <row r="275" spans="2:12" s="1" customFormat="1" ht="7.4" customHeight="1" x14ac:dyDescent="0.2">
      <c r="B275" s="53">
        <v>44713</v>
      </c>
      <c r="C275" s="54">
        <v>52749</v>
      </c>
      <c r="D275" s="13">
        <v>264</v>
      </c>
      <c r="E275" s="55">
        <v>8036</v>
      </c>
      <c r="F275" s="112"/>
      <c r="G275" s="112"/>
      <c r="H275" s="95">
        <v>24747870.119812001</v>
      </c>
      <c r="I275" s="95"/>
      <c r="J275" s="13">
        <v>15937901.3174724</v>
      </c>
      <c r="K275" s="13">
        <v>8236666.2506405097</v>
      </c>
      <c r="L275" s="13">
        <v>2740941.0208274401</v>
      </c>
    </row>
    <row r="276" spans="2:12" s="1" customFormat="1" ht="7.4" customHeight="1" x14ac:dyDescent="0.2">
      <c r="B276" s="53">
        <v>44713</v>
      </c>
      <c r="C276" s="54">
        <v>52779</v>
      </c>
      <c r="D276" s="13">
        <v>265</v>
      </c>
      <c r="E276" s="55">
        <v>8066</v>
      </c>
      <c r="F276" s="112"/>
      <c r="G276" s="112"/>
      <c r="H276" s="95">
        <v>23208520.867219001</v>
      </c>
      <c r="I276" s="95"/>
      <c r="J276" s="13">
        <v>14922010.0613472</v>
      </c>
      <c r="K276" s="13">
        <v>7692675.8199760802</v>
      </c>
      <c r="L276" s="13">
        <v>2549422.0418105298</v>
      </c>
    </row>
    <row r="277" spans="2:12" s="1" customFormat="1" ht="7.4" customHeight="1" x14ac:dyDescent="0.2">
      <c r="B277" s="53">
        <v>44713</v>
      </c>
      <c r="C277" s="54">
        <v>52810</v>
      </c>
      <c r="D277" s="13">
        <v>266</v>
      </c>
      <c r="E277" s="55">
        <v>8097</v>
      </c>
      <c r="F277" s="112"/>
      <c r="G277" s="112"/>
      <c r="H277" s="95">
        <v>21750916.52403</v>
      </c>
      <c r="I277" s="95"/>
      <c r="J277" s="13">
        <v>13961118.2784105</v>
      </c>
      <c r="K277" s="13">
        <v>7179007.4148735404</v>
      </c>
      <c r="L277" s="13">
        <v>2369110.55009335</v>
      </c>
    </row>
    <row r="278" spans="2:12" s="1" customFormat="1" ht="7.4" customHeight="1" x14ac:dyDescent="0.2">
      <c r="B278" s="53">
        <v>44713</v>
      </c>
      <c r="C278" s="54">
        <v>52841</v>
      </c>
      <c r="D278" s="13">
        <v>267</v>
      </c>
      <c r="E278" s="55">
        <v>8128</v>
      </c>
      <c r="F278" s="112"/>
      <c r="G278" s="112"/>
      <c r="H278" s="95">
        <v>20365097.352068</v>
      </c>
      <c r="I278" s="95"/>
      <c r="J278" s="13">
        <v>13049441.185709501</v>
      </c>
      <c r="K278" s="13">
        <v>6693144.5227698199</v>
      </c>
      <c r="L278" s="13">
        <v>2199417.8586611901</v>
      </c>
    </row>
    <row r="279" spans="2:12" s="1" customFormat="1" ht="7.4" customHeight="1" x14ac:dyDescent="0.2">
      <c r="B279" s="53">
        <v>44713</v>
      </c>
      <c r="C279" s="54">
        <v>52871</v>
      </c>
      <c r="D279" s="13">
        <v>268</v>
      </c>
      <c r="E279" s="55">
        <v>8158</v>
      </c>
      <c r="F279" s="112"/>
      <c r="G279" s="112"/>
      <c r="H279" s="95">
        <v>19071086.574053999</v>
      </c>
      <c r="I279" s="95"/>
      <c r="J279" s="13">
        <v>12200213.250204301</v>
      </c>
      <c r="K279" s="13">
        <v>6242168.3526706696</v>
      </c>
      <c r="L279" s="13">
        <v>2042815.3162451601</v>
      </c>
    </row>
    <row r="280" spans="2:12" s="1" customFormat="1" ht="7.4" customHeight="1" x14ac:dyDescent="0.2">
      <c r="B280" s="53">
        <v>44713</v>
      </c>
      <c r="C280" s="54">
        <v>52902</v>
      </c>
      <c r="D280" s="13">
        <v>269</v>
      </c>
      <c r="E280" s="55">
        <v>8189</v>
      </c>
      <c r="F280" s="112"/>
      <c r="G280" s="112"/>
      <c r="H280" s="95">
        <v>17835080.197067998</v>
      </c>
      <c r="I280" s="95"/>
      <c r="J280" s="13">
        <v>11390160.132261001</v>
      </c>
      <c r="K280" s="13">
        <v>5812888.3085836396</v>
      </c>
      <c r="L280" s="13">
        <v>1894271.50238959</v>
      </c>
    </row>
    <row r="281" spans="2:12" s="1" customFormat="1" ht="7.4" customHeight="1" x14ac:dyDescent="0.2">
      <c r="B281" s="53">
        <v>44713</v>
      </c>
      <c r="C281" s="54">
        <v>52932</v>
      </c>
      <c r="D281" s="13">
        <v>270</v>
      </c>
      <c r="E281" s="55">
        <v>8219</v>
      </c>
      <c r="F281" s="112"/>
      <c r="G281" s="112"/>
      <c r="H281" s="95">
        <v>16648440.109621</v>
      </c>
      <c r="I281" s="95"/>
      <c r="J281" s="13">
        <v>10614874.6937805</v>
      </c>
      <c r="K281" s="13">
        <v>5403893.5777923102</v>
      </c>
      <c r="L281" s="13">
        <v>1753771.94534612</v>
      </c>
    </row>
    <row r="282" spans="2:12" s="1" customFormat="1" ht="7.4" customHeight="1" x14ac:dyDescent="0.2">
      <c r="B282" s="53">
        <v>44713</v>
      </c>
      <c r="C282" s="54">
        <v>52963</v>
      </c>
      <c r="D282" s="13">
        <v>271</v>
      </c>
      <c r="E282" s="55">
        <v>8250</v>
      </c>
      <c r="F282" s="112"/>
      <c r="G282" s="112"/>
      <c r="H282" s="95">
        <v>15548170.854778999</v>
      </c>
      <c r="I282" s="95"/>
      <c r="J282" s="13">
        <v>9896540.5170182008</v>
      </c>
      <c r="K282" s="13">
        <v>5025385.8864817303</v>
      </c>
      <c r="L282" s="13">
        <v>1624023.7127746299</v>
      </c>
    </row>
    <row r="283" spans="2:12" s="1" customFormat="1" ht="7.4" customHeight="1" x14ac:dyDescent="0.2">
      <c r="B283" s="53">
        <v>44713</v>
      </c>
      <c r="C283" s="54">
        <v>52994</v>
      </c>
      <c r="D283" s="13">
        <v>272</v>
      </c>
      <c r="E283" s="55">
        <v>8281</v>
      </c>
      <c r="F283" s="112"/>
      <c r="G283" s="112"/>
      <c r="H283" s="95">
        <v>14469051.550627001</v>
      </c>
      <c r="I283" s="95"/>
      <c r="J283" s="13">
        <v>9194051.7880233899</v>
      </c>
      <c r="K283" s="13">
        <v>4656794.2206070898</v>
      </c>
      <c r="L283" s="13">
        <v>1498534.05620895</v>
      </c>
    </row>
    <row r="284" spans="2:12" s="1" customFormat="1" ht="7.4" customHeight="1" x14ac:dyDescent="0.2">
      <c r="B284" s="53">
        <v>44713</v>
      </c>
      <c r="C284" s="54">
        <v>53022</v>
      </c>
      <c r="D284" s="13">
        <v>273</v>
      </c>
      <c r="E284" s="55">
        <v>8309</v>
      </c>
      <c r="F284" s="112"/>
      <c r="G284" s="112"/>
      <c r="H284" s="95">
        <v>13407069.845876999</v>
      </c>
      <c r="I284" s="95"/>
      <c r="J284" s="13">
        <v>8506186.0334110707</v>
      </c>
      <c r="K284" s="13">
        <v>4298491.7188574905</v>
      </c>
      <c r="L284" s="13">
        <v>1377941.1684576301</v>
      </c>
    </row>
    <row r="285" spans="2:12" s="1" customFormat="1" ht="7.4" customHeight="1" x14ac:dyDescent="0.2">
      <c r="B285" s="53">
        <v>44713</v>
      </c>
      <c r="C285" s="54">
        <v>53053</v>
      </c>
      <c r="D285" s="13">
        <v>274</v>
      </c>
      <c r="E285" s="55">
        <v>8340</v>
      </c>
      <c r="F285" s="112"/>
      <c r="G285" s="112"/>
      <c r="H285" s="95">
        <v>12362227.871470001</v>
      </c>
      <c r="I285" s="95"/>
      <c r="J285" s="13">
        <v>7829977.7588806096</v>
      </c>
      <c r="K285" s="13">
        <v>3946715.6614355599</v>
      </c>
      <c r="L285" s="13">
        <v>1259815.7684688901</v>
      </c>
    </row>
    <row r="286" spans="2:12" s="1" customFormat="1" ht="7.4" customHeight="1" x14ac:dyDescent="0.2">
      <c r="B286" s="53">
        <v>44713</v>
      </c>
      <c r="C286" s="54">
        <v>53083</v>
      </c>
      <c r="D286" s="13">
        <v>275</v>
      </c>
      <c r="E286" s="55">
        <v>8370</v>
      </c>
      <c r="F286" s="112"/>
      <c r="G286" s="112"/>
      <c r="H286" s="95">
        <v>11349219.067423999</v>
      </c>
      <c r="I286" s="95"/>
      <c r="J286" s="13">
        <v>7176560.05076617</v>
      </c>
      <c r="K286" s="13">
        <v>3608455.8926221598</v>
      </c>
      <c r="L286" s="13">
        <v>1147119.56070716</v>
      </c>
    </row>
    <row r="287" spans="2:12" s="1" customFormat="1" ht="7.4" customHeight="1" x14ac:dyDescent="0.2">
      <c r="B287" s="53">
        <v>44713</v>
      </c>
      <c r="C287" s="54">
        <v>53114</v>
      </c>
      <c r="D287" s="13">
        <v>276</v>
      </c>
      <c r="E287" s="55">
        <v>8401</v>
      </c>
      <c r="F287" s="112"/>
      <c r="G287" s="112"/>
      <c r="H287" s="95">
        <v>10397037.343722999</v>
      </c>
      <c r="I287" s="95"/>
      <c r="J287" s="13">
        <v>6563307.1232586801</v>
      </c>
      <c r="K287" s="13">
        <v>3291712.5092952</v>
      </c>
      <c r="L287" s="13">
        <v>1041995.40007535</v>
      </c>
    </row>
    <row r="288" spans="2:12" s="1" customFormat="1" ht="7.4" customHeight="1" x14ac:dyDescent="0.2">
      <c r="B288" s="53">
        <v>44713</v>
      </c>
      <c r="C288" s="54">
        <v>53144</v>
      </c>
      <c r="D288" s="13">
        <v>277</v>
      </c>
      <c r="E288" s="55">
        <v>8431</v>
      </c>
      <c r="F288" s="112"/>
      <c r="G288" s="112"/>
      <c r="H288" s="95">
        <v>9486321.8683439996</v>
      </c>
      <c r="I288" s="95"/>
      <c r="J288" s="13">
        <v>5978573.0441625696</v>
      </c>
      <c r="K288" s="13">
        <v>2991069.3170556799</v>
      </c>
      <c r="L288" s="13">
        <v>942945.22385989805</v>
      </c>
    </row>
    <row r="289" spans="2:12" s="1" customFormat="1" ht="7.4" customHeight="1" x14ac:dyDescent="0.2">
      <c r="B289" s="53">
        <v>44713</v>
      </c>
      <c r="C289" s="54">
        <v>53175</v>
      </c>
      <c r="D289" s="13">
        <v>278</v>
      </c>
      <c r="E289" s="55">
        <v>8462</v>
      </c>
      <c r="F289" s="112"/>
      <c r="G289" s="112"/>
      <c r="H289" s="95">
        <v>8603987.2529690005</v>
      </c>
      <c r="I289" s="95"/>
      <c r="J289" s="13">
        <v>5413301.5582439601</v>
      </c>
      <c r="K289" s="13">
        <v>2701377.3363076202</v>
      </c>
      <c r="L289" s="13">
        <v>848011.72848336096</v>
      </c>
    </row>
    <row r="290" spans="2:12" s="1" customFormat="1" ht="7.4" customHeight="1" x14ac:dyDescent="0.2">
      <c r="B290" s="53">
        <v>44713</v>
      </c>
      <c r="C290" s="54">
        <v>53206</v>
      </c>
      <c r="D290" s="13">
        <v>279</v>
      </c>
      <c r="E290" s="55">
        <v>8493</v>
      </c>
      <c r="F290" s="112"/>
      <c r="G290" s="112"/>
      <c r="H290" s="95">
        <v>7737529.897601</v>
      </c>
      <c r="I290" s="95"/>
      <c r="J290" s="13">
        <v>4859902.7839590404</v>
      </c>
      <c r="K290" s="13">
        <v>2419049.2241790998</v>
      </c>
      <c r="L290" s="13">
        <v>756167.36886115302</v>
      </c>
    </row>
    <row r="291" spans="2:12" s="1" customFormat="1" ht="7.4" customHeight="1" x14ac:dyDescent="0.2">
      <c r="B291" s="53">
        <v>44713</v>
      </c>
      <c r="C291" s="54">
        <v>53236</v>
      </c>
      <c r="D291" s="13">
        <v>280</v>
      </c>
      <c r="E291" s="55">
        <v>8523</v>
      </c>
      <c r="F291" s="112"/>
      <c r="G291" s="112"/>
      <c r="H291" s="95">
        <v>6916077.3322369996</v>
      </c>
      <c r="I291" s="95"/>
      <c r="J291" s="13">
        <v>4336822.45344574</v>
      </c>
      <c r="K291" s="13">
        <v>2153369.3834138899</v>
      </c>
      <c r="L291" s="13">
        <v>670359.61656241701</v>
      </c>
    </row>
    <row r="292" spans="2:12" s="1" customFormat="1" ht="7.4" customHeight="1" x14ac:dyDescent="0.2">
      <c r="B292" s="53">
        <v>44713</v>
      </c>
      <c r="C292" s="54">
        <v>53267</v>
      </c>
      <c r="D292" s="13">
        <v>281</v>
      </c>
      <c r="E292" s="55">
        <v>8554</v>
      </c>
      <c r="F292" s="112"/>
      <c r="G292" s="112"/>
      <c r="H292" s="95">
        <v>6129763.4968760004</v>
      </c>
      <c r="I292" s="95"/>
      <c r="J292" s="13">
        <v>3837234.13968457</v>
      </c>
      <c r="K292" s="13">
        <v>1900462.40923411</v>
      </c>
      <c r="L292" s="13">
        <v>589121.962080381</v>
      </c>
    </row>
    <row r="293" spans="2:12" s="1" customFormat="1" ht="7.4" customHeight="1" x14ac:dyDescent="0.2">
      <c r="B293" s="53">
        <v>44713</v>
      </c>
      <c r="C293" s="54">
        <v>53297</v>
      </c>
      <c r="D293" s="13">
        <v>282</v>
      </c>
      <c r="E293" s="55">
        <v>8584</v>
      </c>
      <c r="F293" s="112"/>
      <c r="G293" s="112"/>
      <c r="H293" s="95">
        <v>5370185.2015230004</v>
      </c>
      <c r="I293" s="95"/>
      <c r="J293" s="13">
        <v>3356219.8757441998</v>
      </c>
      <c r="K293" s="13">
        <v>1658139.8482357599</v>
      </c>
      <c r="L293" s="13">
        <v>511897.68945449399</v>
      </c>
    </row>
    <row r="294" spans="2:12" s="1" customFormat="1" ht="7.4" customHeight="1" x14ac:dyDescent="0.2">
      <c r="B294" s="53">
        <v>44713</v>
      </c>
      <c r="C294" s="54">
        <v>53328</v>
      </c>
      <c r="D294" s="13">
        <v>283</v>
      </c>
      <c r="E294" s="55">
        <v>8615</v>
      </c>
      <c r="F294" s="112"/>
      <c r="G294" s="112"/>
      <c r="H294" s="95">
        <v>4650032.6861739997</v>
      </c>
      <c r="I294" s="95"/>
      <c r="J294" s="13">
        <v>2901215.0803258801</v>
      </c>
      <c r="K294" s="13">
        <v>1429699.5170414301</v>
      </c>
      <c r="L294" s="13">
        <v>439504.57781665999</v>
      </c>
    </row>
    <row r="295" spans="2:12" s="1" customFormat="1" ht="7.4" customHeight="1" x14ac:dyDescent="0.2">
      <c r="B295" s="53">
        <v>44713</v>
      </c>
      <c r="C295" s="54">
        <v>53359</v>
      </c>
      <c r="D295" s="13">
        <v>284</v>
      </c>
      <c r="E295" s="55">
        <v>8646</v>
      </c>
      <c r="F295" s="112"/>
      <c r="G295" s="112"/>
      <c r="H295" s="95">
        <v>3963031.7308299998</v>
      </c>
      <c r="I295" s="95"/>
      <c r="J295" s="13">
        <v>2468392.6765483799</v>
      </c>
      <c r="K295" s="13">
        <v>1213313.9373182</v>
      </c>
      <c r="L295" s="13">
        <v>371405.59210016701</v>
      </c>
    </row>
    <row r="296" spans="2:12" s="1" customFormat="1" ht="7.4" customHeight="1" x14ac:dyDescent="0.2">
      <c r="B296" s="53">
        <v>44713</v>
      </c>
      <c r="C296" s="54">
        <v>53387</v>
      </c>
      <c r="D296" s="13">
        <v>285</v>
      </c>
      <c r="E296" s="55">
        <v>8674</v>
      </c>
      <c r="F296" s="112"/>
      <c r="G296" s="112"/>
      <c r="H296" s="95">
        <v>3314880.2954910002</v>
      </c>
      <c r="I296" s="95"/>
      <c r="J296" s="13">
        <v>2061525.3175948199</v>
      </c>
      <c r="K296" s="13">
        <v>1010994.34416823</v>
      </c>
      <c r="L296" s="13">
        <v>308289.68167884799</v>
      </c>
    </row>
    <row r="297" spans="2:12" s="1" customFormat="1" ht="7.4" customHeight="1" x14ac:dyDescent="0.2">
      <c r="B297" s="53">
        <v>44713</v>
      </c>
      <c r="C297" s="54">
        <v>53418</v>
      </c>
      <c r="D297" s="13">
        <v>286</v>
      </c>
      <c r="E297" s="55">
        <v>8705</v>
      </c>
      <c r="F297" s="112"/>
      <c r="G297" s="112"/>
      <c r="H297" s="95">
        <v>2731968.2801569998</v>
      </c>
      <c r="I297" s="95"/>
      <c r="J297" s="13">
        <v>1696130.4630952401</v>
      </c>
      <c r="K297" s="13">
        <v>829685.30942758301</v>
      </c>
      <c r="L297" s="13">
        <v>251930.230104227</v>
      </c>
    </row>
    <row r="298" spans="2:12" s="1" customFormat="1" ht="7.4" customHeight="1" x14ac:dyDescent="0.2">
      <c r="B298" s="53">
        <v>44713</v>
      </c>
      <c r="C298" s="54">
        <v>53448</v>
      </c>
      <c r="D298" s="13">
        <v>287</v>
      </c>
      <c r="E298" s="55">
        <v>8735</v>
      </c>
      <c r="F298" s="112"/>
      <c r="G298" s="112"/>
      <c r="H298" s="95">
        <v>2184931.9248279999</v>
      </c>
      <c r="I298" s="95"/>
      <c r="J298" s="13">
        <v>1354278.7762513801</v>
      </c>
      <c r="K298" s="13">
        <v>660833.40120645403</v>
      </c>
      <c r="L298" s="13">
        <v>199836.56326392401</v>
      </c>
    </row>
    <row r="299" spans="2:12" s="1" customFormat="1" ht="7.4" customHeight="1" x14ac:dyDescent="0.2">
      <c r="B299" s="53">
        <v>44713</v>
      </c>
      <c r="C299" s="54">
        <v>53479</v>
      </c>
      <c r="D299" s="13">
        <v>288</v>
      </c>
      <c r="E299" s="55">
        <v>8766</v>
      </c>
      <c r="F299" s="112"/>
      <c r="G299" s="112"/>
      <c r="H299" s="95">
        <v>1737835.547455</v>
      </c>
      <c r="I299" s="95"/>
      <c r="J299" s="13">
        <v>1075329.6422045799</v>
      </c>
      <c r="K299" s="13">
        <v>523383.01412161801</v>
      </c>
      <c r="L299" s="13">
        <v>157601.087464807</v>
      </c>
    </row>
    <row r="300" spans="2:12" s="1" customFormat="1" ht="7.4" customHeight="1" x14ac:dyDescent="0.2">
      <c r="B300" s="53">
        <v>44713</v>
      </c>
      <c r="C300" s="54">
        <v>53509</v>
      </c>
      <c r="D300" s="13">
        <v>289</v>
      </c>
      <c r="E300" s="55">
        <v>8796</v>
      </c>
      <c r="F300" s="112"/>
      <c r="G300" s="112"/>
      <c r="H300" s="95">
        <v>1446840.87</v>
      </c>
      <c r="I300" s="95"/>
      <c r="J300" s="13">
        <v>893799.83385661303</v>
      </c>
      <c r="K300" s="13">
        <v>433958.343991648</v>
      </c>
      <c r="L300" s="13">
        <v>130137.875500892</v>
      </c>
    </row>
    <row r="301" spans="2:12" s="1" customFormat="1" ht="7.4" customHeight="1" x14ac:dyDescent="0.2">
      <c r="B301" s="53">
        <v>44713</v>
      </c>
      <c r="C301" s="54">
        <v>53540</v>
      </c>
      <c r="D301" s="13">
        <v>290</v>
      </c>
      <c r="E301" s="55">
        <v>8827</v>
      </c>
      <c r="F301" s="112"/>
      <c r="G301" s="112"/>
      <c r="H301" s="95">
        <v>1205708.83</v>
      </c>
      <c r="I301" s="95"/>
      <c r="J301" s="13">
        <v>743574.901112305</v>
      </c>
      <c r="K301" s="13">
        <v>360102.87485491001</v>
      </c>
      <c r="L301" s="13">
        <v>107532.285759487</v>
      </c>
    </row>
    <row r="302" spans="2:12" s="1" customFormat="1" ht="7.4" customHeight="1" x14ac:dyDescent="0.2">
      <c r="B302" s="53">
        <v>44713</v>
      </c>
      <c r="C302" s="54">
        <v>53571</v>
      </c>
      <c r="D302" s="13">
        <v>291</v>
      </c>
      <c r="E302" s="55">
        <v>8858</v>
      </c>
      <c r="F302" s="112"/>
      <c r="G302" s="112"/>
      <c r="H302" s="95">
        <v>976614.33</v>
      </c>
      <c r="I302" s="95"/>
      <c r="J302" s="13">
        <v>601268.08461917297</v>
      </c>
      <c r="K302" s="13">
        <v>290445.13840102399</v>
      </c>
      <c r="L302" s="13">
        <v>86364.053937594203</v>
      </c>
    </row>
    <row r="303" spans="2:12" s="1" customFormat="1" ht="7.4" customHeight="1" x14ac:dyDescent="0.2">
      <c r="B303" s="53">
        <v>44713</v>
      </c>
      <c r="C303" s="54">
        <v>53601</v>
      </c>
      <c r="D303" s="13">
        <v>292</v>
      </c>
      <c r="E303" s="55">
        <v>8888</v>
      </c>
      <c r="F303" s="112"/>
      <c r="G303" s="112"/>
      <c r="H303" s="95">
        <v>788485.78</v>
      </c>
      <c r="I303" s="95"/>
      <c r="J303" s="13">
        <v>484646.95159530599</v>
      </c>
      <c r="K303" s="13">
        <v>233534.58831301201</v>
      </c>
      <c r="L303" s="13">
        <v>69157.009324660306</v>
      </c>
    </row>
    <row r="304" spans="2:12" s="1" customFormat="1" ht="7.4" customHeight="1" x14ac:dyDescent="0.2">
      <c r="B304" s="53">
        <v>44713</v>
      </c>
      <c r="C304" s="54">
        <v>53632</v>
      </c>
      <c r="D304" s="13">
        <v>293</v>
      </c>
      <c r="E304" s="55">
        <v>8919</v>
      </c>
      <c r="F304" s="112"/>
      <c r="G304" s="112"/>
      <c r="H304" s="95">
        <v>650310</v>
      </c>
      <c r="I304" s="95"/>
      <c r="J304" s="13">
        <v>399038.52947263402</v>
      </c>
      <c r="K304" s="13">
        <v>191793.83844274399</v>
      </c>
      <c r="L304" s="13">
        <v>56555.684422597304</v>
      </c>
    </row>
    <row r="305" spans="2:12" s="1" customFormat="1" ht="7.4" customHeight="1" x14ac:dyDescent="0.2">
      <c r="B305" s="53">
        <v>44713</v>
      </c>
      <c r="C305" s="54">
        <v>53662</v>
      </c>
      <c r="D305" s="13">
        <v>294</v>
      </c>
      <c r="E305" s="55">
        <v>8949</v>
      </c>
      <c r="F305" s="112"/>
      <c r="G305" s="112"/>
      <c r="H305" s="95">
        <v>540348.74</v>
      </c>
      <c r="I305" s="95"/>
      <c r="J305" s="13">
        <v>331020.66171306599</v>
      </c>
      <c r="K305" s="13">
        <v>158710.14535558099</v>
      </c>
      <c r="L305" s="13">
        <v>46608.205741941798</v>
      </c>
    </row>
    <row r="306" spans="2:12" s="1" customFormat="1" ht="7.4" customHeight="1" x14ac:dyDescent="0.2">
      <c r="B306" s="53">
        <v>44713</v>
      </c>
      <c r="C306" s="54">
        <v>53693</v>
      </c>
      <c r="D306" s="13">
        <v>295</v>
      </c>
      <c r="E306" s="55">
        <v>8980</v>
      </c>
      <c r="F306" s="112"/>
      <c r="G306" s="112"/>
      <c r="H306" s="95">
        <v>463157.91</v>
      </c>
      <c r="I306" s="95"/>
      <c r="J306" s="13">
        <v>283251.89494336903</v>
      </c>
      <c r="K306" s="13">
        <v>135461.694440294</v>
      </c>
      <c r="L306" s="13">
        <v>39612.369212421901</v>
      </c>
    </row>
    <row r="307" spans="2:12" s="1" customFormat="1" ht="7.4" customHeight="1" x14ac:dyDescent="0.2">
      <c r="B307" s="53">
        <v>44713</v>
      </c>
      <c r="C307" s="54">
        <v>53724</v>
      </c>
      <c r="D307" s="13">
        <v>296</v>
      </c>
      <c r="E307" s="55">
        <v>9011</v>
      </c>
      <c r="F307" s="112"/>
      <c r="G307" s="112"/>
      <c r="H307" s="95">
        <v>425036.18</v>
      </c>
      <c r="I307" s="95"/>
      <c r="J307" s="13">
        <v>259497.04529208099</v>
      </c>
      <c r="K307" s="13">
        <v>123785.618183951</v>
      </c>
      <c r="L307" s="13">
        <v>36044.675828360698</v>
      </c>
    </row>
    <row r="308" spans="2:12" s="1" customFormat="1" ht="7.4" customHeight="1" x14ac:dyDescent="0.2">
      <c r="B308" s="53">
        <v>44713</v>
      </c>
      <c r="C308" s="54">
        <v>53752</v>
      </c>
      <c r="D308" s="13">
        <v>297</v>
      </c>
      <c r="E308" s="55">
        <v>9039</v>
      </c>
      <c r="F308" s="112"/>
      <c r="G308" s="112"/>
      <c r="H308" s="95">
        <v>412149.6</v>
      </c>
      <c r="I308" s="95"/>
      <c r="J308" s="13">
        <v>251243.8982459</v>
      </c>
      <c r="K308" s="13">
        <v>119573.35420774001</v>
      </c>
      <c r="L308" s="13">
        <v>34684.892863996502</v>
      </c>
    </row>
    <row r="309" spans="2:12" s="1" customFormat="1" ht="7.4" customHeight="1" x14ac:dyDescent="0.2">
      <c r="B309" s="53">
        <v>44713</v>
      </c>
      <c r="C309" s="54">
        <v>53783</v>
      </c>
      <c r="D309" s="13">
        <v>298</v>
      </c>
      <c r="E309" s="55">
        <v>9070</v>
      </c>
      <c r="F309" s="112"/>
      <c r="G309" s="112"/>
      <c r="H309" s="95">
        <v>400029.54</v>
      </c>
      <c r="I309" s="95"/>
      <c r="J309" s="13">
        <v>243441.986011156</v>
      </c>
      <c r="K309" s="13">
        <v>115565.569562829</v>
      </c>
      <c r="L309" s="13">
        <v>33380.360986896601</v>
      </c>
    </row>
    <row r="310" spans="2:12" s="1" customFormat="1" ht="7.4" customHeight="1" x14ac:dyDescent="0.2">
      <c r="B310" s="53">
        <v>44713</v>
      </c>
      <c r="C310" s="54">
        <v>53813</v>
      </c>
      <c r="D310" s="13">
        <v>299</v>
      </c>
      <c r="E310" s="55">
        <v>9100</v>
      </c>
      <c r="F310" s="112"/>
      <c r="G310" s="112"/>
      <c r="H310" s="95">
        <v>388393.8</v>
      </c>
      <c r="I310" s="95"/>
      <c r="J310" s="13">
        <v>235972.975341488</v>
      </c>
      <c r="K310" s="13">
        <v>111744.20690868799</v>
      </c>
      <c r="L310" s="13">
        <v>32144.277295022199</v>
      </c>
    </row>
    <row r="311" spans="2:12" s="1" customFormat="1" ht="7.4" customHeight="1" x14ac:dyDescent="0.2">
      <c r="B311" s="53">
        <v>44713</v>
      </c>
      <c r="C311" s="54">
        <v>53844</v>
      </c>
      <c r="D311" s="13">
        <v>300</v>
      </c>
      <c r="E311" s="55">
        <v>9131</v>
      </c>
      <c r="F311" s="112"/>
      <c r="G311" s="112"/>
      <c r="H311" s="95">
        <v>376739.34</v>
      </c>
      <c r="I311" s="95"/>
      <c r="J311" s="13">
        <v>228503.960401346</v>
      </c>
      <c r="K311" s="13">
        <v>107932.086682218</v>
      </c>
      <c r="L311" s="13">
        <v>30916.181015291299</v>
      </c>
    </row>
    <row r="312" spans="2:12" s="1" customFormat="1" ht="7.4" customHeight="1" x14ac:dyDescent="0.2">
      <c r="B312" s="53">
        <v>44713</v>
      </c>
      <c r="C312" s="54">
        <v>53874</v>
      </c>
      <c r="D312" s="13">
        <v>301</v>
      </c>
      <c r="E312" s="55">
        <v>9161</v>
      </c>
      <c r="F312" s="112"/>
      <c r="G312" s="112"/>
      <c r="H312" s="95">
        <v>365066.17</v>
      </c>
      <c r="I312" s="95"/>
      <c r="J312" s="13">
        <v>221060.37831498799</v>
      </c>
      <c r="K312" s="13">
        <v>104159.17181617999</v>
      </c>
      <c r="L312" s="13">
        <v>29713.161913051299</v>
      </c>
    </row>
    <row r="313" spans="2:12" s="1" customFormat="1" ht="7.4" customHeight="1" x14ac:dyDescent="0.2">
      <c r="B313" s="53">
        <v>44713</v>
      </c>
      <c r="C313" s="54">
        <v>53905</v>
      </c>
      <c r="D313" s="13">
        <v>302</v>
      </c>
      <c r="E313" s="55">
        <v>9192</v>
      </c>
      <c r="F313" s="112"/>
      <c r="G313" s="112"/>
      <c r="H313" s="95">
        <v>353374.28</v>
      </c>
      <c r="I313" s="95"/>
      <c r="J313" s="13">
        <v>213617.60176940801</v>
      </c>
      <c r="K313" s="13">
        <v>100396.306811822</v>
      </c>
      <c r="L313" s="13">
        <v>28518.436243885</v>
      </c>
    </row>
    <row r="314" spans="2:12" s="1" customFormat="1" ht="7.4" customHeight="1" x14ac:dyDescent="0.2">
      <c r="B314" s="53">
        <v>44713</v>
      </c>
      <c r="C314" s="54">
        <v>53936</v>
      </c>
      <c r="D314" s="13">
        <v>303</v>
      </c>
      <c r="E314" s="55">
        <v>9223</v>
      </c>
      <c r="F314" s="112"/>
      <c r="G314" s="112"/>
      <c r="H314" s="95">
        <v>341659.94</v>
      </c>
      <c r="I314" s="95"/>
      <c r="J314" s="13">
        <v>206185.88811806901</v>
      </c>
      <c r="K314" s="13">
        <v>96657.093728911103</v>
      </c>
      <c r="L314" s="13">
        <v>27339.988229393701</v>
      </c>
    </row>
    <row r="315" spans="2:12" s="1" customFormat="1" ht="7.4" customHeight="1" x14ac:dyDescent="0.2">
      <c r="B315" s="53">
        <v>44713</v>
      </c>
      <c r="C315" s="54">
        <v>53966</v>
      </c>
      <c r="D315" s="13">
        <v>304</v>
      </c>
      <c r="E315" s="55">
        <v>9253</v>
      </c>
      <c r="F315" s="112"/>
      <c r="G315" s="112"/>
      <c r="H315" s="95">
        <v>330701.90999999997</v>
      </c>
      <c r="I315" s="95"/>
      <c r="J315" s="13">
        <v>199245.325446156</v>
      </c>
      <c r="K315" s="13">
        <v>93173.562977308102</v>
      </c>
      <c r="L315" s="13">
        <v>26246.619624110099</v>
      </c>
    </row>
    <row r="316" spans="2:12" s="1" customFormat="1" ht="7.4" customHeight="1" x14ac:dyDescent="0.2">
      <c r="B316" s="53">
        <v>44713</v>
      </c>
      <c r="C316" s="54">
        <v>53997</v>
      </c>
      <c r="D316" s="13">
        <v>305</v>
      </c>
      <c r="E316" s="55">
        <v>9284</v>
      </c>
      <c r="F316" s="112"/>
      <c r="G316" s="112"/>
      <c r="H316" s="95">
        <v>319726.14</v>
      </c>
      <c r="I316" s="95"/>
      <c r="J316" s="13">
        <v>192305.79050328</v>
      </c>
      <c r="K316" s="13">
        <v>89699.705373209494</v>
      </c>
      <c r="L316" s="13">
        <v>25161.023893494901</v>
      </c>
    </row>
    <row r="317" spans="2:12" s="1" customFormat="1" ht="7.4" customHeight="1" x14ac:dyDescent="0.2">
      <c r="B317" s="53">
        <v>44713</v>
      </c>
      <c r="C317" s="54">
        <v>54027</v>
      </c>
      <c r="D317" s="13">
        <v>306</v>
      </c>
      <c r="E317" s="55">
        <v>9314</v>
      </c>
      <c r="F317" s="112"/>
      <c r="G317" s="112"/>
      <c r="H317" s="95">
        <v>309174.68</v>
      </c>
      <c r="I317" s="95"/>
      <c r="J317" s="13">
        <v>185654.165221212</v>
      </c>
      <c r="K317" s="13">
        <v>86383.962115599104</v>
      </c>
      <c r="L317" s="13">
        <v>24131.6210464223</v>
      </c>
    </row>
    <row r="318" spans="2:12" s="1" customFormat="1" ht="7.4" customHeight="1" x14ac:dyDescent="0.2">
      <c r="B318" s="53">
        <v>44713</v>
      </c>
      <c r="C318" s="54">
        <v>54058</v>
      </c>
      <c r="D318" s="13">
        <v>307</v>
      </c>
      <c r="E318" s="55">
        <v>9345</v>
      </c>
      <c r="F318" s="112"/>
      <c r="G318" s="112"/>
      <c r="H318" s="95">
        <v>299020.69</v>
      </c>
      <c r="I318" s="95"/>
      <c r="J318" s="13">
        <v>179252.324262765</v>
      </c>
      <c r="K318" s="13">
        <v>83193.100642099002</v>
      </c>
      <c r="L318" s="13">
        <v>23141.809144959399</v>
      </c>
    </row>
    <row r="319" spans="2:12" s="1" customFormat="1" ht="7.4" customHeight="1" x14ac:dyDescent="0.2">
      <c r="B319" s="53">
        <v>44713</v>
      </c>
      <c r="C319" s="54">
        <v>54089</v>
      </c>
      <c r="D319" s="13">
        <v>308</v>
      </c>
      <c r="E319" s="55">
        <v>9376</v>
      </c>
      <c r="F319" s="112"/>
      <c r="G319" s="112"/>
      <c r="H319" s="95">
        <v>288850.82</v>
      </c>
      <c r="I319" s="95"/>
      <c r="J319" s="13">
        <v>172862.161878741</v>
      </c>
      <c r="K319" s="13">
        <v>80023.316859397994</v>
      </c>
      <c r="L319" s="13">
        <v>22165.787455211699</v>
      </c>
    </row>
    <row r="320" spans="2:12" s="1" customFormat="1" ht="7.4" customHeight="1" x14ac:dyDescent="0.2">
      <c r="B320" s="53">
        <v>44713</v>
      </c>
      <c r="C320" s="54">
        <v>54118</v>
      </c>
      <c r="D320" s="13">
        <v>309</v>
      </c>
      <c r="E320" s="55">
        <v>9405</v>
      </c>
      <c r="F320" s="112"/>
      <c r="G320" s="112"/>
      <c r="H320" s="95">
        <v>278664.99</v>
      </c>
      <c r="I320" s="95"/>
      <c r="J320" s="13">
        <v>166501.85898401201</v>
      </c>
      <c r="K320" s="13">
        <v>76895.537440511893</v>
      </c>
      <c r="L320" s="13">
        <v>21215.012900574999</v>
      </c>
    </row>
    <row r="321" spans="2:12" s="1" customFormat="1" ht="7.4" customHeight="1" x14ac:dyDescent="0.2">
      <c r="B321" s="53">
        <v>44713</v>
      </c>
      <c r="C321" s="54">
        <v>54149</v>
      </c>
      <c r="D321" s="13">
        <v>310</v>
      </c>
      <c r="E321" s="55">
        <v>9436</v>
      </c>
      <c r="F321" s="112"/>
      <c r="G321" s="112"/>
      <c r="H321" s="95">
        <v>268463.2</v>
      </c>
      <c r="I321" s="95"/>
      <c r="J321" s="13">
        <v>160134.245791872</v>
      </c>
      <c r="K321" s="13">
        <v>73766.701021426998</v>
      </c>
      <c r="L321" s="13">
        <v>20265.584984647499</v>
      </c>
    </row>
    <row r="322" spans="2:12" s="1" customFormat="1" ht="7.4" customHeight="1" x14ac:dyDescent="0.2">
      <c r="B322" s="53">
        <v>44713</v>
      </c>
      <c r="C322" s="54">
        <v>54179</v>
      </c>
      <c r="D322" s="13">
        <v>311</v>
      </c>
      <c r="E322" s="55">
        <v>9466</v>
      </c>
      <c r="F322" s="112"/>
      <c r="G322" s="112"/>
      <c r="H322" s="95">
        <v>258245.4</v>
      </c>
      <c r="I322" s="95"/>
      <c r="J322" s="13">
        <v>153786.64088696099</v>
      </c>
      <c r="K322" s="13">
        <v>70668.279978449806</v>
      </c>
      <c r="L322" s="13">
        <v>19334.7867985337</v>
      </c>
    </row>
    <row r="323" spans="2:12" s="1" customFormat="1" ht="7.4" customHeight="1" x14ac:dyDescent="0.2">
      <c r="B323" s="53">
        <v>44713</v>
      </c>
      <c r="C323" s="54">
        <v>54210</v>
      </c>
      <c r="D323" s="13">
        <v>312</v>
      </c>
      <c r="E323" s="55">
        <v>9497</v>
      </c>
      <c r="F323" s="112"/>
      <c r="G323" s="112"/>
      <c r="H323" s="95">
        <v>248011.59</v>
      </c>
      <c r="I323" s="95"/>
      <c r="J323" s="13">
        <v>147441.85023337501</v>
      </c>
      <c r="K323" s="13">
        <v>67580.4026719908</v>
      </c>
      <c r="L323" s="13">
        <v>18411.630955907702</v>
      </c>
    </row>
    <row r="324" spans="2:12" s="1" customFormat="1" ht="7.4" customHeight="1" x14ac:dyDescent="0.2">
      <c r="B324" s="53">
        <v>44713</v>
      </c>
      <c r="C324" s="54">
        <v>54240</v>
      </c>
      <c r="D324" s="13">
        <v>313</v>
      </c>
      <c r="E324" s="55">
        <v>9527</v>
      </c>
      <c r="F324" s="112"/>
      <c r="G324" s="112"/>
      <c r="H324" s="95">
        <v>237761.71</v>
      </c>
      <c r="I324" s="95"/>
      <c r="J324" s="13">
        <v>141116.32942076499</v>
      </c>
      <c r="K324" s="13">
        <v>64521.884259703998</v>
      </c>
      <c r="L324" s="13">
        <v>17506.309867994201</v>
      </c>
    </row>
    <row r="325" spans="2:12" s="1" customFormat="1" ht="7.4" customHeight="1" x14ac:dyDescent="0.2">
      <c r="B325" s="53">
        <v>44713</v>
      </c>
      <c r="C325" s="54">
        <v>54271</v>
      </c>
      <c r="D325" s="13">
        <v>314</v>
      </c>
      <c r="E325" s="55">
        <v>9558</v>
      </c>
      <c r="F325" s="112"/>
      <c r="G325" s="112"/>
      <c r="H325" s="95">
        <v>227495.72</v>
      </c>
      <c r="I325" s="95"/>
      <c r="J325" s="13">
        <v>134794.249626765</v>
      </c>
      <c r="K325" s="13">
        <v>61474.5316353651</v>
      </c>
      <c r="L325" s="13">
        <v>16608.844450836899</v>
      </c>
    </row>
    <row r="326" spans="2:12" s="1" customFormat="1" ht="7.4" customHeight="1" x14ac:dyDescent="0.2">
      <c r="B326" s="53">
        <v>44713</v>
      </c>
      <c r="C326" s="54">
        <v>54302</v>
      </c>
      <c r="D326" s="13">
        <v>315</v>
      </c>
      <c r="E326" s="55">
        <v>9589</v>
      </c>
      <c r="F326" s="112"/>
      <c r="G326" s="112"/>
      <c r="H326" s="95">
        <v>217213.61</v>
      </c>
      <c r="I326" s="95"/>
      <c r="J326" s="13">
        <v>128483.67420307299</v>
      </c>
      <c r="K326" s="13">
        <v>58447.495142354601</v>
      </c>
      <c r="L326" s="13">
        <v>15724.133133554</v>
      </c>
    </row>
    <row r="327" spans="2:12" s="1" customFormat="1" ht="7.4" customHeight="1" x14ac:dyDescent="0.2">
      <c r="B327" s="53">
        <v>44713</v>
      </c>
      <c r="C327" s="54">
        <v>54332</v>
      </c>
      <c r="D327" s="13">
        <v>316</v>
      </c>
      <c r="E327" s="55">
        <v>9619</v>
      </c>
      <c r="F327" s="112"/>
      <c r="G327" s="112"/>
      <c r="H327" s="95">
        <v>206916.1</v>
      </c>
      <c r="I327" s="95"/>
      <c r="J327" s="13">
        <v>122191.714501286</v>
      </c>
      <c r="K327" s="13">
        <v>55448.459124216097</v>
      </c>
      <c r="L327" s="13">
        <v>14856.1533635753</v>
      </c>
    </row>
    <row r="328" spans="2:12" s="1" customFormat="1" ht="7.4" customHeight="1" x14ac:dyDescent="0.2">
      <c r="B328" s="53">
        <v>44713</v>
      </c>
      <c r="C328" s="54">
        <v>54363</v>
      </c>
      <c r="D328" s="13">
        <v>317</v>
      </c>
      <c r="E328" s="55">
        <v>9650</v>
      </c>
      <c r="F328" s="112"/>
      <c r="G328" s="112"/>
      <c r="H328" s="95">
        <v>198496.21</v>
      </c>
      <c r="I328" s="95"/>
      <c r="J328" s="13">
        <v>117020.640919738</v>
      </c>
      <c r="K328" s="13">
        <v>52966.867432730003</v>
      </c>
      <c r="L328" s="13">
        <v>14131.159566538499</v>
      </c>
    </row>
    <row r="329" spans="2:12" s="1" customFormat="1" ht="7.4" customHeight="1" x14ac:dyDescent="0.2">
      <c r="B329" s="53">
        <v>44713</v>
      </c>
      <c r="C329" s="54">
        <v>54393</v>
      </c>
      <c r="D329" s="13">
        <v>318</v>
      </c>
      <c r="E329" s="55">
        <v>9680</v>
      </c>
      <c r="F329" s="112"/>
      <c r="G329" s="112"/>
      <c r="H329" s="95">
        <v>190061.77</v>
      </c>
      <c r="I329" s="95"/>
      <c r="J329" s="13">
        <v>111864.319037735</v>
      </c>
      <c r="K329" s="13">
        <v>50508.3483173157</v>
      </c>
      <c r="L329" s="13">
        <v>13420.007607055701</v>
      </c>
    </row>
    <row r="330" spans="2:12" s="1" customFormat="1" ht="7.4" customHeight="1" x14ac:dyDescent="0.2">
      <c r="B330" s="53">
        <v>44713</v>
      </c>
      <c r="C330" s="54">
        <v>54424</v>
      </c>
      <c r="D330" s="13">
        <v>319</v>
      </c>
      <c r="E330" s="55">
        <v>9711</v>
      </c>
      <c r="F330" s="112"/>
      <c r="G330" s="112"/>
      <c r="H330" s="95">
        <v>181612.69</v>
      </c>
      <c r="I330" s="95"/>
      <c r="J330" s="13">
        <v>106710.163175567</v>
      </c>
      <c r="K330" s="13">
        <v>48058.6382058694</v>
      </c>
      <c r="L330" s="13">
        <v>12715.0383739357</v>
      </c>
    </row>
    <row r="331" spans="2:12" s="1" customFormat="1" ht="7.4" customHeight="1" x14ac:dyDescent="0.2">
      <c r="B331" s="53">
        <v>44713</v>
      </c>
      <c r="C331" s="54">
        <v>54455</v>
      </c>
      <c r="D331" s="13">
        <v>320</v>
      </c>
      <c r="E331" s="55">
        <v>9742</v>
      </c>
      <c r="F331" s="112"/>
      <c r="G331" s="112"/>
      <c r="H331" s="95">
        <v>173149.08</v>
      </c>
      <c r="I331" s="95"/>
      <c r="J331" s="13">
        <v>101564.646264877</v>
      </c>
      <c r="K331" s="13">
        <v>45624.942441551597</v>
      </c>
      <c r="L331" s="13">
        <v>12020.0192705274</v>
      </c>
    </row>
    <row r="332" spans="2:12" s="1" customFormat="1" ht="7.4" customHeight="1" x14ac:dyDescent="0.2">
      <c r="B332" s="53">
        <v>44713</v>
      </c>
      <c r="C332" s="54">
        <v>54483</v>
      </c>
      <c r="D332" s="13">
        <v>321</v>
      </c>
      <c r="E332" s="55">
        <v>9770</v>
      </c>
      <c r="F332" s="112"/>
      <c r="G332" s="112"/>
      <c r="H332" s="95">
        <v>164670.81</v>
      </c>
      <c r="I332" s="95"/>
      <c r="J332" s="13">
        <v>96443.534170993706</v>
      </c>
      <c r="K332" s="13">
        <v>43224.9004927938</v>
      </c>
      <c r="L332" s="13">
        <v>11344.147057018299</v>
      </c>
    </row>
    <row r="333" spans="2:12" s="1" customFormat="1" ht="7.4" customHeight="1" x14ac:dyDescent="0.2">
      <c r="B333" s="53">
        <v>44713</v>
      </c>
      <c r="C333" s="54">
        <v>54514</v>
      </c>
      <c r="D333" s="13">
        <v>322</v>
      </c>
      <c r="E333" s="55">
        <v>9801</v>
      </c>
      <c r="F333" s="112"/>
      <c r="G333" s="112"/>
      <c r="H333" s="95">
        <v>156177.87</v>
      </c>
      <c r="I333" s="95"/>
      <c r="J333" s="13">
        <v>91314.294798677205</v>
      </c>
      <c r="K333" s="13">
        <v>40821.950131660698</v>
      </c>
      <c r="L333" s="13">
        <v>10668.1278800461</v>
      </c>
    </row>
    <row r="334" spans="2:12" s="1" customFormat="1" ht="7.4" customHeight="1" x14ac:dyDescent="0.2">
      <c r="B334" s="53">
        <v>44713</v>
      </c>
      <c r="C334" s="54">
        <v>54544</v>
      </c>
      <c r="D334" s="13">
        <v>323</v>
      </c>
      <c r="E334" s="55">
        <v>9831</v>
      </c>
      <c r="F334" s="112"/>
      <c r="G334" s="112"/>
      <c r="H334" s="95">
        <v>147670.21</v>
      </c>
      <c r="I334" s="95"/>
      <c r="J334" s="13">
        <v>86198.305178631403</v>
      </c>
      <c r="K334" s="13">
        <v>38440.008276419299</v>
      </c>
      <c r="L334" s="13">
        <v>10004.4684991959</v>
      </c>
    </row>
    <row r="335" spans="2:12" s="1" customFormat="1" ht="7.4" customHeight="1" x14ac:dyDescent="0.2">
      <c r="B335" s="53">
        <v>44713</v>
      </c>
      <c r="C335" s="54">
        <v>54575</v>
      </c>
      <c r="D335" s="13">
        <v>324</v>
      </c>
      <c r="E335" s="55">
        <v>9862</v>
      </c>
      <c r="F335" s="112"/>
      <c r="G335" s="112"/>
      <c r="H335" s="95">
        <v>139147.82999999999</v>
      </c>
      <c r="I335" s="95"/>
      <c r="J335" s="13">
        <v>81085.845837254994</v>
      </c>
      <c r="K335" s="13">
        <v>36068.151888289402</v>
      </c>
      <c r="L335" s="13">
        <v>9347.4049581434792</v>
      </c>
    </row>
    <row r="336" spans="2:12" s="1" customFormat="1" ht="7.4" customHeight="1" x14ac:dyDescent="0.2">
      <c r="B336" s="53">
        <v>44713</v>
      </c>
      <c r="C336" s="54">
        <v>54605</v>
      </c>
      <c r="D336" s="13">
        <v>325</v>
      </c>
      <c r="E336" s="55">
        <v>9892</v>
      </c>
      <c r="F336" s="112"/>
      <c r="G336" s="112"/>
      <c r="H336" s="95">
        <v>131015.81</v>
      </c>
      <c r="I336" s="95"/>
      <c r="J336" s="13">
        <v>76221.743741823302</v>
      </c>
      <c r="K336" s="13">
        <v>33821.081100529598</v>
      </c>
      <c r="L336" s="13">
        <v>8729.1255001280006</v>
      </c>
    </row>
    <row r="337" spans="2:12" s="1" customFormat="1" ht="7.4" customHeight="1" x14ac:dyDescent="0.2">
      <c r="B337" s="53">
        <v>44713</v>
      </c>
      <c r="C337" s="54">
        <v>54636</v>
      </c>
      <c r="D337" s="13">
        <v>326</v>
      </c>
      <c r="E337" s="55">
        <v>9923</v>
      </c>
      <c r="F337" s="112"/>
      <c r="G337" s="112"/>
      <c r="H337" s="95">
        <v>122869.6</v>
      </c>
      <c r="I337" s="95"/>
      <c r="J337" s="13">
        <v>71361.241543047101</v>
      </c>
      <c r="K337" s="13">
        <v>31583.8520061034</v>
      </c>
      <c r="L337" s="13">
        <v>8117.1760856294304</v>
      </c>
    </row>
    <row r="338" spans="2:12" s="1" customFormat="1" ht="7.4" customHeight="1" x14ac:dyDescent="0.2">
      <c r="B338" s="53">
        <v>44713</v>
      </c>
      <c r="C338" s="54">
        <v>54667</v>
      </c>
      <c r="D338" s="13">
        <v>327</v>
      </c>
      <c r="E338" s="55">
        <v>9954</v>
      </c>
      <c r="F338" s="112"/>
      <c r="G338" s="112"/>
      <c r="H338" s="95">
        <v>115632.27</v>
      </c>
      <c r="I338" s="95"/>
      <c r="J338" s="13">
        <v>67043.979305353103</v>
      </c>
      <c r="K338" s="13">
        <v>29597.6053416459</v>
      </c>
      <c r="L338" s="13">
        <v>7574.4842298318299</v>
      </c>
    </row>
    <row r="339" spans="2:12" s="1" customFormat="1" ht="7.4" customHeight="1" x14ac:dyDescent="0.2">
      <c r="B339" s="53">
        <v>44713</v>
      </c>
      <c r="C339" s="54">
        <v>54697</v>
      </c>
      <c r="D339" s="13">
        <v>328</v>
      </c>
      <c r="E339" s="55">
        <v>9984</v>
      </c>
      <c r="F339" s="112"/>
      <c r="G339" s="112"/>
      <c r="H339" s="95">
        <v>108381.87</v>
      </c>
      <c r="I339" s="95"/>
      <c r="J339" s="13">
        <v>62737.0266928817</v>
      </c>
      <c r="K339" s="13">
        <v>27628.066403262001</v>
      </c>
      <c r="L339" s="13">
        <v>7041.4656556812497</v>
      </c>
    </row>
    <row r="340" spans="2:12" s="1" customFormat="1" ht="7.4" customHeight="1" x14ac:dyDescent="0.2">
      <c r="B340" s="53">
        <v>44713</v>
      </c>
      <c r="C340" s="54">
        <v>54728</v>
      </c>
      <c r="D340" s="13">
        <v>329</v>
      </c>
      <c r="E340" s="55">
        <v>10015</v>
      </c>
      <c r="F340" s="112"/>
      <c r="G340" s="112"/>
      <c r="H340" s="95">
        <v>101118.38</v>
      </c>
      <c r="I340" s="95"/>
      <c r="J340" s="13">
        <v>58433.267834831102</v>
      </c>
      <c r="K340" s="13">
        <v>25667.337805155301</v>
      </c>
      <c r="L340" s="13">
        <v>6514.0339867211196</v>
      </c>
    </row>
    <row r="341" spans="2:12" s="1" customFormat="1" ht="7.4" customHeight="1" x14ac:dyDescent="0.2">
      <c r="B341" s="53">
        <v>44713</v>
      </c>
      <c r="C341" s="54">
        <v>54758</v>
      </c>
      <c r="D341" s="13">
        <v>330</v>
      </c>
      <c r="E341" s="55">
        <v>10045</v>
      </c>
      <c r="F341" s="112"/>
      <c r="G341" s="112"/>
      <c r="H341" s="95">
        <v>93841.75</v>
      </c>
      <c r="I341" s="95"/>
      <c r="J341" s="13">
        <v>54139.311665605703</v>
      </c>
      <c r="K341" s="13">
        <v>23722.647131326601</v>
      </c>
      <c r="L341" s="13">
        <v>5995.8177866229298</v>
      </c>
    </row>
    <row r="342" spans="2:12" s="1" customFormat="1" ht="7.4" customHeight="1" x14ac:dyDescent="0.2">
      <c r="B342" s="53">
        <v>44713</v>
      </c>
      <c r="C342" s="54">
        <v>54789</v>
      </c>
      <c r="D342" s="13">
        <v>331</v>
      </c>
      <c r="E342" s="55">
        <v>10076</v>
      </c>
      <c r="F342" s="112"/>
      <c r="G342" s="112"/>
      <c r="H342" s="95">
        <v>86552.8</v>
      </c>
      <c r="I342" s="95"/>
      <c r="J342" s="13">
        <v>49849.468560375397</v>
      </c>
      <c r="K342" s="13">
        <v>21787.381833222498</v>
      </c>
      <c r="L342" s="13">
        <v>5483.3622962674199</v>
      </c>
    </row>
    <row r="343" spans="2:12" s="1" customFormat="1" ht="7.4" customHeight="1" x14ac:dyDescent="0.2">
      <c r="B343" s="53">
        <v>44713</v>
      </c>
      <c r="C343" s="54">
        <v>54820</v>
      </c>
      <c r="D343" s="13">
        <v>332</v>
      </c>
      <c r="E343" s="55">
        <v>10107</v>
      </c>
      <c r="F343" s="112"/>
      <c r="G343" s="112"/>
      <c r="H343" s="95">
        <v>80183.42</v>
      </c>
      <c r="I343" s="95"/>
      <c r="J343" s="13">
        <v>46102.743013251304</v>
      </c>
      <c r="K343" s="13">
        <v>20098.579803158998</v>
      </c>
      <c r="L343" s="13">
        <v>5036.9064750945399</v>
      </c>
    </row>
    <row r="344" spans="2:12" s="1" customFormat="1" ht="7.4" customHeight="1" x14ac:dyDescent="0.2">
      <c r="B344" s="53">
        <v>44713</v>
      </c>
      <c r="C344" s="54">
        <v>54848</v>
      </c>
      <c r="D344" s="13">
        <v>333</v>
      </c>
      <c r="E344" s="55">
        <v>10135</v>
      </c>
      <c r="F344" s="112"/>
      <c r="G344" s="112"/>
      <c r="H344" s="95">
        <v>73802.460000000006</v>
      </c>
      <c r="I344" s="95"/>
      <c r="J344" s="13">
        <v>42368.896301219698</v>
      </c>
      <c r="K344" s="13">
        <v>18428.367817466002</v>
      </c>
      <c r="L344" s="13">
        <v>4600.6627594122801</v>
      </c>
    </row>
    <row r="345" spans="2:12" s="1" customFormat="1" ht="7.4" customHeight="1" x14ac:dyDescent="0.2">
      <c r="B345" s="53">
        <v>44713</v>
      </c>
      <c r="C345" s="54">
        <v>54879</v>
      </c>
      <c r="D345" s="13">
        <v>334</v>
      </c>
      <c r="E345" s="55">
        <v>10166</v>
      </c>
      <c r="F345" s="112"/>
      <c r="G345" s="112"/>
      <c r="H345" s="95">
        <v>67409.91</v>
      </c>
      <c r="I345" s="95"/>
      <c r="J345" s="13">
        <v>38633.391861407501</v>
      </c>
      <c r="K345" s="13">
        <v>16760.873682749301</v>
      </c>
      <c r="L345" s="13">
        <v>4166.6478811719799</v>
      </c>
    </row>
    <row r="346" spans="2:12" s="1" customFormat="1" ht="7.4" customHeight="1" x14ac:dyDescent="0.2">
      <c r="B346" s="53">
        <v>44713</v>
      </c>
      <c r="C346" s="54">
        <v>54909</v>
      </c>
      <c r="D346" s="13">
        <v>335</v>
      </c>
      <c r="E346" s="55">
        <v>10196</v>
      </c>
      <c r="F346" s="112"/>
      <c r="G346" s="112"/>
      <c r="H346" s="95">
        <v>61005.73</v>
      </c>
      <c r="I346" s="95"/>
      <c r="J346" s="13">
        <v>34905.694274520698</v>
      </c>
      <c r="K346" s="13">
        <v>15106.3610978902</v>
      </c>
      <c r="L346" s="13">
        <v>3739.9525515983701</v>
      </c>
    </row>
    <row r="347" spans="2:12" s="1" customFormat="1" ht="7.4" customHeight="1" x14ac:dyDescent="0.2">
      <c r="B347" s="53">
        <v>44713</v>
      </c>
      <c r="C347" s="54">
        <v>54940</v>
      </c>
      <c r="D347" s="13">
        <v>336</v>
      </c>
      <c r="E347" s="55">
        <v>10227</v>
      </c>
      <c r="F347" s="112"/>
      <c r="G347" s="112"/>
      <c r="H347" s="95">
        <v>54660.83</v>
      </c>
      <c r="I347" s="95"/>
      <c r="J347" s="13">
        <v>31222.282813423699</v>
      </c>
      <c r="K347" s="13">
        <v>13477.9030277041</v>
      </c>
      <c r="L347" s="13">
        <v>3322.6544482485501</v>
      </c>
    </row>
    <row r="348" spans="2:12" s="1" customFormat="1" ht="7.4" customHeight="1" x14ac:dyDescent="0.2">
      <c r="B348" s="53">
        <v>44713</v>
      </c>
      <c r="C348" s="54">
        <v>54970</v>
      </c>
      <c r="D348" s="13">
        <v>337</v>
      </c>
      <c r="E348" s="55">
        <v>10257</v>
      </c>
      <c r="F348" s="112"/>
      <c r="G348" s="112"/>
      <c r="H348" s="95">
        <v>48304.53</v>
      </c>
      <c r="I348" s="95"/>
      <c r="J348" s="13">
        <v>27546.273329635202</v>
      </c>
      <c r="K348" s="13">
        <v>11861.791715084601</v>
      </c>
      <c r="L348" s="13">
        <v>2912.2538463749102</v>
      </c>
    </row>
    <row r="349" spans="2:12" s="1" customFormat="1" ht="7.4" customHeight="1" x14ac:dyDescent="0.2">
      <c r="B349" s="53">
        <v>44713</v>
      </c>
      <c r="C349" s="54">
        <v>55001</v>
      </c>
      <c r="D349" s="13">
        <v>338</v>
      </c>
      <c r="E349" s="55">
        <v>10288</v>
      </c>
      <c r="F349" s="112"/>
      <c r="G349" s="112"/>
      <c r="H349" s="95">
        <v>42769.85</v>
      </c>
      <c r="I349" s="95"/>
      <c r="J349" s="13">
        <v>24348.684250086499</v>
      </c>
      <c r="K349" s="13">
        <v>10458.2021478017</v>
      </c>
      <c r="L349" s="13">
        <v>2556.7754368886699</v>
      </c>
    </row>
    <row r="350" spans="2:12" s="1" customFormat="1" ht="7.4" customHeight="1" x14ac:dyDescent="0.2">
      <c r="B350" s="53">
        <v>44713</v>
      </c>
      <c r="C350" s="54">
        <v>55032</v>
      </c>
      <c r="D350" s="13">
        <v>339</v>
      </c>
      <c r="E350" s="55">
        <v>10319</v>
      </c>
      <c r="F350" s="112"/>
      <c r="G350" s="112"/>
      <c r="H350" s="95">
        <v>37225.300000000003</v>
      </c>
      <c r="I350" s="95"/>
      <c r="J350" s="13">
        <v>21156.253207803598</v>
      </c>
      <c r="K350" s="13">
        <v>9063.8849302527306</v>
      </c>
      <c r="L350" s="13">
        <v>2206.5133336393401</v>
      </c>
    </row>
    <row r="351" spans="2:12" s="1" customFormat="1" ht="7.4" customHeight="1" x14ac:dyDescent="0.2">
      <c r="B351" s="53">
        <v>44713</v>
      </c>
      <c r="C351" s="54">
        <v>55062</v>
      </c>
      <c r="D351" s="13">
        <v>340</v>
      </c>
      <c r="E351" s="55">
        <v>10349</v>
      </c>
      <c r="F351" s="112"/>
      <c r="G351" s="112"/>
      <c r="H351" s="95">
        <v>31670.82</v>
      </c>
      <c r="I351" s="95"/>
      <c r="J351" s="13">
        <v>17969.931356198202</v>
      </c>
      <c r="K351" s="13">
        <v>7679.8336416706697</v>
      </c>
      <c r="L351" s="13">
        <v>1861.91593519305</v>
      </c>
    </row>
    <row r="352" spans="2:12" s="1" customFormat="1" ht="7.4" customHeight="1" x14ac:dyDescent="0.2">
      <c r="B352" s="53">
        <v>44713</v>
      </c>
      <c r="C352" s="54">
        <v>55093</v>
      </c>
      <c r="D352" s="13">
        <v>341</v>
      </c>
      <c r="E352" s="55">
        <v>10380</v>
      </c>
      <c r="F352" s="112"/>
      <c r="G352" s="112"/>
      <c r="H352" s="95">
        <v>27014.23</v>
      </c>
      <c r="I352" s="95"/>
      <c r="J352" s="13">
        <v>15301.798628275201</v>
      </c>
      <c r="K352" s="13">
        <v>6522.9187607140502</v>
      </c>
      <c r="L352" s="13">
        <v>1574.73269863619</v>
      </c>
    </row>
    <row r="353" spans="2:12" s="1" customFormat="1" ht="7.4" customHeight="1" x14ac:dyDescent="0.2">
      <c r="B353" s="53">
        <v>44713</v>
      </c>
      <c r="C353" s="54">
        <v>55123</v>
      </c>
      <c r="D353" s="13">
        <v>342</v>
      </c>
      <c r="E353" s="55">
        <v>10410</v>
      </c>
      <c r="F353" s="112"/>
      <c r="G353" s="112"/>
      <c r="H353" s="95">
        <v>23457.47</v>
      </c>
      <c r="I353" s="95"/>
      <c r="J353" s="13">
        <v>13265.316585213701</v>
      </c>
      <c r="K353" s="13">
        <v>5640.8801664776902</v>
      </c>
      <c r="L353" s="13">
        <v>1356.21278167682</v>
      </c>
    </row>
    <row r="354" spans="2:12" s="1" customFormat="1" ht="7.4" customHeight="1" x14ac:dyDescent="0.2">
      <c r="B354" s="53">
        <v>44713</v>
      </c>
      <c r="C354" s="54">
        <v>55154</v>
      </c>
      <c r="D354" s="13">
        <v>343</v>
      </c>
      <c r="E354" s="55">
        <v>10441</v>
      </c>
      <c r="F354" s="112"/>
      <c r="G354" s="112"/>
      <c r="H354" s="95">
        <v>19896.28</v>
      </c>
      <c r="I354" s="95"/>
      <c r="J354" s="13">
        <v>11232.3625475507</v>
      </c>
      <c r="K354" s="13">
        <v>4764.2490961939502</v>
      </c>
      <c r="L354" s="13">
        <v>1140.59651195109</v>
      </c>
    </row>
    <row r="355" spans="2:12" s="1" customFormat="1" ht="7.4" customHeight="1" x14ac:dyDescent="0.2">
      <c r="B355" s="53">
        <v>44713</v>
      </c>
      <c r="C355" s="54">
        <v>55185</v>
      </c>
      <c r="D355" s="13">
        <v>344</v>
      </c>
      <c r="E355" s="55">
        <v>10472</v>
      </c>
      <c r="F355" s="112"/>
      <c r="G355" s="112"/>
      <c r="H355" s="95">
        <v>16330.6</v>
      </c>
      <c r="I355" s="95"/>
      <c r="J355" s="13">
        <v>9203.7359192751592</v>
      </c>
      <c r="K355" s="13">
        <v>3893.8712667904801</v>
      </c>
      <c r="L355" s="13">
        <v>928.27314804934394</v>
      </c>
    </row>
    <row r="356" spans="2:12" s="1" customFormat="1" ht="7.4" customHeight="1" x14ac:dyDescent="0.2">
      <c r="B356" s="53">
        <v>44713</v>
      </c>
      <c r="C356" s="54">
        <v>55213</v>
      </c>
      <c r="D356" s="13">
        <v>345</v>
      </c>
      <c r="E356" s="55">
        <v>10500</v>
      </c>
      <c r="F356" s="112"/>
      <c r="G356" s="112"/>
      <c r="H356" s="95">
        <v>12761.92</v>
      </c>
      <c r="I356" s="95"/>
      <c r="J356" s="13">
        <v>7181.4501233475203</v>
      </c>
      <c r="K356" s="13">
        <v>3031.3124630692701</v>
      </c>
      <c r="L356" s="13">
        <v>719.879679725095</v>
      </c>
    </row>
    <row r="357" spans="2:12" s="1" customFormat="1" ht="7.4" customHeight="1" x14ac:dyDescent="0.2">
      <c r="B357" s="53">
        <v>44713</v>
      </c>
      <c r="C357" s="54">
        <v>55244</v>
      </c>
      <c r="D357" s="13">
        <v>346</v>
      </c>
      <c r="E357" s="55">
        <v>10531</v>
      </c>
      <c r="F357" s="112"/>
      <c r="G357" s="112"/>
      <c r="H357" s="95">
        <v>9939.67</v>
      </c>
      <c r="I357" s="95"/>
      <c r="J357" s="13">
        <v>5583.8131311567004</v>
      </c>
      <c r="K357" s="13">
        <v>2350.9507169797798</v>
      </c>
      <c r="L357" s="13">
        <v>555.94183260047805</v>
      </c>
    </row>
    <row r="358" spans="2:12" s="1" customFormat="1" ht="7.4" customHeight="1" x14ac:dyDescent="0.2">
      <c r="B358" s="53">
        <v>44713</v>
      </c>
      <c r="C358" s="54">
        <v>55274</v>
      </c>
      <c r="D358" s="13">
        <v>347</v>
      </c>
      <c r="E358" s="55">
        <v>10561</v>
      </c>
      <c r="F358" s="112"/>
      <c r="G358" s="112"/>
      <c r="H358" s="95">
        <v>7114.1</v>
      </c>
      <c r="I358" s="95"/>
      <c r="J358" s="13">
        <v>3989.9314635343198</v>
      </c>
      <c r="K358" s="13">
        <v>1675.7446920692601</v>
      </c>
      <c r="L358" s="13">
        <v>394.64787179732798</v>
      </c>
    </row>
    <row r="359" spans="2:12" s="1" customFormat="1" ht="7.4" customHeight="1" x14ac:dyDescent="0.2">
      <c r="B359" s="53">
        <v>44713</v>
      </c>
      <c r="C359" s="54">
        <v>55305</v>
      </c>
      <c r="D359" s="13">
        <v>348</v>
      </c>
      <c r="E359" s="55">
        <v>10592</v>
      </c>
      <c r="F359" s="112"/>
      <c r="G359" s="112"/>
      <c r="H359" s="95">
        <v>4285.25</v>
      </c>
      <c r="I359" s="95"/>
      <c r="J359" s="13">
        <v>2399.2992196883201</v>
      </c>
      <c r="K359" s="13">
        <v>1005.12696084742</v>
      </c>
      <c r="L359" s="13">
        <v>235.710785229956</v>
      </c>
    </row>
    <row r="360" spans="2:12" s="1" customFormat="1" ht="7.4" customHeight="1" x14ac:dyDescent="0.2">
      <c r="B360" s="53">
        <v>44713</v>
      </c>
      <c r="C360" s="54">
        <v>55335</v>
      </c>
      <c r="D360" s="13">
        <v>349</v>
      </c>
      <c r="E360" s="55">
        <v>10622</v>
      </c>
      <c r="F360" s="112"/>
      <c r="G360" s="112"/>
      <c r="H360" s="95">
        <v>2143.9699999999998</v>
      </c>
      <c r="I360" s="95"/>
      <c r="J360" s="13">
        <v>1198.4323223122001</v>
      </c>
      <c r="K360" s="13">
        <v>500.81783971432702</v>
      </c>
      <c r="L360" s="13">
        <v>116.96459093566899</v>
      </c>
    </row>
    <row r="361" spans="2:12" s="1" customFormat="1" ht="7.4" customHeight="1" x14ac:dyDescent="0.2">
      <c r="B361" s="53">
        <v>44713</v>
      </c>
      <c r="C361" s="54">
        <v>55366</v>
      </c>
      <c r="D361" s="13">
        <v>350</v>
      </c>
      <c r="E361" s="55">
        <v>10653</v>
      </c>
      <c r="F361" s="112"/>
      <c r="G361" s="112"/>
      <c r="H361" s="95">
        <v>0</v>
      </c>
      <c r="I361" s="95"/>
      <c r="J361" s="13">
        <v>0</v>
      </c>
      <c r="K361" s="13">
        <v>0</v>
      </c>
      <c r="L361" s="13">
        <v>0</v>
      </c>
    </row>
    <row r="362" spans="2:12" s="1" customFormat="1" ht="7.4" customHeight="1" x14ac:dyDescent="0.2">
      <c r="B362" s="53">
        <v>44713</v>
      </c>
      <c r="C362" s="54">
        <v>55397</v>
      </c>
      <c r="D362" s="13">
        <v>351</v>
      </c>
      <c r="E362" s="55">
        <v>10684</v>
      </c>
      <c r="F362" s="112"/>
      <c r="G362" s="112"/>
      <c r="H362" s="95">
        <v>0</v>
      </c>
      <c r="I362" s="95"/>
      <c r="J362" s="13">
        <v>0</v>
      </c>
      <c r="K362" s="13">
        <v>0</v>
      </c>
      <c r="L362" s="13">
        <v>0</v>
      </c>
    </row>
    <row r="363" spans="2:12" s="1" customFormat="1" ht="7.4" customHeight="1" x14ac:dyDescent="0.2">
      <c r="B363" s="53">
        <v>44713</v>
      </c>
      <c r="C363" s="54">
        <v>55427</v>
      </c>
      <c r="D363" s="13">
        <v>352</v>
      </c>
      <c r="E363" s="55">
        <v>10714</v>
      </c>
      <c r="F363" s="112"/>
      <c r="G363" s="112"/>
      <c r="H363" s="95">
        <v>0</v>
      </c>
      <c r="I363" s="95"/>
      <c r="J363" s="13">
        <v>0</v>
      </c>
      <c r="K363" s="13">
        <v>0</v>
      </c>
      <c r="L363" s="13">
        <v>0</v>
      </c>
    </row>
    <row r="364" spans="2:12" s="1" customFormat="1" ht="7.4" customHeight="1" x14ac:dyDescent="0.2">
      <c r="B364" s="53">
        <v>44713</v>
      </c>
      <c r="C364" s="54">
        <v>55458</v>
      </c>
      <c r="D364" s="13">
        <v>353</v>
      </c>
      <c r="E364" s="55">
        <v>10745</v>
      </c>
      <c r="F364" s="112"/>
      <c r="G364" s="112"/>
      <c r="H364" s="95">
        <v>0</v>
      </c>
      <c r="I364" s="95"/>
      <c r="J364" s="13">
        <v>0</v>
      </c>
      <c r="K364" s="13">
        <v>0</v>
      </c>
      <c r="L364" s="13">
        <v>0</v>
      </c>
    </row>
    <row r="365" spans="2:12" s="1" customFormat="1" ht="7.4" customHeight="1" x14ac:dyDescent="0.2">
      <c r="B365" s="53">
        <v>44713</v>
      </c>
      <c r="C365" s="54">
        <v>55488</v>
      </c>
      <c r="D365" s="13">
        <v>354</v>
      </c>
      <c r="E365" s="55">
        <v>10775</v>
      </c>
      <c r="F365" s="112"/>
      <c r="G365" s="112"/>
      <c r="H365" s="95">
        <v>0</v>
      </c>
      <c r="I365" s="95"/>
      <c r="J365" s="13">
        <v>0</v>
      </c>
      <c r="K365" s="13">
        <v>0</v>
      </c>
      <c r="L365" s="13">
        <v>0</v>
      </c>
    </row>
    <row r="366" spans="2:12" s="1" customFormat="1" ht="7.4" customHeight="1" x14ac:dyDescent="0.2">
      <c r="B366" s="53">
        <v>44713</v>
      </c>
      <c r="C366" s="54">
        <v>55519</v>
      </c>
      <c r="D366" s="13">
        <v>355</v>
      </c>
      <c r="E366" s="55">
        <v>10806</v>
      </c>
      <c r="F366" s="112"/>
      <c r="G366" s="112"/>
      <c r="H366" s="95">
        <v>0</v>
      </c>
      <c r="I366" s="95"/>
      <c r="J366" s="13">
        <v>0</v>
      </c>
      <c r="K366" s="13">
        <v>0</v>
      </c>
      <c r="L366" s="13">
        <v>0</v>
      </c>
    </row>
    <row r="367" spans="2:12" s="1" customFormat="1" ht="9.9" customHeight="1" x14ac:dyDescent="0.2">
      <c r="B367" s="56"/>
      <c r="C367" s="57"/>
      <c r="D367" s="58"/>
      <c r="E367" s="59"/>
      <c r="F367" s="114"/>
      <c r="G367" s="114"/>
      <c r="H367" s="117">
        <v>261452423473.58801</v>
      </c>
      <c r="I367" s="117"/>
      <c r="J367" s="60">
        <v>233870661815.35101</v>
      </c>
      <c r="K367" s="60">
        <v>200655137374.77399</v>
      </c>
      <c r="L367" s="60">
        <v>160518320264.547</v>
      </c>
    </row>
    <row r="368" spans="2:12" s="1" customFormat="1" ht="19.149999999999999" customHeight="1" x14ac:dyDescent="0.2"/>
  </sheetData>
  <mergeCells count="722">
    <mergeCell ref="H360:I360"/>
    <mergeCell ref="H361:I361"/>
    <mergeCell ref="H362:I362"/>
    <mergeCell ref="H363:I363"/>
    <mergeCell ref="H364:I364"/>
    <mergeCell ref="H365:I365"/>
    <mergeCell ref="H366:I366"/>
    <mergeCell ref="H367:I367"/>
    <mergeCell ref="H37:I37"/>
    <mergeCell ref="H38:I38"/>
    <mergeCell ref="H39:I39"/>
    <mergeCell ref="H40:I40"/>
    <mergeCell ref="H41:I41"/>
    <mergeCell ref="H42:I42"/>
    <mergeCell ref="H43:I43"/>
    <mergeCell ref="H44:I44"/>
    <mergeCell ref="H45:I45"/>
    <mergeCell ref="H46:I46"/>
    <mergeCell ref="H47:I47"/>
    <mergeCell ref="H48:I48"/>
    <mergeCell ref="H49:I49"/>
    <mergeCell ref="H50:I50"/>
    <mergeCell ref="H51:I51"/>
    <mergeCell ref="H52:I52"/>
    <mergeCell ref="H351:I351"/>
    <mergeCell ref="H352:I352"/>
    <mergeCell ref="H353:I353"/>
    <mergeCell ref="H354:I354"/>
    <mergeCell ref="H355:I355"/>
    <mergeCell ref="H356:I356"/>
    <mergeCell ref="H357:I357"/>
    <mergeCell ref="H358:I358"/>
    <mergeCell ref="H359:I359"/>
    <mergeCell ref="H343:I343"/>
    <mergeCell ref="H344:I344"/>
    <mergeCell ref="H345:I345"/>
    <mergeCell ref="H346:I346"/>
    <mergeCell ref="H347:I347"/>
    <mergeCell ref="H348:I348"/>
    <mergeCell ref="H349:I349"/>
    <mergeCell ref="H35:I35"/>
    <mergeCell ref="H350:I350"/>
    <mergeCell ref="H36:I36"/>
    <mergeCell ref="H53:I53"/>
    <mergeCell ref="H54:I54"/>
    <mergeCell ref="H55:I55"/>
    <mergeCell ref="H56:I56"/>
    <mergeCell ref="H57:I57"/>
    <mergeCell ref="H58:I58"/>
    <mergeCell ref="H59:I59"/>
    <mergeCell ref="H60:I60"/>
    <mergeCell ref="H61:I61"/>
    <mergeCell ref="H62:I62"/>
    <mergeCell ref="H63:I63"/>
    <mergeCell ref="H64:I64"/>
    <mergeCell ref="H65:I65"/>
    <mergeCell ref="H66:I66"/>
    <mergeCell ref="H335:I335"/>
    <mergeCell ref="H336:I336"/>
    <mergeCell ref="H337:I337"/>
    <mergeCell ref="H338:I338"/>
    <mergeCell ref="H339:I339"/>
    <mergeCell ref="H34:I34"/>
    <mergeCell ref="H340:I340"/>
    <mergeCell ref="H341:I341"/>
    <mergeCell ref="H342:I342"/>
    <mergeCell ref="H67:I67"/>
    <mergeCell ref="H68:I68"/>
    <mergeCell ref="H69:I69"/>
    <mergeCell ref="H70:I70"/>
    <mergeCell ref="H71:I71"/>
    <mergeCell ref="H72:I72"/>
    <mergeCell ref="H73:I73"/>
    <mergeCell ref="H74:I74"/>
    <mergeCell ref="H75:I75"/>
    <mergeCell ref="H76:I76"/>
    <mergeCell ref="H77:I77"/>
    <mergeCell ref="H78:I78"/>
    <mergeCell ref="H79:I79"/>
    <mergeCell ref="H80:I80"/>
    <mergeCell ref="H81:I81"/>
    <mergeCell ref="H327:I327"/>
    <mergeCell ref="H328:I328"/>
    <mergeCell ref="H329:I329"/>
    <mergeCell ref="H33:I33"/>
    <mergeCell ref="H330:I330"/>
    <mergeCell ref="H331:I331"/>
    <mergeCell ref="H332:I332"/>
    <mergeCell ref="H333:I333"/>
    <mergeCell ref="H334:I334"/>
    <mergeCell ref="H82:I82"/>
    <mergeCell ref="H83:I83"/>
    <mergeCell ref="H84:I84"/>
    <mergeCell ref="H85:I85"/>
    <mergeCell ref="H86:I86"/>
    <mergeCell ref="H87:I87"/>
    <mergeCell ref="H88:I88"/>
    <mergeCell ref="H89:I89"/>
    <mergeCell ref="H90:I90"/>
    <mergeCell ref="H91:I91"/>
    <mergeCell ref="H92:I92"/>
    <mergeCell ref="H93:I93"/>
    <mergeCell ref="H94:I94"/>
    <mergeCell ref="H95:I95"/>
    <mergeCell ref="H96:I96"/>
    <mergeCell ref="H319:I319"/>
    <mergeCell ref="H32:I32"/>
    <mergeCell ref="H320:I320"/>
    <mergeCell ref="H321:I321"/>
    <mergeCell ref="H322:I322"/>
    <mergeCell ref="H323:I323"/>
    <mergeCell ref="H324:I324"/>
    <mergeCell ref="H325:I325"/>
    <mergeCell ref="H326:I326"/>
    <mergeCell ref="H97:I97"/>
    <mergeCell ref="H98:I98"/>
    <mergeCell ref="H99:I99"/>
    <mergeCell ref="H310:I310"/>
    <mergeCell ref="H311:I311"/>
    <mergeCell ref="H312:I312"/>
    <mergeCell ref="H313:I313"/>
    <mergeCell ref="H314:I314"/>
    <mergeCell ref="H315:I315"/>
    <mergeCell ref="H316:I316"/>
    <mergeCell ref="H317:I317"/>
    <mergeCell ref="H318:I318"/>
    <mergeCell ref="H301:I301"/>
    <mergeCell ref="H302:I302"/>
    <mergeCell ref="H303:I303"/>
    <mergeCell ref="H304:I304"/>
    <mergeCell ref="H305:I305"/>
    <mergeCell ref="H306:I306"/>
    <mergeCell ref="H307:I307"/>
    <mergeCell ref="H308:I308"/>
    <mergeCell ref="H309:I309"/>
    <mergeCell ref="H293:I293"/>
    <mergeCell ref="H294:I294"/>
    <mergeCell ref="H295:I295"/>
    <mergeCell ref="H296:I296"/>
    <mergeCell ref="H297:I297"/>
    <mergeCell ref="H298:I298"/>
    <mergeCell ref="H299:I299"/>
    <mergeCell ref="H30:I30"/>
    <mergeCell ref="H300:I300"/>
    <mergeCell ref="H31:I31"/>
    <mergeCell ref="H285:I285"/>
    <mergeCell ref="H286:I286"/>
    <mergeCell ref="H287:I287"/>
    <mergeCell ref="H288:I288"/>
    <mergeCell ref="H289:I289"/>
    <mergeCell ref="H29:I29"/>
    <mergeCell ref="H290:I290"/>
    <mergeCell ref="H291:I291"/>
    <mergeCell ref="H292:I292"/>
    <mergeCell ref="H277:I277"/>
    <mergeCell ref="H278:I278"/>
    <mergeCell ref="H279:I279"/>
    <mergeCell ref="H28:I28"/>
    <mergeCell ref="H280:I280"/>
    <mergeCell ref="H281:I281"/>
    <mergeCell ref="H282:I282"/>
    <mergeCell ref="H283:I283"/>
    <mergeCell ref="H284:I284"/>
    <mergeCell ref="H269:I269"/>
    <mergeCell ref="H27:I27"/>
    <mergeCell ref="H270:I270"/>
    <mergeCell ref="H271:I271"/>
    <mergeCell ref="H272:I272"/>
    <mergeCell ref="H273:I273"/>
    <mergeCell ref="H274:I274"/>
    <mergeCell ref="H275:I275"/>
    <mergeCell ref="H276:I276"/>
    <mergeCell ref="H260:I260"/>
    <mergeCell ref="H261:I261"/>
    <mergeCell ref="H262:I262"/>
    <mergeCell ref="H263:I263"/>
    <mergeCell ref="H264:I264"/>
    <mergeCell ref="H265:I265"/>
    <mergeCell ref="H266:I266"/>
    <mergeCell ref="H267:I267"/>
    <mergeCell ref="H268:I268"/>
    <mergeCell ref="H251:I251"/>
    <mergeCell ref="H252:I252"/>
    <mergeCell ref="H253:I253"/>
    <mergeCell ref="H254:I254"/>
    <mergeCell ref="H255:I255"/>
    <mergeCell ref="H256:I256"/>
    <mergeCell ref="H257:I257"/>
    <mergeCell ref="H258:I258"/>
    <mergeCell ref="H259:I259"/>
    <mergeCell ref="H243:I243"/>
    <mergeCell ref="H244:I244"/>
    <mergeCell ref="H245:I245"/>
    <mergeCell ref="H246:I246"/>
    <mergeCell ref="H247:I247"/>
    <mergeCell ref="H248:I248"/>
    <mergeCell ref="H249:I249"/>
    <mergeCell ref="H25:I25"/>
    <mergeCell ref="H250:I250"/>
    <mergeCell ref="H26:I26"/>
    <mergeCell ref="H235:I235"/>
    <mergeCell ref="H236:I236"/>
    <mergeCell ref="H237:I237"/>
    <mergeCell ref="H238:I238"/>
    <mergeCell ref="H239:I239"/>
    <mergeCell ref="H24:I24"/>
    <mergeCell ref="H240:I240"/>
    <mergeCell ref="H241:I241"/>
    <mergeCell ref="H242:I242"/>
    <mergeCell ref="H227:I227"/>
    <mergeCell ref="H228:I228"/>
    <mergeCell ref="H229:I229"/>
    <mergeCell ref="H23:I23"/>
    <mergeCell ref="H230:I230"/>
    <mergeCell ref="H231:I231"/>
    <mergeCell ref="H232:I232"/>
    <mergeCell ref="H233:I233"/>
    <mergeCell ref="H234:I234"/>
    <mergeCell ref="H219:I219"/>
    <mergeCell ref="H22:I22"/>
    <mergeCell ref="H220:I220"/>
    <mergeCell ref="H221:I221"/>
    <mergeCell ref="H222:I222"/>
    <mergeCell ref="H223:I223"/>
    <mergeCell ref="H224:I224"/>
    <mergeCell ref="H225:I225"/>
    <mergeCell ref="H226:I226"/>
    <mergeCell ref="H210:I210"/>
    <mergeCell ref="H211:I211"/>
    <mergeCell ref="H212:I212"/>
    <mergeCell ref="H213:I213"/>
    <mergeCell ref="H214:I214"/>
    <mergeCell ref="H215:I215"/>
    <mergeCell ref="H216:I216"/>
    <mergeCell ref="H217:I217"/>
    <mergeCell ref="H218:I218"/>
    <mergeCell ref="H202:I202"/>
    <mergeCell ref="H203:I203"/>
    <mergeCell ref="H204:I204"/>
    <mergeCell ref="H205:I205"/>
    <mergeCell ref="H206:I206"/>
    <mergeCell ref="H207:I207"/>
    <mergeCell ref="H208:I208"/>
    <mergeCell ref="H209:I209"/>
    <mergeCell ref="H21:I21"/>
    <mergeCell ref="H195:I195"/>
    <mergeCell ref="H196:I196"/>
    <mergeCell ref="H197:I197"/>
    <mergeCell ref="H198:I198"/>
    <mergeCell ref="H199:I199"/>
    <mergeCell ref="H2:L2"/>
    <mergeCell ref="H20:I20"/>
    <mergeCell ref="H200:I200"/>
    <mergeCell ref="H201:I201"/>
    <mergeCell ref="H187:I187"/>
    <mergeCell ref="H188:I188"/>
    <mergeCell ref="H189:I189"/>
    <mergeCell ref="H19:I19"/>
    <mergeCell ref="H190:I190"/>
    <mergeCell ref="H191:I191"/>
    <mergeCell ref="H192:I192"/>
    <mergeCell ref="H193:I193"/>
    <mergeCell ref="H194:I194"/>
    <mergeCell ref="H179:I179"/>
    <mergeCell ref="H18:I18"/>
    <mergeCell ref="H180:I180"/>
    <mergeCell ref="H181:I181"/>
    <mergeCell ref="H182:I182"/>
    <mergeCell ref="H183:I183"/>
    <mergeCell ref="H184:I184"/>
    <mergeCell ref="H185:I185"/>
    <mergeCell ref="H186:I186"/>
    <mergeCell ref="H170:I170"/>
    <mergeCell ref="H171:I171"/>
    <mergeCell ref="H172:I172"/>
    <mergeCell ref="H173:I173"/>
    <mergeCell ref="H174:I174"/>
    <mergeCell ref="H175:I175"/>
    <mergeCell ref="H176:I176"/>
    <mergeCell ref="H177:I177"/>
    <mergeCell ref="H178:I178"/>
    <mergeCell ref="H161:I161"/>
    <mergeCell ref="H162:I162"/>
    <mergeCell ref="H163:I163"/>
    <mergeCell ref="H164:I164"/>
    <mergeCell ref="H165:I165"/>
    <mergeCell ref="H166:I166"/>
    <mergeCell ref="H167:I167"/>
    <mergeCell ref="H168:I168"/>
    <mergeCell ref="H169:I169"/>
    <mergeCell ref="H153:I153"/>
    <mergeCell ref="H154:I154"/>
    <mergeCell ref="H155:I155"/>
    <mergeCell ref="H156:I156"/>
    <mergeCell ref="H157:I157"/>
    <mergeCell ref="H158:I158"/>
    <mergeCell ref="H159:I159"/>
    <mergeCell ref="H16:I16"/>
    <mergeCell ref="H160:I160"/>
    <mergeCell ref="H17:I17"/>
    <mergeCell ref="H145:I145"/>
    <mergeCell ref="H146:I146"/>
    <mergeCell ref="H147:I147"/>
    <mergeCell ref="H148:I148"/>
    <mergeCell ref="H149:I149"/>
    <mergeCell ref="H15:I15"/>
    <mergeCell ref="H150:I150"/>
    <mergeCell ref="H151:I151"/>
    <mergeCell ref="H152:I152"/>
    <mergeCell ref="H137:I137"/>
    <mergeCell ref="H138:I138"/>
    <mergeCell ref="H139:I139"/>
    <mergeCell ref="H14:I14"/>
    <mergeCell ref="H140:I140"/>
    <mergeCell ref="H141:I141"/>
    <mergeCell ref="H142:I142"/>
    <mergeCell ref="H143:I143"/>
    <mergeCell ref="H144:I144"/>
    <mergeCell ref="H129:I129"/>
    <mergeCell ref="H13:I13"/>
    <mergeCell ref="H130:I130"/>
    <mergeCell ref="H131:I131"/>
    <mergeCell ref="H132:I132"/>
    <mergeCell ref="H133:I133"/>
    <mergeCell ref="H134:I134"/>
    <mergeCell ref="H135:I135"/>
    <mergeCell ref="H136:I136"/>
    <mergeCell ref="H120:I120"/>
    <mergeCell ref="H121:I121"/>
    <mergeCell ref="H122:I122"/>
    <mergeCell ref="H123:I123"/>
    <mergeCell ref="H124:I124"/>
    <mergeCell ref="H125:I125"/>
    <mergeCell ref="H126:I126"/>
    <mergeCell ref="H127:I127"/>
    <mergeCell ref="H128:I128"/>
    <mergeCell ref="H112:I112"/>
    <mergeCell ref="H113:I113"/>
    <mergeCell ref="H114:I114"/>
    <mergeCell ref="H115:I115"/>
    <mergeCell ref="H116:I116"/>
    <mergeCell ref="H117:I117"/>
    <mergeCell ref="H118:I118"/>
    <mergeCell ref="H119:I119"/>
    <mergeCell ref="H12:I12"/>
    <mergeCell ref="H104:I104"/>
    <mergeCell ref="H105:I105"/>
    <mergeCell ref="H106:I106"/>
    <mergeCell ref="H107:I107"/>
    <mergeCell ref="H108:I108"/>
    <mergeCell ref="H109:I109"/>
    <mergeCell ref="H11:I11"/>
    <mergeCell ref="H110:I110"/>
    <mergeCell ref="H111:I111"/>
    <mergeCell ref="F361:G361"/>
    <mergeCell ref="F362:G362"/>
    <mergeCell ref="F363:G363"/>
    <mergeCell ref="F364:G364"/>
    <mergeCell ref="F365:G365"/>
    <mergeCell ref="F366:G366"/>
    <mergeCell ref="F367:G367"/>
    <mergeCell ref="F37:G37"/>
    <mergeCell ref="F38:G38"/>
    <mergeCell ref="F39:G39"/>
    <mergeCell ref="F40:G40"/>
    <mergeCell ref="F41:G41"/>
    <mergeCell ref="F42:G42"/>
    <mergeCell ref="F43:G43"/>
    <mergeCell ref="F44:G44"/>
    <mergeCell ref="F45:G45"/>
    <mergeCell ref="F46:G46"/>
    <mergeCell ref="F47:G47"/>
    <mergeCell ref="F48:G48"/>
    <mergeCell ref="F49:G49"/>
    <mergeCell ref="F50:G50"/>
    <mergeCell ref="F51:G51"/>
    <mergeCell ref="F52:G52"/>
    <mergeCell ref="F53:G53"/>
    <mergeCell ref="F353:G353"/>
    <mergeCell ref="F354:G354"/>
    <mergeCell ref="F355:G355"/>
    <mergeCell ref="F356:G356"/>
    <mergeCell ref="F357:G357"/>
    <mergeCell ref="F358:G358"/>
    <mergeCell ref="F359:G359"/>
    <mergeCell ref="F36:G36"/>
    <mergeCell ref="F360:G360"/>
    <mergeCell ref="F54:G54"/>
    <mergeCell ref="F55:G55"/>
    <mergeCell ref="F56:G56"/>
    <mergeCell ref="F57:G57"/>
    <mergeCell ref="F58:G58"/>
    <mergeCell ref="F59:G59"/>
    <mergeCell ref="F60:G60"/>
    <mergeCell ref="F61:G61"/>
    <mergeCell ref="F62:G62"/>
    <mergeCell ref="F63:G63"/>
    <mergeCell ref="F64:G64"/>
    <mergeCell ref="F65:G65"/>
    <mergeCell ref="F66:G66"/>
    <mergeCell ref="F67:G67"/>
    <mergeCell ref="F68:G68"/>
    <mergeCell ref="F345:G345"/>
    <mergeCell ref="F346:G346"/>
    <mergeCell ref="F347:G347"/>
    <mergeCell ref="F348:G348"/>
    <mergeCell ref="F349:G349"/>
    <mergeCell ref="F35:G35"/>
    <mergeCell ref="F350:G350"/>
    <mergeCell ref="F351:G351"/>
    <mergeCell ref="F352:G352"/>
    <mergeCell ref="F69:G69"/>
    <mergeCell ref="F70:G70"/>
    <mergeCell ref="F71:G71"/>
    <mergeCell ref="F72:G72"/>
    <mergeCell ref="F73:G73"/>
    <mergeCell ref="F74:G74"/>
    <mergeCell ref="F75:G75"/>
    <mergeCell ref="F76:G76"/>
    <mergeCell ref="F77:G77"/>
    <mergeCell ref="F78:G78"/>
    <mergeCell ref="F79:G79"/>
    <mergeCell ref="F80:G80"/>
    <mergeCell ref="F81:G81"/>
    <mergeCell ref="F82:G82"/>
    <mergeCell ref="F83:G83"/>
    <mergeCell ref="F337:G337"/>
    <mergeCell ref="F338:G338"/>
    <mergeCell ref="F339:G339"/>
    <mergeCell ref="F34:G34"/>
    <mergeCell ref="F340:G340"/>
    <mergeCell ref="F341:G341"/>
    <mergeCell ref="F342:G342"/>
    <mergeCell ref="F343:G343"/>
    <mergeCell ref="F344:G344"/>
    <mergeCell ref="F84:G84"/>
    <mergeCell ref="F85:G85"/>
    <mergeCell ref="F86:G86"/>
    <mergeCell ref="F87:G87"/>
    <mergeCell ref="F88:G88"/>
    <mergeCell ref="F89:G89"/>
    <mergeCell ref="F90:G90"/>
    <mergeCell ref="F91:G91"/>
    <mergeCell ref="F92:G92"/>
    <mergeCell ref="F93:G93"/>
    <mergeCell ref="F94:G94"/>
    <mergeCell ref="F95:G95"/>
    <mergeCell ref="F96:G96"/>
    <mergeCell ref="F97:G97"/>
    <mergeCell ref="F98:G98"/>
    <mergeCell ref="F329:G329"/>
    <mergeCell ref="F33:G33"/>
    <mergeCell ref="F330:G330"/>
    <mergeCell ref="F331:G331"/>
    <mergeCell ref="F332:G332"/>
    <mergeCell ref="F333:G333"/>
    <mergeCell ref="F334:G334"/>
    <mergeCell ref="F335:G335"/>
    <mergeCell ref="F336:G336"/>
    <mergeCell ref="F99:G99"/>
    <mergeCell ref="F320:G320"/>
    <mergeCell ref="F321:G321"/>
    <mergeCell ref="F322:G322"/>
    <mergeCell ref="F323:G323"/>
    <mergeCell ref="F324:G324"/>
    <mergeCell ref="F325:G325"/>
    <mergeCell ref="F326:G326"/>
    <mergeCell ref="F327:G327"/>
    <mergeCell ref="F328:G328"/>
    <mergeCell ref="F311:G311"/>
    <mergeCell ref="F312:G312"/>
    <mergeCell ref="F313:G313"/>
    <mergeCell ref="F314:G314"/>
    <mergeCell ref="F315:G315"/>
    <mergeCell ref="F316:G316"/>
    <mergeCell ref="F317:G317"/>
    <mergeCell ref="F318:G318"/>
    <mergeCell ref="F319:G319"/>
    <mergeCell ref="F303:G303"/>
    <mergeCell ref="F304:G304"/>
    <mergeCell ref="F305:G305"/>
    <mergeCell ref="F306:G306"/>
    <mergeCell ref="F307:G307"/>
    <mergeCell ref="F308:G308"/>
    <mergeCell ref="F309:G309"/>
    <mergeCell ref="F31:G31"/>
    <mergeCell ref="F310:G310"/>
    <mergeCell ref="F32:G32"/>
    <mergeCell ref="F295:G295"/>
    <mergeCell ref="F296:G296"/>
    <mergeCell ref="F297:G297"/>
    <mergeCell ref="F298:G298"/>
    <mergeCell ref="F299:G299"/>
    <mergeCell ref="F30:G30"/>
    <mergeCell ref="F300:G300"/>
    <mergeCell ref="F301:G301"/>
    <mergeCell ref="F302:G302"/>
    <mergeCell ref="F287:G287"/>
    <mergeCell ref="F288:G288"/>
    <mergeCell ref="F289:G289"/>
    <mergeCell ref="F29:G29"/>
    <mergeCell ref="F290:G290"/>
    <mergeCell ref="F291:G291"/>
    <mergeCell ref="F292:G292"/>
    <mergeCell ref="F293:G293"/>
    <mergeCell ref="F294:G294"/>
    <mergeCell ref="F279:G279"/>
    <mergeCell ref="F28:G28"/>
    <mergeCell ref="F280:G280"/>
    <mergeCell ref="F281:G281"/>
    <mergeCell ref="F282:G282"/>
    <mergeCell ref="F283:G283"/>
    <mergeCell ref="F284:G284"/>
    <mergeCell ref="F285:G285"/>
    <mergeCell ref="F286:G286"/>
    <mergeCell ref="F270:G270"/>
    <mergeCell ref="F271:G271"/>
    <mergeCell ref="F272:G272"/>
    <mergeCell ref="F273:G273"/>
    <mergeCell ref="F274:G274"/>
    <mergeCell ref="F275:G275"/>
    <mergeCell ref="F276:G276"/>
    <mergeCell ref="F277:G277"/>
    <mergeCell ref="F278:G278"/>
    <mergeCell ref="F261:G261"/>
    <mergeCell ref="F262:G262"/>
    <mergeCell ref="F263:G263"/>
    <mergeCell ref="F264:G264"/>
    <mergeCell ref="F265:G265"/>
    <mergeCell ref="F266:G266"/>
    <mergeCell ref="F267:G267"/>
    <mergeCell ref="F268:G268"/>
    <mergeCell ref="F269:G269"/>
    <mergeCell ref="F253:G253"/>
    <mergeCell ref="F254:G254"/>
    <mergeCell ref="F255:G255"/>
    <mergeCell ref="F256:G256"/>
    <mergeCell ref="F257:G257"/>
    <mergeCell ref="F258:G258"/>
    <mergeCell ref="F259:G259"/>
    <mergeCell ref="F26:G26"/>
    <mergeCell ref="F260:G260"/>
    <mergeCell ref="F27:G27"/>
    <mergeCell ref="F245:G245"/>
    <mergeCell ref="F246:G246"/>
    <mergeCell ref="F247:G247"/>
    <mergeCell ref="F248:G248"/>
    <mergeCell ref="F249:G249"/>
    <mergeCell ref="F25:G25"/>
    <mergeCell ref="F250:G250"/>
    <mergeCell ref="F251:G251"/>
    <mergeCell ref="F252:G252"/>
    <mergeCell ref="F237:G237"/>
    <mergeCell ref="F238:G238"/>
    <mergeCell ref="F239:G239"/>
    <mergeCell ref="F24:G24"/>
    <mergeCell ref="F240:G240"/>
    <mergeCell ref="F241:G241"/>
    <mergeCell ref="F242:G242"/>
    <mergeCell ref="F243:G243"/>
    <mergeCell ref="F244:G244"/>
    <mergeCell ref="F229:G229"/>
    <mergeCell ref="F23:G23"/>
    <mergeCell ref="F230:G230"/>
    <mergeCell ref="F231:G231"/>
    <mergeCell ref="F232:G232"/>
    <mergeCell ref="F233:G233"/>
    <mergeCell ref="F234:G234"/>
    <mergeCell ref="F235:G235"/>
    <mergeCell ref="F236:G236"/>
    <mergeCell ref="F220:G220"/>
    <mergeCell ref="F221:G221"/>
    <mergeCell ref="F222:G222"/>
    <mergeCell ref="F223:G223"/>
    <mergeCell ref="F224:G224"/>
    <mergeCell ref="F225:G225"/>
    <mergeCell ref="F226:G226"/>
    <mergeCell ref="F227:G227"/>
    <mergeCell ref="F228:G228"/>
    <mergeCell ref="F211:G211"/>
    <mergeCell ref="F212:G212"/>
    <mergeCell ref="F213:G213"/>
    <mergeCell ref="F214:G214"/>
    <mergeCell ref="F215:G215"/>
    <mergeCell ref="F216:G216"/>
    <mergeCell ref="F217:G217"/>
    <mergeCell ref="F218:G218"/>
    <mergeCell ref="F219:G219"/>
    <mergeCell ref="F203:G203"/>
    <mergeCell ref="F204:G204"/>
    <mergeCell ref="F205:G205"/>
    <mergeCell ref="F206:G206"/>
    <mergeCell ref="F207:G207"/>
    <mergeCell ref="F208:G208"/>
    <mergeCell ref="F209:G209"/>
    <mergeCell ref="F21:G21"/>
    <mergeCell ref="F210:G210"/>
    <mergeCell ref="F22:G22"/>
    <mergeCell ref="F195:G195"/>
    <mergeCell ref="F196:G196"/>
    <mergeCell ref="F197:G197"/>
    <mergeCell ref="F198:G198"/>
    <mergeCell ref="F199:G199"/>
    <mergeCell ref="F20:G20"/>
    <mergeCell ref="F200:G200"/>
    <mergeCell ref="F201:G201"/>
    <mergeCell ref="F202:G202"/>
    <mergeCell ref="F187:G187"/>
    <mergeCell ref="F188:G188"/>
    <mergeCell ref="F189:G189"/>
    <mergeCell ref="F19:G19"/>
    <mergeCell ref="F190:G190"/>
    <mergeCell ref="F191:G191"/>
    <mergeCell ref="F192:G192"/>
    <mergeCell ref="F193:G193"/>
    <mergeCell ref="F194:G194"/>
    <mergeCell ref="F179:G179"/>
    <mergeCell ref="F18:G18"/>
    <mergeCell ref="F180:G180"/>
    <mergeCell ref="F181:G181"/>
    <mergeCell ref="F182:G182"/>
    <mergeCell ref="F183:G183"/>
    <mergeCell ref="F184:G184"/>
    <mergeCell ref="F185:G185"/>
    <mergeCell ref="F186:G186"/>
    <mergeCell ref="F170:G170"/>
    <mergeCell ref="F171:G171"/>
    <mergeCell ref="F172:G172"/>
    <mergeCell ref="F173:G173"/>
    <mergeCell ref="F174:G174"/>
    <mergeCell ref="F175:G175"/>
    <mergeCell ref="F176:G176"/>
    <mergeCell ref="F177:G177"/>
    <mergeCell ref="F178:G178"/>
    <mergeCell ref="F161:G161"/>
    <mergeCell ref="F162:G162"/>
    <mergeCell ref="F163:G163"/>
    <mergeCell ref="F164:G164"/>
    <mergeCell ref="F165:G165"/>
    <mergeCell ref="F166:G166"/>
    <mergeCell ref="F167:G167"/>
    <mergeCell ref="F168:G168"/>
    <mergeCell ref="F169:G169"/>
    <mergeCell ref="F153:G153"/>
    <mergeCell ref="F154:G154"/>
    <mergeCell ref="F155:G155"/>
    <mergeCell ref="F156:G156"/>
    <mergeCell ref="F157:G157"/>
    <mergeCell ref="F158:G158"/>
    <mergeCell ref="F159:G159"/>
    <mergeCell ref="F16:G16"/>
    <mergeCell ref="F160:G160"/>
    <mergeCell ref="F17:G17"/>
    <mergeCell ref="F145:G145"/>
    <mergeCell ref="F146:G146"/>
    <mergeCell ref="F147:G147"/>
    <mergeCell ref="F148:G148"/>
    <mergeCell ref="F149:G149"/>
    <mergeCell ref="F15:G15"/>
    <mergeCell ref="F150:G150"/>
    <mergeCell ref="F151:G151"/>
    <mergeCell ref="F152:G152"/>
    <mergeCell ref="F137:G137"/>
    <mergeCell ref="F138:G138"/>
    <mergeCell ref="F139:G139"/>
    <mergeCell ref="F14:G14"/>
    <mergeCell ref="F140:G140"/>
    <mergeCell ref="F141:G141"/>
    <mergeCell ref="F142:G142"/>
    <mergeCell ref="F143:G143"/>
    <mergeCell ref="F144:G144"/>
    <mergeCell ref="F129:G129"/>
    <mergeCell ref="F13:G13"/>
    <mergeCell ref="F130:G130"/>
    <mergeCell ref="F131:G131"/>
    <mergeCell ref="F132:G132"/>
    <mergeCell ref="F133:G133"/>
    <mergeCell ref="F134:G134"/>
    <mergeCell ref="F135:G135"/>
    <mergeCell ref="F136:G136"/>
    <mergeCell ref="F120:G120"/>
    <mergeCell ref="F121:G121"/>
    <mergeCell ref="F122:G122"/>
    <mergeCell ref="F123:G123"/>
    <mergeCell ref="F124:G124"/>
    <mergeCell ref="F125:G125"/>
    <mergeCell ref="F126:G126"/>
    <mergeCell ref="F127:G127"/>
    <mergeCell ref="F128:G128"/>
    <mergeCell ref="F112:G112"/>
    <mergeCell ref="F113:G113"/>
    <mergeCell ref="F114:G114"/>
    <mergeCell ref="F115:G115"/>
    <mergeCell ref="F116:G116"/>
    <mergeCell ref="F117:G117"/>
    <mergeCell ref="F118:G118"/>
    <mergeCell ref="F119:G119"/>
    <mergeCell ref="F12:G12"/>
    <mergeCell ref="F104:G104"/>
    <mergeCell ref="F105:G105"/>
    <mergeCell ref="F106:G106"/>
    <mergeCell ref="F107:G107"/>
    <mergeCell ref="F108:G108"/>
    <mergeCell ref="F109:G109"/>
    <mergeCell ref="F11:G11"/>
    <mergeCell ref="F110:G110"/>
    <mergeCell ref="F111:G111"/>
    <mergeCell ref="B1:F3"/>
    <mergeCell ref="B10:E10"/>
    <mergeCell ref="B5:L5"/>
    <mergeCell ref="B7:D8"/>
    <mergeCell ref="F10:G10"/>
    <mergeCell ref="F100:G100"/>
    <mergeCell ref="F101:G101"/>
    <mergeCell ref="F102:G102"/>
    <mergeCell ref="F103:G103"/>
    <mergeCell ref="G8:H8"/>
    <mergeCell ref="H10:L10"/>
    <mergeCell ref="H100:I100"/>
    <mergeCell ref="H101:I101"/>
    <mergeCell ref="H102:I102"/>
    <mergeCell ref="H103:I103"/>
  </mergeCells>
  <pageMargins left="0.7" right="0.7" top="0.75" bottom="0.75" header="0.3" footer="0.3"/>
  <pageSetup paperSize="9" orientation="portrait"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3"/>
  <sheetViews>
    <sheetView zoomScaleNormal="100" workbookViewId="0"/>
  </sheetViews>
  <sheetFormatPr defaultRowHeight="14.5" x14ac:dyDescent="0.25"/>
  <cols>
    <col min="1" max="1" width="143.81640625" customWidth="1"/>
    <col min="2" max="2" width="18.90625" customWidth="1"/>
  </cols>
  <sheetData>
    <row r="1" s="1" customFormat="1" ht="279.39999999999998" customHeight="1" x14ac:dyDescent="0.2"/>
    <row r="2" s="1" customFormat="1" ht="44.75" customHeight="1" x14ac:dyDescent="0.2"/>
    <row r="3" s="1" customFormat="1" ht="19.149999999999999" customHeight="1" x14ac:dyDescent="0.2"/>
  </sheetData>
  <pageMargins left="0.7" right="0.7" top="0.75" bottom="0.75" header="0.3" footer="0.3"/>
  <pageSetup paperSize="9" scale="78" orientation="landscape"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F0DE6B-558B-4004-A33B-EF9C840AFA46}">
  <sheetPr>
    <tabColor theme="4" tint="-0.499984740745262"/>
  </sheetPr>
  <dimension ref="A1:J112"/>
  <sheetViews>
    <sheetView view="pageBreakPreview" zoomScale="60" zoomScaleNormal="70" workbookViewId="0">
      <selection activeCell="C75" sqref="C75"/>
    </sheetView>
  </sheetViews>
  <sheetFormatPr defaultRowHeight="14.5" x14ac:dyDescent="0.3"/>
  <cols>
    <col min="1" max="1" width="12.08984375" style="165" customWidth="1"/>
    <col min="2" max="2" width="55.08984375" style="165" bestFit="1" customWidth="1"/>
    <col min="3" max="3" width="39.08984375" style="165" customWidth="1"/>
    <col min="4" max="7" width="37.26953125" style="165" customWidth="1"/>
    <col min="8" max="8" width="6.6328125" style="165" customWidth="1"/>
    <col min="9" max="9" width="83.6328125" style="165" customWidth="1"/>
    <col min="10" max="10" width="43.36328125" style="165" customWidth="1"/>
    <col min="11" max="16384" width="8.7265625" style="160"/>
  </cols>
  <sheetData>
    <row r="1" spans="1:10" x14ac:dyDescent="0.3">
      <c r="A1" s="259" t="s">
        <v>1881</v>
      </c>
      <c r="B1" s="259"/>
    </row>
    <row r="2" spans="1:10" ht="31" x14ac:dyDescent="0.3">
      <c r="A2" s="157" t="s">
        <v>1882</v>
      </c>
      <c r="B2" s="157"/>
      <c r="C2" s="158"/>
      <c r="D2" s="158"/>
      <c r="E2" s="158"/>
      <c r="F2" s="159" t="s">
        <v>1351</v>
      </c>
      <c r="G2" s="203"/>
      <c r="H2" s="158"/>
      <c r="I2" s="157"/>
      <c r="J2" s="158"/>
    </row>
    <row r="3" spans="1:10" ht="15" thickBot="1" x14ac:dyDescent="0.35">
      <c r="A3" s="158"/>
      <c r="B3" s="161"/>
      <c r="C3" s="161"/>
      <c r="D3" s="158"/>
      <c r="E3" s="158"/>
      <c r="F3" s="158"/>
      <c r="G3" s="158"/>
      <c r="H3" s="158"/>
    </row>
    <row r="4" spans="1:10" ht="19" thickBot="1" x14ac:dyDescent="0.35">
      <c r="A4" s="162"/>
      <c r="B4" s="163" t="s">
        <v>0</v>
      </c>
      <c r="C4" s="164" t="s">
        <v>1352</v>
      </c>
      <c r="D4" s="162"/>
      <c r="E4" s="162"/>
      <c r="F4" s="158"/>
      <c r="G4" s="158"/>
      <c r="H4" s="158"/>
      <c r="I4" s="173" t="s">
        <v>1883</v>
      </c>
      <c r="J4" s="256" t="s">
        <v>1861</v>
      </c>
    </row>
    <row r="5" spans="1:10" ht="15" thickBot="1" x14ac:dyDescent="0.35">
      <c r="H5" s="158"/>
      <c r="I5" s="260" t="s">
        <v>1863</v>
      </c>
      <c r="J5" s="165" t="s">
        <v>48</v>
      </c>
    </row>
    <row r="6" spans="1:10" ht="18.5" x14ac:dyDescent="0.3">
      <c r="A6" s="166"/>
      <c r="B6" s="167" t="s">
        <v>1884</v>
      </c>
      <c r="C6" s="166"/>
      <c r="E6" s="168"/>
      <c r="F6" s="168"/>
      <c r="G6" s="168"/>
      <c r="H6" s="158"/>
      <c r="I6" s="260" t="s">
        <v>1865</v>
      </c>
      <c r="J6" s="165" t="s">
        <v>1866</v>
      </c>
    </row>
    <row r="7" spans="1:10" x14ac:dyDescent="0.3">
      <c r="B7" s="169" t="s">
        <v>1885</v>
      </c>
      <c r="H7" s="158"/>
      <c r="I7" s="260" t="s">
        <v>1868</v>
      </c>
      <c r="J7" s="165" t="s">
        <v>1869</v>
      </c>
    </row>
    <row r="8" spans="1:10" x14ac:dyDescent="0.3">
      <c r="B8" s="169" t="s">
        <v>748</v>
      </c>
      <c r="H8" s="158"/>
      <c r="I8" s="260" t="s">
        <v>1886</v>
      </c>
      <c r="J8" s="165" t="s">
        <v>1887</v>
      </c>
    </row>
    <row r="9" spans="1:10" ht="15" thickBot="1" x14ac:dyDescent="0.35">
      <c r="B9" s="171" t="s">
        <v>749</v>
      </c>
      <c r="H9" s="158"/>
    </row>
    <row r="10" spans="1:10" x14ac:dyDescent="0.3">
      <c r="B10" s="172"/>
      <c r="H10" s="158"/>
      <c r="I10" s="261" t="s">
        <v>1888</v>
      </c>
    </row>
    <row r="11" spans="1:10" x14ac:dyDescent="0.3">
      <c r="B11" s="172"/>
      <c r="H11" s="158"/>
      <c r="I11" s="261" t="s">
        <v>1889</v>
      </c>
    </row>
    <row r="12" spans="1:10" ht="37" x14ac:dyDescent="0.3">
      <c r="A12" s="173" t="s">
        <v>6</v>
      </c>
      <c r="B12" s="173" t="s">
        <v>747</v>
      </c>
      <c r="C12" s="174"/>
      <c r="D12" s="174"/>
      <c r="E12" s="174"/>
      <c r="F12" s="174"/>
      <c r="G12" s="174"/>
      <c r="H12" s="158"/>
    </row>
    <row r="13" spans="1:10" x14ac:dyDescent="0.3">
      <c r="A13" s="182"/>
      <c r="B13" s="183" t="s">
        <v>750</v>
      </c>
      <c r="C13" s="182" t="s">
        <v>751</v>
      </c>
      <c r="D13" s="182" t="s">
        <v>752</v>
      </c>
      <c r="E13" s="184"/>
      <c r="F13" s="185"/>
      <c r="G13" s="185"/>
      <c r="H13" s="158"/>
    </row>
    <row r="14" spans="1:10" x14ac:dyDescent="0.3">
      <c r="A14" s="165" t="s">
        <v>753</v>
      </c>
      <c r="B14" s="180" t="s">
        <v>754</v>
      </c>
      <c r="C14" s="262"/>
      <c r="D14" s="262"/>
      <c r="E14" s="168"/>
      <c r="F14" s="168"/>
      <c r="G14" s="168"/>
      <c r="H14" s="158"/>
    </row>
    <row r="15" spans="1:10" x14ac:dyDescent="0.3">
      <c r="A15" s="165" t="s">
        <v>755</v>
      </c>
      <c r="B15" s="180" t="s">
        <v>756</v>
      </c>
      <c r="C15" s="165" t="s">
        <v>757</v>
      </c>
      <c r="D15" s="165" t="s">
        <v>758</v>
      </c>
      <c r="E15" s="168"/>
      <c r="F15" s="168"/>
      <c r="G15" s="168"/>
      <c r="H15" s="158"/>
    </row>
    <row r="16" spans="1:10" x14ac:dyDescent="0.3">
      <c r="A16" s="165" t="s">
        <v>759</v>
      </c>
      <c r="B16" s="180" t="s">
        <v>760</v>
      </c>
      <c r="E16" s="168"/>
      <c r="F16" s="168"/>
      <c r="G16" s="168"/>
      <c r="H16" s="158"/>
    </row>
    <row r="17" spans="1:8" x14ac:dyDescent="0.3">
      <c r="A17" s="165" t="s">
        <v>761</v>
      </c>
      <c r="B17" s="180" t="s">
        <v>762</v>
      </c>
      <c r="E17" s="168"/>
      <c r="F17" s="168"/>
      <c r="G17" s="168"/>
      <c r="H17" s="158"/>
    </row>
    <row r="18" spans="1:8" x14ac:dyDescent="0.3">
      <c r="A18" s="165" t="s">
        <v>763</v>
      </c>
      <c r="B18" s="180" t="s">
        <v>764</v>
      </c>
      <c r="E18" s="168"/>
      <c r="F18" s="168"/>
      <c r="G18" s="168"/>
      <c r="H18" s="158"/>
    </row>
    <row r="19" spans="1:8" x14ac:dyDescent="0.3">
      <c r="A19" s="165" t="s">
        <v>765</v>
      </c>
      <c r="B19" s="180" t="s">
        <v>766</v>
      </c>
      <c r="E19" s="168"/>
      <c r="F19" s="168"/>
      <c r="G19" s="168"/>
      <c r="H19" s="158"/>
    </row>
    <row r="20" spans="1:8" x14ac:dyDescent="0.3">
      <c r="A20" s="165" t="s">
        <v>767</v>
      </c>
      <c r="B20" s="180" t="s">
        <v>768</v>
      </c>
      <c r="E20" s="168"/>
      <c r="F20" s="168"/>
      <c r="G20" s="168"/>
      <c r="H20" s="158"/>
    </row>
    <row r="21" spans="1:8" x14ac:dyDescent="0.3">
      <c r="A21" s="165" t="s">
        <v>769</v>
      </c>
      <c r="B21" s="180" t="s">
        <v>770</v>
      </c>
      <c r="E21" s="168"/>
      <c r="F21" s="168"/>
      <c r="G21" s="168"/>
      <c r="H21" s="158"/>
    </row>
    <row r="22" spans="1:8" x14ac:dyDescent="0.3">
      <c r="A22" s="165" t="s">
        <v>771</v>
      </c>
      <c r="B22" s="180" t="s">
        <v>772</v>
      </c>
      <c r="E22" s="168"/>
      <c r="F22" s="168"/>
      <c r="G22" s="168"/>
      <c r="H22" s="158"/>
    </row>
    <row r="23" spans="1:8" ht="29" x14ac:dyDescent="0.3">
      <c r="A23" s="165" t="s">
        <v>773</v>
      </c>
      <c r="B23" s="180" t="s">
        <v>774</v>
      </c>
      <c r="C23" s="165" t="s">
        <v>775</v>
      </c>
      <c r="E23" s="168"/>
      <c r="F23" s="168"/>
      <c r="G23" s="168"/>
      <c r="H23" s="158"/>
    </row>
    <row r="24" spans="1:8" x14ac:dyDescent="0.3">
      <c r="A24" s="165" t="s">
        <v>776</v>
      </c>
      <c r="B24" s="180" t="s">
        <v>777</v>
      </c>
      <c r="C24" s="165" t="s">
        <v>778</v>
      </c>
      <c r="E24" s="168"/>
      <c r="F24" s="168"/>
      <c r="G24" s="168"/>
      <c r="H24" s="158"/>
    </row>
    <row r="25" spans="1:8" x14ac:dyDescent="0.3">
      <c r="A25" s="165" t="s">
        <v>779</v>
      </c>
      <c r="B25" s="178" t="s">
        <v>1890</v>
      </c>
      <c r="E25" s="168"/>
      <c r="F25" s="168"/>
      <c r="G25" s="168"/>
      <c r="H25" s="158"/>
    </row>
    <row r="26" spans="1:8" x14ac:dyDescent="0.3">
      <c r="A26" s="165" t="s">
        <v>780</v>
      </c>
      <c r="B26" s="178"/>
      <c r="E26" s="168"/>
      <c r="F26" s="168"/>
      <c r="G26" s="168"/>
      <c r="H26" s="158"/>
    </row>
    <row r="27" spans="1:8" x14ac:dyDescent="0.3">
      <c r="A27" s="165" t="s">
        <v>781</v>
      </c>
      <c r="B27" s="178"/>
      <c r="E27" s="168"/>
      <c r="F27" s="168"/>
      <c r="G27" s="168"/>
      <c r="H27" s="158"/>
    </row>
    <row r="28" spans="1:8" x14ac:dyDescent="0.3">
      <c r="A28" s="165" t="s">
        <v>782</v>
      </c>
      <c r="B28" s="178"/>
      <c r="E28" s="168"/>
      <c r="F28" s="168"/>
      <c r="G28" s="168"/>
      <c r="H28" s="158"/>
    </row>
    <row r="29" spans="1:8" x14ac:dyDescent="0.3">
      <c r="A29" s="165" t="s">
        <v>783</v>
      </c>
      <c r="B29" s="178"/>
      <c r="E29" s="168"/>
      <c r="F29" s="168"/>
      <c r="G29" s="168"/>
      <c r="H29" s="158"/>
    </row>
    <row r="30" spans="1:8" x14ac:dyDescent="0.3">
      <c r="A30" s="165" t="s">
        <v>784</v>
      </c>
      <c r="B30" s="178"/>
      <c r="E30" s="168"/>
      <c r="F30" s="168"/>
      <c r="G30" s="168"/>
      <c r="H30" s="158"/>
    </row>
    <row r="31" spans="1:8" x14ac:dyDescent="0.3">
      <c r="A31" s="165" t="s">
        <v>785</v>
      </c>
      <c r="B31" s="178"/>
      <c r="E31" s="168"/>
      <c r="F31" s="168"/>
      <c r="G31" s="168"/>
      <c r="H31" s="158"/>
    </row>
    <row r="32" spans="1:8" x14ac:dyDescent="0.3">
      <c r="A32" s="165" t="s">
        <v>786</v>
      </c>
      <c r="B32" s="178"/>
      <c r="E32" s="168"/>
      <c r="F32" s="168"/>
      <c r="G32" s="168"/>
      <c r="H32" s="158"/>
    </row>
    <row r="33" spans="1:8" ht="18.5" x14ac:dyDescent="0.3">
      <c r="A33" s="174"/>
      <c r="B33" s="173" t="s">
        <v>748</v>
      </c>
      <c r="C33" s="174"/>
      <c r="D33" s="174"/>
      <c r="E33" s="174"/>
      <c r="F33" s="174"/>
      <c r="G33" s="174"/>
      <c r="H33" s="158"/>
    </row>
    <row r="34" spans="1:8" x14ac:dyDescent="0.3">
      <c r="A34" s="182"/>
      <c r="B34" s="183" t="s">
        <v>787</v>
      </c>
      <c r="C34" s="182" t="s">
        <v>788</v>
      </c>
      <c r="D34" s="182" t="s">
        <v>752</v>
      </c>
      <c r="E34" s="182" t="s">
        <v>789</v>
      </c>
      <c r="F34" s="185"/>
      <c r="G34" s="185"/>
      <c r="H34" s="158"/>
    </row>
    <row r="35" spans="1:8" x14ac:dyDescent="0.3">
      <c r="A35" s="165" t="s">
        <v>790</v>
      </c>
      <c r="B35" s="262" t="s">
        <v>1891</v>
      </c>
      <c r="C35" s="262" t="s">
        <v>1892</v>
      </c>
      <c r="D35" s="262" t="s">
        <v>1893</v>
      </c>
      <c r="E35" s="262" t="s">
        <v>1894</v>
      </c>
      <c r="F35" s="263"/>
      <c r="G35" s="263"/>
      <c r="H35" s="158"/>
    </row>
    <row r="36" spans="1:8" x14ac:dyDescent="0.3">
      <c r="A36" s="165" t="s">
        <v>791</v>
      </c>
      <c r="B36" s="180" t="s">
        <v>1895</v>
      </c>
      <c r="C36" s="165" t="s">
        <v>1601</v>
      </c>
      <c r="D36" s="165" t="s">
        <v>1601</v>
      </c>
      <c r="E36" s="165" t="s">
        <v>1601</v>
      </c>
      <c r="H36" s="158"/>
    </row>
    <row r="37" spans="1:8" x14ac:dyDescent="0.3">
      <c r="A37" s="165" t="s">
        <v>792</v>
      </c>
      <c r="B37" s="180" t="s">
        <v>1896</v>
      </c>
      <c r="C37" s="165" t="s">
        <v>1601</v>
      </c>
      <c r="D37" s="165" t="s">
        <v>1601</v>
      </c>
      <c r="E37" s="165" t="s">
        <v>1601</v>
      </c>
      <c r="H37" s="158"/>
    </row>
    <row r="38" spans="1:8" x14ac:dyDescent="0.3">
      <c r="A38" s="165" t="s">
        <v>793</v>
      </c>
      <c r="B38" s="180" t="s">
        <v>1897</v>
      </c>
      <c r="C38" s="165" t="s">
        <v>1601</v>
      </c>
      <c r="D38" s="165" t="s">
        <v>1601</v>
      </c>
      <c r="E38" s="165" t="s">
        <v>1601</v>
      </c>
      <c r="H38" s="158"/>
    </row>
    <row r="39" spans="1:8" x14ac:dyDescent="0.3">
      <c r="A39" s="165" t="s">
        <v>794</v>
      </c>
      <c r="B39" s="180" t="s">
        <v>1898</v>
      </c>
      <c r="C39" s="165" t="s">
        <v>1601</v>
      </c>
      <c r="D39" s="165" t="s">
        <v>1601</v>
      </c>
      <c r="E39" s="165" t="s">
        <v>1601</v>
      </c>
      <c r="H39" s="158"/>
    </row>
    <row r="40" spans="1:8" x14ac:dyDescent="0.3">
      <c r="A40" s="165" t="s">
        <v>795</v>
      </c>
      <c r="B40" s="180" t="s">
        <v>1899</v>
      </c>
      <c r="C40" s="165" t="s">
        <v>1601</v>
      </c>
      <c r="D40" s="165" t="s">
        <v>1601</v>
      </c>
      <c r="E40" s="165" t="s">
        <v>1601</v>
      </c>
      <c r="H40" s="158"/>
    </row>
    <row r="41" spans="1:8" x14ac:dyDescent="0.3">
      <c r="A41" s="165" t="s">
        <v>796</v>
      </c>
      <c r="B41" s="180" t="s">
        <v>1900</v>
      </c>
      <c r="C41" s="165" t="s">
        <v>1601</v>
      </c>
      <c r="D41" s="165" t="s">
        <v>1601</v>
      </c>
      <c r="E41" s="165" t="s">
        <v>1601</v>
      </c>
      <c r="H41" s="158"/>
    </row>
    <row r="42" spans="1:8" x14ac:dyDescent="0.3">
      <c r="A42" s="165" t="s">
        <v>797</v>
      </c>
      <c r="B42" s="180" t="s">
        <v>1901</v>
      </c>
      <c r="C42" s="165" t="s">
        <v>1601</v>
      </c>
      <c r="D42" s="165" t="s">
        <v>1601</v>
      </c>
      <c r="E42" s="165" t="s">
        <v>1601</v>
      </c>
      <c r="H42" s="158"/>
    </row>
    <row r="43" spans="1:8" x14ac:dyDescent="0.3">
      <c r="A43" s="165" t="s">
        <v>798</v>
      </c>
      <c r="B43" s="180" t="s">
        <v>1902</v>
      </c>
      <c r="C43" s="165" t="s">
        <v>1601</v>
      </c>
      <c r="D43" s="165" t="s">
        <v>1601</v>
      </c>
      <c r="E43" s="165" t="s">
        <v>1601</v>
      </c>
      <c r="H43" s="158"/>
    </row>
    <row r="44" spans="1:8" x14ac:dyDescent="0.3">
      <c r="A44" s="165" t="s">
        <v>799</v>
      </c>
      <c r="B44" s="180" t="s">
        <v>1903</v>
      </c>
      <c r="C44" s="165" t="s">
        <v>1601</v>
      </c>
      <c r="D44" s="165" t="s">
        <v>1601</v>
      </c>
      <c r="E44" s="165" t="s">
        <v>1601</v>
      </c>
      <c r="H44" s="158"/>
    </row>
    <row r="45" spans="1:8" x14ac:dyDescent="0.3">
      <c r="A45" s="165" t="s">
        <v>800</v>
      </c>
      <c r="B45" s="180" t="s">
        <v>1904</v>
      </c>
      <c r="C45" s="165" t="s">
        <v>1601</v>
      </c>
      <c r="D45" s="165" t="s">
        <v>1601</v>
      </c>
      <c r="E45" s="165" t="s">
        <v>1601</v>
      </c>
      <c r="H45" s="158"/>
    </row>
    <row r="46" spans="1:8" x14ac:dyDescent="0.3">
      <c r="A46" s="165" t="s">
        <v>801</v>
      </c>
      <c r="B46" s="180" t="s">
        <v>1905</v>
      </c>
      <c r="C46" s="165" t="s">
        <v>1601</v>
      </c>
      <c r="D46" s="165" t="s">
        <v>1601</v>
      </c>
      <c r="E46" s="165" t="s">
        <v>1601</v>
      </c>
      <c r="H46" s="158"/>
    </row>
    <row r="47" spans="1:8" x14ac:dyDescent="0.3">
      <c r="A47" s="165" t="s">
        <v>802</v>
      </c>
      <c r="B47" s="180" t="s">
        <v>1906</v>
      </c>
      <c r="C47" s="165" t="s">
        <v>1601</v>
      </c>
      <c r="D47" s="165" t="s">
        <v>1601</v>
      </c>
      <c r="E47" s="165" t="s">
        <v>1601</v>
      </c>
      <c r="H47" s="158"/>
    </row>
    <row r="48" spans="1:8" x14ac:dyDescent="0.3">
      <c r="A48" s="165" t="s">
        <v>803</v>
      </c>
      <c r="B48" s="180" t="s">
        <v>1907</v>
      </c>
      <c r="C48" s="165" t="s">
        <v>1601</v>
      </c>
      <c r="D48" s="165" t="s">
        <v>1601</v>
      </c>
      <c r="E48" s="165" t="s">
        <v>1601</v>
      </c>
      <c r="H48" s="158"/>
    </row>
    <row r="49" spans="1:8" x14ac:dyDescent="0.3">
      <c r="A49" s="165" t="s">
        <v>804</v>
      </c>
      <c r="B49" s="180" t="s">
        <v>1908</v>
      </c>
      <c r="C49" s="165" t="s">
        <v>1601</v>
      </c>
      <c r="D49" s="165" t="s">
        <v>1601</v>
      </c>
      <c r="E49" s="165" t="s">
        <v>1601</v>
      </c>
      <c r="H49" s="158"/>
    </row>
    <row r="50" spans="1:8" x14ac:dyDescent="0.3">
      <c r="A50" s="165" t="s">
        <v>805</v>
      </c>
      <c r="B50" s="180" t="s">
        <v>1909</v>
      </c>
      <c r="C50" s="165" t="s">
        <v>1601</v>
      </c>
      <c r="D50" s="165" t="s">
        <v>1601</v>
      </c>
      <c r="E50" s="165" t="s">
        <v>1601</v>
      </c>
      <c r="H50" s="158"/>
    </row>
    <row r="51" spans="1:8" x14ac:dyDescent="0.3">
      <c r="A51" s="165" t="s">
        <v>806</v>
      </c>
      <c r="B51" s="180" t="s">
        <v>1910</v>
      </c>
      <c r="C51" s="165" t="s">
        <v>1601</v>
      </c>
      <c r="D51" s="165" t="s">
        <v>1601</v>
      </c>
      <c r="E51" s="165" t="s">
        <v>1601</v>
      </c>
      <c r="H51" s="158"/>
    </row>
    <row r="52" spans="1:8" x14ac:dyDescent="0.3">
      <c r="A52" s="165" t="s">
        <v>807</v>
      </c>
      <c r="B52" s="180" t="s">
        <v>1911</v>
      </c>
      <c r="C52" s="165" t="s">
        <v>1601</v>
      </c>
      <c r="D52" s="165" t="s">
        <v>1601</v>
      </c>
      <c r="E52" s="165" t="s">
        <v>1601</v>
      </c>
      <c r="H52" s="158"/>
    </row>
    <row r="53" spans="1:8" x14ac:dyDescent="0.3">
      <c r="A53" s="165" t="s">
        <v>808</v>
      </c>
      <c r="B53" s="180" t="s">
        <v>1912</v>
      </c>
      <c r="C53" s="165" t="s">
        <v>1601</v>
      </c>
      <c r="D53" s="165" t="s">
        <v>1601</v>
      </c>
      <c r="E53" s="165" t="s">
        <v>1601</v>
      </c>
      <c r="H53" s="158"/>
    </row>
    <row r="54" spans="1:8" x14ac:dyDescent="0.3">
      <c r="A54" s="165" t="s">
        <v>809</v>
      </c>
      <c r="B54" s="180" t="s">
        <v>1913</v>
      </c>
      <c r="C54" s="165" t="s">
        <v>1601</v>
      </c>
      <c r="D54" s="165" t="s">
        <v>1601</v>
      </c>
      <c r="E54" s="165" t="s">
        <v>1601</v>
      </c>
      <c r="H54" s="158"/>
    </row>
    <row r="55" spans="1:8" x14ac:dyDescent="0.3">
      <c r="A55" s="165" t="s">
        <v>810</v>
      </c>
      <c r="B55" s="180" t="s">
        <v>1914</v>
      </c>
      <c r="C55" s="165" t="s">
        <v>1601</v>
      </c>
      <c r="D55" s="165" t="s">
        <v>1601</v>
      </c>
      <c r="E55" s="165" t="s">
        <v>1601</v>
      </c>
      <c r="H55" s="158"/>
    </row>
    <row r="56" spans="1:8" x14ac:dyDescent="0.3">
      <c r="A56" s="165" t="s">
        <v>811</v>
      </c>
      <c r="B56" s="180" t="s">
        <v>1915</v>
      </c>
      <c r="C56" s="165" t="s">
        <v>1601</v>
      </c>
      <c r="D56" s="165" t="s">
        <v>1601</v>
      </c>
      <c r="E56" s="165" t="s">
        <v>1601</v>
      </c>
      <c r="H56" s="158"/>
    </row>
    <row r="57" spans="1:8" x14ac:dyDescent="0.3">
      <c r="A57" s="165" t="s">
        <v>812</v>
      </c>
      <c r="B57" s="180" t="s">
        <v>1916</v>
      </c>
      <c r="C57" s="165" t="s">
        <v>1601</v>
      </c>
      <c r="D57" s="165" t="s">
        <v>1601</v>
      </c>
      <c r="E57" s="165" t="s">
        <v>1601</v>
      </c>
      <c r="H57" s="158"/>
    </row>
    <row r="58" spans="1:8" x14ac:dyDescent="0.3">
      <c r="A58" s="165" t="s">
        <v>813</v>
      </c>
      <c r="B58" s="180" t="s">
        <v>1917</v>
      </c>
      <c r="C58" s="165" t="s">
        <v>1601</v>
      </c>
      <c r="D58" s="165" t="s">
        <v>1601</v>
      </c>
      <c r="E58" s="165" t="s">
        <v>1601</v>
      </c>
      <c r="H58" s="158"/>
    </row>
    <row r="59" spans="1:8" x14ac:dyDescent="0.3">
      <c r="A59" s="165" t="s">
        <v>814</v>
      </c>
      <c r="B59" s="180" t="s">
        <v>1918</v>
      </c>
      <c r="C59" s="165" t="s">
        <v>1601</v>
      </c>
      <c r="D59" s="165" t="s">
        <v>1601</v>
      </c>
      <c r="E59" s="165" t="s">
        <v>1601</v>
      </c>
      <c r="H59" s="158"/>
    </row>
    <row r="60" spans="1:8" x14ac:dyDescent="0.3">
      <c r="A60" s="165" t="s">
        <v>815</v>
      </c>
      <c r="B60" s="180"/>
      <c r="E60" s="180"/>
      <c r="F60" s="180"/>
      <c r="G60" s="180"/>
      <c r="H60" s="158"/>
    </row>
    <row r="61" spans="1:8" x14ac:dyDescent="0.3">
      <c r="A61" s="165" t="s">
        <v>816</v>
      </c>
      <c r="B61" s="180"/>
      <c r="E61" s="180"/>
      <c r="F61" s="180"/>
      <c r="G61" s="180"/>
      <c r="H61" s="158"/>
    </row>
    <row r="62" spans="1:8" x14ac:dyDescent="0.3">
      <c r="A62" s="165" t="s">
        <v>817</v>
      </c>
      <c r="B62" s="180"/>
      <c r="E62" s="180"/>
      <c r="F62" s="180"/>
      <c r="G62" s="180"/>
      <c r="H62" s="158"/>
    </row>
    <row r="63" spans="1:8" x14ac:dyDescent="0.3">
      <c r="A63" s="165" t="s">
        <v>818</v>
      </c>
      <c r="B63" s="180"/>
      <c r="E63" s="180"/>
      <c r="F63" s="180"/>
      <c r="G63" s="180"/>
      <c r="H63" s="158"/>
    </row>
    <row r="64" spans="1:8" x14ac:dyDescent="0.3">
      <c r="A64" s="165" t="s">
        <v>819</v>
      </c>
      <c r="B64" s="180"/>
      <c r="E64" s="180"/>
      <c r="F64" s="180"/>
      <c r="G64" s="180"/>
      <c r="H64" s="158"/>
    </row>
    <row r="65" spans="1:10" x14ac:dyDescent="0.3">
      <c r="A65" s="165" t="s">
        <v>820</v>
      </c>
      <c r="B65" s="180"/>
      <c r="E65" s="180"/>
      <c r="F65" s="180"/>
      <c r="G65" s="180"/>
      <c r="H65" s="158"/>
    </row>
    <row r="66" spans="1:10" x14ac:dyDescent="0.3">
      <c r="A66" s="165" t="s">
        <v>821</v>
      </c>
      <c r="B66" s="180"/>
      <c r="E66" s="180"/>
      <c r="F66" s="180"/>
      <c r="G66" s="180"/>
      <c r="H66" s="158"/>
    </row>
    <row r="67" spans="1:10" x14ac:dyDescent="0.3">
      <c r="A67" s="165" t="s">
        <v>822</v>
      </c>
      <c r="B67" s="180"/>
      <c r="E67" s="180"/>
      <c r="F67" s="180"/>
      <c r="G67" s="180"/>
      <c r="H67" s="158"/>
    </row>
    <row r="68" spans="1:10" x14ac:dyDescent="0.3">
      <c r="A68" s="165" t="s">
        <v>823</v>
      </c>
      <c r="B68" s="180"/>
      <c r="E68" s="180"/>
      <c r="F68" s="180"/>
      <c r="G68" s="180"/>
      <c r="H68" s="158"/>
    </row>
    <row r="69" spans="1:10" x14ac:dyDescent="0.3">
      <c r="A69" s="165" t="s">
        <v>824</v>
      </c>
      <c r="B69" s="180"/>
      <c r="E69" s="180"/>
      <c r="F69" s="180"/>
      <c r="G69" s="180"/>
      <c r="H69" s="158"/>
    </row>
    <row r="70" spans="1:10" x14ac:dyDescent="0.3">
      <c r="A70" s="165" t="s">
        <v>825</v>
      </c>
      <c r="B70" s="180"/>
      <c r="E70" s="180"/>
      <c r="F70" s="180"/>
      <c r="G70" s="180"/>
      <c r="H70" s="158"/>
    </row>
    <row r="71" spans="1:10" x14ac:dyDescent="0.3">
      <c r="A71" s="165" t="s">
        <v>826</v>
      </c>
      <c r="B71" s="180"/>
      <c r="E71" s="180"/>
      <c r="F71" s="180"/>
      <c r="G71" s="180"/>
      <c r="H71" s="158"/>
    </row>
    <row r="72" spans="1:10" x14ac:dyDescent="0.3">
      <c r="A72" s="165" t="s">
        <v>827</v>
      </c>
      <c r="B72" s="180"/>
      <c r="E72" s="180"/>
      <c r="F72" s="180"/>
      <c r="G72" s="180"/>
      <c r="H72" s="158"/>
    </row>
    <row r="73" spans="1:10" ht="37" x14ac:dyDescent="0.3">
      <c r="A73" s="174"/>
      <c r="B73" s="173" t="s">
        <v>749</v>
      </c>
      <c r="C73" s="174"/>
      <c r="D73" s="174"/>
      <c r="E73" s="174"/>
      <c r="F73" s="174"/>
      <c r="G73" s="174"/>
      <c r="H73" s="158"/>
    </row>
    <row r="74" spans="1:10" x14ac:dyDescent="0.3">
      <c r="A74" s="182"/>
      <c r="B74" s="183" t="s">
        <v>828</v>
      </c>
      <c r="C74" s="182" t="s">
        <v>829</v>
      </c>
      <c r="D74" s="182"/>
      <c r="E74" s="185"/>
      <c r="F74" s="185"/>
      <c r="G74" s="185"/>
      <c r="H74" s="188"/>
      <c r="I74" s="188"/>
      <c r="J74" s="188"/>
    </row>
    <row r="75" spans="1:10" x14ac:dyDescent="0.3">
      <c r="A75" s="165" t="s">
        <v>830</v>
      </c>
      <c r="B75" s="165" t="s">
        <v>831</v>
      </c>
      <c r="C75" s="264">
        <v>49.567168732045197</v>
      </c>
      <c r="H75" s="158"/>
    </row>
    <row r="76" spans="1:10" x14ac:dyDescent="0.3">
      <c r="A76" s="165" t="s">
        <v>832</v>
      </c>
      <c r="B76" s="165" t="s">
        <v>1919</v>
      </c>
      <c r="C76" s="264">
        <v>168.37087000107999</v>
      </c>
      <c r="H76" s="158"/>
    </row>
    <row r="77" spans="1:10" x14ac:dyDescent="0.3">
      <c r="A77" s="165" t="s">
        <v>833</v>
      </c>
      <c r="H77" s="158"/>
    </row>
    <row r="78" spans="1:10" x14ac:dyDescent="0.3">
      <c r="A78" s="165" t="s">
        <v>834</v>
      </c>
      <c r="H78" s="158"/>
    </row>
    <row r="79" spans="1:10" x14ac:dyDescent="0.3">
      <c r="A79" s="165" t="s">
        <v>835</v>
      </c>
      <c r="H79" s="158"/>
    </row>
    <row r="80" spans="1:10" x14ac:dyDescent="0.3">
      <c r="A80" s="165" t="s">
        <v>836</v>
      </c>
      <c r="H80" s="158"/>
    </row>
    <row r="81" spans="1:8" x14ac:dyDescent="0.3">
      <c r="A81" s="182"/>
      <c r="B81" s="183" t="s">
        <v>837</v>
      </c>
      <c r="C81" s="182" t="s">
        <v>463</v>
      </c>
      <c r="D81" s="182" t="s">
        <v>464</v>
      </c>
      <c r="E81" s="185" t="s">
        <v>838</v>
      </c>
      <c r="F81" s="185" t="s">
        <v>839</v>
      </c>
      <c r="G81" s="185" t="s">
        <v>840</v>
      </c>
      <c r="H81" s="158"/>
    </row>
    <row r="82" spans="1:8" x14ac:dyDescent="0.3">
      <c r="A82" s="165" t="s">
        <v>841</v>
      </c>
      <c r="B82" s="165" t="s">
        <v>1920</v>
      </c>
      <c r="C82" s="237">
        <v>8.2436131941174598E-4</v>
      </c>
      <c r="G82" s="237">
        <v>8.2436131941174598E-4</v>
      </c>
      <c r="H82" s="158"/>
    </row>
    <row r="83" spans="1:8" x14ac:dyDescent="0.3">
      <c r="A83" s="165" t="s">
        <v>842</v>
      </c>
      <c r="B83" s="165" t="s">
        <v>843</v>
      </c>
      <c r="C83" s="237">
        <v>2.3677557028590099E-4</v>
      </c>
      <c r="G83" s="237">
        <v>2.3677557028590099E-4</v>
      </c>
      <c r="H83" s="158"/>
    </row>
    <row r="84" spans="1:8" x14ac:dyDescent="0.3">
      <c r="A84" s="165" t="s">
        <v>844</v>
      </c>
      <c r="B84" s="165" t="s">
        <v>845</v>
      </c>
      <c r="C84" s="237">
        <v>0</v>
      </c>
      <c r="G84" s="237">
        <v>0</v>
      </c>
      <c r="H84" s="158"/>
    </row>
    <row r="85" spans="1:8" x14ac:dyDescent="0.3">
      <c r="A85" s="165" t="s">
        <v>846</v>
      </c>
      <c r="B85" s="165" t="s">
        <v>847</v>
      </c>
      <c r="C85" s="237">
        <v>5.6681178995060695E-4</v>
      </c>
      <c r="G85" s="237">
        <v>5.6681178995060695E-4</v>
      </c>
      <c r="H85" s="158"/>
    </row>
    <row r="86" spans="1:8" x14ac:dyDescent="0.3">
      <c r="A86" s="165" t="s">
        <v>848</v>
      </c>
      <c r="B86" s="165" t="s">
        <v>849</v>
      </c>
      <c r="C86" s="237"/>
      <c r="G86" s="237"/>
      <c r="H86" s="158"/>
    </row>
    <row r="87" spans="1:8" x14ac:dyDescent="0.3">
      <c r="A87" s="165" t="s">
        <v>850</v>
      </c>
      <c r="H87" s="158"/>
    </row>
    <row r="88" spans="1:8" x14ac:dyDescent="0.3">
      <c r="A88" s="165" t="s">
        <v>851</v>
      </c>
      <c r="H88" s="158"/>
    </row>
    <row r="89" spans="1:8" x14ac:dyDescent="0.3">
      <c r="A89" s="165" t="s">
        <v>852</v>
      </c>
      <c r="H89" s="158"/>
    </row>
    <row r="90" spans="1:8" x14ac:dyDescent="0.3">
      <c r="A90" s="165" t="s">
        <v>853</v>
      </c>
      <c r="H90" s="158"/>
    </row>
    <row r="91" spans="1:8" x14ac:dyDescent="0.3">
      <c r="H91" s="158"/>
    </row>
    <row r="92" spans="1:8" x14ac:dyDescent="0.3">
      <c r="H92" s="158"/>
    </row>
    <row r="93" spans="1:8" x14ac:dyDescent="0.3">
      <c r="H93" s="158"/>
    </row>
    <row r="94" spans="1:8" x14ac:dyDescent="0.3">
      <c r="H94" s="158"/>
    </row>
    <row r="95" spans="1:8" x14ac:dyDescent="0.3">
      <c r="H95" s="158"/>
    </row>
    <row r="96" spans="1:8" x14ac:dyDescent="0.3">
      <c r="H96" s="158"/>
    </row>
    <row r="97" spans="8:8" x14ac:dyDescent="0.3">
      <c r="H97" s="158"/>
    </row>
    <row r="98" spans="8:8" x14ac:dyDescent="0.3">
      <c r="H98" s="158"/>
    </row>
    <row r="99" spans="8:8" x14ac:dyDescent="0.3">
      <c r="H99" s="158"/>
    </row>
    <row r="100" spans="8:8" x14ac:dyDescent="0.3">
      <c r="H100" s="158"/>
    </row>
    <row r="101" spans="8:8" x14ac:dyDescent="0.3">
      <c r="H101" s="158"/>
    </row>
    <row r="102" spans="8:8" x14ac:dyDescent="0.3">
      <c r="H102" s="158"/>
    </row>
    <row r="103" spans="8:8" x14ac:dyDescent="0.3">
      <c r="H103" s="158"/>
    </row>
    <row r="104" spans="8:8" x14ac:dyDescent="0.3">
      <c r="H104" s="158"/>
    </row>
    <row r="105" spans="8:8" x14ac:dyDescent="0.3">
      <c r="H105" s="158"/>
    </row>
    <row r="106" spans="8:8" x14ac:dyDescent="0.3">
      <c r="H106" s="158"/>
    </row>
    <row r="107" spans="8:8" x14ac:dyDescent="0.3">
      <c r="H107" s="158"/>
    </row>
    <row r="108" spans="8:8" x14ac:dyDescent="0.3">
      <c r="H108" s="158"/>
    </row>
    <row r="109" spans="8:8" x14ac:dyDescent="0.3">
      <c r="H109" s="158"/>
    </row>
    <row r="110" spans="8:8" x14ac:dyDescent="0.3">
      <c r="H110" s="158"/>
    </row>
    <row r="111" spans="8:8" x14ac:dyDescent="0.3">
      <c r="H111" s="158"/>
    </row>
    <row r="112" spans="8:8" x14ac:dyDescent="0.3">
      <c r="H112" s="158"/>
    </row>
  </sheetData>
  <protectedRanges>
    <protectedRange sqref="C4 B35:E72 B77:B80 B87:B90 C14:D25 C75:C80 C82:G90" name="Optional ECBECAIs"/>
  </protectedRanges>
  <mergeCells count="1">
    <mergeCell ref="A1:B1"/>
  </mergeCells>
  <hyperlinks>
    <hyperlink ref="B8" location="'E. Optional ECB-ECAIs data'!B33" display="2.  Additional information on the swaps" xr:uid="{A717C12C-EB11-4EB9-BD22-963FB9313087}"/>
    <hyperlink ref="B7" location="'E. Optional ECB-ECAIs data'!B12" display="1. Additional information on the programme" xr:uid="{0DEA9EE7-3071-494A-B163-38EC43EBE051}"/>
    <hyperlink ref="B9" location="'E. Optional ECB-ECAIs data'!B73" display="3.  Additional information on the asset distribution" xr:uid="{94D66BE8-71FB-4729-9A46-09E7827EA1CC}"/>
  </hyperlinks>
  <pageMargins left="0.7" right="0.7" top="0.75" bottom="0.75" header="0.3" footer="0.3"/>
  <pageSetup scale="23" orientation="portrait" r:id="rId1"/>
  <headerFooter>
    <oddFooter>&amp;R&amp;1#&amp;"Calibri"&amp;10&amp;K0000FFClassification : Internal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2F57CD-2BB3-4FE9-B89C-05F21D871988}">
  <sheetPr>
    <tabColor rgb="FFE36E00"/>
  </sheetPr>
  <dimension ref="A1:A174"/>
  <sheetViews>
    <sheetView view="pageBreakPreview" zoomScale="60" zoomScaleNormal="60" workbookViewId="0">
      <selection activeCell="A61" sqref="A61"/>
    </sheetView>
  </sheetViews>
  <sheetFormatPr defaultColWidth="8.26953125" defaultRowHeight="14.5" x14ac:dyDescent="0.35"/>
  <cols>
    <col min="1" max="1" width="220" style="119" customWidth="1"/>
    <col min="2" max="16384" width="8.26953125" style="119"/>
  </cols>
  <sheetData>
    <row r="1" spans="1:1" ht="31" x14ac:dyDescent="0.35">
      <c r="A1" s="118" t="s">
        <v>1179</v>
      </c>
    </row>
    <row r="3" spans="1:1" ht="15" x14ac:dyDescent="0.35">
      <c r="A3" s="120"/>
    </row>
    <row r="4" spans="1:1" ht="34" x14ac:dyDescent="0.35">
      <c r="A4" s="121" t="s">
        <v>1180</v>
      </c>
    </row>
    <row r="5" spans="1:1" ht="34" x14ac:dyDescent="0.35">
      <c r="A5" s="121" t="s">
        <v>1181</v>
      </c>
    </row>
    <row r="6" spans="1:1" ht="51" x14ac:dyDescent="0.35">
      <c r="A6" s="121" t="s">
        <v>1182</v>
      </c>
    </row>
    <row r="7" spans="1:1" ht="17" x14ac:dyDescent="0.35">
      <c r="A7" s="121"/>
    </row>
    <row r="8" spans="1:1" ht="18.5" x14ac:dyDescent="0.35">
      <c r="A8" s="122" t="s">
        <v>1183</v>
      </c>
    </row>
    <row r="9" spans="1:1" ht="34" x14ac:dyDescent="0.4">
      <c r="A9" s="123" t="s">
        <v>1184</v>
      </c>
    </row>
    <row r="10" spans="1:1" ht="85" x14ac:dyDescent="0.35">
      <c r="A10" s="124" t="s">
        <v>1185</v>
      </c>
    </row>
    <row r="11" spans="1:1" ht="34" x14ac:dyDescent="0.35">
      <c r="A11" s="124" t="s">
        <v>1186</v>
      </c>
    </row>
    <row r="12" spans="1:1" ht="17" x14ac:dyDescent="0.35">
      <c r="A12" s="124" t="s">
        <v>1187</v>
      </c>
    </row>
    <row r="13" spans="1:1" ht="17" x14ac:dyDescent="0.35">
      <c r="A13" s="124" t="s">
        <v>1188</v>
      </c>
    </row>
    <row r="14" spans="1:1" ht="34" x14ac:dyDescent="0.35">
      <c r="A14" s="124" t="s">
        <v>1189</v>
      </c>
    </row>
    <row r="15" spans="1:1" ht="17" x14ac:dyDescent="0.35">
      <c r="A15" s="124"/>
    </row>
    <row r="16" spans="1:1" ht="18.5" x14ac:dyDescent="0.35">
      <c r="A16" s="122" t="s">
        <v>1190</v>
      </c>
    </row>
    <row r="17" spans="1:1" ht="17" x14ac:dyDescent="0.35">
      <c r="A17" s="125" t="s">
        <v>1191</v>
      </c>
    </row>
    <row r="18" spans="1:1" ht="51" x14ac:dyDescent="0.35">
      <c r="A18" s="126" t="s">
        <v>1192</v>
      </c>
    </row>
    <row r="19" spans="1:1" ht="34" x14ac:dyDescent="0.35">
      <c r="A19" s="126" t="s">
        <v>1193</v>
      </c>
    </row>
    <row r="20" spans="1:1" ht="51" x14ac:dyDescent="0.35">
      <c r="A20" s="126" t="s">
        <v>1194</v>
      </c>
    </row>
    <row r="21" spans="1:1" ht="85" x14ac:dyDescent="0.35">
      <c r="A21" s="126" t="s">
        <v>1195</v>
      </c>
    </row>
    <row r="22" spans="1:1" ht="51" x14ac:dyDescent="0.35">
      <c r="A22" s="126" t="s">
        <v>1196</v>
      </c>
    </row>
    <row r="23" spans="1:1" ht="34" x14ac:dyDescent="0.35">
      <c r="A23" s="126" t="s">
        <v>1197</v>
      </c>
    </row>
    <row r="24" spans="1:1" ht="17" x14ac:dyDescent="0.35">
      <c r="A24" s="126" t="s">
        <v>1198</v>
      </c>
    </row>
    <row r="25" spans="1:1" ht="17" x14ac:dyDescent="0.35">
      <c r="A25" s="125" t="s">
        <v>1199</v>
      </c>
    </row>
    <row r="26" spans="1:1" ht="51" x14ac:dyDescent="0.4">
      <c r="A26" s="127" t="s">
        <v>1200</v>
      </c>
    </row>
    <row r="27" spans="1:1" ht="17" x14ac:dyDescent="0.4">
      <c r="A27" s="127" t="s">
        <v>1201</v>
      </c>
    </row>
    <row r="28" spans="1:1" ht="17" x14ac:dyDescent="0.35">
      <c r="A28" s="125" t="s">
        <v>1202</v>
      </c>
    </row>
    <row r="29" spans="1:1" ht="34" x14ac:dyDescent="0.35">
      <c r="A29" s="126" t="s">
        <v>1203</v>
      </c>
    </row>
    <row r="30" spans="1:1" ht="34" x14ac:dyDescent="0.35">
      <c r="A30" s="126" t="s">
        <v>1204</v>
      </c>
    </row>
    <row r="31" spans="1:1" ht="34" x14ac:dyDescent="0.35">
      <c r="A31" s="126" t="s">
        <v>1205</v>
      </c>
    </row>
    <row r="32" spans="1:1" ht="34" x14ac:dyDescent="0.35">
      <c r="A32" s="126" t="s">
        <v>1206</v>
      </c>
    </row>
    <row r="33" spans="1:1" ht="17" x14ac:dyDescent="0.35">
      <c r="A33" s="126"/>
    </row>
    <row r="34" spans="1:1" ht="18.5" x14ac:dyDescent="0.35">
      <c r="A34" s="122" t="s">
        <v>1207</v>
      </c>
    </row>
    <row r="35" spans="1:1" ht="17" x14ac:dyDescent="0.35">
      <c r="A35" s="125" t="s">
        <v>1208</v>
      </c>
    </row>
    <row r="36" spans="1:1" ht="34" x14ac:dyDescent="0.35">
      <c r="A36" s="126" t="s">
        <v>1209</v>
      </c>
    </row>
    <row r="37" spans="1:1" ht="34" x14ac:dyDescent="0.35">
      <c r="A37" s="126" t="s">
        <v>1210</v>
      </c>
    </row>
    <row r="38" spans="1:1" ht="34" x14ac:dyDescent="0.35">
      <c r="A38" s="126" t="s">
        <v>1211</v>
      </c>
    </row>
    <row r="39" spans="1:1" ht="17" x14ac:dyDescent="0.35">
      <c r="A39" s="126" t="s">
        <v>1212</v>
      </c>
    </row>
    <row r="40" spans="1:1" ht="34" x14ac:dyDescent="0.35">
      <c r="A40" s="126" t="s">
        <v>1213</v>
      </c>
    </row>
    <row r="41" spans="1:1" ht="17" x14ac:dyDescent="0.35">
      <c r="A41" s="125" t="s">
        <v>1214</v>
      </c>
    </row>
    <row r="42" spans="1:1" ht="17" x14ac:dyDescent="0.35">
      <c r="A42" s="126" t="s">
        <v>1215</v>
      </c>
    </row>
    <row r="43" spans="1:1" ht="17" x14ac:dyDescent="0.4">
      <c r="A43" s="127" t="s">
        <v>1216</v>
      </c>
    </row>
    <row r="44" spans="1:1" ht="17" x14ac:dyDescent="0.35">
      <c r="A44" s="125" t="s">
        <v>1217</v>
      </c>
    </row>
    <row r="45" spans="1:1" ht="34" x14ac:dyDescent="0.4">
      <c r="A45" s="127" t="s">
        <v>1218</v>
      </c>
    </row>
    <row r="46" spans="1:1" ht="34" x14ac:dyDescent="0.35">
      <c r="A46" s="126" t="s">
        <v>1219</v>
      </c>
    </row>
    <row r="47" spans="1:1" ht="51" x14ac:dyDescent="0.35">
      <c r="A47" s="126" t="s">
        <v>1220</v>
      </c>
    </row>
    <row r="48" spans="1:1" ht="17" x14ac:dyDescent="0.35">
      <c r="A48" s="126" t="s">
        <v>1221</v>
      </c>
    </row>
    <row r="49" spans="1:1" ht="34" x14ac:dyDescent="0.4">
      <c r="A49" s="127" t="s">
        <v>1222</v>
      </c>
    </row>
    <row r="50" spans="1:1" ht="17" x14ac:dyDescent="0.35">
      <c r="A50" s="125" t="s">
        <v>1223</v>
      </c>
    </row>
    <row r="51" spans="1:1" ht="34" x14ac:dyDescent="0.4">
      <c r="A51" s="127" t="s">
        <v>1224</v>
      </c>
    </row>
    <row r="52" spans="1:1" ht="17" x14ac:dyDescent="0.35">
      <c r="A52" s="126" t="s">
        <v>1225</v>
      </c>
    </row>
    <row r="53" spans="1:1" ht="34" x14ac:dyDescent="0.4">
      <c r="A53" s="127" t="s">
        <v>1226</v>
      </c>
    </row>
    <row r="54" spans="1:1" ht="17" x14ac:dyDescent="0.35">
      <c r="A54" s="125" t="s">
        <v>1227</v>
      </c>
    </row>
    <row r="55" spans="1:1" ht="17" x14ac:dyDescent="0.4">
      <c r="A55" s="127" t="s">
        <v>1228</v>
      </c>
    </row>
    <row r="56" spans="1:1" ht="34" x14ac:dyDescent="0.35">
      <c r="A56" s="126" t="s">
        <v>1229</v>
      </c>
    </row>
    <row r="57" spans="1:1" ht="17" x14ac:dyDescent="0.35">
      <c r="A57" s="126" t="s">
        <v>1230</v>
      </c>
    </row>
    <row r="58" spans="1:1" ht="34" x14ac:dyDescent="0.35">
      <c r="A58" s="126" t="s">
        <v>1231</v>
      </c>
    </row>
    <row r="59" spans="1:1" ht="17" x14ac:dyDescent="0.35">
      <c r="A59" s="125" t="s">
        <v>1232</v>
      </c>
    </row>
    <row r="60" spans="1:1" ht="34" x14ac:dyDescent="0.35">
      <c r="A60" s="126" t="s">
        <v>1233</v>
      </c>
    </row>
    <row r="61" spans="1:1" ht="17" x14ac:dyDescent="0.35">
      <c r="A61" s="128"/>
    </row>
    <row r="62" spans="1:1" ht="18.5" x14ac:dyDescent="0.35">
      <c r="A62" s="122" t="s">
        <v>1234</v>
      </c>
    </row>
    <row r="63" spans="1:1" ht="17" x14ac:dyDescent="0.35">
      <c r="A63" s="125" t="s">
        <v>1235</v>
      </c>
    </row>
    <row r="64" spans="1:1" ht="34" x14ac:dyDescent="0.35">
      <c r="A64" s="126" t="s">
        <v>1236</v>
      </c>
    </row>
    <row r="65" spans="1:1" ht="17" x14ac:dyDescent="0.35">
      <c r="A65" s="126" t="s">
        <v>1237</v>
      </c>
    </row>
    <row r="66" spans="1:1" ht="51" x14ac:dyDescent="0.35">
      <c r="A66" s="124" t="s">
        <v>1238</v>
      </c>
    </row>
    <row r="67" spans="1:1" ht="34" x14ac:dyDescent="0.35">
      <c r="A67" s="124" t="s">
        <v>1239</v>
      </c>
    </row>
    <row r="68" spans="1:1" ht="34" x14ac:dyDescent="0.35">
      <c r="A68" s="124" t="s">
        <v>1240</v>
      </c>
    </row>
    <row r="69" spans="1:1" ht="17" x14ac:dyDescent="0.35">
      <c r="A69" s="129" t="s">
        <v>1241</v>
      </c>
    </row>
    <row r="70" spans="1:1" ht="51" x14ac:dyDescent="0.35">
      <c r="A70" s="124" t="s">
        <v>1242</v>
      </c>
    </row>
    <row r="71" spans="1:1" ht="17" x14ac:dyDescent="0.35">
      <c r="A71" s="124" t="s">
        <v>1243</v>
      </c>
    </row>
    <row r="72" spans="1:1" ht="17" x14ac:dyDescent="0.35">
      <c r="A72" s="129" t="s">
        <v>1244</v>
      </c>
    </row>
    <row r="73" spans="1:1" ht="17" x14ac:dyDescent="0.35">
      <c r="A73" s="124" t="s">
        <v>1245</v>
      </c>
    </row>
    <row r="74" spans="1:1" ht="17" x14ac:dyDescent="0.35">
      <c r="A74" s="129" t="s">
        <v>1246</v>
      </c>
    </row>
    <row r="75" spans="1:1" ht="34" x14ac:dyDescent="0.35">
      <c r="A75" s="124" t="s">
        <v>1247</v>
      </c>
    </row>
    <row r="76" spans="1:1" ht="17" x14ac:dyDescent="0.35">
      <c r="A76" s="124" t="s">
        <v>1248</v>
      </c>
    </row>
    <row r="77" spans="1:1" ht="51" x14ac:dyDescent="0.35">
      <c r="A77" s="124" t="s">
        <v>1249</v>
      </c>
    </row>
    <row r="78" spans="1:1" ht="17" x14ac:dyDescent="0.35">
      <c r="A78" s="129" t="s">
        <v>1250</v>
      </c>
    </row>
    <row r="79" spans="1:1" ht="17" x14ac:dyDescent="0.4">
      <c r="A79" s="123" t="s">
        <v>1251</v>
      </c>
    </row>
    <row r="80" spans="1:1" ht="17" x14ac:dyDescent="0.35">
      <c r="A80" s="129" t="s">
        <v>1252</v>
      </c>
    </row>
    <row r="81" spans="1:1" ht="34" x14ac:dyDescent="0.35">
      <c r="A81" s="124" t="s">
        <v>1253</v>
      </c>
    </row>
    <row r="82" spans="1:1" ht="34" x14ac:dyDescent="0.35">
      <c r="A82" s="124" t="s">
        <v>1254</v>
      </c>
    </row>
    <row r="83" spans="1:1" ht="34" x14ac:dyDescent="0.35">
      <c r="A83" s="124" t="s">
        <v>1255</v>
      </c>
    </row>
    <row r="84" spans="1:1" ht="51" x14ac:dyDescent="0.35">
      <c r="A84" s="124" t="s">
        <v>1256</v>
      </c>
    </row>
    <row r="85" spans="1:1" ht="34" x14ac:dyDescent="0.35">
      <c r="A85" s="124" t="s">
        <v>1257</v>
      </c>
    </row>
    <row r="86" spans="1:1" ht="17" x14ac:dyDescent="0.35">
      <c r="A86" s="129" t="s">
        <v>1258</v>
      </c>
    </row>
    <row r="87" spans="1:1" ht="17" x14ac:dyDescent="0.35">
      <c r="A87" s="124" t="s">
        <v>1259</v>
      </c>
    </row>
    <row r="88" spans="1:1" ht="34" x14ac:dyDescent="0.35">
      <c r="A88" s="124" t="s">
        <v>1260</v>
      </c>
    </row>
    <row r="89" spans="1:1" ht="17" x14ac:dyDescent="0.35">
      <c r="A89" s="129" t="s">
        <v>1261</v>
      </c>
    </row>
    <row r="90" spans="1:1" ht="34" x14ac:dyDescent="0.35">
      <c r="A90" s="124" t="s">
        <v>1262</v>
      </c>
    </row>
    <row r="91" spans="1:1" ht="17" x14ac:dyDescent="0.35">
      <c r="A91" s="129" t="s">
        <v>1263</v>
      </c>
    </row>
    <row r="92" spans="1:1" ht="17" x14ac:dyDescent="0.4">
      <c r="A92" s="123" t="s">
        <v>1264</v>
      </c>
    </row>
    <row r="93" spans="1:1" ht="17" x14ac:dyDescent="0.35">
      <c r="A93" s="124" t="s">
        <v>1265</v>
      </c>
    </row>
    <row r="94" spans="1:1" ht="17" x14ac:dyDescent="0.35">
      <c r="A94" s="124"/>
    </row>
    <row r="95" spans="1:1" ht="18.5" x14ac:dyDescent="0.35">
      <c r="A95" s="122" t="s">
        <v>1266</v>
      </c>
    </row>
    <row r="96" spans="1:1" ht="34" x14ac:dyDescent="0.4">
      <c r="A96" s="123" t="s">
        <v>1267</v>
      </c>
    </row>
    <row r="97" spans="1:1" ht="17" x14ac:dyDescent="0.4">
      <c r="A97" s="123" t="s">
        <v>1268</v>
      </c>
    </row>
    <row r="98" spans="1:1" ht="17" x14ac:dyDescent="0.35">
      <c r="A98" s="129" t="s">
        <v>1269</v>
      </c>
    </row>
    <row r="99" spans="1:1" ht="17" x14ac:dyDescent="0.35">
      <c r="A99" s="121" t="s">
        <v>1270</v>
      </c>
    </row>
    <row r="100" spans="1:1" ht="17" x14ac:dyDescent="0.35">
      <c r="A100" s="124" t="s">
        <v>1271</v>
      </c>
    </row>
    <row r="101" spans="1:1" ht="17" x14ac:dyDescent="0.35">
      <c r="A101" s="124" t="s">
        <v>1272</v>
      </c>
    </row>
    <row r="102" spans="1:1" ht="17" x14ac:dyDescent="0.35">
      <c r="A102" s="124" t="s">
        <v>1273</v>
      </c>
    </row>
    <row r="103" spans="1:1" ht="17" x14ac:dyDescent="0.35">
      <c r="A103" s="124" t="s">
        <v>1274</v>
      </c>
    </row>
    <row r="104" spans="1:1" ht="34" x14ac:dyDescent="0.35">
      <c r="A104" s="124" t="s">
        <v>1275</v>
      </c>
    </row>
    <row r="105" spans="1:1" ht="17" x14ac:dyDescent="0.35">
      <c r="A105" s="121" t="s">
        <v>1276</v>
      </c>
    </row>
    <row r="106" spans="1:1" ht="17" x14ac:dyDescent="0.35">
      <c r="A106" s="124" t="s">
        <v>1277</v>
      </c>
    </row>
    <row r="107" spans="1:1" ht="17" x14ac:dyDescent="0.35">
      <c r="A107" s="124" t="s">
        <v>1278</v>
      </c>
    </row>
    <row r="108" spans="1:1" ht="17" x14ac:dyDescent="0.35">
      <c r="A108" s="124" t="s">
        <v>1279</v>
      </c>
    </row>
    <row r="109" spans="1:1" ht="17" x14ac:dyDescent="0.35">
      <c r="A109" s="124" t="s">
        <v>1280</v>
      </c>
    </row>
    <row r="110" spans="1:1" ht="17" x14ac:dyDescent="0.35">
      <c r="A110" s="124" t="s">
        <v>1281</v>
      </c>
    </row>
    <row r="111" spans="1:1" ht="17" x14ac:dyDescent="0.35">
      <c r="A111" s="124" t="s">
        <v>1282</v>
      </c>
    </row>
    <row r="112" spans="1:1" ht="17" x14ac:dyDescent="0.35">
      <c r="A112" s="129" t="s">
        <v>1283</v>
      </c>
    </row>
    <row r="113" spans="1:1" ht="17" x14ac:dyDescent="0.35">
      <c r="A113" s="124" t="s">
        <v>1284</v>
      </c>
    </row>
    <row r="114" spans="1:1" ht="17" x14ac:dyDescent="0.35">
      <c r="A114" s="121" t="s">
        <v>1285</v>
      </c>
    </row>
    <row r="115" spans="1:1" ht="17" x14ac:dyDescent="0.35">
      <c r="A115" s="124" t="s">
        <v>1286</v>
      </c>
    </row>
    <row r="116" spans="1:1" ht="17" x14ac:dyDescent="0.35">
      <c r="A116" s="124" t="s">
        <v>1287</v>
      </c>
    </row>
    <row r="117" spans="1:1" ht="17" x14ac:dyDescent="0.35">
      <c r="A117" s="121" t="s">
        <v>1288</v>
      </c>
    </row>
    <row r="118" spans="1:1" ht="17" x14ac:dyDescent="0.35">
      <c r="A118" s="124" t="s">
        <v>1289</v>
      </c>
    </row>
    <row r="119" spans="1:1" ht="17" x14ac:dyDescent="0.35">
      <c r="A119" s="124" t="s">
        <v>1290</v>
      </c>
    </row>
    <row r="120" spans="1:1" ht="17" x14ac:dyDescent="0.35">
      <c r="A120" s="124" t="s">
        <v>1291</v>
      </c>
    </row>
    <row r="121" spans="1:1" ht="17" x14ac:dyDescent="0.35">
      <c r="A121" s="129" t="s">
        <v>1292</v>
      </c>
    </row>
    <row r="122" spans="1:1" ht="17" x14ac:dyDescent="0.35">
      <c r="A122" s="121" t="s">
        <v>1293</v>
      </c>
    </row>
    <row r="123" spans="1:1" ht="17" x14ac:dyDescent="0.35">
      <c r="A123" s="121" t="s">
        <v>1294</v>
      </c>
    </row>
    <row r="124" spans="1:1" ht="17" x14ac:dyDescent="0.35">
      <c r="A124" s="124" t="s">
        <v>1295</v>
      </c>
    </row>
    <row r="125" spans="1:1" ht="17" x14ac:dyDescent="0.35">
      <c r="A125" s="124" t="s">
        <v>1296</v>
      </c>
    </row>
    <row r="126" spans="1:1" ht="17" x14ac:dyDescent="0.35">
      <c r="A126" s="124" t="s">
        <v>1297</v>
      </c>
    </row>
    <row r="127" spans="1:1" ht="17" x14ac:dyDescent="0.35">
      <c r="A127" s="124" t="s">
        <v>1298</v>
      </c>
    </row>
    <row r="128" spans="1:1" ht="17" x14ac:dyDescent="0.35">
      <c r="A128" s="124" t="s">
        <v>1299</v>
      </c>
    </row>
    <row r="129" spans="1:1" ht="17" x14ac:dyDescent="0.35">
      <c r="A129" s="129" t="s">
        <v>1300</v>
      </c>
    </row>
    <row r="130" spans="1:1" ht="34" x14ac:dyDescent="0.35">
      <c r="A130" s="124" t="s">
        <v>1301</v>
      </c>
    </row>
    <row r="131" spans="1:1" ht="85" x14ac:dyDescent="0.35">
      <c r="A131" s="124" t="s">
        <v>1302</v>
      </c>
    </row>
    <row r="132" spans="1:1" ht="34" x14ac:dyDescent="0.35">
      <c r="A132" s="124" t="s">
        <v>1303</v>
      </c>
    </row>
    <row r="133" spans="1:1" ht="17" x14ac:dyDescent="0.35">
      <c r="A133" s="129" t="s">
        <v>1304</v>
      </c>
    </row>
    <row r="134" spans="1:1" ht="34" x14ac:dyDescent="0.35">
      <c r="A134" s="121" t="s">
        <v>1305</v>
      </c>
    </row>
    <row r="135" spans="1:1" ht="17" x14ac:dyDescent="0.35">
      <c r="A135" s="121"/>
    </row>
    <row r="136" spans="1:1" ht="18.5" x14ac:dyDescent="0.35">
      <c r="A136" s="122" t="s">
        <v>1306</v>
      </c>
    </row>
    <row r="137" spans="1:1" ht="17" x14ac:dyDescent="0.35">
      <c r="A137" s="124" t="s">
        <v>1307</v>
      </c>
    </row>
    <row r="138" spans="1:1" ht="51" x14ac:dyDescent="0.35">
      <c r="A138" s="126" t="s">
        <v>1308</v>
      </c>
    </row>
    <row r="139" spans="1:1" ht="34" x14ac:dyDescent="0.35">
      <c r="A139" s="126" t="s">
        <v>1309</v>
      </c>
    </row>
    <row r="140" spans="1:1" ht="17" x14ac:dyDescent="0.35">
      <c r="A140" s="125" t="s">
        <v>1310</v>
      </c>
    </row>
    <row r="141" spans="1:1" ht="17" x14ac:dyDescent="0.35">
      <c r="A141" s="130" t="s">
        <v>1311</v>
      </c>
    </row>
    <row r="142" spans="1:1" ht="34" x14ac:dyDescent="0.4">
      <c r="A142" s="127" t="s">
        <v>1312</v>
      </c>
    </row>
    <row r="143" spans="1:1" ht="17" x14ac:dyDescent="0.35">
      <c r="A143" s="126" t="s">
        <v>1313</v>
      </c>
    </row>
    <row r="144" spans="1:1" ht="17" x14ac:dyDescent="0.35">
      <c r="A144" s="126" t="s">
        <v>1314</v>
      </c>
    </row>
    <row r="145" spans="1:1" ht="17" x14ac:dyDescent="0.35">
      <c r="A145" s="130" t="s">
        <v>1315</v>
      </c>
    </row>
    <row r="146" spans="1:1" ht="17" x14ac:dyDescent="0.35">
      <c r="A146" s="125" t="s">
        <v>1316</v>
      </c>
    </row>
    <row r="147" spans="1:1" ht="17" x14ac:dyDescent="0.35">
      <c r="A147" s="130" t="s">
        <v>1317</v>
      </c>
    </row>
    <row r="148" spans="1:1" ht="17" x14ac:dyDescent="0.35">
      <c r="A148" s="126" t="s">
        <v>1318</v>
      </c>
    </row>
    <row r="149" spans="1:1" ht="17" x14ac:dyDescent="0.35">
      <c r="A149" s="126" t="s">
        <v>1319</v>
      </c>
    </row>
    <row r="150" spans="1:1" ht="17" x14ac:dyDescent="0.35">
      <c r="A150" s="126" t="s">
        <v>1320</v>
      </c>
    </row>
    <row r="151" spans="1:1" ht="34" x14ac:dyDescent="0.35">
      <c r="A151" s="130" t="s">
        <v>1321</v>
      </c>
    </row>
    <row r="152" spans="1:1" ht="17" x14ac:dyDescent="0.35">
      <c r="A152" s="125" t="s">
        <v>1322</v>
      </c>
    </row>
    <row r="153" spans="1:1" ht="17" x14ac:dyDescent="0.35">
      <c r="A153" s="126" t="s">
        <v>1323</v>
      </c>
    </row>
    <row r="154" spans="1:1" ht="17" x14ac:dyDescent="0.35">
      <c r="A154" s="126" t="s">
        <v>1324</v>
      </c>
    </row>
    <row r="155" spans="1:1" ht="17" x14ac:dyDescent="0.35">
      <c r="A155" s="126" t="s">
        <v>1325</v>
      </c>
    </row>
    <row r="156" spans="1:1" ht="17" x14ac:dyDescent="0.35">
      <c r="A156" s="126" t="s">
        <v>1326</v>
      </c>
    </row>
    <row r="157" spans="1:1" ht="34" x14ac:dyDescent="0.35">
      <c r="A157" s="126" t="s">
        <v>1327</v>
      </c>
    </row>
    <row r="158" spans="1:1" ht="34" x14ac:dyDescent="0.35">
      <c r="A158" s="126" t="s">
        <v>1328</v>
      </c>
    </row>
    <row r="159" spans="1:1" ht="17" x14ac:dyDescent="0.35">
      <c r="A159" s="125" t="s">
        <v>1329</v>
      </c>
    </row>
    <row r="160" spans="1:1" ht="34" x14ac:dyDescent="0.35">
      <c r="A160" s="126" t="s">
        <v>1330</v>
      </c>
    </row>
    <row r="161" spans="1:1" ht="34" x14ac:dyDescent="0.35">
      <c r="A161" s="126" t="s">
        <v>1331</v>
      </c>
    </row>
    <row r="162" spans="1:1" ht="17" x14ac:dyDescent="0.35">
      <c r="A162" s="126" t="s">
        <v>1332</v>
      </c>
    </row>
    <row r="163" spans="1:1" ht="17" x14ac:dyDescent="0.35">
      <c r="A163" s="125" t="s">
        <v>1333</v>
      </c>
    </row>
    <row r="164" spans="1:1" ht="34" x14ac:dyDescent="0.4">
      <c r="A164" s="127" t="s">
        <v>1334</v>
      </c>
    </row>
    <row r="165" spans="1:1" ht="34" x14ac:dyDescent="0.35">
      <c r="A165" s="126" t="s">
        <v>1335</v>
      </c>
    </row>
    <row r="166" spans="1:1" ht="17" x14ac:dyDescent="0.35">
      <c r="A166" s="125" t="s">
        <v>1336</v>
      </c>
    </row>
    <row r="167" spans="1:1" ht="17" x14ac:dyDescent="0.35">
      <c r="A167" s="126" t="s">
        <v>1337</v>
      </c>
    </row>
    <row r="168" spans="1:1" ht="17" x14ac:dyDescent="0.35">
      <c r="A168" s="125" t="s">
        <v>1338</v>
      </c>
    </row>
    <row r="169" spans="1:1" ht="17" x14ac:dyDescent="0.4">
      <c r="A169" s="127" t="s">
        <v>1339</v>
      </c>
    </row>
    <row r="170" spans="1:1" ht="17" x14ac:dyDescent="0.4">
      <c r="A170" s="127"/>
    </row>
    <row r="171" spans="1:1" ht="17" x14ac:dyDescent="0.4">
      <c r="A171" s="127"/>
    </row>
    <row r="172" spans="1:1" ht="17" x14ac:dyDescent="0.4">
      <c r="A172" s="127"/>
    </row>
    <row r="173" spans="1:1" ht="17" x14ac:dyDescent="0.4">
      <c r="A173" s="127"/>
    </row>
    <row r="174" spans="1:1" ht="17" x14ac:dyDescent="0.4">
      <c r="A174" s="127"/>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&amp;R&amp;1#&amp;"Calibri"&amp;10&amp;K0078D7Classification : Internal</oddFooter>
  </headerFooter>
  <rowBreaks count="5" manualBreakCount="5">
    <brk id="15" man="1"/>
    <brk id="43" man="1"/>
    <brk id="77" man="1"/>
    <brk id="120" man="1"/>
    <brk id="158" man="1"/>
  </rowBreaks>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8A2B89-D163-470E-9EFE-18FAB8B585E1}">
  <sheetPr>
    <tabColor theme="5" tint="-0.249977111117893"/>
  </sheetPr>
  <dimension ref="A1:G413"/>
  <sheetViews>
    <sheetView view="pageBreakPreview" zoomScale="60" zoomScaleNormal="85" workbookViewId="0"/>
  </sheetViews>
  <sheetFormatPr defaultRowHeight="14.5" x14ac:dyDescent="0.3"/>
  <cols>
    <col min="1" max="1" width="15.54296875" style="165" customWidth="1"/>
    <col min="2" max="2" width="55.1796875" style="165" customWidth="1"/>
    <col min="3" max="3" width="35.54296875" style="165" bestFit="1" customWidth="1"/>
    <col min="4" max="4" width="31.90625" style="165" bestFit="1" customWidth="1"/>
    <col min="5" max="5" width="11.90625" style="165" customWidth="1"/>
    <col min="6" max="6" width="37.90625" style="165" customWidth="1"/>
    <col min="7" max="7" width="37.90625" style="158" customWidth="1"/>
    <col min="8" max="16384" width="8.7265625" style="160"/>
  </cols>
  <sheetData>
    <row r="1" spans="1:7" ht="31" x14ac:dyDescent="0.3">
      <c r="A1" s="157" t="s">
        <v>1350</v>
      </c>
      <c r="B1" s="157"/>
      <c r="C1" s="158"/>
      <c r="D1" s="158"/>
      <c r="E1" s="158"/>
      <c r="F1" s="159" t="s">
        <v>1351</v>
      </c>
    </row>
    <row r="2" spans="1:7" ht="13.5" thickBot="1" x14ac:dyDescent="0.35">
      <c r="A2" s="158"/>
      <c r="B2" s="161"/>
      <c r="C2" s="161"/>
      <c r="D2" s="158"/>
      <c r="E2" s="158"/>
      <c r="F2" s="158"/>
    </row>
    <row r="3" spans="1:7" ht="19" thickBot="1" x14ac:dyDescent="0.35">
      <c r="A3" s="162"/>
      <c r="B3" s="163" t="s">
        <v>0</v>
      </c>
      <c r="C3" s="164" t="s">
        <v>1352</v>
      </c>
      <c r="D3" s="162"/>
      <c r="E3" s="162"/>
      <c r="F3" s="158"/>
      <c r="G3" s="162"/>
    </row>
    <row r="4" spans="1:7" ht="15" thickBot="1" x14ac:dyDescent="0.35"/>
    <row r="5" spans="1:7" ht="18.5" x14ac:dyDescent="0.3">
      <c r="A5" s="166"/>
      <c r="B5" s="167" t="s">
        <v>2</v>
      </c>
      <c r="C5" s="166"/>
      <c r="E5" s="168"/>
      <c r="F5" s="168"/>
    </row>
    <row r="6" spans="1:7" x14ac:dyDescent="0.3">
      <c r="B6" s="169" t="s">
        <v>3</v>
      </c>
      <c r="C6" s="168"/>
      <c r="D6" s="168"/>
    </row>
    <row r="7" spans="1:7" x14ac:dyDescent="0.3">
      <c r="B7" s="170" t="s">
        <v>1353</v>
      </c>
      <c r="C7" s="168"/>
      <c r="D7" s="168"/>
    </row>
    <row r="8" spans="1:7" x14ac:dyDescent="0.3">
      <c r="B8" s="170" t="s">
        <v>4</v>
      </c>
      <c r="C8" s="168"/>
      <c r="D8" s="168"/>
      <c r="F8" s="165" t="s">
        <v>1354</v>
      </c>
    </row>
    <row r="9" spans="1:7" x14ac:dyDescent="0.3">
      <c r="B9" s="169" t="s">
        <v>1355</v>
      </c>
    </row>
    <row r="10" spans="1:7" x14ac:dyDescent="0.3">
      <c r="B10" s="169" t="s">
        <v>362</v>
      </c>
    </row>
    <row r="11" spans="1:7" ht="15" thickBot="1" x14ac:dyDescent="0.35">
      <c r="B11" s="171" t="s">
        <v>371</v>
      </c>
    </row>
    <row r="12" spans="1:7" x14ac:dyDescent="0.3">
      <c r="B12" s="172"/>
    </row>
    <row r="13" spans="1:7" ht="37" x14ac:dyDescent="0.3">
      <c r="A13" s="173" t="s">
        <v>6</v>
      </c>
      <c r="B13" s="173" t="s">
        <v>3</v>
      </c>
      <c r="C13" s="174"/>
      <c r="D13" s="174"/>
      <c r="E13" s="174"/>
      <c r="F13" s="174"/>
      <c r="G13" s="175"/>
    </row>
    <row r="14" spans="1:7" x14ac:dyDescent="0.3">
      <c r="A14" s="165" t="s">
        <v>1356</v>
      </c>
      <c r="B14" s="176" t="s">
        <v>7</v>
      </c>
      <c r="C14" s="165" t="s">
        <v>8</v>
      </c>
      <c r="E14" s="168"/>
      <c r="F14" s="168"/>
    </row>
    <row r="15" spans="1:7" x14ac:dyDescent="0.3">
      <c r="A15" s="165" t="s">
        <v>9</v>
      </c>
      <c r="B15" s="176" t="s">
        <v>10</v>
      </c>
      <c r="C15" s="165" t="s">
        <v>11</v>
      </c>
      <c r="E15" s="168"/>
      <c r="F15" s="168"/>
    </row>
    <row r="16" spans="1:7" ht="29" x14ac:dyDescent="0.3">
      <c r="A16" s="165" t="s">
        <v>1357</v>
      </c>
      <c r="B16" s="176" t="s">
        <v>12</v>
      </c>
      <c r="C16" s="165" t="s">
        <v>13</v>
      </c>
      <c r="E16" s="168"/>
      <c r="F16" s="168"/>
    </row>
    <row r="17" spans="1:7" x14ac:dyDescent="0.3">
      <c r="A17" s="165" t="s">
        <v>14</v>
      </c>
      <c r="B17" s="176" t="s">
        <v>15</v>
      </c>
      <c r="C17" s="177">
        <v>44742</v>
      </c>
      <c r="E17" s="168"/>
      <c r="F17" s="168"/>
    </row>
    <row r="18" spans="1:7" x14ac:dyDescent="0.3">
      <c r="A18" s="165" t="s">
        <v>16</v>
      </c>
      <c r="B18" s="178" t="s">
        <v>1358</v>
      </c>
      <c r="E18" s="168"/>
      <c r="F18" s="168"/>
    </row>
    <row r="19" spans="1:7" x14ac:dyDescent="0.3">
      <c r="A19" s="165" t="s">
        <v>17</v>
      </c>
      <c r="B19" s="178" t="s">
        <v>1359</v>
      </c>
      <c r="E19" s="168"/>
      <c r="F19" s="168"/>
    </row>
    <row r="20" spans="1:7" x14ac:dyDescent="0.3">
      <c r="A20" s="165" t="s">
        <v>1360</v>
      </c>
      <c r="B20" s="178"/>
      <c r="E20" s="168"/>
      <c r="F20" s="168"/>
    </row>
    <row r="21" spans="1:7" x14ac:dyDescent="0.3">
      <c r="A21" s="165" t="s">
        <v>18</v>
      </c>
      <c r="B21" s="178"/>
      <c r="E21" s="168"/>
      <c r="F21" s="168"/>
    </row>
    <row r="22" spans="1:7" x14ac:dyDescent="0.3">
      <c r="A22" s="165" t="s">
        <v>19</v>
      </c>
      <c r="B22" s="178"/>
      <c r="E22" s="168"/>
      <c r="F22" s="168"/>
    </row>
    <row r="23" spans="1:7" x14ac:dyDescent="0.3">
      <c r="A23" s="165" t="s">
        <v>1361</v>
      </c>
      <c r="B23" s="178"/>
      <c r="E23" s="168"/>
      <c r="F23" s="168"/>
    </row>
    <row r="24" spans="1:7" x14ac:dyDescent="0.3">
      <c r="A24" s="165" t="s">
        <v>1362</v>
      </c>
      <c r="B24" s="178"/>
      <c r="E24" s="168"/>
      <c r="F24" s="168"/>
    </row>
    <row r="25" spans="1:7" x14ac:dyDescent="0.3">
      <c r="A25" s="165" t="s">
        <v>1363</v>
      </c>
      <c r="B25" s="178"/>
      <c r="E25" s="168"/>
      <c r="F25" s="168"/>
    </row>
    <row r="26" spans="1:7" ht="18.5" x14ac:dyDescent="0.3">
      <c r="A26" s="174"/>
      <c r="B26" s="173" t="s">
        <v>1353</v>
      </c>
      <c r="C26" s="174"/>
      <c r="D26" s="174"/>
      <c r="E26" s="174"/>
      <c r="F26" s="174"/>
      <c r="G26" s="175"/>
    </row>
    <row r="27" spans="1:7" x14ac:dyDescent="0.3">
      <c r="A27" s="165" t="s">
        <v>20</v>
      </c>
      <c r="B27" s="179" t="s">
        <v>21</v>
      </c>
      <c r="C27" s="165" t="s">
        <v>22</v>
      </c>
      <c r="D27" s="180"/>
      <c r="E27" s="180"/>
      <c r="F27" s="180"/>
    </row>
    <row r="28" spans="1:7" x14ac:dyDescent="0.3">
      <c r="A28" s="165" t="s">
        <v>23</v>
      </c>
      <c r="B28" s="179" t="s">
        <v>24</v>
      </c>
      <c r="C28" s="165" t="s">
        <v>22</v>
      </c>
      <c r="D28" s="180"/>
      <c r="E28" s="180"/>
      <c r="F28" s="180"/>
    </row>
    <row r="29" spans="1:7" x14ac:dyDescent="0.3">
      <c r="A29" s="165" t="s">
        <v>1364</v>
      </c>
      <c r="B29" s="179" t="s">
        <v>25</v>
      </c>
      <c r="C29" s="165" t="s">
        <v>26</v>
      </c>
      <c r="E29" s="180"/>
      <c r="F29" s="180"/>
    </row>
    <row r="30" spans="1:7" x14ac:dyDescent="0.3">
      <c r="A30" s="165" t="s">
        <v>27</v>
      </c>
      <c r="B30" s="179"/>
      <c r="E30" s="180"/>
      <c r="F30" s="180"/>
    </row>
    <row r="31" spans="1:7" x14ac:dyDescent="0.3">
      <c r="A31" s="165" t="s">
        <v>28</v>
      </c>
      <c r="B31" s="179"/>
      <c r="E31" s="180"/>
      <c r="F31" s="180"/>
    </row>
    <row r="32" spans="1:7" x14ac:dyDescent="0.3">
      <c r="A32" s="165" t="s">
        <v>29</v>
      </c>
      <c r="B32" s="179"/>
      <c r="E32" s="180"/>
      <c r="F32" s="180"/>
    </row>
    <row r="33" spans="1:7" x14ac:dyDescent="0.3">
      <c r="A33" s="165" t="s">
        <v>30</v>
      </c>
      <c r="B33" s="179"/>
      <c r="E33" s="180"/>
      <c r="F33" s="180"/>
    </row>
    <row r="34" spans="1:7" x14ac:dyDescent="0.3">
      <c r="A34" s="165" t="s">
        <v>31</v>
      </c>
      <c r="B34" s="179"/>
      <c r="E34" s="180"/>
      <c r="F34" s="180"/>
    </row>
    <row r="35" spans="1:7" x14ac:dyDescent="0.3">
      <c r="A35" s="165" t="s">
        <v>1365</v>
      </c>
      <c r="B35" s="181"/>
      <c r="E35" s="180"/>
      <c r="F35" s="180"/>
    </row>
    <row r="36" spans="1:7" ht="37" x14ac:dyDescent="0.3">
      <c r="A36" s="173"/>
      <c r="B36" s="173" t="s">
        <v>4</v>
      </c>
      <c r="C36" s="173"/>
      <c r="D36" s="174"/>
      <c r="E36" s="174"/>
      <c r="F36" s="174"/>
      <c r="G36" s="175"/>
    </row>
    <row r="37" spans="1:7" x14ac:dyDescent="0.3">
      <c r="A37" s="182"/>
      <c r="B37" s="183" t="s">
        <v>32</v>
      </c>
      <c r="C37" s="182" t="s">
        <v>33</v>
      </c>
      <c r="D37" s="184"/>
      <c r="E37" s="184"/>
      <c r="F37" s="184"/>
      <c r="G37" s="185"/>
    </row>
    <row r="38" spans="1:7" x14ac:dyDescent="0.3">
      <c r="A38" s="165" t="s">
        <v>34</v>
      </c>
      <c r="B38" s="180" t="s">
        <v>1366</v>
      </c>
      <c r="C38" s="186">
        <v>2943.2150840499799</v>
      </c>
      <c r="F38" s="180"/>
    </row>
    <row r="39" spans="1:7" x14ac:dyDescent="0.3">
      <c r="A39" s="165" t="s">
        <v>35</v>
      </c>
      <c r="B39" s="180" t="s">
        <v>36</v>
      </c>
      <c r="C39" s="186">
        <v>2250</v>
      </c>
      <c r="F39" s="180"/>
    </row>
    <row r="40" spans="1:7" x14ac:dyDescent="0.3">
      <c r="A40" s="165" t="s">
        <v>37</v>
      </c>
      <c r="B40" s="187" t="s">
        <v>38</v>
      </c>
      <c r="C40" s="186">
        <v>2891.1744978295201</v>
      </c>
      <c r="F40" s="180"/>
    </row>
    <row r="41" spans="1:7" x14ac:dyDescent="0.3">
      <c r="A41" s="165" t="s">
        <v>39</v>
      </c>
      <c r="B41" s="187" t="s">
        <v>40</v>
      </c>
      <c r="C41" s="186">
        <v>2191.2604687500002</v>
      </c>
      <c r="F41" s="180"/>
    </row>
    <row r="42" spans="1:7" x14ac:dyDescent="0.3">
      <c r="A42" s="165" t="s">
        <v>41</v>
      </c>
      <c r="B42" s="187"/>
      <c r="C42" s="186"/>
      <c r="F42" s="180"/>
    </row>
    <row r="43" spans="1:7" x14ac:dyDescent="0.3">
      <c r="A43" s="188" t="s">
        <v>1367</v>
      </c>
      <c r="B43" s="180"/>
      <c r="F43" s="180"/>
    </row>
    <row r="44" spans="1:7" x14ac:dyDescent="0.3">
      <c r="A44" s="182"/>
      <c r="B44" s="183" t="s">
        <v>1368</v>
      </c>
      <c r="C44" s="189" t="s">
        <v>42</v>
      </c>
      <c r="D44" s="182" t="s">
        <v>43</v>
      </c>
      <c r="E44" s="184"/>
      <c r="F44" s="185" t="s">
        <v>44</v>
      </c>
      <c r="G44" s="185" t="s">
        <v>45</v>
      </c>
    </row>
    <row r="45" spans="1:7" x14ac:dyDescent="0.3">
      <c r="A45" s="165" t="s">
        <v>46</v>
      </c>
      <c r="B45" s="180" t="s">
        <v>47</v>
      </c>
      <c r="C45" s="190">
        <v>0.05</v>
      </c>
      <c r="D45" s="190">
        <v>0.308095592911104</v>
      </c>
      <c r="E45" s="190"/>
      <c r="F45" s="190">
        <v>0.05</v>
      </c>
      <c r="G45" s="190" t="s">
        <v>48</v>
      </c>
    </row>
    <row r="46" spans="1:7" x14ac:dyDescent="0.3">
      <c r="A46" s="165" t="s">
        <v>49</v>
      </c>
      <c r="B46" s="178" t="s">
        <v>1369</v>
      </c>
      <c r="C46" s="190">
        <v>0</v>
      </c>
      <c r="D46" s="190">
        <v>1.4765055793994799</v>
      </c>
      <c r="E46" s="190"/>
      <c r="F46" s="190">
        <v>0</v>
      </c>
      <c r="G46" s="190">
        <v>0</v>
      </c>
    </row>
    <row r="47" spans="1:7" x14ac:dyDescent="0.3">
      <c r="A47" s="165" t="s">
        <v>50</v>
      </c>
      <c r="B47" s="178" t="s">
        <v>1370</v>
      </c>
      <c r="C47" s="190">
        <v>0</v>
      </c>
      <c r="D47" s="190">
        <v>0.31941160763913601</v>
      </c>
      <c r="E47" s="190"/>
      <c r="F47" s="190">
        <v>0</v>
      </c>
      <c r="G47" s="190">
        <v>0</v>
      </c>
    </row>
    <row r="48" spans="1:7" x14ac:dyDescent="0.3">
      <c r="A48" s="165" t="s">
        <v>51</v>
      </c>
      <c r="B48" s="178"/>
      <c r="C48" s="191"/>
      <c r="D48" s="191"/>
      <c r="E48" s="191"/>
      <c r="F48" s="191"/>
      <c r="G48" s="191"/>
    </row>
    <row r="49" spans="1:7" x14ac:dyDescent="0.3">
      <c r="A49" s="165" t="s">
        <v>52</v>
      </c>
      <c r="B49" s="178"/>
      <c r="C49" s="191"/>
      <c r="D49" s="191"/>
      <c r="E49" s="191"/>
      <c r="F49" s="191"/>
      <c r="G49" s="191"/>
    </row>
    <row r="50" spans="1:7" x14ac:dyDescent="0.3">
      <c r="A50" s="165" t="s">
        <v>1371</v>
      </c>
      <c r="B50" s="178"/>
      <c r="C50" s="191"/>
      <c r="D50" s="191"/>
      <c r="E50" s="191"/>
      <c r="F50" s="191"/>
      <c r="G50" s="191"/>
    </row>
    <row r="51" spans="1:7" x14ac:dyDescent="0.3">
      <c r="A51" s="165" t="s">
        <v>1372</v>
      </c>
      <c r="B51" s="178"/>
      <c r="C51" s="191"/>
      <c r="D51" s="191"/>
      <c r="E51" s="191"/>
      <c r="F51" s="191"/>
      <c r="G51" s="191"/>
    </row>
    <row r="52" spans="1:7" x14ac:dyDescent="0.3">
      <c r="A52" s="182"/>
      <c r="B52" s="183" t="s">
        <v>1373</v>
      </c>
      <c r="C52" s="182" t="s">
        <v>53</v>
      </c>
      <c r="D52" s="182"/>
      <c r="E52" s="184"/>
      <c r="F52" s="185" t="s">
        <v>287</v>
      </c>
      <c r="G52" s="185"/>
    </row>
    <row r="53" spans="1:7" x14ac:dyDescent="0.3">
      <c r="A53" s="165" t="s">
        <v>54</v>
      </c>
      <c r="B53" s="180" t="s">
        <v>55</v>
      </c>
      <c r="C53" s="186">
        <v>2943.2150840499799</v>
      </c>
      <c r="E53" s="192"/>
      <c r="F53" s="193">
        <f>IF($C$58=0,"",IF(C53="[for completion]","",C53/$C$58))</f>
        <v>0.99560248505931104</v>
      </c>
      <c r="G53" s="194"/>
    </row>
    <row r="54" spans="1:7" x14ac:dyDescent="0.3">
      <c r="A54" s="165" t="s">
        <v>56</v>
      </c>
      <c r="B54" s="180" t="s">
        <v>57</v>
      </c>
      <c r="C54" s="186" t="s">
        <v>58</v>
      </c>
      <c r="E54" s="192"/>
      <c r="F54" s="193" t="e">
        <f t="shared" ref="F54:F56" si="0">IF($C$58=0,"",IF(C54="[for completion]","",C54/$C$58))</f>
        <v>#VALUE!</v>
      </c>
      <c r="G54" s="194"/>
    </row>
    <row r="55" spans="1:7" x14ac:dyDescent="0.3">
      <c r="A55" s="165" t="s">
        <v>60</v>
      </c>
      <c r="B55" s="180" t="s">
        <v>61</v>
      </c>
      <c r="C55" s="186" t="s">
        <v>58</v>
      </c>
      <c r="E55" s="192"/>
      <c r="F55" s="193" t="e">
        <f t="shared" si="0"/>
        <v>#VALUE!</v>
      </c>
      <c r="G55" s="194"/>
    </row>
    <row r="56" spans="1:7" x14ac:dyDescent="0.3">
      <c r="A56" s="165" t="s">
        <v>62</v>
      </c>
      <c r="B56" s="180" t="s">
        <v>63</v>
      </c>
      <c r="C56" s="186">
        <v>13</v>
      </c>
      <c r="E56" s="192"/>
      <c r="F56" s="193">
        <f t="shared" si="0"/>
        <v>4.3975149406890084E-3</v>
      </c>
      <c r="G56" s="194"/>
    </row>
    <row r="57" spans="1:7" x14ac:dyDescent="0.3">
      <c r="A57" s="165" t="s">
        <v>64</v>
      </c>
      <c r="B57" s="165" t="s">
        <v>65</v>
      </c>
      <c r="C57" s="186">
        <v>0</v>
      </c>
      <c r="E57" s="192"/>
      <c r="F57" s="193">
        <f>IF($C$58=0,"",IF(C57="[for completion]","",C57/$C$58))</f>
        <v>0</v>
      </c>
      <c r="G57" s="194"/>
    </row>
    <row r="58" spans="1:7" x14ac:dyDescent="0.3">
      <c r="A58" s="165" t="s">
        <v>66</v>
      </c>
      <c r="B58" s="195" t="s">
        <v>67</v>
      </c>
      <c r="C58" s="196">
        <f>SUM(C53:C57)</f>
        <v>2956.2150840499799</v>
      </c>
      <c r="D58" s="192"/>
      <c r="E58" s="192"/>
      <c r="F58" s="197" t="e">
        <f>SUM(F53:F57)</f>
        <v>#VALUE!</v>
      </c>
      <c r="G58" s="194"/>
    </row>
    <row r="59" spans="1:7" x14ac:dyDescent="0.3">
      <c r="A59" s="165" t="s">
        <v>68</v>
      </c>
      <c r="B59" s="198" t="s">
        <v>171</v>
      </c>
      <c r="C59" s="186"/>
      <c r="E59" s="192"/>
      <c r="F59" s="193">
        <f t="shared" ref="F59:F64" si="1">IF($C$58=0,"",IF(C59="[for completion]","",C59/$C$58))</f>
        <v>0</v>
      </c>
      <c r="G59" s="194"/>
    </row>
    <row r="60" spans="1:7" x14ac:dyDescent="0.3">
      <c r="A60" s="165" t="s">
        <v>69</v>
      </c>
      <c r="B60" s="198" t="s">
        <v>171</v>
      </c>
      <c r="C60" s="186"/>
      <c r="E60" s="192"/>
      <c r="F60" s="193">
        <f t="shared" si="1"/>
        <v>0</v>
      </c>
      <c r="G60" s="194"/>
    </row>
    <row r="61" spans="1:7" x14ac:dyDescent="0.3">
      <c r="A61" s="165" t="s">
        <v>70</v>
      </c>
      <c r="B61" s="198" t="s">
        <v>171</v>
      </c>
      <c r="C61" s="186"/>
      <c r="E61" s="192"/>
      <c r="F61" s="193">
        <f t="shared" si="1"/>
        <v>0</v>
      </c>
      <c r="G61" s="194"/>
    </row>
    <row r="62" spans="1:7" x14ac:dyDescent="0.3">
      <c r="A62" s="165" t="s">
        <v>71</v>
      </c>
      <c r="B62" s="198" t="s">
        <v>171</v>
      </c>
      <c r="C62" s="186"/>
      <c r="E62" s="192"/>
      <c r="F62" s="193">
        <f t="shared" si="1"/>
        <v>0</v>
      </c>
      <c r="G62" s="194"/>
    </row>
    <row r="63" spans="1:7" x14ac:dyDescent="0.3">
      <c r="A63" s="165" t="s">
        <v>72</v>
      </c>
      <c r="B63" s="198" t="s">
        <v>171</v>
      </c>
      <c r="C63" s="186"/>
      <c r="E63" s="192"/>
      <c r="F63" s="193">
        <f t="shared" si="1"/>
        <v>0</v>
      </c>
      <c r="G63" s="194"/>
    </row>
    <row r="64" spans="1:7" x14ac:dyDescent="0.3">
      <c r="A64" s="165" t="s">
        <v>73</v>
      </c>
      <c r="B64" s="198" t="s">
        <v>171</v>
      </c>
      <c r="C64" s="199"/>
      <c r="D64" s="188"/>
      <c r="E64" s="188"/>
      <c r="F64" s="193">
        <f t="shared" si="1"/>
        <v>0</v>
      </c>
      <c r="G64" s="200"/>
    </row>
    <row r="65" spans="1:7" x14ac:dyDescent="0.3">
      <c r="A65" s="182"/>
      <c r="B65" s="183" t="s">
        <v>74</v>
      </c>
      <c r="C65" s="189" t="s">
        <v>75</v>
      </c>
      <c r="D65" s="189" t="s">
        <v>76</v>
      </c>
      <c r="E65" s="184"/>
      <c r="F65" s="185" t="s">
        <v>77</v>
      </c>
      <c r="G65" s="201" t="s">
        <v>78</v>
      </c>
    </row>
    <row r="66" spans="1:7" x14ac:dyDescent="0.3">
      <c r="A66" s="165" t="s">
        <v>79</v>
      </c>
      <c r="B66" s="180" t="s">
        <v>1374</v>
      </c>
      <c r="C66" s="186">
        <v>7.3143876954484703</v>
      </c>
      <c r="D66" s="186" t="s">
        <v>48</v>
      </c>
      <c r="E66" s="176"/>
      <c r="F66" s="202"/>
      <c r="G66" s="203"/>
    </row>
    <row r="67" spans="1:7" x14ac:dyDescent="0.3">
      <c r="B67" s="180"/>
      <c r="E67" s="176"/>
      <c r="F67" s="202"/>
      <c r="G67" s="203"/>
    </row>
    <row r="68" spans="1:7" x14ac:dyDescent="0.3">
      <c r="B68" s="180" t="s">
        <v>81</v>
      </c>
      <c r="C68" s="176"/>
      <c r="D68" s="176"/>
      <c r="E68" s="176"/>
      <c r="F68" s="203"/>
      <c r="G68" s="203"/>
    </row>
    <row r="69" spans="1:7" x14ac:dyDescent="0.3">
      <c r="B69" s="180" t="s">
        <v>82</v>
      </c>
      <c r="E69" s="176"/>
      <c r="F69" s="203"/>
      <c r="G69" s="203"/>
    </row>
    <row r="70" spans="1:7" x14ac:dyDescent="0.3">
      <c r="A70" s="165" t="s">
        <v>83</v>
      </c>
      <c r="B70" s="204" t="s">
        <v>112</v>
      </c>
      <c r="C70" s="186">
        <v>38.41090028</v>
      </c>
      <c r="D70" s="186" t="s">
        <v>48</v>
      </c>
      <c r="E70" s="204"/>
      <c r="F70" s="194">
        <f t="shared" ref="F70:F76" si="2">IF($C$77=0,"",IF(C70="[for completion]","",C70/$C$77))</f>
        <v>1.3050660309590694E-2</v>
      </c>
      <c r="G70" s="193" t="str">
        <f>IF($D$77=0,"",IF(D70="[Mark as ND1 if not relevant]","",D70/$D$77))</f>
        <v/>
      </c>
    </row>
    <row r="71" spans="1:7" x14ac:dyDescent="0.3">
      <c r="A71" s="165" t="s">
        <v>84</v>
      </c>
      <c r="B71" s="204" t="s">
        <v>114</v>
      </c>
      <c r="C71" s="186">
        <v>133.5973017</v>
      </c>
      <c r="D71" s="186" t="s">
        <v>48</v>
      </c>
      <c r="E71" s="204"/>
      <c r="F71" s="194">
        <f t="shared" si="2"/>
        <v>4.5391620348779894E-2</v>
      </c>
      <c r="G71" s="193" t="str">
        <f t="shared" ref="G71:G76" si="3">IF($D$77=0,"",IF(D71="[Mark as ND1 if not relevant]","",D71/$D$77))</f>
        <v/>
      </c>
    </row>
    <row r="72" spans="1:7" x14ac:dyDescent="0.3">
      <c r="A72" s="165" t="s">
        <v>85</v>
      </c>
      <c r="B72" s="204" t="s">
        <v>116</v>
      </c>
      <c r="C72" s="186">
        <v>183.95233153999999</v>
      </c>
      <c r="D72" s="186" t="s">
        <v>48</v>
      </c>
      <c r="E72" s="204"/>
      <c r="F72" s="194">
        <f t="shared" si="2"/>
        <v>6.2500471860477469E-2</v>
      </c>
      <c r="G72" s="193" t="str">
        <f t="shared" si="3"/>
        <v/>
      </c>
    </row>
    <row r="73" spans="1:7" x14ac:dyDescent="0.3">
      <c r="A73" s="165" t="s">
        <v>86</v>
      </c>
      <c r="B73" s="204" t="s">
        <v>118</v>
      </c>
      <c r="C73" s="186">
        <v>209.94997741</v>
      </c>
      <c r="D73" s="186" t="s">
        <v>48</v>
      </c>
      <c r="E73" s="204"/>
      <c r="F73" s="194">
        <f t="shared" si="2"/>
        <v>7.1333548998090537E-2</v>
      </c>
      <c r="G73" s="193" t="str">
        <f t="shared" si="3"/>
        <v/>
      </c>
    </row>
    <row r="74" spans="1:7" x14ac:dyDescent="0.3">
      <c r="A74" s="165" t="s">
        <v>87</v>
      </c>
      <c r="B74" s="204" t="s">
        <v>120</v>
      </c>
      <c r="C74" s="186">
        <v>253.06885107000099</v>
      </c>
      <c r="D74" s="186" t="s">
        <v>48</v>
      </c>
      <c r="E74" s="204"/>
      <c r="F74" s="194">
        <f t="shared" si="2"/>
        <v>8.5983811526871623E-2</v>
      </c>
      <c r="G74" s="193" t="str">
        <f t="shared" si="3"/>
        <v/>
      </c>
    </row>
    <row r="75" spans="1:7" x14ac:dyDescent="0.3">
      <c r="A75" s="165" t="s">
        <v>88</v>
      </c>
      <c r="B75" s="204" t="s">
        <v>122</v>
      </c>
      <c r="C75" s="186">
        <v>1450.42191129</v>
      </c>
      <c r="D75" s="186" t="s">
        <v>48</v>
      </c>
      <c r="E75" s="204"/>
      <c r="F75" s="194">
        <f t="shared" si="2"/>
        <v>0.49280187477639298</v>
      </c>
      <c r="G75" s="193" t="str">
        <f t="shared" si="3"/>
        <v/>
      </c>
    </row>
    <row r="76" spans="1:7" x14ac:dyDescent="0.3">
      <c r="A76" s="165" t="s">
        <v>89</v>
      </c>
      <c r="B76" s="204" t="s">
        <v>124</v>
      </c>
      <c r="C76" s="186">
        <v>673.81381076000105</v>
      </c>
      <c r="D76" s="186" t="s">
        <v>48</v>
      </c>
      <c r="E76" s="204"/>
      <c r="F76" s="194">
        <f t="shared" si="2"/>
        <v>0.22893801217979681</v>
      </c>
      <c r="G76" s="193" t="str">
        <f t="shared" si="3"/>
        <v/>
      </c>
    </row>
    <row r="77" spans="1:7" x14ac:dyDescent="0.3">
      <c r="A77" s="165" t="s">
        <v>90</v>
      </c>
      <c r="B77" s="205" t="s">
        <v>67</v>
      </c>
      <c r="C77" s="196">
        <f>SUM(C70:C76)</f>
        <v>2943.2150840500021</v>
      </c>
      <c r="D77" s="196">
        <f>SUM(D70:D76)</f>
        <v>0</v>
      </c>
      <c r="E77" s="180"/>
      <c r="F77" s="206">
        <f>SUM(F70:F76)</f>
        <v>1</v>
      </c>
      <c r="G77" s="197">
        <f>SUM(G70:G76)</f>
        <v>0</v>
      </c>
    </row>
    <row r="78" spans="1:7" x14ac:dyDescent="0.3">
      <c r="A78" s="165" t="s">
        <v>92</v>
      </c>
      <c r="B78" s="207" t="s">
        <v>93</v>
      </c>
      <c r="C78" s="196"/>
      <c r="D78" s="196"/>
      <c r="E78" s="180"/>
      <c r="F78" s="194">
        <f>IF($C$77=0,"",IF(C78="[for completion]","",C78/$C$77))</f>
        <v>0</v>
      </c>
      <c r="G78" s="193" t="str">
        <f t="shared" ref="G78:G87" si="4">IF($D$77=0,"",IF(D78="[for completion]","",D78/$D$77))</f>
        <v/>
      </c>
    </row>
    <row r="79" spans="1:7" x14ac:dyDescent="0.3">
      <c r="A79" s="165" t="s">
        <v>94</v>
      </c>
      <c r="B79" s="207" t="s">
        <v>95</v>
      </c>
      <c r="C79" s="196"/>
      <c r="D79" s="196"/>
      <c r="E79" s="180"/>
      <c r="F79" s="194">
        <f t="shared" ref="F79:F87" si="5">IF($C$77=0,"",IF(C79="[for completion]","",C79/$C$77))</f>
        <v>0</v>
      </c>
      <c r="G79" s="193" t="str">
        <f t="shared" si="4"/>
        <v/>
      </c>
    </row>
    <row r="80" spans="1:7" x14ac:dyDescent="0.3">
      <c r="A80" s="165" t="s">
        <v>96</v>
      </c>
      <c r="B80" s="207" t="s">
        <v>1375</v>
      </c>
      <c r="C80" s="196"/>
      <c r="D80" s="196"/>
      <c r="E80" s="180"/>
      <c r="F80" s="194">
        <f t="shared" si="5"/>
        <v>0</v>
      </c>
      <c r="G80" s="193" t="str">
        <f t="shared" si="4"/>
        <v/>
      </c>
    </row>
    <row r="81" spans="1:7" x14ac:dyDescent="0.3">
      <c r="A81" s="165" t="s">
        <v>97</v>
      </c>
      <c r="B81" s="207" t="s">
        <v>98</v>
      </c>
      <c r="C81" s="196"/>
      <c r="D81" s="196"/>
      <c r="E81" s="180"/>
      <c r="F81" s="194">
        <f t="shared" si="5"/>
        <v>0</v>
      </c>
      <c r="G81" s="193" t="str">
        <f t="shared" si="4"/>
        <v/>
      </c>
    </row>
    <row r="82" spans="1:7" x14ac:dyDescent="0.3">
      <c r="A82" s="165" t="s">
        <v>99</v>
      </c>
      <c r="B82" s="207" t="s">
        <v>1376</v>
      </c>
      <c r="C82" s="196"/>
      <c r="D82" s="196"/>
      <c r="E82" s="180"/>
      <c r="F82" s="194">
        <f t="shared" si="5"/>
        <v>0</v>
      </c>
      <c r="G82" s="193" t="str">
        <f t="shared" si="4"/>
        <v/>
      </c>
    </row>
    <row r="83" spans="1:7" x14ac:dyDescent="0.3">
      <c r="A83" s="165" t="s">
        <v>100</v>
      </c>
      <c r="B83" s="207"/>
      <c r="C83" s="192"/>
      <c r="D83" s="192"/>
      <c r="E83" s="180"/>
      <c r="F83" s="194"/>
      <c r="G83" s="194"/>
    </row>
    <row r="84" spans="1:7" x14ac:dyDescent="0.3">
      <c r="A84" s="165" t="s">
        <v>101</v>
      </c>
      <c r="B84" s="207"/>
      <c r="C84" s="192"/>
      <c r="D84" s="192"/>
      <c r="E84" s="180"/>
      <c r="F84" s="194"/>
      <c r="G84" s="194"/>
    </row>
    <row r="85" spans="1:7" x14ac:dyDescent="0.3">
      <c r="A85" s="165" t="s">
        <v>102</v>
      </c>
      <c r="B85" s="207"/>
      <c r="C85" s="192"/>
      <c r="D85" s="192"/>
      <c r="E85" s="180"/>
      <c r="F85" s="194"/>
      <c r="G85" s="194"/>
    </row>
    <row r="86" spans="1:7" x14ac:dyDescent="0.3">
      <c r="A86" s="165" t="s">
        <v>103</v>
      </c>
      <c r="B86" s="205"/>
      <c r="C86" s="192"/>
      <c r="D86" s="192"/>
      <c r="E86" s="180"/>
      <c r="F86" s="194">
        <f t="shared" si="5"/>
        <v>0</v>
      </c>
      <c r="G86" s="194" t="str">
        <f t="shared" si="4"/>
        <v/>
      </c>
    </row>
    <row r="87" spans="1:7" x14ac:dyDescent="0.3">
      <c r="A87" s="165" t="s">
        <v>1377</v>
      </c>
      <c r="B87" s="207"/>
      <c r="C87" s="192"/>
      <c r="D87" s="192"/>
      <c r="E87" s="180"/>
      <c r="F87" s="194">
        <f t="shared" si="5"/>
        <v>0</v>
      </c>
      <c r="G87" s="194" t="str">
        <f t="shared" si="4"/>
        <v/>
      </c>
    </row>
    <row r="88" spans="1:7" x14ac:dyDescent="0.3">
      <c r="A88" s="182"/>
      <c r="B88" s="183" t="s">
        <v>104</v>
      </c>
      <c r="C88" s="189" t="s">
        <v>105</v>
      </c>
      <c r="D88" s="189" t="s">
        <v>106</v>
      </c>
      <c r="E88" s="184"/>
      <c r="F88" s="185" t="s">
        <v>1378</v>
      </c>
      <c r="G88" s="182" t="s">
        <v>107</v>
      </c>
    </row>
    <row r="89" spans="1:7" x14ac:dyDescent="0.3">
      <c r="A89" s="165" t="s">
        <v>108</v>
      </c>
      <c r="B89" s="180" t="s">
        <v>80</v>
      </c>
      <c r="C89" s="186">
        <v>3.4258751902587501</v>
      </c>
      <c r="D89" s="186">
        <v>4.4258751902587496</v>
      </c>
      <c r="E89" s="176"/>
      <c r="F89" s="208"/>
      <c r="G89" s="209"/>
    </row>
    <row r="90" spans="1:7" x14ac:dyDescent="0.3">
      <c r="B90" s="180"/>
      <c r="C90" s="210"/>
      <c r="D90" s="210"/>
      <c r="E90" s="176"/>
      <c r="F90" s="208"/>
      <c r="G90" s="209"/>
    </row>
    <row r="91" spans="1:7" x14ac:dyDescent="0.3">
      <c r="B91" s="180" t="s">
        <v>109</v>
      </c>
      <c r="C91" s="211"/>
      <c r="D91" s="211"/>
      <c r="E91" s="176"/>
      <c r="F91" s="209"/>
      <c r="G91" s="209"/>
    </row>
    <row r="92" spans="1:7" x14ac:dyDescent="0.3">
      <c r="A92" s="165" t="s">
        <v>110</v>
      </c>
      <c r="B92" s="180" t="s">
        <v>82</v>
      </c>
      <c r="C92" s="210"/>
      <c r="D92" s="210"/>
      <c r="E92" s="176"/>
      <c r="F92" s="209"/>
      <c r="G92" s="209"/>
    </row>
    <row r="93" spans="1:7" x14ac:dyDescent="0.3">
      <c r="A93" s="165" t="s">
        <v>111</v>
      </c>
      <c r="B93" s="204" t="s">
        <v>112</v>
      </c>
      <c r="C93" s="186">
        <v>0</v>
      </c>
      <c r="D93" s="186">
        <v>0</v>
      </c>
      <c r="E93" s="204"/>
      <c r="F93" s="193">
        <f>IF($C$100=0,"",IF(C93="[for completion]","",IF(C93="","",C93/$C$100)))</f>
        <v>0</v>
      </c>
      <c r="G93" s="193">
        <f>IF($D$100=0,"",IF(D93="[Mark as ND1 if not relevant]","",IF(D93="","",D93/$D$100)))</f>
        <v>0</v>
      </c>
    </row>
    <row r="94" spans="1:7" x14ac:dyDescent="0.3">
      <c r="A94" s="165" t="s">
        <v>113</v>
      </c>
      <c r="B94" s="204" t="s">
        <v>114</v>
      </c>
      <c r="C94" s="186">
        <v>500</v>
      </c>
      <c r="D94" s="186">
        <v>0</v>
      </c>
      <c r="E94" s="204"/>
      <c r="F94" s="193">
        <f t="shared" ref="F94:F99" si="6">IF($C$100=0,"",IF(C94="[for completion]","",IF(C94="","",C94/$C$100)))</f>
        <v>0.22222222222222221</v>
      </c>
      <c r="G94" s="193">
        <f t="shared" ref="G94:G99" si="7">IF($D$100=0,"",IF(D94="[Mark as ND1 if not relevant]","",IF(D94="","",D94/$D$100)))</f>
        <v>0</v>
      </c>
    </row>
    <row r="95" spans="1:7" x14ac:dyDescent="0.3">
      <c r="A95" s="165" t="s">
        <v>115</v>
      </c>
      <c r="B95" s="204" t="s">
        <v>116</v>
      </c>
      <c r="C95" s="186">
        <v>500</v>
      </c>
      <c r="D95" s="186">
        <v>500</v>
      </c>
      <c r="E95" s="204"/>
      <c r="F95" s="193">
        <f t="shared" si="6"/>
        <v>0.22222222222222221</v>
      </c>
      <c r="G95" s="193">
        <f t="shared" si="7"/>
        <v>0.22222222222222221</v>
      </c>
    </row>
    <row r="96" spans="1:7" x14ac:dyDescent="0.3">
      <c r="A96" s="165" t="s">
        <v>117</v>
      </c>
      <c r="B96" s="204" t="s">
        <v>118</v>
      </c>
      <c r="C96" s="186">
        <v>500</v>
      </c>
      <c r="D96" s="186">
        <v>500</v>
      </c>
      <c r="E96" s="204"/>
      <c r="F96" s="193">
        <f t="shared" si="6"/>
        <v>0.22222222222222221</v>
      </c>
      <c r="G96" s="193">
        <f t="shared" si="7"/>
        <v>0.22222222222222221</v>
      </c>
    </row>
    <row r="97" spans="1:7" x14ac:dyDescent="0.3">
      <c r="A97" s="165" t="s">
        <v>119</v>
      </c>
      <c r="B97" s="204" t="s">
        <v>120</v>
      </c>
      <c r="C97" s="186">
        <v>0</v>
      </c>
      <c r="D97" s="186">
        <v>500</v>
      </c>
      <c r="E97" s="204"/>
      <c r="F97" s="193">
        <f t="shared" si="6"/>
        <v>0</v>
      </c>
      <c r="G97" s="193">
        <f t="shared" si="7"/>
        <v>0.22222222222222221</v>
      </c>
    </row>
    <row r="98" spans="1:7" x14ac:dyDescent="0.3">
      <c r="A98" s="165" t="s">
        <v>121</v>
      </c>
      <c r="B98" s="204" t="s">
        <v>122</v>
      </c>
      <c r="C98" s="186">
        <v>750</v>
      </c>
      <c r="D98" s="186">
        <v>750</v>
      </c>
      <c r="E98" s="204"/>
      <c r="F98" s="193">
        <f t="shared" si="6"/>
        <v>0.33333333333333331</v>
      </c>
      <c r="G98" s="193">
        <f t="shared" si="7"/>
        <v>0.33333333333333331</v>
      </c>
    </row>
    <row r="99" spans="1:7" x14ac:dyDescent="0.3">
      <c r="A99" s="165" t="s">
        <v>123</v>
      </c>
      <c r="B99" s="204" t="s">
        <v>124</v>
      </c>
      <c r="C99" s="186">
        <v>0</v>
      </c>
      <c r="D99" s="186">
        <v>0</v>
      </c>
      <c r="E99" s="204"/>
      <c r="F99" s="193">
        <f t="shared" si="6"/>
        <v>0</v>
      </c>
      <c r="G99" s="193">
        <f t="shared" si="7"/>
        <v>0</v>
      </c>
    </row>
    <row r="100" spans="1:7" x14ac:dyDescent="0.3">
      <c r="A100" s="165" t="s">
        <v>125</v>
      </c>
      <c r="B100" s="205" t="s">
        <v>67</v>
      </c>
      <c r="C100" s="196">
        <f>SUM(C93:C99)</f>
        <v>2250</v>
      </c>
      <c r="D100" s="196">
        <f>SUM(D93:D99)</f>
        <v>2250</v>
      </c>
      <c r="E100" s="180"/>
      <c r="F100" s="197">
        <f>SUM(F93:F99)</f>
        <v>1</v>
      </c>
      <c r="G100" s="197">
        <f>SUM(G93:G99)</f>
        <v>1</v>
      </c>
    </row>
    <row r="101" spans="1:7" x14ac:dyDescent="0.3">
      <c r="A101" s="165" t="s">
        <v>126</v>
      </c>
      <c r="B101" s="207" t="s">
        <v>93</v>
      </c>
      <c r="C101" s="196"/>
      <c r="D101" s="196"/>
      <c r="E101" s="180"/>
      <c r="F101" s="193">
        <f t="shared" ref="F101:F105" si="8">IF($C$100=0,"",IF(C101="[for completion]","",C101/$C$100))</f>
        <v>0</v>
      </c>
      <c r="G101" s="193">
        <f t="shared" ref="G101:G105" si="9">IF($D$100=0,"",IF(D101="[for completion]","",D101/$D$100))</f>
        <v>0</v>
      </c>
    </row>
    <row r="102" spans="1:7" x14ac:dyDescent="0.3">
      <c r="A102" s="165" t="s">
        <v>127</v>
      </c>
      <c r="B102" s="207" t="s">
        <v>95</v>
      </c>
      <c r="C102" s="196"/>
      <c r="D102" s="196"/>
      <c r="E102" s="180"/>
      <c r="F102" s="193">
        <f t="shared" si="8"/>
        <v>0</v>
      </c>
      <c r="G102" s="193">
        <f t="shared" si="9"/>
        <v>0</v>
      </c>
    </row>
    <row r="103" spans="1:7" x14ac:dyDescent="0.3">
      <c r="A103" s="165" t="s">
        <v>128</v>
      </c>
      <c r="B103" s="207" t="s">
        <v>1375</v>
      </c>
      <c r="C103" s="196"/>
      <c r="D103" s="196"/>
      <c r="E103" s="180"/>
      <c r="F103" s="193">
        <f t="shared" si="8"/>
        <v>0</v>
      </c>
      <c r="G103" s="193">
        <f t="shared" si="9"/>
        <v>0</v>
      </c>
    </row>
    <row r="104" spans="1:7" x14ac:dyDescent="0.3">
      <c r="A104" s="165" t="s">
        <v>129</v>
      </c>
      <c r="B104" s="207" t="s">
        <v>98</v>
      </c>
      <c r="C104" s="196"/>
      <c r="D104" s="196"/>
      <c r="E104" s="180"/>
      <c r="F104" s="193">
        <f t="shared" si="8"/>
        <v>0</v>
      </c>
      <c r="G104" s="193">
        <f t="shared" si="9"/>
        <v>0</v>
      </c>
    </row>
    <row r="105" spans="1:7" x14ac:dyDescent="0.3">
      <c r="A105" s="165" t="s">
        <v>130</v>
      </c>
      <c r="B105" s="207" t="s">
        <v>1376</v>
      </c>
      <c r="C105" s="196"/>
      <c r="D105" s="196"/>
      <c r="E105" s="180"/>
      <c r="F105" s="193">
        <f t="shared" si="8"/>
        <v>0</v>
      </c>
      <c r="G105" s="193">
        <f t="shared" si="9"/>
        <v>0</v>
      </c>
    </row>
    <row r="106" spans="1:7" x14ac:dyDescent="0.3">
      <c r="A106" s="165" t="s">
        <v>131</v>
      </c>
      <c r="B106" s="207"/>
      <c r="C106" s="192"/>
      <c r="D106" s="192"/>
      <c r="E106" s="180"/>
      <c r="F106" s="194"/>
      <c r="G106" s="194"/>
    </row>
    <row r="107" spans="1:7" x14ac:dyDescent="0.3">
      <c r="A107" s="165" t="s">
        <v>132</v>
      </c>
      <c r="B107" s="207"/>
      <c r="C107" s="192"/>
      <c r="D107" s="192"/>
      <c r="E107" s="180"/>
      <c r="F107" s="194"/>
      <c r="G107" s="194"/>
    </row>
    <row r="108" spans="1:7" x14ac:dyDescent="0.3">
      <c r="A108" s="165" t="s">
        <v>133</v>
      </c>
      <c r="B108" s="205"/>
      <c r="C108" s="192"/>
      <c r="D108" s="192"/>
      <c r="E108" s="180"/>
      <c r="F108" s="194"/>
      <c r="G108" s="194"/>
    </row>
    <row r="109" spans="1:7" x14ac:dyDescent="0.3">
      <c r="A109" s="165" t="s">
        <v>134</v>
      </c>
      <c r="B109" s="207"/>
      <c r="C109" s="192"/>
      <c r="D109" s="192"/>
      <c r="E109" s="180"/>
      <c r="F109" s="194"/>
      <c r="G109" s="194"/>
    </row>
    <row r="110" spans="1:7" x14ac:dyDescent="0.3">
      <c r="A110" s="165" t="s">
        <v>135</v>
      </c>
      <c r="B110" s="207"/>
      <c r="C110" s="192"/>
      <c r="D110" s="192"/>
      <c r="E110" s="180"/>
      <c r="F110" s="194"/>
      <c r="G110" s="194"/>
    </row>
    <row r="111" spans="1:7" x14ac:dyDescent="0.3">
      <c r="A111" s="182"/>
      <c r="B111" s="212" t="s">
        <v>1379</v>
      </c>
      <c r="C111" s="185" t="s">
        <v>136</v>
      </c>
      <c r="D111" s="185" t="s">
        <v>137</v>
      </c>
      <c r="E111" s="184"/>
      <c r="F111" s="185" t="s">
        <v>138</v>
      </c>
      <c r="G111" s="185" t="s">
        <v>139</v>
      </c>
    </row>
    <row r="112" spans="1:7" x14ac:dyDescent="0.3">
      <c r="A112" s="165" t="s">
        <v>140</v>
      </c>
      <c r="B112" s="180" t="s">
        <v>1</v>
      </c>
      <c r="C112" s="186">
        <v>2943.2150840499799</v>
      </c>
      <c r="D112" s="186">
        <v>0</v>
      </c>
      <c r="E112" s="194"/>
      <c r="F112" s="193">
        <f>IF($C$127=0,"",IF(C112="[for completion]","",IF(C112="","",C112/$C$127)))</f>
        <v>1</v>
      </c>
      <c r="G112" s="193" t="str">
        <f>IF($D$129=0,"",IF(D112="[for completion]","",IF(D112="","",D112/$D$129)))</f>
        <v/>
      </c>
    </row>
    <row r="113" spans="1:7" x14ac:dyDescent="0.3">
      <c r="A113" s="165" t="s">
        <v>142</v>
      </c>
      <c r="B113" s="180" t="s">
        <v>143</v>
      </c>
      <c r="C113" s="186">
        <v>0</v>
      </c>
      <c r="D113" s="186">
        <v>0</v>
      </c>
      <c r="E113" s="194"/>
      <c r="F113" s="193">
        <f t="shared" ref="F113:F126" si="10">IF($C$127=0,"",IF(C113="[for completion]","",IF(C113="","",C113/$C$127)))</f>
        <v>0</v>
      </c>
      <c r="G113" s="193" t="str">
        <f t="shared" ref="G113:G128" si="11">IF($D$129=0,"",IF(D113="[for completion]","",IF(D113="","",D113/$D$129)))</f>
        <v/>
      </c>
    </row>
    <row r="114" spans="1:7" x14ac:dyDescent="0.3">
      <c r="A114" s="165" t="s">
        <v>144</v>
      </c>
      <c r="B114" s="180" t="s">
        <v>145</v>
      </c>
      <c r="C114" s="186">
        <v>0</v>
      </c>
      <c r="D114" s="186">
        <v>0</v>
      </c>
      <c r="E114" s="194"/>
      <c r="F114" s="193">
        <f t="shared" si="10"/>
        <v>0</v>
      </c>
      <c r="G114" s="193" t="str">
        <f t="shared" si="11"/>
        <v/>
      </c>
    </row>
    <row r="115" spans="1:7" x14ac:dyDescent="0.3">
      <c r="A115" s="165" t="s">
        <v>146</v>
      </c>
      <c r="B115" s="180" t="s">
        <v>147</v>
      </c>
      <c r="C115" s="186">
        <v>0</v>
      </c>
      <c r="D115" s="186">
        <v>0</v>
      </c>
      <c r="E115" s="194"/>
      <c r="F115" s="193">
        <f t="shared" si="10"/>
        <v>0</v>
      </c>
      <c r="G115" s="193" t="str">
        <f t="shared" si="11"/>
        <v/>
      </c>
    </row>
    <row r="116" spans="1:7" x14ac:dyDescent="0.3">
      <c r="A116" s="165" t="s">
        <v>148</v>
      </c>
      <c r="B116" s="180" t="s">
        <v>149</v>
      </c>
      <c r="C116" s="186">
        <v>0</v>
      </c>
      <c r="D116" s="186">
        <v>0</v>
      </c>
      <c r="E116" s="194"/>
      <c r="F116" s="193">
        <f t="shared" si="10"/>
        <v>0</v>
      </c>
      <c r="G116" s="193" t="str">
        <f t="shared" si="11"/>
        <v/>
      </c>
    </row>
    <row r="117" spans="1:7" x14ac:dyDescent="0.3">
      <c r="A117" s="165" t="s">
        <v>150</v>
      </c>
      <c r="B117" s="180" t="s">
        <v>151</v>
      </c>
      <c r="C117" s="186">
        <v>0</v>
      </c>
      <c r="D117" s="186">
        <v>0</v>
      </c>
      <c r="E117" s="180"/>
      <c r="F117" s="193">
        <f t="shared" si="10"/>
        <v>0</v>
      </c>
      <c r="G117" s="193" t="str">
        <f t="shared" si="11"/>
        <v/>
      </c>
    </row>
    <row r="118" spans="1:7" x14ac:dyDescent="0.3">
      <c r="A118" s="165" t="s">
        <v>152</v>
      </c>
      <c r="B118" s="180" t="s">
        <v>153</v>
      </c>
      <c r="C118" s="186">
        <v>0</v>
      </c>
      <c r="D118" s="186">
        <v>0</v>
      </c>
      <c r="E118" s="180"/>
      <c r="F118" s="193">
        <f t="shared" si="10"/>
        <v>0</v>
      </c>
      <c r="G118" s="193" t="str">
        <f t="shared" si="11"/>
        <v/>
      </c>
    </row>
    <row r="119" spans="1:7" x14ac:dyDescent="0.3">
      <c r="A119" s="165" t="s">
        <v>154</v>
      </c>
      <c r="B119" s="180" t="s">
        <v>155</v>
      </c>
      <c r="C119" s="186">
        <v>0</v>
      </c>
      <c r="D119" s="186">
        <v>0</v>
      </c>
      <c r="E119" s="180"/>
      <c r="F119" s="193">
        <f t="shared" si="10"/>
        <v>0</v>
      </c>
      <c r="G119" s="193" t="str">
        <f t="shared" si="11"/>
        <v/>
      </c>
    </row>
    <row r="120" spans="1:7" x14ac:dyDescent="0.3">
      <c r="A120" s="165" t="s">
        <v>156</v>
      </c>
      <c r="B120" s="180" t="s">
        <v>157</v>
      </c>
      <c r="C120" s="186">
        <v>0</v>
      </c>
      <c r="D120" s="186">
        <v>0</v>
      </c>
      <c r="E120" s="180"/>
      <c r="F120" s="193">
        <f t="shared" si="10"/>
        <v>0</v>
      </c>
      <c r="G120" s="193" t="str">
        <f t="shared" si="11"/>
        <v/>
      </c>
    </row>
    <row r="121" spans="1:7" x14ac:dyDescent="0.3">
      <c r="A121" s="165" t="s">
        <v>158</v>
      </c>
      <c r="B121" s="180" t="s">
        <v>159</v>
      </c>
      <c r="C121" s="186">
        <v>0</v>
      </c>
      <c r="D121" s="186">
        <v>0</v>
      </c>
      <c r="E121" s="180"/>
      <c r="F121" s="193">
        <f t="shared" si="10"/>
        <v>0</v>
      </c>
      <c r="G121" s="193" t="str">
        <f t="shared" si="11"/>
        <v/>
      </c>
    </row>
    <row r="122" spans="1:7" x14ac:dyDescent="0.3">
      <c r="A122" s="165" t="s">
        <v>160</v>
      </c>
      <c r="B122" s="180" t="s">
        <v>161</v>
      </c>
      <c r="C122" s="186">
        <v>0</v>
      </c>
      <c r="D122" s="186">
        <v>0</v>
      </c>
      <c r="E122" s="180"/>
      <c r="F122" s="193">
        <f t="shared" si="10"/>
        <v>0</v>
      </c>
      <c r="G122" s="193" t="str">
        <f t="shared" si="11"/>
        <v/>
      </c>
    </row>
    <row r="123" spans="1:7" x14ac:dyDescent="0.3">
      <c r="A123" s="165" t="s">
        <v>162</v>
      </c>
      <c r="B123" s="180" t="s">
        <v>163</v>
      </c>
      <c r="C123" s="186">
        <v>0</v>
      </c>
      <c r="D123" s="186">
        <v>0</v>
      </c>
      <c r="E123" s="180"/>
      <c r="F123" s="193">
        <f t="shared" si="10"/>
        <v>0</v>
      </c>
      <c r="G123" s="193" t="str">
        <f t="shared" si="11"/>
        <v/>
      </c>
    </row>
    <row r="124" spans="1:7" x14ac:dyDescent="0.3">
      <c r="A124" s="165" t="s">
        <v>164</v>
      </c>
      <c r="B124" s="204" t="s">
        <v>165</v>
      </c>
      <c r="C124" s="186">
        <v>0</v>
      </c>
      <c r="D124" s="186">
        <v>0</v>
      </c>
      <c r="E124" s="180"/>
      <c r="F124" s="193">
        <f t="shared" si="10"/>
        <v>0</v>
      </c>
      <c r="G124" s="193" t="str">
        <f t="shared" si="11"/>
        <v/>
      </c>
    </row>
    <row r="125" spans="1:7" x14ac:dyDescent="0.3">
      <c r="A125" s="165" t="s">
        <v>166</v>
      </c>
      <c r="B125" s="180" t="s">
        <v>167</v>
      </c>
      <c r="C125" s="186">
        <v>0</v>
      </c>
      <c r="D125" s="186">
        <v>0</v>
      </c>
      <c r="E125" s="180"/>
      <c r="F125" s="193">
        <f t="shared" si="10"/>
        <v>0</v>
      </c>
      <c r="G125" s="193" t="str">
        <f t="shared" si="11"/>
        <v/>
      </c>
    </row>
    <row r="126" spans="1:7" x14ac:dyDescent="0.3">
      <c r="A126" s="165" t="s">
        <v>168</v>
      </c>
      <c r="B126" s="180" t="s">
        <v>65</v>
      </c>
      <c r="C126" s="186">
        <v>0</v>
      </c>
      <c r="D126" s="186">
        <v>0</v>
      </c>
      <c r="E126" s="180"/>
      <c r="F126" s="193">
        <f t="shared" si="10"/>
        <v>0</v>
      </c>
      <c r="G126" s="193" t="str">
        <f t="shared" si="11"/>
        <v/>
      </c>
    </row>
    <row r="127" spans="1:7" x14ac:dyDescent="0.3">
      <c r="A127" s="165" t="s">
        <v>169</v>
      </c>
      <c r="B127" s="180" t="s">
        <v>67</v>
      </c>
      <c r="C127" s="186">
        <v>2943.2150840499799</v>
      </c>
      <c r="D127" s="186">
        <v>0</v>
      </c>
      <c r="E127" s="180"/>
      <c r="F127" s="213">
        <f>SUM(F112:F126)</f>
        <v>1</v>
      </c>
      <c r="G127" s="213">
        <f>SUM(G112:G126)</f>
        <v>0</v>
      </c>
    </row>
    <row r="128" spans="1:7" x14ac:dyDescent="0.3">
      <c r="A128" s="165" t="s">
        <v>170</v>
      </c>
      <c r="B128" s="198" t="s">
        <v>171</v>
      </c>
      <c r="C128" s="186">
        <v>0</v>
      </c>
      <c r="D128" s="186">
        <v>0</v>
      </c>
      <c r="E128" s="180"/>
      <c r="F128" s="193" t="str">
        <f t="shared" ref="F128" si="12">IF($C$129=0,"",IF(C128="[for completion]","",IF(C128="","",C128/$C$129)))</f>
        <v/>
      </c>
      <c r="G128" s="193" t="str">
        <f t="shared" si="11"/>
        <v/>
      </c>
    </row>
    <row r="129" spans="1:7" x14ac:dyDescent="0.3">
      <c r="A129" s="165" t="s">
        <v>172</v>
      </c>
      <c r="B129" s="198" t="s">
        <v>171</v>
      </c>
      <c r="C129" s="186">
        <v>0</v>
      </c>
      <c r="D129" s="186">
        <v>0</v>
      </c>
      <c r="E129" s="180"/>
    </row>
    <row r="130" spans="1:7" x14ac:dyDescent="0.3">
      <c r="A130" s="165" t="s">
        <v>173</v>
      </c>
      <c r="B130" s="198" t="s">
        <v>171</v>
      </c>
      <c r="C130" s="186">
        <v>0</v>
      </c>
      <c r="D130" s="186">
        <v>0</v>
      </c>
      <c r="E130" s="180"/>
      <c r="F130" s="193" t="str">
        <f>IF($C$129=0,"",IF(C130="[for completion]","",IF(C130="","",C130/$C$129)))</f>
        <v/>
      </c>
      <c r="G130" s="193" t="str">
        <f>IF($D$129=0,"",IF(D130="[for completion]","",IF(D130="","",D130/$D$129)))</f>
        <v/>
      </c>
    </row>
    <row r="131" spans="1:7" x14ac:dyDescent="0.3">
      <c r="A131" s="165" t="s">
        <v>174</v>
      </c>
      <c r="B131" s="198" t="s">
        <v>171</v>
      </c>
      <c r="C131" s="186">
        <v>0</v>
      </c>
      <c r="D131" s="186">
        <v>0</v>
      </c>
      <c r="E131" s="180"/>
      <c r="F131" s="193" t="str">
        <f t="shared" ref="F131:F136" si="13">IF($C$129=0,"",IF(C131="[for completion]","",C131/$C$129))</f>
        <v/>
      </c>
      <c r="G131" s="193" t="str">
        <f t="shared" ref="G131:G136" si="14">IF($D$129=0,"",IF(D131="[for completion]","",D131/$D$129))</f>
        <v/>
      </c>
    </row>
    <row r="132" spans="1:7" x14ac:dyDescent="0.3">
      <c r="A132" s="165" t="s">
        <v>175</v>
      </c>
      <c r="B132" s="198" t="s">
        <v>171</v>
      </c>
      <c r="C132" s="186">
        <v>0</v>
      </c>
      <c r="D132" s="186">
        <v>0</v>
      </c>
      <c r="E132" s="180"/>
      <c r="F132" s="193" t="str">
        <f t="shared" si="13"/>
        <v/>
      </c>
      <c r="G132" s="193" t="str">
        <f t="shared" si="14"/>
        <v/>
      </c>
    </row>
    <row r="133" spans="1:7" x14ac:dyDescent="0.3">
      <c r="A133" s="165" t="s">
        <v>176</v>
      </c>
      <c r="B133" s="198" t="s">
        <v>171</v>
      </c>
      <c r="C133" s="186">
        <v>0</v>
      </c>
      <c r="D133" s="186">
        <v>0</v>
      </c>
      <c r="E133" s="180"/>
      <c r="F133" s="193" t="str">
        <f t="shared" si="13"/>
        <v/>
      </c>
      <c r="G133" s="193" t="str">
        <f t="shared" si="14"/>
        <v/>
      </c>
    </row>
    <row r="134" spans="1:7" x14ac:dyDescent="0.3">
      <c r="A134" s="165" t="s">
        <v>177</v>
      </c>
      <c r="B134" s="198" t="s">
        <v>171</v>
      </c>
      <c r="C134" s="186">
        <v>0</v>
      </c>
      <c r="D134" s="186">
        <v>0</v>
      </c>
      <c r="E134" s="180"/>
      <c r="F134" s="193" t="str">
        <f t="shared" si="13"/>
        <v/>
      </c>
      <c r="G134" s="193" t="str">
        <f t="shared" si="14"/>
        <v/>
      </c>
    </row>
    <row r="135" spans="1:7" x14ac:dyDescent="0.3">
      <c r="A135" s="165" t="s">
        <v>178</v>
      </c>
      <c r="B135" s="198" t="s">
        <v>171</v>
      </c>
      <c r="C135" s="186">
        <v>0</v>
      </c>
      <c r="D135" s="186">
        <v>0</v>
      </c>
      <c r="E135" s="180"/>
      <c r="F135" s="193" t="str">
        <f t="shared" si="13"/>
        <v/>
      </c>
      <c r="G135" s="193" t="str">
        <f t="shared" si="14"/>
        <v/>
      </c>
    </row>
    <row r="136" spans="1:7" x14ac:dyDescent="0.3">
      <c r="A136" s="165" t="s">
        <v>179</v>
      </c>
      <c r="B136" s="198" t="s">
        <v>171</v>
      </c>
      <c r="C136" s="186">
        <v>0</v>
      </c>
      <c r="D136" s="186">
        <v>0</v>
      </c>
      <c r="E136" s="180"/>
      <c r="F136" s="193" t="str">
        <f t="shared" si="13"/>
        <v/>
      </c>
      <c r="G136" s="193" t="str">
        <f t="shared" si="14"/>
        <v/>
      </c>
    </row>
    <row r="137" spans="1:7" x14ac:dyDescent="0.3">
      <c r="A137" s="182"/>
      <c r="B137" s="183" t="s">
        <v>180</v>
      </c>
      <c r="C137" s="185" t="s">
        <v>136</v>
      </c>
      <c r="D137" s="185" t="s">
        <v>137</v>
      </c>
      <c r="E137" s="184"/>
      <c r="F137" s="185" t="s">
        <v>138</v>
      </c>
      <c r="G137" s="185" t="s">
        <v>139</v>
      </c>
    </row>
    <row r="138" spans="1:7" x14ac:dyDescent="0.3">
      <c r="A138" s="165" t="s">
        <v>181</v>
      </c>
      <c r="B138" s="180" t="s">
        <v>1</v>
      </c>
      <c r="C138" s="186">
        <v>2250</v>
      </c>
      <c r="D138" s="186">
        <v>0</v>
      </c>
      <c r="E138" s="194"/>
      <c r="F138" s="193">
        <f>IF($C$153=0,"",IF(C138="[for completion]","",IF(C138="","",C138/$C$153)))</f>
        <v>1</v>
      </c>
      <c r="G138" s="193" t="str">
        <f>IF($D$155=0,"",IF(D138="[for completion]","",IF(D138="","",D138/$D$155)))</f>
        <v/>
      </c>
    </row>
    <row r="139" spans="1:7" x14ac:dyDescent="0.3">
      <c r="A139" s="165" t="s">
        <v>182</v>
      </c>
      <c r="B139" s="180" t="s">
        <v>143</v>
      </c>
      <c r="C139" s="186">
        <v>0</v>
      </c>
      <c r="D139" s="186">
        <v>0</v>
      </c>
      <c r="E139" s="194"/>
      <c r="F139" s="193">
        <f t="shared" ref="F139:F152" si="15">IF($C$153=0,"",IF(C139="[for completion]","",IF(C139="","",C139/$C$153)))</f>
        <v>0</v>
      </c>
      <c r="G139" s="193" t="str">
        <f t="shared" ref="G139:G154" si="16">IF($D$155=0,"",IF(D139="[for completion]","",IF(D139="","",D139/$D$155)))</f>
        <v/>
      </c>
    </row>
    <row r="140" spans="1:7" x14ac:dyDescent="0.3">
      <c r="A140" s="165" t="s">
        <v>183</v>
      </c>
      <c r="B140" s="180" t="s">
        <v>145</v>
      </c>
      <c r="C140" s="186">
        <v>0</v>
      </c>
      <c r="D140" s="186">
        <v>0</v>
      </c>
      <c r="E140" s="194"/>
      <c r="F140" s="193">
        <f t="shared" si="15"/>
        <v>0</v>
      </c>
      <c r="G140" s="193" t="str">
        <f t="shared" si="16"/>
        <v/>
      </c>
    </row>
    <row r="141" spans="1:7" x14ac:dyDescent="0.3">
      <c r="A141" s="165" t="s">
        <v>184</v>
      </c>
      <c r="B141" s="180" t="s">
        <v>147</v>
      </c>
      <c r="C141" s="186">
        <v>0</v>
      </c>
      <c r="D141" s="186">
        <v>0</v>
      </c>
      <c r="E141" s="194"/>
      <c r="F141" s="193">
        <f t="shared" si="15"/>
        <v>0</v>
      </c>
      <c r="G141" s="193" t="str">
        <f t="shared" si="16"/>
        <v/>
      </c>
    </row>
    <row r="142" spans="1:7" x14ac:dyDescent="0.3">
      <c r="A142" s="165" t="s">
        <v>185</v>
      </c>
      <c r="B142" s="180" t="s">
        <v>149</v>
      </c>
      <c r="C142" s="186">
        <v>0</v>
      </c>
      <c r="D142" s="186">
        <v>0</v>
      </c>
      <c r="E142" s="194"/>
      <c r="F142" s="193">
        <f t="shared" si="15"/>
        <v>0</v>
      </c>
      <c r="G142" s="193" t="str">
        <f t="shared" si="16"/>
        <v/>
      </c>
    </row>
    <row r="143" spans="1:7" x14ac:dyDescent="0.3">
      <c r="A143" s="165" t="s">
        <v>186</v>
      </c>
      <c r="B143" s="180" t="s">
        <v>151</v>
      </c>
      <c r="C143" s="186">
        <v>0</v>
      </c>
      <c r="D143" s="186">
        <v>0</v>
      </c>
      <c r="E143" s="180"/>
      <c r="F143" s="193">
        <f t="shared" si="15"/>
        <v>0</v>
      </c>
      <c r="G143" s="193" t="str">
        <f t="shared" si="16"/>
        <v/>
      </c>
    </row>
    <row r="144" spans="1:7" x14ac:dyDescent="0.3">
      <c r="A144" s="165" t="s">
        <v>187</v>
      </c>
      <c r="B144" s="180" t="s">
        <v>153</v>
      </c>
      <c r="C144" s="186">
        <v>0</v>
      </c>
      <c r="D144" s="186">
        <v>0</v>
      </c>
      <c r="E144" s="180"/>
      <c r="F144" s="193">
        <f t="shared" si="15"/>
        <v>0</v>
      </c>
      <c r="G144" s="193" t="str">
        <f t="shared" si="16"/>
        <v/>
      </c>
    </row>
    <row r="145" spans="1:7" x14ac:dyDescent="0.3">
      <c r="A145" s="165" t="s">
        <v>188</v>
      </c>
      <c r="B145" s="180" t="s">
        <v>155</v>
      </c>
      <c r="C145" s="186">
        <v>0</v>
      </c>
      <c r="D145" s="186">
        <v>0</v>
      </c>
      <c r="E145" s="180"/>
      <c r="F145" s="193">
        <f t="shared" si="15"/>
        <v>0</v>
      </c>
      <c r="G145" s="193" t="str">
        <f t="shared" si="16"/>
        <v/>
      </c>
    </row>
    <row r="146" spans="1:7" x14ac:dyDescent="0.3">
      <c r="A146" s="165" t="s">
        <v>189</v>
      </c>
      <c r="B146" s="180" t="s">
        <v>157</v>
      </c>
      <c r="C146" s="186">
        <v>0</v>
      </c>
      <c r="D146" s="186">
        <v>0</v>
      </c>
      <c r="E146" s="180"/>
      <c r="F146" s="193">
        <f t="shared" si="15"/>
        <v>0</v>
      </c>
      <c r="G146" s="193" t="str">
        <f t="shared" si="16"/>
        <v/>
      </c>
    </row>
    <row r="147" spans="1:7" x14ac:dyDescent="0.3">
      <c r="A147" s="165" t="s">
        <v>190</v>
      </c>
      <c r="B147" s="180" t="s">
        <v>159</v>
      </c>
      <c r="C147" s="186">
        <v>0</v>
      </c>
      <c r="D147" s="186">
        <v>0</v>
      </c>
      <c r="E147" s="180"/>
      <c r="F147" s="193">
        <f t="shared" si="15"/>
        <v>0</v>
      </c>
      <c r="G147" s="193" t="str">
        <f t="shared" si="16"/>
        <v/>
      </c>
    </row>
    <row r="148" spans="1:7" x14ac:dyDescent="0.3">
      <c r="A148" s="165" t="s">
        <v>191</v>
      </c>
      <c r="B148" s="180" t="s">
        <v>161</v>
      </c>
      <c r="C148" s="186">
        <v>0</v>
      </c>
      <c r="D148" s="186">
        <v>0</v>
      </c>
      <c r="E148" s="180"/>
      <c r="F148" s="193">
        <f t="shared" si="15"/>
        <v>0</v>
      </c>
      <c r="G148" s="193" t="str">
        <f t="shared" si="16"/>
        <v/>
      </c>
    </row>
    <row r="149" spans="1:7" x14ac:dyDescent="0.3">
      <c r="A149" s="165" t="s">
        <v>192</v>
      </c>
      <c r="B149" s="180" t="s">
        <v>163</v>
      </c>
      <c r="C149" s="186">
        <v>0</v>
      </c>
      <c r="D149" s="186">
        <v>0</v>
      </c>
      <c r="E149" s="180"/>
      <c r="F149" s="193">
        <f t="shared" si="15"/>
        <v>0</v>
      </c>
      <c r="G149" s="193" t="str">
        <f t="shared" si="16"/>
        <v/>
      </c>
    </row>
    <row r="150" spans="1:7" x14ac:dyDescent="0.3">
      <c r="A150" s="165" t="s">
        <v>193</v>
      </c>
      <c r="B150" s="204" t="s">
        <v>165</v>
      </c>
      <c r="C150" s="186">
        <v>0</v>
      </c>
      <c r="D150" s="186">
        <v>0</v>
      </c>
      <c r="E150" s="180"/>
      <c r="F150" s="193">
        <f t="shared" si="15"/>
        <v>0</v>
      </c>
      <c r="G150" s="193" t="str">
        <f t="shared" si="16"/>
        <v/>
      </c>
    </row>
    <row r="151" spans="1:7" x14ac:dyDescent="0.3">
      <c r="A151" s="165" t="s">
        <v>194</v>
      </c>
      <c r="B151" s="180" t="s">
        <v>167</v>
      </c>
      <c r="C151" s="186">
        <v>0</v>
      </c>
      <c r="D151" s="186">
        <v>0</v>
      </c>
      <c r="E151" s="180"/>
      <c r="F151" s="193">
        <f t="shared" si="15"/>
        <v>0</v>
      </c>
      <c r="G151" s="193" t="str">
        <f t="shared" si="16"/>
        <v/>
      </c>
    </row>
    <row r="152" spans="1:7" x14ac:dyDescent="0.3">
      <c r="A152" s="165" t="s">
        <v>195</v>
      </c>
      <c r="B152" s="180" t="s">
        <v>65</v>
      </c>
      <c r="C152" s="186">
        <v>0</v>
      </c>
      <c r="D152" s="186">
        <v>0</v>
      </c>
      <c r="E152" s="180"/>
      <c r="F152" s="193">
        <f t="shared" si="15"/>
        <v>0</v>
      </c>
      <c r="G152" s="193" t="str">
        <f t="shared" si="16"/>
        <v/>
      </c>
    </row>
    <row r="153" spans="1:7" x14ac:dyDescent="0.3">
      <c r="A153" s="165" t="s">
        <v>196</v>
      </c>
      <c r="B153" s="180" t="s">
        <v>67</v>
      </c>
      <c r="C153" s="186">
        <v>2250</v>
      </c>
      <c r="D153" s="186">
        <v>0</v>
      </c>
      <c r="E153" s="180"/>
      <c r="F153" s="213">
        <f>SUM(F138:F152)</f>
        <v>1</v>
      </c>
      <c r="G153" s="213">
        <f>SUM(G138:G152)</f>
        <v>0</v>
      </c>
    </row>
    <row r="154" spans="1:7" x14ac:dyDescent="0.3">
      <c r="A154" s="165" t="s">
        <v>197</v>
      </c>
      <c r="B154" s="205" t="s">
        <v>171</v>
      </c>
      <c r="C154" s="186">
        <v>0</v>
      </c>
      <c r="D154" s="186">
        <v>0</v>
      </c>
      <c r="E154" s="180"/>
      <c r="F154" s="193" t="str">
        <f t="shared" ref="F154" si="17">IF($C$155=0,"",IF(C154="[for completion]","",IF(C154="","",C154/$C$155)))</f>
        <v/>
      </c>
      <c r="G154" s="193" t="str">
        <f t="shared" si="16"/>
        <v/>
      </c>
    </row>
    <row r="155" spans="1:7" x14ac:dyDescent="0.3">
      <c r="A155" s="165" t="s">
        <v>198</v>
      </c>
      <c r="B155" s="205" t="s">
        <v>171</v>
      </c>
      <c r="C155" s="186">
        <v>0</v>
      </c>
      <c r="D155" s="186">
        <v>0</v>
      </c>
      <c r="E155" s="180"/>
    </row>
    <row r="156" spans="1:7" x14ac:dyDescent="0.3">
      <c r="A156" s="165" t="s">
        <v>199</v>
      </c>
      <c r="B156" s="198" t="s">
        <v>171</v>
      </c>
      <c r="C156" s="186">
        <v>0</v>
      </c>
      <c r="D156" s="186">
        <v>0</v>
      </c>
      <c r="E156" s="180"/>
      <c r="F156" s="193" t="str">
        <f>IF($C$155=0,"",IF(C156="[for completion]","",IF(C156="","",C156/$C$155)))</f>
        <v/>
      </c>
      <c r="G156" s="193" t="str">
        <f>IF($D$155=0,"",IF(D156="[for completion]","",IF(D156="","",D156/$D$155)))</f>
        <v/>
      </c>
    </row>
    <row r="157" spans="1:7" x14ac:dyDescent="0.3">
      <c r="A157" s="165" t="s">
        <v>200</v>
      </c>
      <c r="B157" s="198" t="s">
        <v>171</v>
      </c>
      <c r="C157" s="186">
        <v>0</v>
      </c>
      <c r="D157" s="186">
        <v>0</v>
      </c>
      <c r="E157" s="180"/>
      <c r="F157" s="193" t="str">
        <f t="shared" ref="F157:F162" si="18">IF($C$155=0,"",IF(C157="[for completion]","",IF(C157="","",C157/$C$155)))</f>
        <v/>
      </c>
      <c r="G157" s="193" t="str">
        <f t="shared" ref="G157:G162" si="19">IF($D$155=0,"",IF(D157="[for completion]","",IF(D157="","",D157/$D$155)))</f>
        <v/>
      </c>
    </row>
    <row r="158" spans="1:7" x14ac:dyDescent="0.3">
      <c r="A158" s="165" t="s">
        <v>201</v>
      </c>
      <c r="B158" s="198" t="s">
        <v>171</v>
      </c>
      <c r="C158" s="186">
        <v>0</v>
      </c>
      <c r="D158" s="186">
        <v>0</v>
      </c>
      <c r="E158" s="180"/>
      <c r="F158" s="193" t="str">
        <f t="shared" si="18"/>
        <v/>
      </c>
      <c r="G158" s="193" t="str">
        <f t="shared" si="19"/>
        <v/>
      </c>
    </row>
    <row r="159" spans="1:7" x14ac:dyDescent="0.3">
      <c r="A159" s="165" t="s">
        <v>202</v>
      </c>
      <c r="B159" s="198" t="s">
        <v>171</v>
      </c>
      <c r="C159" s="186">
        <v>0</v>
      </c>
      <c r="D159" s="186">
        <v>0</v>
      </c>
      <c r="E159" s="180"/>
      <c r="F159" s="193" t="str">
        <f t="shared" si="18"/>
        <v/>
      </c>
      <c r="G159" s="193" t="str">
        <f t="shared" si="19"/>
        <v/>
      </c>
    </row>
    <row r="160" spans="1:7" x14ac:dyDescent="0.3">
      <c r="A160" s="165" t="s">
        <v>203</v>
      </c>
      <c r="B160" s="198" t="s">
        <v>171</v>
      </c>
      <c r="C160" s="186">
        <v>0</v>
      </c>
      <c r="D160" s="186">
        <v>0</v>
      </c>
      <c r="E160" s="180"/>
      <c r="F160" s="193" t="str">
        <f t="shared" si="18"/>
        <v/>
      </c>
      <c r="G160" s="193" t="str">
        <f t="shared" si="19"/>
        <v/>
      </c>
    </row>
    <row r="161" spans="1:7" x14ac:dyDescent="0.3">
      <c r="A161" s="165" t="s">
        <v>204</v>
      </c>
      <c r="B161" s="198" t="s">
        <v>171</v>
      </c>
      <c r="C161" s="186">
        <v>0</v>
      </c>
      <c r="D161" s="186">
        <v>0</v>
      </c>
      <c r="E161" s="180"/>
      <c r="F161" s="193" t="str">
        <f t="shared" si="18"/>
        <v/>
      </c>
      <c r="G161" s="193" t="str">
        <f t="shared" si="19"/>
        <v/>
      </c>
    </row>
    <row r="162" spans="1:7" x14ac:dyDescent="0.3">
      <c r="A162" s="165" t="s">
        <v>205</v>
      </c>
      <c r="B162" s="198" t="s">
        <v>171</v>
      </c>
      <c r="C162" s="186">
        <v>0</v>
      </c>
      <c r="D162" s="186">
        <v>0</v>
      </c>
      <c r="E162" s="180"/>
      <c r="F162" s="193" t="str">
        <f t="shared" si="18"/>
        <v/>
      </c>
      <c r="G162" s="193" t="str">
        <f t="shared" si="19"/>
        <v/>
      </c>
    </row>
    <row r="163" spans="1:7" x14ac:dyDescent="0.3">
      <c r="A163" s="182"/>
      <c r="B163" s="183" t="s">
        <v>206</v>
      </c>
      <c r="C163" s="189" t="s">
        <v>136</v>
      </c>
      <c r="D163" s="189" t="s">
        <v>137</v>
      </c>
      <c r="E163" s="184"/>
      <c r="F163" s="189" t="s">
        <v>138</v>
      </c>
      <c r="G163" s="189" t="s">
        <v>139</v>
      </c>
    </row>
    <row r="164" spans="1:7" x14ac:dyDescent="0.3">
      <c r="A164" s="165" t="s">
        <v>207</v>
      </c>
      <c r="B164" s="158" t="s">
        <v>208</v>
      </c>
      <c r="C164" s="186">
        <v>2250</v>
      </c>
      <c r="D164" s="186">
        <f t="shared" ref="D164:D166" si="20">C164</f>
        <v>2250</v>
      </c>
      <c r="E164" s="214"/>
      <c r="F164" s="193">
        <f>IF($C$167=0,"",IF(C164="[for completion]","",IF(C164="","",C164/$C$167)))</f>
        <v>1</v>
      </c>
      <c r="G164" s="193">
        <f>IF($D$167=0,"",IF(D164="[for completion]","",IF(D164="","",D164/$D$167)))</f>
        <v>1</v>
      </c>
    </row>
    <row r="165" spans="1:7" x14ac:dyDescent="0.3">
      <c r="A165" s="165" t="s">
        <v>209</v>
      </c>
      <c r="B165" s="158" t="s">
        <v>210</v>
      </c>
      <c r="C165" s="186">
        <v>0</v>
      </c>
      <c r="D165" s="186">
        <f t="shared" si="20"/>
        <v>0</v>
      </c>
      <c r="E165" s="214"/>
      <c r="F165" s="193">
        <f t="shared" ref="F165:F166" si="21">IF($C$167=0,"",IF(C165="[for completion]","",IF(C165="","",C165/$C$167)))</f>
        <v>0</v>
      </c>
      <c r="G165" s="193">
        <f t="shared" ref="G165:G166" si="22">IF($D$167=0,"",IF(D165="[for completion]","",IF(D165="","",D165/$D$167)))</f>
        <v>0</v>
      </c>
    </row>
    <row r="166" spans="1:7" x14ac:dyDescent="0.3">
      <c r="A166" s="165" t="s">
        <v>211</v>
      </c>
      <c r="B166" s="158" t="s">
        <v>65</v>
      </c>
      <c r="C166" s="186">
        <v>0</v>
      </c>
      <c r="D166" s="186">
        <f t="shared" si="20"/>
        <v>0</v>
      </c>
      <c r="E166" s="214"/>
      <c r="F166" s="193">
        <f t="shared" si="21"/>
        <v>0</v>
      </c>
      <c r="G166" s="193">
        <f t="shared" si="22"/>
        <v>0</v>
      </c>
    </row>
    <row r="167" spans="1:7" x14ac:dyDescent="0.3">
      <c r="A167" s="165" t="s">
        <v>212</v>
      </c>
      <c r="B167" s="215" t="s">
        <v>67</v>
      </c>
      <c r="C167" s="216">
        <f>SUM(C164:C166)</f>
        <v>2250</v>
      </c>
      <c r="D167" s="216">
        <f>SUM(D164:D166)</f>
        <v>2250</v>
      </c>
      <c r="E167" s="214"/>
      <c r="F167" s="217">
        <f>SUM(F164:F166)</f>
        <v>1</v>
      </c>
      <c r="G167" s="217">
        <f>SUM(G164:G166)</f>
        <v>1</v>
      </c>
    </row>
    <row r="168" spans="1:7" x14ac:dyDescent="0.3">
      <c r="A168" s="165" t="s">
        <v>213</v>
      </c>
      <c r="B168" s="215"/>
      <c r="C168" s="216"/>
      <c r="D168" s="216"/>
      <c r="E168" s="214"/>
      <c r="F168" s="214"/>
      <c r="G168" s="204"/>
    </row>
    <row r="169" spans="1:7" x14ac:dyDescent="0.3">
      <c r="A169" s="165" t="s">
        <v>214</v>
      </c>
      <c r="B169" s="215"/>
      <c r="C169" s="216"/>
      <c r="D169" s="216"/>
      <c r="E169" s="214"/>
      <c r="F169" s="214"/>
      <c r="G169" s="204"/>
    </row>
    <row r="170" spans="1:7" x14ac:dyDescent="0.3">
      <c r="A170" s="165" t="s">
        <v>215</v>
      </c>
      <c r="B170" s="215"/>
      <c r="C170" s="216"/>
      <c r="D170" s="216"/>
      <c r="E170" s="214"/>
      <c r="F170" s="214"/>
      <c r="G170" s="204"/>
    </row>
    <row r="171" spans="1:7" x14ac:dyDescent="0.3">
      <c r="A171" s="165" t="s">
        <v>216</v>
      </c>
      <c r="B171" s="215"/>
      <c r="C171" s="216"/>
      <c r="D171" s="216"/>
      <c r="E171" s="214"/>
      <c r="F171" s="214"/>
      <c r="G171" s="204"/>
    </row>
    <row r="172" spans="1:7" x14ac:dyDescent="0.3">
      <c r="A172" s="165" t="s">
        <v>217</v>
      </c>
      <c r="B172" s="215"/>
      <c r="C172" s="216"/>
      <c r="D172" s="216"/>
      <c r="E172" s="214"/>
      <c r="F172" s="214"/>
      <c r="G172" s="204"/>
    </row>
    <row r="173" spans="1:7" x14ac:dyDescent="0.3">
      <c r="A173" s="182"/>
      <c r="B173" s="183" t="s">
        <v>218</v>
      </c>
      <c r="C173" s="182" t="s">
        <v>136</v>
      </c>
      <c r="D173" s="182"/>
      <c r="E173" s="184"/>
      <c r="F173" s="185" t="s">
        <v>219</v>
      </c>
      <c r="G173" s="185"/>
    </row>
    <row r="174" spans="1:7" x14ac:dyDescent="0.3">
      <c r="A174" s="165" t="s">
        <v>220</v>
      </c>
      <c r="B174" s="180" t="s">
        <v>221</v>
      </c>
      <c r="C174" s="186">
        <v>0</v>
      </c>
      <c r="D174" s="176"/>
      <c r="E174" s="168"/>
      <c r="F174" s="193">
        <f>IF($C$179=0,"",IF(C174="[for completion]","",C174/$C$179))</f>
        <v>0</v>
      </c>
      <c r="G174" s="194"/>
    </row>
    <row r="175" spans="1:7" ht="29" x14ac:dyDescent="0.3">
      <c r="A175" s="165" t="s">
        <v>222</v>
      </c>
      <c r="B175" s="180" t="s">
        <v>223</v>
      </c>
      <c r="C175" s="186">
        <v>13</v>
      </c>
      <c r="E175" s="200"/>
      <c r="F175" s="193">
        <f>IF($C$179=0,"",IF(C175="[for completion]","",C175/$C$179))</f>
        <v>1</v>
      </c>
      <c r="G175" s="194"/>
    </row>
    <row r="176" spans="1:7" x14ac:dyDescent="0.3">
      <c r="A176" s="165" t="s">
        <v>224</v>
      </c>
      <c r="B176" s="180" t="s">
        <v>225</v>
      </c>
      <c r="C176" s="186">
        <v>0</v>
      </c>
      <c r="E176" s="200"/>
      <c r="F176" s="193"/>
      <c r="G176" s="194"/>
    </row>
    <row r="177" spans="1:7" x14ac:dyDescent="0.3">
      <c r="A177" s="165" t="s">
        <v>226</v>
      </c>
      <c r="B177" s="180" t="s">
        <v>227</v>
      </c>
      <c r="C177" s="186">
        <v>0</v>
      </c>
      <c r="E177" s="200"/>
      <c r="F177" s="193">
        <f t="shared" ref="F177:F187" si="23">IF($C$179=0,"",IF(C177="[for completion]","",C177/$C$179))</f>
        <v>0</v>
      </c>
      <c r="G177" s="194"/>
    </row>
    <row r="178" spans="1:7" x14ac:dyDescent="0.3">
      <c r="A178" s="165" t="s">
        <v>228</v>
      </c>
      <c r="B178" s="180" t="s">
        <v>65</v>
      </c>
      <c r="C178" s="186">
        <v>0</v>
      </c>
      <c r="E178" s="200"/>
      <c r="F178" s="193">
        <f t="shared" si="23"/>
        <v>0</v>
      </c>
      <c r="G178" s="194"/>
    </row>
    <row r="179" spans="1:7" x14ac:dyDescent="0.3">
      <c r="A179" s="165" t="s">
        <v>229</v>
      </c>
      <c r="B179" s="205" t="s">
        <v>67</v>
      </c>
      <c r="C179" s="196">
        <f>SUM(C174:C178)</f>
        <v>13</v>
      </c>
      <c r="E179" s="200"/>
      <c r="F179" s="197">
        <f>SUM(F174:F178)</f>
        <v>1</v>
      </c>
      <c r="G179" s="194"/>
    </row>
    <row r="180" spans="1:7" x14ac:dyDescent="0.3">
      <c r="A180" s="165" t="s">
        <v>230</v>
      </c>
      <c r="B180" s="218" t="s">
        <v>231</v>
      </c>
      <c r="C180" s="186"/>
      <c r="E180" s="200"/>
      <c r="F180" s="193">
        <f t="shared" si="23"/>
        <v>0</v>
      </c>
      <c r="G180" s="194"/>
    </row>
    <row r="181" spans="1:7" ht="29" x14ac:dyDescent="0.3">
      <c r="A181" s="165" t="s">
        <v>232</v>
      </c>
      <c r="B181" s="218" t="s">
        <v>233</v>
      </c>
      <c r="C181" s="219"/>
      <c r="D181" s="218"/>
      <c r="E181" s="218"/>
      <c r="F181" s="193">
        <f t="shared" si="23"/>
        <v>0</v>
      </c>
      <c r="G181" s="218"/>
    </row>
    <row r="182" spans="1:7" ht="29" x14ac:dyDescent="0.3">
      <c r="A182" s="165" t="s">
        <v>234</v>
      </c>
      <c r="B182" s="218" t="s">
        <v>235</v>
      </c>
      <c r="C182" s="186"/>
      <c r="E182" s="200"/>
      <c r="F182" s="193">
        <f t="shared" si="23"/>
        <v>0</v>
      </c>
      <c r="G182" s="194"/>
    </row>
    <row r="183" spans="1:7" x14ac:dyDescent="0.3">
      <c r="A183" s="165" t="s">
        <v>236</v>
      </c>
      <c r="B183" s="218" t="s">
        <v>237</v>
      </c>
      <c r="C183" s="186"/>
      <c r="E183" s="200"/>
      <c r="F183" s="193">
        <f t="shared" si="23"/>
        <v>0</v>
      </c>
      <c r="G183" s="194"/>
    </row>
    <row r="184" spans="1:7" ht="29" x14ac:dyDescent="0.3">
      <c r="A184" s="165" t="s">
        <v>238</v>
      </c>
      <c r="B184" s="218" t="s">
        <v>239</v>
      </c>
      <c r="C184" s="219"/>
      <c r="D184" s="218"/>
      <c r="E184" s="218"/>
      <c r="F184" s="193">
        <f t="shared" si="23"/>
        <v>0</v>
      </c>
      <c r="G184" s="218"/>
    </row>
    <row r="185" spans="1:7" ht="29" x14ac:dyDescent="0.3">
      <c r="A185" s="165" t="s">
        <v>240</v>
      </c>
      <c r="B185" s="218" t="s">
        <v>241</v>
      </c>
      <c r="C185" s="186"/>
      <c r="E185" s="200"/>
      <c r="F185" s="193">
        <f t="shared" si="23"/>
        <v>0</v>
      </c>
      <c r="G185" s="194"/>
    </row>
    <row r="186" spans="1:7" x14ac:dyDescent="0.3">
      <c r="A186" s="165" t="s">
        <v>242</v>
      </c>
      <c r="B186" s="218" t="s">
        <v>243</v>
      </c>
      <c r="C186" s="186"/>
      <c r="E186" s="200"/>
      <c r="F186" s="193">
        <f t="shared" si="23"/>
        <v>0</v>
      </c>
      <c r="G186" s="194"/>
    </row>
    <row r="187" spans="1:7" x14ac:dyDescent="0.3">
      <c r="A187" s="165" t="s">
        <v>244</v>
      </c>
      <c r="B187" s="218" t="s">
        <v>245</v>
      </c>
      <c r="C187" s="186"/>
      <c r="E187" s="200"/>
      <c r="F187" s="193">
        <f t="shared" si="23"/>
        <v>0</v>
      </c>
      <c r="G187" s="194"/>
    </row>
    <row r="188" spans="1:7" x14ac:dyDescent="0.3">
      <c r="A188" s="165" t="s">
        <v>246</v>
      </c>
      <c r="B188" s="218"/>
      <c r="E188" s="200"/>
      <c r="F188" s="194"/>
      <c r="G188" s="194"/>
    </row>
    <row r="189" spans="1:7" x14ac:dyDescent="0.3">
      <c r="A189" s="165" t="s">
        <v>247</v>
      </c>
      <c r="B189" s="218"/>
      <c r="E189" s="200"/>
      <c r="F189" s="194"/>
      <c r="G189" s="194"/>
    </row>
    <row r="190" spans="1:7" x14ac:dyDescent="0.3">
      <c r="A190" s="165" t="s">
        <v>248</v>
      </c>
      <c r="B190" s="218"/>
      <c r="E190" s="200"/>
      <c r="F190" s="194"/>
      <c r="G190" s="194"/>
    </row>
    <row r="191" spans="1:7" x14ac:dyDescent="0.3">
      <c r="A191" s="165" t="s">
        <v>249</v>
      </c>
      <c r="B191" s="198"/>
      <c r="E191" s="200"/>
      <c r="F191" s="194"/>
      <c r="G191" s="194"/>
    </row>
    <row r="192" spans="1:7" x14ac:dyDescent="0.3">
      <c r="A192" s="182"/>
      <c r="B192" s="183" t="s">
        <v>250</v>
      </c>
      <c r="C192" s="182" t="s">
        <v>53</v>
      </c>
      <c r="D192" s="182"/>
      <c r="E192" s="184"/>
      <c r="F192" s="185" t="s">
        <v>219</v>
      </c>
      <c r="G192" s="185"/>
    </row>
    <row r="193" spans="1:7" x14ac:dyDescent="0.3">
      <c r="A193" s="165" t="s">
        <v>251</v>
      </c>
      <c r="B193" s="180" t="s">
        <v>252</v>
      </c>
      <c r="C193" s="186">
        <v>13</v>
      </c>
      <c r="E193" s="192"/>
      <c r="F193" s="193">
        <f t="shared" ref="F193:F206" si="24">IF($C$208=0,"",IF(C193="[for completion]","",C193/$C$208))</f>
        <v>1</v>
      </c>
      <c r="G193" s="194"/>
    </row>
    <row r="194" spans="1:7" x14ac:dyDescent="0.3">
      <c r="A194" s="165" t="s">
        <v>253</v>
      </c>
      <c r="B194" s="180" t="s">
        <v>254</v>
      </c>
      <c r="C194" s="186">
        <v>0</v>
      </c>
      <c r="E194" s="200"/>
      <c r="F194" s="193">
        <f t="shared" si="24"/>
        <v>0</v>
      </c>
      <c r="G194" s="200"/>
    </row>
    <row r="195" spans="1:7" x14ac:dyDescent="0.3">
      <c r="A195" s="165" t="s">
        <v>255</v>
      </c>
      <c r="B195" s="180" t="s">
        <v>256</v>
      </c>
      <c r="C195" s="186">
        <v>0</v>
      </c>
      <c r="E195" s="200"/>
      <c r="F195" s="193">
        <f t="shared" si="24"/>
        <v>0</v>
      </c>
      <c r="G195" s="200"/>
    </row>
    <row r="196" spans="1:7" x14ac:dyDescent="0.3">
      <c r="A196" s="165" t="s">
        <v>257</v>
      </c>
      <c r="B196" s="180" t="s">
        <v>258</v>
      </c>
      <c r="C196" s="186">
        <v>0</v>
      </c>
      <c r="E196" s="200"/>
      <c r="F196" s="193">
        <f t="shared" si="24"/>
        <v>0</v>
      </c>
      <c r="G196" s="200"/>
    </row>
    <row r="197" spans="1:7" x14ac:dyDescent="0.3">
      <c r="A197" s="165" t="s">
        <v>259</v>
      </c>
      <c r="B197" s="180" t="s">
        <v>260</v>
      </c>
      <c r="C197" s="186">
        <v>0</v>
      </c>
      <c r="E197" s="200"/>
      <c r="F197" s="193">
        <f t="shared" si="24"/>
        <v>0</v>
      </c>
      <c r="G197" s="200"/>
    </row>
    <row r="198" spans="1:7" x14ac:dyDescent="0.3">
      <c r="A198" s="165" t="s">
        <v>261</v>
      </c>
      <c r="B198" s="180" t="s">
        <v>262</v>
      </c>
      <c r="C198" s="186">
        <v>0</v>
      </c>
      <c r="E198" s="200"/>
      <c r="F198" s="193">
        <f t="shared" si="24"/>
        <v>0</v>
      </c>
      <c r="G198" s="200"/>
    </row>
    <row r="199" spans="1:7" x14ac:dyDescent="0.3">
      <c r="A199" s="165" t="s">
        <v>263</v>
      </c>
      <c r="B199" s="180" t="s">
        <v>264</v>
      </c>
      <c r="C199" s="186">
        <v>0</v>
      </c>
      <c r="E199" s="200"/>
      <c r="F199" s="193">
        <f t="shared" si="24"/>
        <v>0</v>
      </c>
      <c r="G199" s="200"/>
    </row>
    <row r="200" spans="1:7" x14ac:dyDescent="0.3">
      <c r="A200" s="165" t="s">
        <v>265</v>
      </c>
      <c r="B200" s="180" t="s">
        <v>266</v>
      </c>
      <c r="C200" s="186">
        <v>0</v>
      </c>
      <c r="E200" s="200"/>
      <c r="F200" s="193">
        <f t="shared" si="24"/>
        <v>0</v>
      </c>
      <c r="G200" s="200"/>
    </row>
    <row r="201" spans="1:7" x14ac:dyDescent="0.3">
      <c r="A201" s="165" t="s">
        <v>267</v>
      </c>
      <c r="B201" s="180" t="s">
        <v>268</v>
      </c>
      <c r="C201" s="186">
        <v>0</v>
      </c>
      <c r="E201" s="200"/>
      <c r="F201" s="193">
        <f t="shared" si="24"/>
        <v>0</v>
      </c>
      <c r="G201" s="200"/>
    </row>
    <row r="202" spans="1:7" x14ac:dyDescent="0.3">
      <c r="A202" s="165" t="s">
        <v>269</v>
      </c>
      <c r="B202" s="180" t="s">
        <v>270</v>
      </c>
      <c r="C202" s="186">
        <v>0</v>
      </c>
      <c r="E202" s="200"/>
      <c r="F202" s="193">
        <f t="shared" si="24"/>
        <v>0</v>
      </c>
      <c r="G202" s="200"/>
    </row>
    <row r="203" spans="1:7" x14ac:dyDescent="0.3">
      <c r="A203" s="165" t="s">
        <v>271</v>
      </c>
      <c r="B203" s="180" t="s">
        <v>272</v>
      </c>
      <c r="C203" s="186">
        <v>0</v>
      </c>
      <c r="E203" s="200"/>
      <c r="F203" s="193">
        <f t="shared" si="24"/>
        <v>0</v>
      </c>
      <c r="G203" s="200"/>
    </row>
    <row r="204" spans="1:7" x14ac:dyDescent="0.3">
      <c r="A204" s="165" t="s">
        <v>273</v>
      </c>
      <c r="B204" s="180" t="s">
        <v>274</v>
      </c>
      <c r="C204" s="186">
        <v>0</v>
      </c>
      <c r="E204" s="200"/>
      <c r="F204" s="193">
        <f t="shared" si="24"/>
        <v>0</v>
      </c>
      <c r="G204" s="200"/>
    </row>
    <row r="205" spans="1:7" x14ac:dyDescent="0.3">
      <c r="A205" s="165" t="s">
        <v>275</v>
      </c>
      <c r="B205" s="180" t="s">
        <v>276</v>
      </c>
      <c r="C205" s="186">
        <v>0</v>
      </c>
      <c r="E205" s="200"/>
      <c r="F205" s="193">
        <f t="shared" si="24"/>
        <v>0</v>
      </c>
      <c r="G205" s="200"/>
    </row>
    <row r="206" spans="1:7" x14ac:dyDescent="0.3">
      <c r="A206" s="165" t="s">
        <v>277</v>
      </c>
      <c r="B206" s="180" t="s">
        <v>65</v>
      </c>
      <c r="C206" s="186">
        <v>0</v>
      </c>
      <c r="E206" s="200"/>
      <c r="F206" s="193">
        <f t="shared" si="24"/>
        <v>0</v>
      </c>
      <c r="G206" s="200"/>
    </row>
    <row r="207" spans="1:7" x14ac:dyDescent="0.3">
      <c r="A207" s="165" t="s">
        <v>278</v>
      </c>
      <c r="B207" s="195" t="s">
        <v>279</v>
      </c>
      <c r="C207" s="186">
        <v>13</v>
      </c>
      <c r="E207" s="200"/>
      <c r="F207" s="193"/>
      <c r="G207" s="200"/>
    </row>
    <row r="208" spans="1:7" x14ac:dyDescent="0.3">
      <c r="A208" s="165" t="s">
        <v>280</v>
      </c>
      <c r="B208" s="205" t="s">
        <v>67</v>
      </c>
      <c r="C208" s="196">
        <f>SUM(C193:C206)</f>
        <v>13</v>
      </c>
      <c r="D208" s="180"/>
      <c r="E208" s="200"/>
      <c r="F208" s="197">
        <f>SUM(F193:F206)</f>
        <v>1</v>
      </c>
      <c r="G208" s="200"/>
    </row>
    <row r="209" spans="1:7" x14ac:dyDescent="0.3">
      <c r="A209" s="165" t="s">
        <v>281</v>
      </c>
      <c r="B209" s="198" t="s">
        <v>171</v>
      </c>
      <c r="C209" s="186"/>
      <c r="E209" s="200"/>
      <c r="F209" s="193">
        <f>IF($C$208=0,"",IF(C209="[for completion]","",C209/$C$208))</f>
        <v>0</v>
      </c>
      <c r="G209" s="200"/>
    </row>
    <row r="210" spans="1:7" x14ac:dyDescent="0.3">
      <c r="A210" s="165" t="s">
        <v>1380</v>
      </c>
      <c r="B210" s="198" t="s">
        <v>171</v>
      </c>
      <c r="C210" s="186"/>
      <c r="E210" s="200"/>
      <c r="F210" s="193">
        <f t="shared" ref="F210:F215" si="25">IF($C$208=0,"",IF(C210="[for completion]","",C210/$C$208))</f>
        <v>0</v>
      </c>
      <c r="G210" s="200"/>
    </row>
    <row r="211" spans="1:7" x14ac:dyDescent="0.3">
      <c r="A211" s="165" t="s">
        <v>282</v>
      </c>
      <c r="B211" s="198" t="s">
        <v>171</v>
      </c>
      <c r="C211" s="186"/>
      <c r="E211" s="200"/>
      <c r="F211" s="193">
        <f t="shared" si="25"/>
        <v>0</v>
      </c>
      <c r="G211" s="200"/>
    </row>
    <row r="212" spans="1:7" x14ac:dyDescent="0.3">
      <c r="A212" s="165" t="s">
        <v>283</v>
      </c>
      <c r="B212" s="198" t="s">
        <v>171</v>
      </c>
      <c r="C212" s="186"/>
      <c r="E212" s="200"/>
      <c r="F212" s="193">
        <f t="shared" si="25"/>
        <v>0</v>
      </c>
      <c r="G212" s="200"/>
    </row>
    <row r="213" spans="1:7" x14ac:dyDescent="0.3">
      <c r="A213" s="165" t="s">
        <v>284</v>
      </c>
      <c r="B213" s="198" t="s">
        <v>171</v>
      </c>
      <c r="C213" s="186"/>
      <c r="E213" s="200"/>
      <c r="F213" s="193">
        <f t="shared" si="25"/>
        <v>0</v>
      </c>
      <c r="G213" s="200"/>
    </row>
    <row r="214" spans="1:7" x14ac:dyDescent="0.3">
      <c r="A214" s="165" t="s">
        <v>285</v>
      </c>
      <c r="B214" s="198" t="s">
        <v>171</v>
      </c>
      <c r="C214" s="186"/>
      <c r="E214" s="200"/>
      <c r="F214" s="193">
        <f t="shared" si="25"/>
        <v>0</v>
      </c>
      <c r="G214" s="200"/>
    </row>
    <row r="215" spans="1:7" x14ac:dyDescent="0.3">
      <c r="A215" s="165" t="s">
        <v>286</v>
      </c>
      <c r="B215" s="198" t="s">
        <v>171</v>
      </c>
      <c r="C215" s="186"/>
      <c r="E215" s="200"/>
      <c r="F215" s="193">
        <f t="shared" si="25"/>
        <v>0</v>
      </c>
      <c r="G215" s="200"/>
    </row>
    <row r="216" spans="1:7" x14ac:dyDescent="0.3">
      <c r="A216" s="182"/>
      <c r="B216" s="183" t="s">
        <v>1381</v>
      </c>
      <c r="C216" s="182" t="s">
        <v>53</v>
      </c>
      <c r="D216" s="182"/>
      <c r="E216" s="184"/>
      <c r="F216" s="185" t="s">
        <v>287</v>
      </c>
      <c r="G216" s="185" t="s">
        <v>288</v>
      </c>
    </row>
    <row r="217" spans="1:7" x14ac:dyDescent="0.3">
      <c r="A217" s="165" t="s">
        <v>289</v>
      </c>
      <c r="B217" s="204" t="s">
        <v>290</v>
      </c>
      <c r="C217" s="186">
        <v>13</v>
      </c>
      <c r="E217" s="214"/>
      <c r="F217" s="194">
        <f>IF($C$38=0,"",IF(C217="[for completion]","",IF(C217="","",C217/$C$38)))</f>
        <v>4.4169384937071902E-3</v>
      </c>
      <c r="G217" s="194">
        <f>IF($C$39=0,"",IF(C217="[for completion]","",IF(C217="","",C217/$C$39)))</f>
        <v>5.7777777777777775E-3</v>
      </c>
    </row>
    <row r="218" spans="1:7" x14ac:dyDescent="0.3">
      <c r="A218" s="165" t="s">
        <v>291</v>
      </c>
      <c r="B218" s="204" t="s">
        <v>292</v>
      </c>
      <c r="C218" s="186">
        <v>0</v>
      </c>
      <c r="E218" s="214"/>
      <c r="F218" s="194">
        <f t="shared" ref="F218:F219" si="26">IF($C$38=0,"",IF(C218="[for completion]","",IF(C218="","",C218/$C$38)))</f>
        <v>0</v>
      </c>
      <c r="G218" s="194">
        <f t="shared" ref="G218:G219" si="27">IF($C$39=0,"",IF(C218="[for completion]","",IF(C218="","",C218/$C$39)))</f>
        <v>0</v>
      </c>
    </row>
    <row r="219" spans="1:7" x14ac:dyDescent="0.3">
      <c r="A219" s="165" t="s">
        <v>293</v>
      </c>
      <c r="B219" s="204" t="s">
        <v>65</v>
      </c>
      <c r="C219" s="186">
        <v>0</v>
      </c>
      <c r="E219" s="214"/>
      <c r="F219" s="194">
        <f t="shared" si="26"/>
        <v>0</v>
      </c>
      <c r="G219" s="194">
        <f t="shared" si="27"/>
        <v>0</v>
      </c>
    </row>
    <row r="220" spans="1:7" x14ac:dyDescent="0.3">
      <c r="A220" s="165" t="s">
        <v>294</v>
      </c>
      <c r="B220" s="205" t="s">
        <v>67</v>
      </c>
      <c r="C220" s="186">
        <f>SUM(C217:C219)</f>
        <v>13</v>
      </c>
      <c r="E220" s="214"/>
      <c r="F220" s="220">
        <f>SUM(F217:F219)</f>
        <v>4.4169384937071902E-3</v>
      </c>
      <c r="G220" s="220">
        <f>SUM(G217:G219)</f>
        <v>5.7777777777777775E-3</v>
      </c>
    </row>
    <row r="221" spans="1:7" x14ac:dyDescent="0.3">
      <c r="A221" s="165" t="s">
        <v>295</v>
      </c>
      <c r="B221" s="198" t="s">
        <v>171</v>
      </c>
      <c r="C221" s="186"/>
      <c r="E221" s="214"/>
      <c r="F221" s="193" t="str">
        <f t="shared" ref="F221:F227" si="28">IF($C$38=0,"",IF(C221="[for completion]","",IF(C221="","",C221/$C$38)))</f>
        <v/>
      </c>
      <c r="G221" s="193" t="str">
        <f t="shared" ref="G221:G227" si="29">IF($C$39=0,"",IF(C221="[for completion]","",IF(C221="","",C221/$C$39)))</f>
        <v/>
      </c>
    </row>
    <row r="222" spans="1:7" x14ac:dyDescent="0.3">
      <c r="A222" s="165" t="s">
        <v>296</v>
      </c>
      <c r="B222" s="198" t="s">
        <v>171</v>
      </c>
      <c r="C222" s="186"/>
      <c r="E222" s="214"/>
      <c r="F222" s="193" t="str">
        <f t="shared" si="28"/>
        <v/>
      </c>
      <c r="G222" s="193" t="str">
        <f t="shared" si="29"/>
        <v/>
      </c>
    </row>
    <row r="223" spans="1:7" x14ac:dyDescent="0.3">
      <c r="A223" s="165" t="s">
        <v>297</v>
      </c>
      <c r="B223" s="198" t="s">
        <v>171</v>
      </c>
      <c r="C223" s="186"/>
      <c r="E223" s="214"/>
      <c r="F223" s="193" t="str">
        <f t="shared" si="28"/>
        <v/>
      </c>
      <c r="G223" s="193" t="str">
        <f t="shared" si="29"/>
        <v/>
      </c>
    </row>
    <row r="224" spans="1:7" x14ac:dyDescent="0.3">
      <c r="A224" s="165" t="s">
        <v>298</v>
      </c>
      <c r="B224" s="198" t="s">
        <v>171</v>
      </c>
      <c r="C224" s="186"/>
      <c r="E224" s="214"/>
      <c r="F224" s="193" t="str">
        <f t="shared" si="28"/>
        <v/>
      </c>
      <c r="G224" s="193" t="str">
        <f t="shared" si="29"/>
        <v/>
      </c>
    </row>
    <row r="225" spans="1:7" x14ac:dyDescent="0.3">
      <c r="A225" s="165" t="s">
        <v>299</v>
      </c>
      <c r="B225" s="198" t="s">
        <v>171</v>
      </c>
      <c r="C225" s="186"/>
      <c r="E225" s="214"/>
      <c r="F225" s="193" t="str">
        <f t="shared" si="28"/>
        <v/>
      </c>
      <c r="G225" s="193" t="str">
        <f t="shared" si="29"/>
        <v/>
      </c>
    </row>
    <row r="226" spans="1:7" x14ac:dyDescent="0.3">
      <c r="A226" s="165" t="s">
        <v>300</v>
      </c>
      <c r="B226" s="198" t="s">
        <v>171</v>
      </c>
      <c r="C226" s="186"/>
      <c r="E226" s="180"/>
      <c r="F226" s="193" t="str">
        <f t="shared" si="28"/>
        <v/>
      </c>
      <c r="G226" s="193" t="str">
        <f t="shared" si="29"/>
        <v/>
      </c>
    </row>
    <row r="227" spans="1:7" x14ac:dyDescent="0.3">
      <c r="A227" s="165" t="s">
        <v>301</v>
      </c>
      <c r="B227" s="198" t="s">
        <v>171</v>
      </c>
      <c r="C227" s="186"/>
      <c r="E227" s="214"/>
      <c r="F227" s="193" t="str">
        <f t="shared" si="28"/>
        <v/>
      </c>
      <c r="G227" s="193" t="str">
        <f t="shared" si="29"/>
        <v/>
      </c>
    </row>
    <row r="228" spans="1:7" x14ac:dyDescent="0.3">
      <c r="A228" s="182"/>
      <c r="B228" s="183" t="s">
        <v>1382</v>
      </c>
      <c r="C228" s="182"/>
      <c r="D228" s="182"/>
      <c r="E228" s="184"/>
      <c r="F228" s="185"/>
      <c r="G228" s="185"/>
    </row>
    <row r="229" spans="1:7" ht="29" x14ac:dyDescent="0.3">
      <c r="A229" s="165" t="s">
        <v>302</v>
      </c>
      <c r="B229" s="180" t="s">
        <v>1383</v>
      </c>
      <c r="C229" s="221" t="s">
        <v>1384</v>
      </c>
    </row>
    <row r="230" spans="1:7" x14ac:dyDescent="0.3">
      <c r="A230" s="182"/>
      <c r="B230" s="183" t="s">
        <v>303</v>
      </c>
      <c r="C230" s="182"/>
      <c r="D230" s="182"/>
      <c r="E230" s="184"/>
      <c r="F230" s="185"/>
      <c r="G230" s="185"/>
    </row>
    <row r="231" spans="1:7" x14ac:dyDescent="0.3">
      <c r="A231" s="165" t="s">
        <v>304</v>
      </c>
      <c r="B231" s="165" t="s">
        <v>305</v>
      </c>
      <c r="C231" s="186">
        <v>0</v>
      </c>
      <c r="E231" s="180"/>
    </row>
    <row r="232" spans="1:7" x14ac:dyDescent="0.3">
      <c r="A232" s="165" t="s">
        <v>306</v>
      </c>
      <c r="B232" s="222" t="s">
        <v>307</v>
      </c>
      <c r="C232" s="186">
        <v>0</v>
      </c>
      <c r="E232" s="180"/>
    </row>
    <row r="233" spans="1:7" x14ac:dyDescent="0.3">
      <c r="A233" s="165" t="s">
        <v>308</v>
      </c>
      <c r="B233" s="222" t="s">
        <v>309</v>
      </c>
      <c r="C233" s="186">
        <v>0</v>
      </c>
      <c r="E233" s="180"/>
    </row>
    <row r="234" spans="1:7" x14ac:dyDescent="0.3">
      <c r="A234" s="165" t="s">
        <v>310</v>
      </c>
      <c r="B234" s="178" t="s">
        <v>311</v>
      </c>
      <c r="C234" s="196"/>
      <c r="D234" s="180"/>
      <c r="E234" s="180"/>
    </row>
    <row r="235" spans="1:7" x14ac:dyDescent="0.3">
      <c r="A235" s="165" t="s">
        <v>312</v>
      </c>
      <c r="B235" s="178" t="s">
        <v>313</v>
      </c>
      <c r="C235" s="196"/>
      <c r="D235" s="180"/>
      <c r="E235" s="180"/>
    </row>
    <row r="236" spans="1:7" x14ac:dyDescent="0.3">
      <c r="A236" s="165" t="s">
        <v>314</v>
      </c>
      <c r="B236" s="178" t="s">
        <v>315</v>
      </c>
      <c r="C236" s="180"/>
      <c r="D236" s="180"/>
      <c r="E236" s="180"/>
    </row>
    <row r="237" spans="1:7" x14ac:dyDescent="0.3">
      <c r="A237" s="165" t="s">
        <v>316</v>
      </c>
      <c r="C237" s="180"/>
      <c r="D237" s="180"/>
      <c r="E237" s="180"/>
    </row>
    <row r="238" spans="1:7" x14ac:dyDescent="0.3">
      <c r="A238" s="165" t="s">
        <v>317</v>
      </c>
      <c r="C238" s="180"/>
      <c r="D238" s="180"/>
      <c r="E238" s="180"/>
    </row>
    <row r="239" spans="1:7" x14ac:dyDescent="0.3">
      <c r="A239" s="182"/>
      <c r="B239" s="183" t="s">
        <v>1385</v>
      </c>
      <c r="C239" s="182"/>
      <c r="D239" s="182"/>
      <c r="E239" s="184"/>
      <c r="F239" s="185"/>
      <c r="G239" s="185"/>
    </row>
    <row r="240" spans="1:7" ht="29" x14ac:dyDescent="0.3">
      <c r="A240" s="165" t="s">
        <v>1386</v>
      </c>
      <c r="B240" s="165" t="s">
        <v>1387</v>
      </c>
      <c r="C240" s="165" t="s">
        <v>1388</v>
      </c>
      <c r="D240" s="160"/>
      <c r="E240" s="160"/>
      <c r="F240" s="160"/>
      <c r="G240" s="160"/>
    </row>
    <row r="241" spans="1:7" ht="29" x14ac:dyDescent="0.3">
      <c r="A241" s="165" t="s">
        <v>1389</v>
      </c>
      <c r="B241" s="165" t="s">
        <v>1390</v>
      </c>
      <c r="C241" s="223"/>
      <c r="D241" s="160"/>
      <c r="E241" s="160"/>
      <c r="F241" s="160"/>
      <c r="G241" s="160"/>
    </row>
    <row r="242" spans="1:7" x14ac:dyDescent="0.3">
      <c r="A242" s="165" t="s">
        <v>1391</v>
      </c>
      <c r="B242" s="165" t="s">
        <v>1392</v>
      </c>
      <c r="C242" s="223"/>
      <c r="D242" s="160"/>
      <c r="E242" s="160"/>
      <c r="F242" s="160"/>
      <c r="G242" s="160"/>
    </row>
    <row r="243" spans="1:7" x14ac:dyDescent="0.3">
      <c r="A243" s="165" t="s">
        <v>1393</v>
      </c>
      <c r="B243" s="165" t="s">
        <v>1394</v>
      </c>
      <c r="D243" s="160"/>
      <c r="E243" s="160"/>
      <c r="F243" s="160"/>
      <c r="G243" s="160"/>
    </row>
    <row r="244" spans="1:7" x14ac:dyDescent="0.3">
      <c r="A244" s="165" t="s">
        <v>1395</v>
      </c>
      <c r="D244" s="160"/>
      <c r="E244" s="160"/>
      <c r="F244" s="160"/>
      <c r="G244" s="160"/>
    </row>
    <row r="245" spans="1:7" x14ac:dyDescent="0.3">
      <c r="A245" s="165" t="s">
        <v>1396</v>
      </c>
      <c r="D245" s="160"/>
      <c r="E245" s="160"/>
      <c r="F245" s="160"/>
      <c r="G245" s="160"/>
    </row>
    <row r="246" spans="1:7" x14ac:dyDescent="0.3">
      <c r="A246" s="165" t="s">
        <v>1397</v>
      </c>
      <c r="D246" s="160"/>
      <c r="E246" s="160"/>
      <c r="F246" s="160"/>
      <c r="G246" s="160"/>
    </row>
    <row r="247" spans="1:7" x14ac:dyDescent="0.3">
      <c r="A247" s="165" t="s">
        <v>1398</v>
      </c>
      <c r="D247" s="160"/>
      <c r="E247" s="160"/>
      <c r="F247" s="160"/>
      <c r="G247" s="160"/>
    </row>
    <row r="248" spans="1:7" x14ac:dyDescent="0.3">
      <c r="A248" s="165" t="s">
        <v>1399</v>
      </c>
      <c r="D248" s="160"/>
      <c r="E248" s="160"/>
      <c r="F248" s="160"/>
      <c r="G248" s="160"/>
    </row>
    <row r="249" spans="1:7" x14ac:dyDescent="0.3">
      <c r="A249" s="165" t="s">
        <v>1400</v>
      </c>
      <c r="D249" s="160"/>
      <c r="E249" s="160"/>
      <c r="F249" s="160"/>
      <c r="G249" s="160"/>
    </row>
    <row r="250" spans="1:7" x14ac:dyDescent="0.3">
      <c r="A250" s="165" t="s">
        <v>1401</v>
      </c>
      <c r="D250" s="160"/>
      <c r="E250" s="160"/>
      <c r="F250" s="160"/>
      <c r="G250" s="160"/>
    </row>
    <row r="251" spans="1:7" x14ac:dyDescent="0.3">
      <c r="A251" s="165" t="s">
        <v>1402</v>
      </c>
      <c r="D251" s="160"/>
      <c r="E251" s="160"/>
      <c r="F251" s="160"/>
      <c r="G251" s="160"/>
    </row>
    <row r="252" spans="1:7" x14ac:dyDescent="0.3">
      <c r="A252" s="165" t="s">
        <v>1403</v>
      </c>
      <c r="D252" s="160"/>
      <c r="E252" s="160"/>
      <c r="F252" s="160"/>
      <c r="G252" s="160"/>
    </row>
    <row r="253" spans="1:7" x14ac:dyDescent="0.3">
      <c r="A253" s="165" t="s">
        <v>1404</v>
      </c>
      <c r="D253" s="160"/>
      <c r="E253" s="160"/>
      <c r="F253" s="160"/>
      <c r="G253" s="160"/>
    </row>
    <row r="254" spans="1:7" x14ac:dyDescent="0.3">
      <c r="A254" s="165" t="s">
        <v>1405</v>
      </c>
      <c r="D254" s="160"/>
      <c r="E254" s="160"/>
      <c r="F254" s="160"/>
      <c r="G254" s="160"/>
    </row>
    <row r="255" spans="1:7" x14ac:dyDescent="0.3">
      <c r="A255" s="165" t="s">
        <v>1406</v>
      </c>
      <c r="D255" s="160"/>
      <c r="E255" s="160"/>
      <c r="F255" s="160"/>
      <c r="G255" s="160"/>
    </row>
    <row r="256" spans="1:7" x14ac:dyDescent="0.3">
      <c r="A256" s="165" t="s">
        <v>1407</v>
      </c>
      <c r="D256" s="160"/>
      <c r="E256" s="160"/>
      <c r="F256" s="160"/>
      <c r="G256" s="160"/>
    </row>
    <row r="257" spans="1:7" x14ac:dyDescent="0.3">
      <c r="A257" s="165" t="s">
        <v>1408</v>
      </c>
      <c r="D257" s="160"/>
      <c r="E257" s="160"/>
      <c r="F257" s="160"/>
      <c r="G257" s="160"/>
    </row>
    <row r="258" spans="1:7" x14ac:dyDescent="0.3">
      <c r="A258" s="165" t="s">
        <v>1409</v>
      </c>
      <c r="D258" s="160"/>
      <c r="E258" s="160"/>
      <c r="F258" s="160"/>
      <c r="G258" s="160"/>
    </row>
    <row r="259" spans="1:7" x14ac:dyDescent="0.3">
      <c r="A259" s="165" t="s">
        <v>1410</v>
      </c>
      <c r="D259" s="160"/>
      <c r="E259" s="160"/>
      <c r="F259" s="160"/>
      <c r="G259" s="160"/>
    </row>
    <row r="260" spans="1:7" x14ac:dyDescent="0.3">
      <c r="A260" s="165" t="s">
        <v>1411</v>
      </c>
      <c r="D260" s="160"/>
      <c r="E260" s="160"/>
      <c r="F260" s="160"/>
      <c r="G260" s="160"/>
    </row>
    <row r="261" spans="1:7" x14ac:dyDescent="0.3">
      <c r="A261" s="165" t="s">
        <v>1412</v>
      </c>
      <c r="D261" s="160"/>
      <c r="E261" s="160"/>
      <c r="F261" s="160"/>
      <c r="G261" s="160"/>
    </row>
    <row r="262" spans="1:7" x14ac:dyDescent="0.3">
      <c r="A262" s="165" t="s">
        <v>1413</v>
      </c>
      <c r="D262" s="160"/>
      <c r="E262" s="160"/>
      <c r="F262" s="160"/>
      <c r="G262" s="160"/>
    </row>
    <row r="263" spans="1:7" x14ac:dyDescent="0.3">
      <c r="A263" s="165" t="s">
        <v>1414</v>
      </c>
      <c r="D263" s="160"/>
      <c r="E263" s="160"/>
      <c r="F263" s="160"/>
      <c r="G263" s="160"/>
    </row>
    <row r="264" spans="1:7" x14ac:dyDescent="0.3">
      <c r="A264" s="165" t="s">
        <v>1415</v>
      </c>
      <c r="D264" s="160"/>
      <c r="E264" s="160"/>
      <c r="F264" s="160"/>
      <c r="G264" s="160"/>
    </row>
    <row r="265" spans="1:7" x14ac:dyDescent="0.3">
      <c r="A265" s="165" t="s">
        <v>1416</v>
      </c>
      <c r="D265" s="160"/>
      <c r="E265" s="160"/>
      <c r="F265" s="160"/>
      <c r="G265" s="160"/>
    </row>
    <row r="266" spans="1:7" x14ac:dyDescent="0.3">
      <c r="A266" s="165" t="s">
        <v>1417</v>
      </c>
      <c r="D266" s="160"/>
      <c r="E266" s="160"/>
      <c r="F266" s="160"/>
      <c r="G266" s="160"/>
    </row>
    <row r="267" spans="1:7" x14ac:dyDescent="0.3">
      <c r="A267" s="165" t="s">
        <v>1418</v>
      </c>
      <c r="D267" s="160"/>
      <c r="E267" s="160"/>
      <c r="F267" s="160"/>
      <c r="G267" s="160"/>
    </row>
    <row r="268" spans="1:7" x14ac:dyDescent="0.3">
      <c r="A268" s="165" t="s">
        <v>1419</v>
      </c>
      <c r="D268" s="160"/>
      <c r="E268" s="160"/>
      <c r="F268" s="160"/>
      <c r="G268" s="160"/>
    </row>
    <row r="269" spans="1:7" x14ac:dyDescent="0.3">
      <c r="A269" s="165" t="s">
        <v>1420</v>
      </c>
      <c r="D269" s="160"/>
      <c r="E269" s="160"/>
      <c r="F269" s="160"/>
      <c r="G269" s="160"/>
    </row>
    <row r="270" spans="1:7" x14ac:dyDescent="0.3">
      <c r="A270" s="165" t="s">
        <v>1421</v>
      </c>
      <c r="D270" s="160"/>
      <c r="E270" s="160"/>
      <c r="F270" s="160"/>
      <c r="G270" s="160"/>
    </row>
    <row r="271" spans="1:7" x14ac:dyDescent="0.3">
      <c r="A271" s="165" t="s">
        <v>1422</v>
      </c>
      <c r="D271" s="160"/>
      <c r="E271" s="160"/>
      <c r="F271" s="160"/>
      <c r="G271" s="160"/>
    </row>
    <row r="272" spans="1:7" x14ac:dyDescent="0.3">
      <c r="A272" s="165" t="s">
        <v>1423</v>
      </c>
      <c r="D272" s="160"/>
      <c r="E272" s="160"/>
      <c r="F272" s="160"/>
      <c r="G272" s="160"/>
    </row>
    <row r="273" spans="1:7" x14ac:dyDescent="0.3">
      <c r="A273" s="165" t="s">
        <v>1424</v>
      </c>
      <c r="D273" s="160"/>
      <c r="E273" s="160"/>
      <c r="F273" s="160"/>
      <c r="G273" s="160"/>
    </row>
    <row r="274" spans="1:7" x14ac:dyDescent="0.3">
      <c r="A274" s="165" t="s">
        <v>1425</v>
      </c>
      <c r="D274" s="160"/>
      <c r="E274" s="160"/>
      <c r="F274" s="160"/>
      <c r="G274" s="160"/>
    </row>
    <row r="275" spans="1:7" x14ac:dyDescent="0.3">
      <c r="A275" s="165" t="s">
        <v>1426</v>
      </c>
      <c r="D275" s="160"/>
      <c r="E275" s="160"/>
      <c r="F275" s="160"/>
      <c r="G275" s="160"/>
    </row>
    <row r="276" spans="1:7" x14ac:dyDescent="0.3">
      <c r="A276" s="165" t="s">
        <v>1427</v>
      </c>
      <c r="D276" s="160"/>
      <c r="E276" s="160"/>
      <c r="F276" s="160"/>
      <c r="G276" s="160"/>
    </row>
    <row r="277" spans="1:7" x14ac:dyDescent="0.3">
      <c r="A277" s="165" t="s">
        <v>1428</v>
      </c>
      <c r="D277" s="160"/>
      <c r="E277" s="160"/>
      <c r="F277" s="160"/>
      <c r="G277" s="160"/>
    </row>
    <row r="278" spans="1:7" x14ac:dyDescent="0.3">
      <c r="A278" s="165" t="s">
        <v>1429</v>
      </c>
      <c r="D278" s="160"/>
      <c r="E278" s="160"/>
      <c r="F278" s="160"/>
      <c r="G278" s="160"/>
    </row>
    <row r="279" spans="1:7" x14ac:dyDescent="0.3">
      <c r="A279" s="165" t="s">
        <v>1430</v>
      </c>
      <c r="D279" s="160"/>
      <c r="E279" s="160"/>
      <c r="F279" s="160"/>
      <c r="G279" s="160"/>
    </row>
    <row r="280" spans="1:7" x14ac:dyDescent="0.3">
      <c r="A280" s="165" t="s">
        <v>1431</v>
      </c>
      <c r="D280" s="160"/>
      <c r="E280" s="160"/>
      <c r="F280" s="160"/>
      <c r="G280" s="160"/>
    </row>
    <row r="281" spans="1:7" x14ac:dyDescent="0.3">
      <c r="A281" s="165" t="s">
        <v>1432</v>
      </c>
      <c r="D281" s="160"/>
      <c r="E281" s="160"/>
      <c r="F281" s="160"/>
      <c r="G281" s="160"/>
    </row>
    <row r="282" spans="1:7" x14ac:dyDescent="0.3">
      <c r="A282" s="165" t="s">
        <v>1433</v>
      </c>
      <c r="D282" s="160"/>
      <c r="E282" s="160"/>
      <c r="F282" s="160"/>
      <c r="G282" s="160"/>
    </row>
    <row r="283" spans="1:7" x14ac:dyDescent="0.3">
      <c r="A283" s="165" t="s">
        <v>1434</v>
      </c>
      <c r="D283" s="160"/>
      <c r="E283" s="160"/>
      <c r="F283" s="160"/>
      <c r="G283" s="160"/>
    </row>
    <row r="284" spans="1:7" x14ac:dyDescent="0.3">
      <c r="A284" s="165" t="s">
        <v>1435</v>
      </c>
      <c r="D284" s="160"/>
      <c r="E284" s="160"/>
      <c r="F284" s="160"/>
      <c r="G284" s="160"/>
    </row>
    <row r="285" spans="1:7" ht="37" x14ac:dyDescent="0.3">
      <c r="A285" s="173"/>
      <c r="B285" s="173" t="s">
        <v>5</v>
      </c>
      <c r="C285" s="173" t="s">
        <v>318</v>
      </c>
      <c r="D285" s="173" t="s">
        <v>318</v>
      </c>
      <c r="E285" s="173"/>
      <c r="F285" s="174"/>
      <c r="G285" s="175"/>
    </row>
    <row r="286" spans="1:7" ht="13" x14ac:dyDescent="0.3">
      <c r="A286" s="224" t="s">
        <v>1436</v>
      </c>
      <c r="B286" s="225"/>
      <c r="C286" s="225"/>
      <c r="D286" s="225"/>
      <c r="E286" s="225"/>
      <c r="F286" s="226"/>
      <c r="G286" s="225"/>
    </row>
    <row r="287" spans="1:7" ht="13" x14ac:dyDescent="0.3">
      <c r="A287" s="224" t="s">
        <v>1437</v>
      </c>
      <c r="B287" s="225"/>
      <c r="C287" s="225"/>
      <c r="D287" s="225"/>
      <c r="E287" s="225"/>
      <c r="F287" s="226"/>
      <c r="G287" s="225"/>
    </row>
    <row r="288" spans="1:7" x14ac:dyDescent="0.3">
      <c r="A288" s="165" t="s">
        <v>319</v>
      </c>
      <c r="B288" s="178" t="s">
        <v>1438</v>
      </c>
      <c r="C288" s="227" t="s">
        <v>320</v>
      </c>
      <c r="D288" s="191"/>
      <c r="E288" s="191"/>
      <c r="F288" s="191"/>
      <c r="G288" s="191"/>
    </row>
    <row r="289" spans="1:7" x14ac:dyDescent="0.3">
      <c r="A289" s="165" t="s">
        <v>321</v>
      </c>
      <c r="B289" s="178" t="s">
        <v>1439</v>
      </c>
      <c r="C289" s="227" t="s">
        <v>322</v>
      </c>
      <c r="E289" s="191"/>
      <c r="F289" s="191"/>
    </row>
    <row r="290" spans="1:7" x14ac:dyDescent="0.3">
      <c r="A290" s="165" t="s">
        <v>323</v>
      </c>
      <c r="B290" s="178" t="s">
        <v>1440</v>
      </c>
      <c r="C290" s="227" t="s">
        <v>324</v>
      </c>
      <c r="D290" s="227" t="s">
        <v>325</v>
      </c>
      <c r="E290" s="228"/>
      <c r="F290" s="191"/>
      <c r="G290" s="228"/>
    </row>
    <row r="291" spans="1:7" x14ac:dyDescent="0.3">
      <c r="A291" s="165" t="s">
        <v>326</v>
      </c>
      <c r="B291" s="178" t="s">
        <v>1441</v>
      </c>
      <c r="C291" s="227" t="s">
        <v>327</v>
      </c>
    </row>
    <row r="292" spans="1:7" ht="29" x14ac:dyDescent="0.35">
      <c r="A292" s="165" t="s">
        <v>328</v>
      </c>
      <c r="B292" s="178" t="s">
        <v>1442</v>
      </c>
      <c r="C292" s="229" t="s">
        <v>329</v>
      </c>
      <c r="D292" s="227" t="s">
        <v>330</v>
      </c>
      <c r="E292" s="228" t="s">
        <v>331</v>
      </c>
      <c r="F292" s="227" t="str">
        <f ca="1">IF(ISREF(INDIRECT("'B2. HTT Public Sector Assets'!A1")),ROW(#REF!)&amp; " for Public Sector Assets","")</f>
        <v/>
      </c>
      <c r="G292" s="228"/>
    </row>
    <row r="293" spans="1:7" ht="43.5" x14ac:dyDescent="0.3">
      <c r="A293" s="165" t="s">
        <v>332</v>
      </c>
      <c r="B293" s="178" t="s">
        <v>1443</v>
      </c>
      <c r="C293" s="227" t="s">
        <v>333</v>
      </c>
      <c r="D293" s="227" t="s">
        <v>334</v>
      </c>
      <c r="E293" s="165" t="s">
        <v>335</v>
      </c>
    </row>
    <row r="294" spans="1:7" x14ac:dyDescent="0.3">
      <c r="A294" s="165" t="s">
        <v>336</v>
      </c>
      <c r="B294" s="178" t="s">
        <v>1444</v>
      </c>
      <c r="C294" s="227" t="s">
        <v>337</v>
      </c>
      <c r="F294" s="228"/>
    </row>
    <row r="295" spans="1:7" x14ac:dyDescent="0.3">
      <c r="A295" s="165" t="s">
        <v>338</v>
      </c>
      <c r="B295" s="178" t="s">
        <v>1445</v>
      </c>
      <c r="C295" s="227" t="s">
        <v>339</v>
      </c>
      <c r="E295" s="228"/>
      <c r="F295" s="228"/>
    </row>
    <row r="296" spans="1:7" x14ac:dyDescent="0.3">
      <c r="A296" s="165" t="s">
        <v>340</v>
      </c>
      <c r="B296" s="178" t="s">
        <v>1446</v>
      </c>
      <c r="C296" s="227" t="s">
        <v>341</v>
      </c>
      <c r="E296" s="228"/>
      <c r="F296" s="228"/>
    </row>
    <row r="297" spans="1:7" ht="29" x14ac:dyDescent="0.3">
      <c r="A297" s="165" t="s">
        <v>342</v>
      </c>
      <c r="B297" s="165" t="s">
        <v>343</v>
      </c>
      <c r="C297" s="227" t="s">
        <v>344</v>
      </c>
      <c r="E297" s="228"/>
    </row>
    <row r="298" spans="1:7" x14ac:dyDescent="0.3">
      <c r="A298" s="165" t="s">
        <v>345</v>
      </c>
      <c r="B298" s="178" t="s">
        <v>1447</v>
      </c>
      <c r="C298" s="227" t="s">
        <v>346</v>
      </c>
      <c r="E298" s="228"/>
    </row>
    <row r="299" spans="1:7" x14ac:dyDescent="0.3">
      <c r="A299" s="165" t="s">
        <v>347</v>
      </c>
      <c r="B299" s="178" t="s">
        <v>1448</v>
      </c>
      <c r="C299" s="227" t="s">
        <v>348</v>
      </c>
      <c r="E299" s="228"/>
    </row>
    <row r="300" spans="1:7" x14ac:dyDescent="0.3">
      <c r="A300" s="165" t="s">
        <v>349</v>
      </c>
      <c r="B300" s="178" t="s">
        <v>1449</v>
      </c>
      <c r="C300" s="227" t="s">
        <v>350</v>
      </c>
      <c r="D300" s="227" t="s">
        <v>351</v>
      </c>
      <c r="E300" s="228"/>
    </row>
    <row r="301" spans="1:7" x14ac:dyDescent="0.3">
      <c r="A301" s="165" t="s">
        <v>352</v>
      </c>
      <c r="B301" s="178"/>
      <c r="C301" s="227"/>
      <c r="D301" s="227"/>
      <c r="E301" s="228"/>
    </row>
    <row r="302" spans="1:7" x14ac:dyDescent="0.3">
      <c r="A302" s="165" t="s">
        <v>353</v>
      </c>
      <c r="B302" s="178"/>
      <c r="C302" s="227"/>
      <c r="D302" s="227"/>
      <c r="E302" s="228"/>
    </row>
    <row r="303" spans="1:7" x14ac:dyDescent="0.3">
      <c r="A303" s="165" t="s">
        <v>354</v>
      </c>
      <c r="B303" s="178"/>
      <c r="C303" s="227"/>
      <c r="D303" s="227"/>
      <c r="E303" s="228"/>
    </row>
    <row r="304" spans="1:7" x14ac:dyDescent="0.3">
      <c r="A304" s="165" t="s">
        <v>355</v>
      </c>
      <c r="B304" s="178"/>
      <c r="C304" s="227"/>
      <c r="D304" s="227"/>
      <c r="E304" s="228"/>
    </row>
    <row r="305" spans="1:7" x14ac:dyDescent="0.3">
      <c r="A305" s="165" t="s">
        <v>356</v>
      </c>
      <c r="B305" s="178"/>
      <c r="C305" s="227"/>
      <c r="D305" s="227"/>
      <c r="E305" s="228"/>
    </row>
    <row r="306" spans="1:7" x14ac:dyDescent="0.3">
      <c r="A306" s="165" t="s">
        <v>357</v>
      </c>
      <c r="B306" s="178"/>
      <c r="C306" s="227"/>
      <c r="D306" s="227"/>
      <c r="E306" s="228"/>
    </row>
    <row r="307" spans="1:7" x14ac:dyDescent="0.3">
      <c r="A307" s="165" t="s">
        <v>358</v>
      </c>
      <c r="B307" s="178"/>
      <c r="C307" s="227"/>
      <c r="D307" s="227"/>
      <c r="E307" s="228"/>
    </row>
    <row r="308" spans="1:7" x14ac:dyDescent="0.3">
      <c r="A308" s="165" t="s">
        <v>359</v>
      </c>
      <c r="B308" s="178"/>
      <c r="C308" s="227"/>
      <c r="D308" s="227"/>
      <c r="E308" s="228"/>
    </row>
    <row r="309" spans="1:7" x14ac:dyDescent="0.3">
      <c r="A309" s="165" t="s">
        <v>360</v>
      </c>
      <c r="B309" s="178"/>
      <c r="C309" s="227"/>
      <c r="D309" s="227"/>
      <c r="E309" s="228"/>
    </row>
    <row r="310" spans="1:7" x14ac:dyDescent="0.3">
      <c r="A310" s="165" t="s">
        <v>361</v>
      </c>
    </row>
    <row r="311" spans="1:7" ht="37" x14ac:dyDescent="0.3">
      <c r="A311" s="174"/>
      <c r="B311" s="173" t="s">
        <v>362</v>
      </c>
      <c r="C311" s="174"/>
      <c r="D311" s="174"/>
      <c r="E311" s="174"/>
      <c r="F311" s="174"/>
      <c r="G311" s="175"/>
    </row>
    <row r="312" spans="1:7" x14ac:dyDescent="0.3">
      <c r="A312" s="165" t="s">
        <v>363</v>
      </c>
      <c r="B312" s="187" t="s">
        <v>364</v>
      </c>
      <c r="C312" s="165">
        <v>0</v>
      </c>
    </row>
    <row r="313" spans="1:7" x14ac:dyDescent="0.3">
      <c r="A313" s="165" t="s">
        <v>365</v>
      </c>
      <c r="B313" s="187"/>
      <c r="C313" s="227"/>
    </row>
    <row r="314" spans="1:7" x14ac:dyDescent="0.3">
      <c r="A314" s="165" t="s">
        <v>366</v>
      </c>
      <c r="B314" s="187"/>
      <c r="C314" s="227"/>
    </row>
    <row r="315" spans="1:7" x14ac:dyDescent="0.3">
      <c r="A315" s="165" t="s">
        <v>367</v>
      </c>
      <c r="B315" s="187"/>
      <c r="C315" s="227"/>
    </row>
    <row r="316" spans="1:7" x14ac:dyDescent="0.3">
      <c r="A316" s="165" t="s">
        <v>368</v>
      </c>
      <c r="B316" s="187"/>
      <c r="C316" s="227"/>
    </row>
    <row r="317" spans="1:7" x14ac:dyDescent="0.3">
      <c r="A317" s="165" t="s">
        <v>369</v>
      </c>
      <c r="B317" s="187"/>
      <c r="C317" s="227"/>
    </row>
    <row r="318" spans="1:7" x14ac:dyDescent="0.3">
      <c r="A318" s="165" t="s">
        <v>370</v>
      </c>
      <c r="B318" s="187"/>
      <c r="C318" s="227"/>
    </row>
    <row r="319" spans="1:7" ht="18.5" x14ac:dyDescent="0.3">
      <c r="A319" s="174"/>
      <c r="B319" s="173" t="s">
        <v>371</v>
      </c>
      <c r="C319" s="174"/>
      <c r="D319" s="174"/>
      <c r="E319" s="174"/>
      <c r="F319" s="174"/>
      <c r="G319" s="175"/>
    </row>
    <row r="320" spans="1:7" x14ac:dyDescent="0.3">
      <c r="A320" s="182"/>
      <c r="B320" s="183" t="s">
        <v>372</v>
      </c>
      <c r="C320" s="182"/>
      <c r="D320" s="182"/>
      <c r="E320" s="184"/>
      <c r="F320" s="185"/>
      <c r="G320" s="185"/>
    </row>
    <row r="321" spans="1:3" x14ac:dyDescent="0.3">
      <c r="A321" s="165" t="s">
        <v>373</v>
      </c>
      <c r="B321" s="178" t="s">
        <v>1450</v>
      </c>
      <c r="C321" s="178"/>
    </row>
    <row r="322" spans="1:3" x14ac:dyDescent="0.3">
      <c r="A322" s="165" t="s">
        <v>374</v>
      </c>
      <c r="B322" s="178" t="s">
        <v>1451</v>
      </c>
      <c r="C322" s="178"/>
    </row>
    <row r="323" spans="1:3" x14ac:dyDescent="0.3">
      <c r="A323" s="165" t="s">
        <v>375</v>
      </c>
      <c r="B323" s="178" t="s">
        <v>376</v>
      </c>
      <c r="C323" s="178"/>
    </row>
    <row r="324" spans="1:3" x14ac:dyDescent="0.3">
      <c r="A324" s="165" t="s">
        <v>377</v>
      </c>
      <c r="B324" s="178" t="s">
        <v>378</v>
      </c>
    </row>
    <row r="325" spans="1:3" x14ac:dyDescent="0.3">
      <c r="A325" s="165" t="s">
        <v>379</v>
      </c>
      <c r="B325" s="178" t="s">
        <v>380</v>
      </c>
    </row>
    <row r="326" spans="1:3" x14ac:dyDescent="0.3">
      <c r="A326" s="165" t="s">
        <v>381</v>
      </c>
      <c r="B326" s="178" t="s">
        <v>756</v>
      </c>
    </row>
    <row r="327" spans="1:3" x14ac:dyDescent="0.3">
      <c r="A327" s="165" t="s">
        <v>382</v>
      </c>
      <c r="B327" s="178" t="s">
        <v>383</v>
      </c>
    </row>
    <row r="328" spans="1:3" x14ac:dyDescent="0.3">
      <c r="A328" s="165" t="s">
        <v>384</v>
      </c>
      <c r="B328" s="178" t="s">
        <v>385</v>
      </c>
    </row>
    <row r="329" spans="1:3" x14ac:dyDescent="0.3">
      <c r="A329" s="165" t="s">
        <v>386</v>
      </c>
      <c r="B329" s="178" t="s">
        <v>1452</v>
      </c>
    </row>
    <row r="330" spans="1:3" x14ac:dyDescent="0.3">
      <c r="A330" s="165" t="s">
        <v>387</v>
      </c>
      <c r="B330" s="198" t="s">
        <v>388</v>
      </c>
    </row>
    <row r="331" spans="1:3" x14ac:dyDescent="0.3">
      <c r="A331" s="165" t="s">
        <v>389</v>
      </c>
      <c r="B331" s="198" t="s">
        <v>388</v>
      </c>
    </row>
    <row r="332" spans="1:3" x14ac:dyDescent="0.3">
      <c r="A332" s="165" t="s">
        <v>390</v>
      </c>
      <c r="B332" s="198" t="s">
        <v>388</v>
      </c>
    </row>
    <row r="333" spans="1:3" x14ac:dyDescent="0.3">
      <c r="A333" s="165" t="s">
        <v>391</v>
      </c>
      <c r="B333" s="198" t="s">
        <v>388</v>
      </c>
    </row>
    <row r="334" spans="1:3" x14ac:dyDescent="0.3">
      <c r="A334" s="165" t="s">
        <v>392</v>
      </c>
      <c r="B334" s="198" t="s">
        <v>388</v>
      </c>
    </row>
    <row r="335" spans="1:3" x14ac:dyDescent="0.3">
      <c r="A335" s="165" t="s">
        <v>393</v>
      </c>
      <c r="B335" s="198" t="s">
        <v>388</v>
      </c>
    </row>
    <row r="336" spans="1:3" x14ac:dyDescent="0.3">
      <c r="A336" s="165" t="s">
        <v>394</v>
      </c>
      <c r="B336" s="198" t="s">
        <v>388</v>
      </c>
    </row>
    <row r="337" spans="1:2" x14ac:dyDescent="0.3">
      <c r="A337" s="165" t="s">
        <v>395</v>
      </c>
      <c r="B337" s="198" t="s">
        <v>388</v>
      </c>
    </row>
    <row r="338" spans="1:2" x14ac:dyDescent="0.3">
      <c r="A338" s="165" t="s">
        <v>396</v>
      </c>
      <c r="B338" s="198" t="s">
        <v>388</v>
      </c>
    </row>
    <row r="339" spans="1:2" x14ac:dyDescent="0.3">
      <c r="A339" s="165" t="s">
        <v>397</v>
      </c>
      <c r="B339" s="198" t="s">
        <v>388</v>
      </c>
    </row>
    <row r="340" spans="1:2" x14ac:dyDescent="0.3">
      <c r="A340" s="165" t="s">
        <v>398</v>
      </c>
      <c r="B340" s="198" t="s">
        <v>388</v>
      </c>
    </row>
    <row r="341" spans="1:2" x14ac:dyDescent="0.3">
      <c r="A341" s="165" t="s">
        <v>399</v>
      </c>
      <c r="B341" s="198" t="s">
        <v>388</v>
      </c>
    </row>
    <row r="342" spans="1:2" x14ac:dyDescent="0.3">
      <c r="A342" s="165" t="s">
        <v>400</v>
      </c>
      <c r="B342" s="198" t="s">
        <v>388</v>
      </c>
    </row>
    <row r="343" spans="1:2" x14ac:dyDescent="0.3">
      <c r="A343" s="165" t="s">
        <v>401</v>
      </c>
      <c r="B343" s="198" t="s">
        <v>388</v>
      </c>
    </row>
    <row r="344" spans="1:2" x14ac:dyDescent="0.3">
      <c r="A344" s="165" t="s">
        <v>402</v>
      </c>
      <c r="B344" s="198" t="s">
        <v>388</v>
      </c>
    </row>
    <row r="345" spans="1:2" x14ac:dyDescent="0.3">
      <c r="A345" s="165" t="s">
        <v>403</v>
      </c>
      <c r="B345" s="198" t="s">
        <v>388</v>
      </c>
    </row>
    <row r="346" spans="1:2" x14ac:dyDescent="0.3">
      <c r="A346" s="165" t="s">
        <v>404</v>
      </c>
      <c r="B346" s="198" t="s">
        <v>388</v>
      </c>
    </row>
    <row r="347" spans="1:2" x14ac:dyDescent="0.3">
      <c r="A347" s="165" t="s">
        <v>405</v>
      </c>
      <c r="B347" s="198" t="s">
        <v>388</v>
      </c>
    </row>
    <row r="348" spans="1:2" x14ac:dyDescent="0.3">
      <c r="A348" s="165" t="s">
        <v>406</v>
      </c>
      <c r="B348" s="198" t="s">
        <v>388</v>
      </c>
    </row>
    <row r="349" spans="1:2" x14ac:dyDescent="0.3">
      <c r="A349" s="165" t="s">
        <v>407</v>
      </c>
      <c r="B349" s="198" t="s">
        <v>388</v>
      </c>
    </row>
    <row r="350" spans="1:2" x14ac:dyDescent="0.3">
      <c r="A350" s="165" t="s">
        <v>408</v>
      </c>
      <c r="B350" s="198" t="s">
        <v>388</v>
      </c>
    </row>
    <row r="351" spans="1:2" x14ac:dyDescent="0.3">
      <c r="A351" s="165" t="s">
        <v>409</v>
      </c>
      <c r="B351" s="198" t="s">
        <v>388</v>
      </c>
    </row>
    <row r="352" spans="1:2" x14ac:dyDescent="0.3">
      <c r="A352" s="165" t="s">
        <v>410</v>
      </c>
      <c r="B352" s="198" t="s">
        <v>388</v>
      </c>
    </row>
    <row r="353" spans="1:2" x14ac:dyDescent="0.3">
      <c r="A353" s="165" t="s">
        <v>411</v>
      </c>
      <c r="B353" s="198" t="s">
        <v>388</v>
      </c>
    </row>
    <row r="354" spans="1:2" x14ac:dyDescent="0.3">
      <c r="A354" s="165" t="s">
        <v>412</v>
      </c>
      <c r="B354" s="198" t="s">
        <v>388</v>
      </c>
    </row>
    <row r="355" spans="1:2" x14ac:dyDescent="0.3">
      <c r="A355" s="165" t="s">
        <v>413</v>
      </c>
      <c r="B355" s="198" t="s">
        <v>388</v>
      </c>
    </row>
    <row r="356" spans="1:2" x14ac:dyDescent="0.3">
      <c r="A356" s="165" t="s">
        <v>414</v>
      </c>
      <c r="B356" s="198" t="s">
        <v>388</v>
      </c>
    </row>
    <row r="357" spans="1:2" x14ac:dyDescent="0.3">
      <c r="A357" s="165" t="s">
        <v>415</v>
      </c>
      <c r="B357" s="198" t="s">
        <v>388</v>
      </c>
    </row>
    <row r="358" spans="1:2" x14ac:dyDescent="0.3">
      <c r="A358" s="165" t="s">
        <v>416</v>
      </c>
      <c r="B358" s="198" t="s">
        <v>388</v>
      </c>
    </row>
    <row r="359" spans="1:2" x14ac:dyDescent="0.3">
      <c r="A359" s="165" t="s">
        <v>417</v>
      </c>
      <c r="B359" s="198" t="s">
        <v>388</v>
      </c>
    </row>
    <row r="360" spans="1:2" x14ac:dyDescent="0.3">
      <c r="A360" s="165" t="s">
        <v>418</v>
      </c>
      <c r="B360" s="198" t="s">
        <v>388</v>
      </c>
    </row>
    <row r="361" spans="1:2" x14ac:dyDescent="0.3">
      <c r="A361" s="165" t="s">
        <v>419</v>
      </c>
      <c r="B361" s="198" t="s">
        <v>388</v>
      </c>
    </row>
    <row r="362" spans="1:2" x14ac:dyDescent="0.3">
      <c r="A362" s="165" t="s">
        <v>420</v>
      </c>
      <c r="B362" s="198" t="s">
        <v>388</v>
      </c>
    </row>
    <row r="363" spans="1:2" x14ac:dyDescent="0.3">
      <c r="A363" s="165" t="s">
        <v>421</v>
      </c>
      <c r="B363" s="198" t="s">
        <v>388</v>
      </c>
    </row>
    <row r="364" spans="1:2" x14ac:dyDescent="0.3">
      <c r="A364" s="165" t="s">
        <v>422</v>
      </c>
      <c r="B364" s="198" t="s">
        <v>388</v>
      </c>
    </row>
    <row r="365" spans="1:2" x14ac:dyDescent="0.3">
      <c r="A365" s="165" t="s">
        <v>423</v>
      </c>
      <c r="B365" s="198" t="s">
        <v>388</v>
      </c>
    </row>
    <row r="369" spans="1:7" ht="13" x14ac:dyDescent="0.3">
      <c r="A369" s="188"/>
      <c r="B369" s="188"/>
      <c r="C369" s="188"/>
      <c r="D369" s="188"/>
      <c r="E369" s="188"/>
      <c r="F369" s="188"/>
      <c r="G369" s="188"/>
    </row>
    <row r="370" spans="1:7" ht="13" x14ac:dyDescent="0.3">
      <c r="A370" s="188"/>
      <c r="B370" s="188"/>
      <c r="C370" s="188"/>
      <c r="D370" s="188"/>
      <c r="E370" s="188"/>
      <c r="F370" s="188"/>
      <c r="G370" s="188"/>
    </row>
    <row r="371" spans="1:7" ht="13" x14ac:dyDescent="0.3">
      <c r="A371" s="188"/>
      <c r="B371" s="188"/>
      <c r="C371" s="188"/>
      <c r="D371" s="188"/>
      <c r="E371" s="188"/>
      <c r="F371" s="188"/>
      <c r="G371" s="188"/>
    </row>
    <row r="372" spans="1:7" ht="13" x14ac:dyDescent="0.3">
      <c r="A372" s="188"/>
      <c r="B372" s="188"/>
      <c r="C372" s="188"/>
      <c r="D372" s="188"/>
      <c r="E372" s="188"/>
      <c r="F372" s="188"/>
      <c r="G372" s="188"/>
    </row>
    <row r="373" spans="1:7" ht="13" x14ac:dyDescent="0.3">
      <c r="A373" s="188"/>
      <c r="B373" s="188"/>
      <c r="C373" s="188"/>
      <c r="D373" s="188"/>
      <c r="E373" s="188"/>
      <c r="F373" s="188"/>
      <c r="G373" s="188"/>
    </row>
    <row r="374" spans="1:7" ht="13" x14ac:dyDescent="0.3">
      <c r="A374" s="188"/>
      <c r="B374" s="188"/>
      <c r="C374" s="188"/>
      <c r="D374" s="188"/>
      <c r="E374" s="188"/>
      <c r="F374" s="188"/>
      <c r="G374" s="188"/>
    </row>
    <row r="375" spans="1:7" ht="13" x14ac:dyDescent="0.3">
      <c r="A375" s="188"/>
      <c r="B375" s="188"/>
      <c r="C375" s="188"/>
      <c r="D375" s="188"/>
      <c r="E375" s="188"/>
      <c r="F375" s="188"/>
      <c r="G375" s="188"/>
    </row>
    <row r="376" spans="1:7" ht="13" x14ac:dyDescent="0.3">
      <c r="A376" s="188"/>
      <c r="B376" s="188"/>
      <c r="C376" s="188"/>
      <c r="D376" s="188"/>
      <c r="E376" s="188"/>
      <c r="F376" s="188"/>
      <c r="G376" s="188"/>
    </row>
    <row r="377" spans="1:7" ht="13" x14ac:dyDescent="0.3">
      <c r="A377" s="188"/>
      <c r="B377" s="188"/>
      <c r="C377" s="188"/>
      <c r="D377" s="188"/>
      <c r="E377" s="188"/>
      <c r="F377" s="188"/>
      <c r="G377" s="188"/>
    </row>
    <row r="378" spans="1:7" ht="13" x14ac:dyDescent="0.3">
      <c r="A378" s="188"/>
      <c r="B378" s="188"/>
      <c r="C378" s="188"/>
      <c r="D378" s="188"/>
      <c r="E378" s="188"/>
      <c r="F378" s="188"/>
      <c r="G378" s="188"/>
    </row>
    <row r="379" spans="1:7" ht="13" x14ac:dyDescent="0.3">
      <c r="A379" s="188"/>
      <c r="B379" s="188"/>
      <c r="C379" s="188"/>
      <c r="D379" s="188"/>
      <c r="E379" s="188"/>
      <c r="F379" s="188"/>
      <c r="G379" s="188"/>
    </row>
    <row r="380" spans="1:7" ht="13" x14ac:dyDescent="0.3">
      <c r="A380" s="188"/>
      <c r="B380" s="188"/>
      <c r="C380" s="188"/>
      <c r="D380" s="188"/>
      <c r="E380" s="188"/>
      <c r="F380" s="188"/>
      <c r="G380" s="188"/>
    </row>
    <row r="381" spans="1:7" ht="13" x14ac:dyDescent="0.3">
      <c r="A381" s="188"/>
      <c r="B381" s="188"/>
      <c r="C381" s="188"/>
      <c r="D381" s="188"/>
      <c r="E381" s="188"/>
      <c r="F381" s="188"/>
      <c r="G381" s="188"/>
    </row>
    <row r="382" spans="1:7" ht="13" x14ac:dyDescent="0.3">
      <c r="A382" s="188"/>
      <c r="B382" s="188"/>
      <c r="C382" s="188"/>
      <c r="D382" s="188"/>
      <c r="E382" s="188"/>
      <c r="F382" s="188"/>
      <c r="G382" s="188"/>
    </row>
    <row r="383" spans="1:7" ht="13" x14ac:dyDescent="0.3">
      <c r="A383" s="188"/>
      <c r="B383" s="188"/>
      <c r="C383" s="188"/>
      <c r="D383" s="188"/>
      <c r="E383" s="188"/>
      <c r="F383" s="188"/>
      <c r="G383" s="188"/>
    </row>
    <row r="384" spans="1:7" ht="13" x14ac:dyDescent="0.3">
      <c r="A384" s="188"/>
      <c r="B384" s="188"/>
      <c r="C384" s="188"/>
      <c r="D384" s="188"/>
      <c r="E384" s="188"/>
      <c r="F384" s="188"/>
      <c r="G384" s="188"/>
    </row>
    <row r="385" spans="1:7" ht="13" x14ac:dyDescent="0.3">
      <c r="A385" s="188"/>
      <c r="B385" s="188"/>
      <c r="C385" s="188"/>
      <c r="D385" s="188"/>
      <c r="E385" s="188"/>
      <c r="F385" s="188"/>
      <c r="G385" s="188"/>
    </row>
    <row r="386" spans="1:7" ht="13" x14ac:dyDescent="0.3">
      <c r="A386" s="188"/>
      <c r="B386" s="188"/>
      <c r="C386" s="188"/>
      <c r="D386" s="188"/>
      <c r="E386" s="188"/>
      <c r="F386" s="188"/>
      <c r="G386" s="188"/>
    </row>
    <row r="387" spans="1:7" ht="13" x14ac:dyDescent="0.3">
      <c r="A387" s="188"/>
      <c r="B387" s="188"/>
      <c r="C387" s="188"/>
      <c r="D387" s="188"/>
      <c r="E387" s="188"/>
      <c r="F387" s="188"/>
      <c r="G387" s="188"/>
    </row>
    <row r="388" spans="1:7" ht="13" x14ac:dyDescent="0.3">
      <c r="A388" s="188"/>
      <c r="B388" s="188"/>
      <c r="C388" s="188"/>
      <c r="D388" s="188"/>
      <c r="E388" s="188"/>
      <c r="F388" s="188"/>
      <c r="G388" s="188"/>
    </row>
    <row r="389" spans="1:7" ht="13" x14ac:dyDescent="0.3">
      <c r="A389" s="188"/>
      <c r="B389" s="188"/>
      <c r="C389" s="188"/>
      <c r="D389" s="188"/>
      <c r="E389" s="188"/>
      <c r="F389" s="188"/>
      <c r="G389" s="188"/>
    </row>
    <row r="390" spans="1:7" ht="13" x14ac:dyDescent="0.3">
      <c r="A390" s="188"/>
      <c r="B390" s="188"/>
      <c r="C390" s="188"/>
      <c r="D390" s="188"/>
      <c r="E390" s="188"/>
      <c r="F390" s="188"/>
      <c r="G390" s="188"/>
    </row>
    <row r="391" spans="1:7" ht="13" x14ac:dyDescent="0.3">
      <c r="A391" s="188"/>
      <c r="B391" s="188"/>
      <c r="C391" s="188"/>
      <c r="D391" s="188"/>
      <c r="E391" s="188"/>
      <c r="F391" s="188"/>
      <c r="G391" s="188"/>
    </row>
    <row r="392" spans="1:7" ht="13" x14ac:dyDescent="0.3">
      <c r="A392" s="188"/>
      <c r="B392" s="188"/>
      <c r="C392" s="188"/>
      <c r="D392" s="188"/>
      <c r="E392" s="188"/>
      <c r="F392" s="188"/>
      <c r="G392" s="188"/>
    </row>
    <row r="393" spans="1:7" ht="13" x14ac:dyDescent="0.3">
      <c r="A393" s="188"/>
      <c r="B393" s="188"/>
      <c r="C393" s="188"/>
      <c r="D393" s="188"/>
      <c r="E393" s="188"/>
      <c r="F393" s="188"/>
      <c r="G393" s="188"/>
    </row>
    <row r="394" spans="1:7" ht="13" x14ac:dyDescent="0.3">
      <c r="A394" s="188"/>
      <c r="B394" s="188"/>
      <c r="C394" s="188"/>
      <c r="D394" s="188"/>
      <c r="E394" s="188"/>
      <c r="F394" s="188"/>
      <c r="G394" s="188"/>
    </row>
    <row r="395" spans="1:7" ht="13" x14ac:dyDescent="0.3">
      <c r="A395" s="188"/>
      <c r="B395" s="188"/>
      <c r="C395" s="188"/>
      <c r="D395" s="188"/>
      <c r="E395" s="188"/>
      <c r="F395" s="188"/>
      <c r="G395" s="188"/>
    </row>
    <row r="396" spans="1:7" ht="13" x14ac:dyDescent="0.3">
      <c r="A396" s="188"/>
      <c r="B396" s="188"/>
      <c r="C396" s="188"/>
      <c r="D396" s="188"/>
      <c r="E396" s="188"/>
      <c r="F396" s="188"/>
      <c r="G396" s="188"/>
    </row>
    <row r="397" spans="1:7" ht="13" x14ac:dyDescent="0.3">
      <c r="A397" s="188"/>
      <c r="B397" s="188"/>
      <c r="C397" s="188"/>
      <c r="D397" s="188"/>
      <c r="E397" s="188"/>
      <c r="F397" s="188"/>
      <c r="G397" s="188"/>
    </row>
    <row r="398" spans="1:7" ht="13" x14ac:dyDescent="0.3">
      <c r="A398" s="188"/>
      <c r="B398" s="188"/>
      <c r="C398" s="188"/>
      <c r="D398" s="188"/>
      <c r="E398" s="188"/>
      <c r="F398" s="188"/>
      <c r="G398" s="188"/>
    </row>
    <row r="399" spans="1:7" ht="13" x14ac:dyDescent="0.3">
      <c r="A399" s="188"/>
      <c r="B399" s="188"/>
      <c r="C399" s="188"/>
      <c r="D399" s="188"/>
      <c r="E399" s="188"/>
      <c r="F399" s="188"/>
      <c r="G399" s="188"/>
    </row>
    <row r="400" spans="1:7" ht="13" x14ac:dyDescent="0.3">
      <c r="A400" s="188"/>
      <c r="B400" s="188"/>
      <c r="C400" s="188"/>
      <c r="D400" s="188"/>
      <c r="E400" s="188"/>
      <c r="F400" s="188"/>
      <c r="G400" s="188"/>
    </row>
    <row r="401" spans="1:7" ht="13" x14ac:dyDescent="0.3">
      <c r="A401" s="188"/>
      <c r="B401" s="188"/>
      <c r="C401" s="188"/>
      <c r="D401" s="188"/>
      <c r="E401" s="188"/>
      <c r="F401" s="188"/>
      <c r="G401" s="188"/>
    </row>
    <row r="402" spans="1:7" ht="13" x14ac:dyDescent="0.3">
      <c r="A402" s="188"/>
      <c r="B402" s="188"/>
      <c r="C402" s="188"/>
      <c r="D402" s="188"/>
      <c r="E402" s="188"/>
      <c r="F402" s="188"/>
      <c r="G402" s="188"/>
    </row>
    <row r="403" spans="1:7" ht="13" x14ac:dyDescent="0.3">
      <c r="A403" s="188"/>
      <c r="B403" s="188"/>
      <c r="C403" s="188"/>
      <c r="D403" s="188"/>
      <c r="E403" s="188"/>
      <c r="F403" s="188"/>
      <c r="G403" s="188"/>
    </row>
    <row r="404" spans="1:7" ht="13" x14ac:dyDescent="0.3">
      <c r="A404" s="188"/>
      <c r="B404" s="188"/>
      <c r="C404" s="188"/>
      <c r="D404" s="188"/>
      <c r="E404" s="188"/>
      <c r="F404" s="188"/>
      <c r="G404" s="188"/>
    </row>
    <row r="405" spans="1:7" ht="13" x14ac:dyDescent="0.3">
      <c r="A405" s="188"/>
      <c r="B405" s="188"/>
      <c r="C405" s="188"/>
      <c r="D405" s="188"/>
      <c r="E405" s="188"/>
      <c r="F405" s="188"/>
      <c r="G405" s="188"/>
    </row>
    <row r="406" spans="1:7" ht="13" x14ac:dyDescent="0.3">
      <c r="A406" s="188"/>
      <c r="B406" s="188"/>
      <c r="C406" s="188"/>
      <c r="D406" s="188"/>
      <c r="E406" s="188"/>
      <c r="F406" s="188"/>
      <c r="G406" s="188"/>
    </row>
    <row r="407" spans="1:7" ht="13" x14ac:dyDescent="0.3">
      <c r="A407" s="188"/>
      <c r="B407" s="188"/>
      <c r="C407" s="188"/>
      <c r="D407" s="188"/>
      <c r="E407" s="188"/>
      <c r="F407" s="188"/>
      <c r="G407" s="188"/>
    </row>
    <row r="408" spans="1:7" ht="13" x14ac:dyDescent="0.3">
      <c r="A408" s="188"/>
      <c r="B408" s="188"/>
      <c r="C408" s="188"/>
      <c r="D408" s="188"/>
      <c r="E408" s="188"/>
      <c r="F408" s="188"/>
      <c r="G408" s="188"/>
    </row>
    <row r="409" spans="1:7" ht="13" x14ac:dyDescent="0.3">
      <c r="A409" s="188"/>
      <c r="B409" s="188"/>
      <c r="C409" s="188"/>
      <c r="D409" s="188"/>
      <c r="E409" s="188"/>
      <c r="F409" s="188"/>
      <c r="G409" s="188"/>
    </row>
    <row r="410" spans="1:7" ht="13" x14ac:dyDescent="0.3">
      <c r="A410" s="188"/>
      <c r="B410" s="188"/>
      <c r="C410" s="188"/>
      <c r="D410" s="188"/>
      <c r="E410" s="188"/>
      <c r="F410" s="188"/>
      <c r="G410" s="188"/>
    </row>
    <row r="411" spans="1:7" ht="13" x14ac:dyDescent="0.3">
      <c r="A411" s="188"/>
      <c r="B411" s="188"/>
      <c r="C411" s="188"/>
      <c r="D411" s="188"/>
      <c r="E411" s="188"/>
      <c r="F411" s="188"/>
      <c r="G411" s="188"/>
    </row>
    <row r="412" spans="1:7" ht="13" x14ac:dyDescent="0.3">
      <c r="A412" s="188"/>
      <c r="B412" s="188"/>
      <c r="C412" s="188"/>
      <c r="D412" s="188"/>
      <c r="E412" s="188"/>
      <c r="F412" s="188"/>
      <c r="G412" s="188"/>
    </row>
    <row r="413" spans="1:7" ht="13" x14ac:dyDescent="0.3">
      <c r="A413" s="188"/>
      <c r="B413" s="188"/>
      <c r="C413" s="188"/>
      <c r="D413" s="188"/>
      <c r="E413" s="188"/>
      <c r="F413" s="188"/>
      <c r="G413" s="188"/>
    </row>
  </sheetData>
  <protectedRanges>
    <protectedRange sqref="B313:D318 F313:G318" name="Range12"/>
    <protectedRange sqref="B209:C215 F209:G215 B221:C227 C229 C231:C238 B234:B238 B243:C284 C240:C241" name="Range10"/>
    <protectedRange sqref="B168:D172 F168:G172 D164:D166" name="Range8"/>
    <protectedRange sqref="B101:D110 F101:G110 B156 F130:G136 F156:G162 B128:B136" name="Range6"/>
    <protectedRange sqref="B18:B25" name="Basic Facts 2"/>
    <protectedRange sqref="C14:C25" name="Basic facts"/>
    <protectedRange sqref="B30:B35 C27:C35" name="Regulatory Sumary"/>
    <protectedRange sqref="C3 B18:B25 C14:C25 C27:C35 B30:B35 F48:G51 B59:D64 F59:G64 B78:D87 F66:G76 F78:G87 B40:B43 C38:C43 B48:D51 C45:G45 B46:G47 C53:D57 F53:G57 C66:D66 C70:D76 C89:D89 C93:D99 C112:D136 C138:D162 C164:C166 C174:C178 C193:C207 C217:C219" name="HTT General"/>
    <protectedRange sqref="B157:B162" name="Range7"/>
    <protectedRange sqref="B180:D191 F180:G191" name="Range9"/>
    <protectedRange sqref="C312 B321:G365" name="Range11"/>
    <protectedRange sqref="B48:G51 B46:B47" name="Range13"/>
  </protectedRanges>
  <hyperlinks>
    <hyperlink ref="B6" location="'A. HTT General'!B13" display="1. Basic Facts" xr:uid="{76A808B6-DBAF-4E2A-A913-0150949F8066}"/>
    <hyperlink ref="B7" location="'A. HTT General'!B26" display="2. Regulatory Summary" xr:uid="{E69F2AB0-B8A4-4873-B5A1-F3FB180CBB20}"/>
    <hyperlink ref="B8" location="'A. HTT General'!B36" display="3. General Cover Pool / Covered Bond Information" xr:uid="{9114486E-5FB6-4B2E-B942-D9009A153D81}"/>
    <hyperlink ref="B9" location="'A. HTT General'!B285" display="4. References to Capital Requirements Regulation (CRR) 129(7)" xr:uid="{9FAF28C9-C488-4E1E-8D33-3910F6A4E21B}"/>
    <hyperlink ref="B11" location="'A. HTT General'!B319" display="6. Other relevant information" xr:uid="{DB1587AC-3232-4874-B103-B114A0D25C4D}"/>
    <hyperlink ref="B27" r:id="rId1" display="UCITS Compliance" xr:uid="{E0E0E711-9759-4472-9AE3-5560C37CF8D4}"/>
    <hyperlink ref="B28" r:id="rId2" xr:uid="{31C9BD14-7950-4176-B37F-9C9AE47DE411}"/>
    <hyperlink ref="B29" r:id="rId3" xr:uid="{4D025838-D307-478B-9D28-D17890A69FC7}"/>
    <hyperlink ref="B10" location="'A. HTT General'!B311" display="5. References to Capital Requirements Regulation (CRR) 129(1)" xr:uid="{AA185D0C-494E-4A9E-A3EB-C8A10DB3EF45}"/>
    <hyperlink ref="C229" r:id="rId4" xr:uid="{D70BB261-7017-4162-81FF-716CA645359B}"/>
    <hyperlink ref="D293" location="'B2. HTT Public Sector Assets'!B129" display="'B2. HTT Public Sector Assets'!B129" xr:uid="{D4FB02C7-3FAC-4208-836E-3026963509DB}"/>
    <hyperlink ref="F292" location="'B2. HTT Public Sector Assets'!A18" display="'B2. HTT Public Sector Assets'!A18" xr:uid="{32A40149-DEEF-4EDF-8CA5-E237A032BD97}"/>
    <hyperlink ref="D292" location="'B1. HTT Mortgage Assets'!B287" display="'B1. HTT Mortgage Assets'!B287" xr:uid="{336CB947-059C-4DDA-9B13-06F3F85AF553}"/>
    <hyperlink ref="D300" location="'B2. HTT Public Sector Assets'!B166" display="'B2. HTT Public Sector Assets'!B166" xr:uid="{FEA4B5D7-CA55-4030-8658-4766B09C4AA6}"/>
    <hyperlink ref="D290" location="'B2. HTT Public Sector Assets'!B48" display="'B2. HTT Public Sector Assets'!B48" xr:uid="{BB35242D-E6C3-49ED-B270-EC4DE5DD264A}"/>
    <hyperlink ref="C289" location="'A. HTT General'!A39" display="'A. HTT General'!A39" xr:uid="{7C0EEFC0-AAA8-4251-83F7-B3194EE56BBD}"/>
    <hyperlink ref="C290" location="'B1. HTT Mortgage Assets'!B43" display="'B1. HTT Mortgage Assets'!B43" xr:uid="{3F88EE6D-1986-4401-B9BE-4360173E0518}"/>
    <hyperlink ref="C291" location="'A. HTT General'!A52" display="'A. HTT General'!A52" xr:uid="{AA816541-6944-41DB-A57D-48BA26DC8CEF}"/>
    <hyperlink ref="C295" location="'A. HTT General'!B163" display="'A. HTT General'!B163" xr:uid="{B5310C84-96E7-495D-AAB2-153423232209}"/>
    <hyperlink ref="C296" location="'A. HTT General'!B137" display="'A. HTT General'!B137" xr:uid="{547D062E-24B6-4DF6-9FBE-5B74E0C6877F}"/>
    <hyperlink ref="C297" location="'C. HTT Harmonised Glossary'!B17" display="'C. HTT Harmonised Glossary'!B17" xr:uid="{5B43B255-3418-4577-B263-9B50DBE07C4A}"/>
    <hyperlink ref="C298" location="'A. HTT General'!B65" display="'A. HTT General'!B65" xr:uid="{E6810227-0027-4D5C-8B28-3E130ACEC12F}"/>
    <hyperlink ref="C299" location="'A. HTT General'!B88" display="'A. HTT General'!B88" xr:uid="{53B475F5-D9D6-48CF-9466-8B3559BC8634}"/>
    <hyperlink ref="C300" location="'B1. HTT Mortgage Assets'!B180" display="'B1. HTT Mortgage Assets'!B180" xr:uid="{12ADE18D-5082-48F8-9A84-E484400B9E96}"/>
    <hyperlink ref="C292" location="'B1. HTT Mortgage Assets'!B186" display="'B1. HTT Mortgage Assets'!B186" xr:uid="{6A3C5713-ABAA-4CA7-B7E0-2EA06DEAABE8}"/>
    <hyperlink ref="C288" location="'A. HTT General'!A38" display="'A. HTT General'!A38" xr:uid="{6A3354AD-1F78-44D7-B718-374DF4DA90BB}"/>
    <hyperlink ref="C294" location="'A. HTT General'!B111" display="'A. HTT General'!B111" xr:uid="{8FBE8686-07DC-4B46-8729-ACF61BF849B9}"/>
    <hyperlink ref="C293" location="'B1. HTT Mortgage Assets'!B149" display="'B1. HTT Mortgage Assets'!B149" xr:uid="{AD73A79C-B46C-44BF-AF2E-CA520E2E4D32}"/>
  </hyperlinks>
  <pageMargins left="0.7" right="0.7" top="0.75" bottom="0.75" header="0.3" footer="0.3"/>
  <pageSetup scale="39" orientation="portrait" r:id="rId5"/>
  <headerFooter>
    <oddFooter>&amp;R&amp;1#&amp;"Calibri"&amp;10&amp;K0078D7Classification : Internal</oddFooter>
  </headerFooter>
  <rowBreaks count="3" manualBreakCount="3">
    <brk id="110" max="16383" man="1"/>
    <brk id="227" max="16383" man="1"/>
    <brk id="318"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24B773-DAEE-4A1C-905E-C0F88B24303F}">
  <sheetPr>
    <tabColor theme="5" tint="-0.249977111117893"/>
  </sheetPr>
  <dimension ref="A1:G534"/>
  <sheetViews>
    <sheetView topLeftCell="C333" zoomScaleNormal="100" workbookViewId="0">
      <selection activeCell="L370" sqref="L370"/>
    </sheetView>
  </sheetViews>
  <sheetFormatPr defaultRowHeight="14.5" outlineLevelRow="1" x14ac:dyDescent="0.3"/>
  <cols>
    <col min="1" max="1" width="12.6328125" style="165" customWidth="1"/>
    <col min="2" max="2" width="55.36328125" style="165" customWidth="1"/>
    <col min="3" max="3" width="37.26953125" style="165" customWidth="1"/>
    <col min="4" max="4" width="37.1796875" style="165" customWidth="1"/>
    <col min="5" max="5" width="6.08984375" style="165" customWidth="1"/>
    <col min="6" max="6" width="37.81640625" style="165" customWidth="1"/>
    <col min="7" max="7" width="37.81640625" style="158" customWidth="1"/>
    <col min="8" max="16384" width="8.7265625" style="160"/>
  </cols>
  <sheetData>
    <row r="1" spans="1:7" ht="31" x14ac:dyDescent="0.3">
      <c r="A1" s="157" t="s">
        <v>746</v>
      </c>
      <c r="B1" s="157"/>
      <c r="C1" s="158"/>
      <c r="D1" s="158"/>
      <c r="E1" s="158"/>
      <c r="F1" s="159" t="s">
        <v>1351</v>
      </c>
    </row>
    <row r="2" spans="1:7" ht="13.5" thickBot="1" x14ac:dyDescent="0.35">
      <c r="A2" s="158"/>
      <c r="B2" s="158"/>
      <c r="C2" s="158"/>
      <c r="D2" s="158"/>
      <c r="E2" s="158"/>
      <c r="F2" s="158"/>
    </row>
    <row r="3" spans="1:7" ht="19" thickBot="1" x14ac:dyDescent="0.35">
      <c r="A3" s="162"/>
      <c r="B3" s="163" t="s">
        <v>0</v>
      </c>
      <c r="C3" s="164" t="s">
        <v>1352</v>
      </c>
      <c r="D3" s="162"/>
      <c r="E3" s="162"/>
      <c r="F3" s="158"/>
      <c r="G3" s="162"/>
    </row>
    <row r="4" spans="1:7" ht="15" thickBot="1" x14ac:dyDescent="0.35"/>
    <row r="5" spans="1:7" ht="18.5" x14ac:dyDescent="0.3">
      <c r="A5" s="166"/>
      <c r="B5" s="167" t="s">
        <v>424</v>
      </c>
      <c r="C5" s="166"/>
      <c r="E5" s="168"/>
      <c r="F5" s="168"/>
    </row>
    <row r="6" spans="1:7" x14ac:dyDescent="0.3">
      <c r="B6" s="230" t="s">
        <v>425</v>
      </c>
    </row>
    <row r="7" spans="1:7" x14ac:dyDescent="0.3">
      <c r="B7" s="231" t="s">
        <v>426</v>
      </c>
    </row>
    <row r="8" spans="1:7" ht="15" thickBot="1" x14ac:dyDescent="0.35">
      <c r="B8" s="232" t="s">
        <v>427</v>
      </c>
    </row>
    <row r="9" spans="1:7" x14ac:dyDescent="0.3">
      <c r="B9" s="233"/>
    </row>
    <row r="10" spans="1:7" ht="37" x14ac:dyDescent="0.3">
      <c r="A10" s="173" t="s">
        <v>6</v>
      </c>
      <c r="B10" s="173" t="s">
        <v>425</v>
      </c>
      <c r="C10" s="174"/>
      <c r="D10" s="174"/>
      <c r="E10" s="174"/>
      <c r="F10" s="174"/>
      <c r="G10" s="175"/>
    </row>
    <row r="11" spans="1:7" x14ac:dyDescent="0.3">
      <c r="A11" s="182"/>
      <c r="B11" s="183" t="s">
        <v>428</v>
      </c>
      <c r="C11" s="182" t="s">
        <v>53</v>
      </c>
      <c r="D11" s="182"/>
      <c r="E11" s="182"/>
      <c r="F11" s="185" t="s">
        <v>429</v>
      </c>
      <c r="G11" s="185"/>
    </row>
    <row r="12" spans="1:7" x14ac:dyDescent="0.3">
      <c r="A12" s="165" t="s">
        <v>430</v>
      </c>
      <c r="B12" s="165" t="s">
        <v>431</v>
      </c>
      <c r="C12" s="186">
        <v>2943.2150840499799</v>
      </c>
      <c r="F12" s="193">
        <f>IF($C$15=0,"",IF(C12="[for completion]","",C12/$C$15))</f>
        <v>1</v>
      </c>
    </row>
    <row r="13" spans="1:7" x14ac:dyDescent="0.3">
      <c r="A13" s="165" t="s">
        <v>432</v>
      </c>
      <c r="B13" s="165" t="s">
        <v>433</v>
      </c>
      <c r="C13" s="186">
        <v>0</v>
      </c>
      <c r="F13" s="193">
        <f>IF($C$15=0,"",IF(C13="[for completion]","",C13/$C$15))</f>
        <v>0</v>
      </c>
    </row>
    <row r="14" spans="1:7" x14ac:dyDescent="0.3">
      <c r="A14" s="165" t="s">
        <v>434</v>
      </c>
      <c r="B14" s="165" t="s">
        <v>65</v>
      </c>
      <c r="C14" s="186">
        <v>0</v>
      </c>
      <c r="F14" s="193">
        <f>IF($C$15=0,"",IF(C14="[for completion]","",C14/$C$15))</f>
        <v>0</v>
      </c>
    </row>
    <row r="15" spans="1:7" x14ac:dyDescent="0.3">
      <c r="A15" s="165" t="s">
        <v>435</v>
      </c>
      <c r="B15" s="234" t="s">
        <v>67</v>
      </c>
      <c r="C15" s="186">
        <f>SUM(C12:C14)</f>
        <v>2943.2150840499799</v>
      </c>
      <c r="F15" s="235">
        <f>SUM(F12:F14)</f>
        <v>1</v>
      </c>
    </row>
    <row r="16" spans="1:7" x14ac:dyDescent="0.3">
      <c r="A16" s="165" t="s">
        <v>436</v>
      </c>
      <c r="B16" s="198" t="s">
        <v>437</v>
      </c>
      <c r="C16" s="186"/>
      <c r="F16" s="193">
        <f t="shared" ref="F16:F26" si="0">IF($C$15=0,"",IF(C16="[for completion]","",C16/$C$15))</f>
        <v>0</v>
      </c>
    </row>
    <row r="17" spans="1:7" x14ac:dyDescent="0.3">
      <c r="A17" s="165" t="s">
        <v>438</v>
      </c>
      <c r="B17" s="198" t="s">
        <v>439</v>
      </c>
      <c r="C17" s="186"/>
      <c r="F17" s="193">
        <f t="shared" si="0"/>
        <v>0</v>
      </c>
    </row>
    <row r="18" spans="1:7" x14ac:dyDescent="0.3">
      <c r="A18" s="165" t="s">
        <v>440</v>
      </c>
      <c r="B18" s="198" t="s">
        <v>171</v>
      </c>
      <c r="C18" s="186"/>
      <c r="F18" s="193">
        <f t="shared" si="0"/>
        <v>0</v>
      </c>
    </row>
    <row r="19" spans="1:7" x14ac:dyDescent="0.3">
      <c r="A19" s="165" t="s">
        <v>441</v>
      </c>
      <c r="B19" s="198" t="s">
        <v>171</v>
      </c>
      <c r="C19" s="186"/>
      <c r="F19" s="193">
        <f t="shared" si="0"/>
        <v>0</v>
      </c>
    </row>
    <row r="20" spans="1:7" x14ac:dyDescent="0.3">
      <c r="A20" s="165" t="s">
        <v>442</v>
      </c>
      <c r="B20" s="198" t="s">
        <v>171</v>
      </c>
      <c r="C20" s="186"/>
      <c r="F20" s="193">
        <f t="shared" si="0"/>
        <v>0</v>
      </c>
    </row>
    <row r="21" spans="1:7" x14ac:dyDescent="0.3">
      <c r="A21" s="165" t="s">
        <v>443</v>
      </c>
      <c r="B21" s="198" t="s">
        <v>171</v>
      </c>
      <c r="C21" s="186"/>
      <c r="F21" s="193">
        <f t="shared" si="0"/>
        <v>0</v>
      </c>
    </row>
    <row r="22" spans="1:7" x14ac:dyDescent="0.3">
      <c r="A22" s="165" t="s">
        <v>444</v>
      </c>
      <c r="B22" s="198" t="s">
        <v>171</v>
      </c>
      <c r="C22" s="186"/>
      <c r="F22" s="193">
        <f t="shared" si="0"/>
        <v>0</v>
      </c>
    </row>
    <row r="23" spans="1:7" x14ac:dyDescent="0.3">
      <c r="A23" s="165" t="s">
        <v>445</v>
      </c>
      <c r="B23" s="198" t="s">
        <v>171</v>
      </c>
      <c r="C23" s="186"/>
      <c r="F23" s="193">
        <f t="shared" si="0"/>
        <v>0</v>
      </c>
    </row>
    <row r="24" spans="1:7" x14ac:dyDescent="0.3">
      <c r="A24" s="165" t="s">
        <v>446</v>
      </c>
      <c r="B24" s="198" t="s">
        <v>171</v>
      </c>
      <c r="C24" s="186"/>
      <c r="F24" s="193">
        <f t="shared" si="0"/>
        <v>0</v>
      </c>
    </row>
    <row r="25" spans="1:7" x14ac:dyDescent="0.3">
      <c r="A25" s="165" t="s">
        <v>447</v>
      </c>
      <c r="B25" s="198" t="s">
        <v>171</v>
      </c>
      <c r="C25" s="186"/>
      <c r="F25" s="193">
        <f t="shared" si="0"/>
        <v>0</v>
      </c>
    </row>
    <row r="26" spans="1:7" x14ac:dyDescent="0.3">
      <c r="A26" s="165" t="s">
        <v>1453</v>
      </c>
      <c r="B26" s="198" t="s">
        <v>171</v>
      </c>
      <c r="C26" s="199"/>
      <c r="D26" s="188"/>
      <c r="E26" s="188"/>
      <c r="F26" s="193">
        <f t="shared" si="0"/>
        <v>0</v>
      </c>
    </row>
    <row r="27" spans="1:7" x14ac:dyDescent="0.3">
      <c r="A27" s="182"/>
      <c r="B27" s="183" t="s">
        <v>448</v>
      </c>
      <c r="C27" s="182" t="s">
        <v>449</v>
      </c>
      <c r="D27" s="182" t="s">
        <v>450</v>
      </c>
      <c r="E27" s="184"/>
      <c r="F27" s="182" t="s">
        <v>451</v>
      </c>
      <c r="G27" s="185"/>
    </row>
    <row r="28" spans="1:7" x14ac:dyDescent="0.3">
      <c r="A28" s="165" t="s">
        <v>452</v>
      </c>
      <c r="B28" s="165" t="s">
        <v>453</v>
      </c>
      <c r="C28" s="186">
        <v>42803</v>
      </c>
      <c r="D28" s="186" t="s">
        <v>91</v>
      </c>
      <c r="F28" s="236">
        <f>IF(AND(C28="[For completion]",D28="[For completion]"),"[For completion]",SUM(C28:D28))</f>
        <v>42803</v>
      </c>
    </row>
    <row r="29" spans="1:7" x14ac:dyDescent="0.3">
      <c r="A29" s="165" t="s">
        <v>454</v>
      </c>
      <c r="B29" s="178" t="s">
        <v>455</v>
      </c>
      <c r="C29" s="186">
        <v>24067</v>
      </c>
      <c r="D29" s="186" t="s">
        <v>91</v>
      </c>
      <c r="F29" s="236">
        <f t="shared" ref="F29:F30" si="1">IF(AND(C29="[For completion]",D29="[For completion]"),"[For completion]",SUM(C29:D29))</f>
        <v>24067</v>
      </c>
    </row>
    <row r="30" spans="1:7" x14ac:dyDescent="0.3">
      <c r="A30" s="165" t="s">
        <v>456</v>
      </c>
      <c r="B30" s="178" t="s">
        <v>457</v>
      </c>
      <c r="C30" s="186">
        <v>0</v>
      </c>
      <c r="D30" s="186">
        <v>0</v>
      </c>
      <c r="F30" s="236">
        <f t="shared" si="1"/>
        <v>0</v>
      </c>
    </row>
    <row r="31" spans="1:7" x14ac:dyDescent="0.3">
      <c r="A31" s="165" t="s">
        <v>458</v>
      </c>
      <c r="B31" s="178"/>
    </row>
    <row r="32" spans="1:7" x14ac:dyDescent="0.3">
      <c r="A32" s="165" t="s">
        <v>459</v>
      </c>
      <c r="B32" s="178"/>
    </row>
    <row r="33" spans="1:7" x14ac:dyDescent="0.3">
      <c r="A33" s="165" t="s">
        <v>460</v>
      </c>
      <c r="B33" s="178"/>
    </row>
    <row r="34" spans="1:7" x14ac:dyDescent="0.3">
      <c r="A34" s="165" t="s">
        <v>461</v>
      </c>
      <c r="B34" s="178"/>
    </row>
    <row r="35" spans="1:7" x14ac:dyDescent="0.3">
      <c r="A35" s="182"/>
      <c r="B35" s="183" t="s">
        <v>462</v>
      </c>
      <c r="C35" s="182" t="s">
        <v>463</v>
      </c>
      <c r="D35" s="182" t="s">
        <v>464</v>
      </c>
      <c r="E35" s="184"/>
      <c r="F35" s="185" t="s">
        <v>429</v>
      </c>
      <c r="G35" s="185"/>
    </row>
    <row r="36" spans="1:7" x14ac:dyDescent="0.3">
      <c r="A36" s="165" t="s">
        <v>465</v>
      </c>
      <c r="B36" s="165" t="s">
        <v>466</v>
      </c>
      <c r="C36" s="237">
        <v>8.1093622512823701E-3</v>
      </c>
      <c r="D36" s="237" t="s">
        <v>59</v>
      </c>
      <c r="E36" s="190"/>
      <c r="F36" s="237">
        <v>8.1093622512823701E-3</v>
      </c>
    </row>
    <row r="37" spans="1:7" x14ac:dyDescent="0.3">
      <c r="A37" s="165" t="s">
        <v>467</v>
      </c>
      <c r="C37" s="235"/>
      <c r="D37" s="235"/>
      <c r="E37" s="190"/>
      <c r="F37" s="235"/>
    </row>
    <row r="38" spans="1:7" x14ac:dyDescent="0.3">
      <c r="A38" s="165" t="s">
        <v>468</v>
      </c>
      <c r="C38" s="235"/>
      <c r="D38" s="235"/>
      <c r="E38" s="190"/>
      <c r="F38" s="235"/>
    </row>
    <row r="39" spans="1:7" x14ac:dyDescent="0.3">
      <c r="A39" s="165" t="s">
        <v>469</v>
      </c>
      <c r="C39" s="235"/>
      <c r="D39" s="235"/>
      <c r="E39" s="190"/>
      <c r="F39" s="235"/>
    </row>
    <row r="40" spans="1:7" x14ac:dyDescent="0.3">
      <c r="A40" s="165" t="s">
        <v>470</v>
      </c>
      <c r="C40" s="235"/>
      <c r="D40" s="235"/>
      <c r="E40" s="190"/>
      <c r="F40" s="235"/>
    </row>
    <row r="41" spans="1:7" x14ac:dyDescent="0.3">
      <c r="A41" s="165" t="s">
        <v>471</v>
      </c>
      <c r="C41" s="235"/>
      <c r="D41" s="235"/>
      <c r="E41" s="190"/>
      <c r="F41" s="235"/>
    </row>
    <row r="42" spans="1:7" x14ac:dyDescent="0.3">
      <c r="A42" s="165" t="s">
        <v>472</v>
      </c>
      <c r="C42" s="235"/>
      <c r="D42" s="235"/>
      <c r="E42" s="190"/>
      <c r="F42" s="235"/>
    </row>
    <row r="43" spans="1:7" x14ac:dyDescent="0.3">
      <c r="A43" s="182"/>
      <c r="B43" s="183" t="s">
        <v>473</v>
      </c>
      <c r="C43" s="182" t="s">
        <v>463</v>
      </c>
      <c r="D43" s="182" t="s">
        <v>464</v>
      </c>
      <c r="E43" s="184"/>
      <c r="F43" s="185" t="s">
        <v>429</v>
      </c>
      <c r="G43" s="185"/>
    </row>
    <row r="44" spans="1:7" x14ac:dyDescent="0.3">
      <c r="A44" s="165" t="s">
        <v>474</v>
      </c>
      <c r="B44" s="238" t="s">
        <v>475</v>
      </c>
      <c r="C44" s="239" t="s">
        <v>141</v>
      </c>
      <c r="D44" s="239" t="s">
        <v>59</v>
      </c>
      <c r="E44" s="235"/>
      <c r="F44" s="239">
        <f>SUM(F45:F71)</f>
        <v>0</v>
      </c>
      <c r="G44" s="165"/>
    </row>
    <row r="45" spans="1:7" x14ac:dyDescent="0.3">
      <c r="A45" s="165" t="s">
        <v>476</v>
      </c>
      <c r="B45" s="165" t="s">
        <v>477</v>
      </c>
      <c r="C45" s="237">
        <v>0</v>
      </c>
      <c r="D45" s="237">
        <v>0</v>
      </c>
      <c r="E45" s="190"/>
      <c r="F45" s="237">
        <v>0</v>
      </c>
      <c r="G45" s="165"/>
    </row>
    <row r="46" spans="1:7" x14ac:dyDescent="0.3">
      <c r="A46" s="165" t="s">
        <v>478</v>
      </c>
      <c r="B46" s="165" t="s">
        <v>8</v>
      </c>
      <c r="C46" s="237" t="s">
        <v>141</v>
      </c>
      <c r="D46" s="237" t="s">
        <v>59</v>
      </c>
      <c r="E46" s="190"/>
      <c r="F46" s="237" t="s">
        <v>141</v>
      </c>
      <c r="G46" s="165"/>
    </row>
    <row r="47" spans="1:7" x14ac:dyDescent="0.3">
      <c r="A47" s="165" t="s">
        <v>479</v>
      </c>
      <c r="B47" s="165" t="s">
        <v>480</v>
      </c>
      <c r="C47" s="237">
        <v>0</v>
      </c>
      <c r="D47" s="237">
        <v>0</v>
      </c>
      <c r="E47" s="190"/>
      <c r="F47" s="237">
        <v>0</v>
      </c>
      <c r="G47" s="165"/>
    </row>
    <row r="48" spans="1:7" x14ac:dyDescent="0.3">
      <c r="A48" s="165" t="s">
        <v>481</v>
      </c>
      <c r="B48" s="165" t="s">
        <v>482</v>
      </c>
      <c r="C48" s="237">
        <v>0</v>
      </c>
      <c r="D48" s="237">
        <v>0</v>
      </c>
      <c r="E48" s="190"/>
      <c r="F48" s="237">
        <v>0</v>
      </c>
      <c r="G48" s="165"/>
    </row>
    <row r="49" spans="1:7" x14ac:dyDescent="0.3">
      <c r="A49" s="165" t="s">
        <v>483</v>
      </c>
      <c r="B49" s="165" t="s">
        <v>484</v>
      </c>
      <c r="C49" s="237">
        <v>0</v>
      </c>
      <c r="D49" s="237">
        <v>0</v>
      </c>
      <c r="E49" s="190"/>
      <c r="F49" s="237">
        <v>0</v>
      </c>
      <c r="G49" s="165"/>
    </row>
    <row r="50" spans="1:7" x14ac:dyDescent="0.3">
      <c r="A50" s="165" t="s">
        <v>485</v>
      </c>
      <c r="B50" s="165" t="s">
        <v>1454</v>
      </c>
      <c r="C50" s="237">
        <v>0</v>
      </c>
      <c r="D50" s="237">
        <v>0</v>
      </c>
      <c r="E50" s="190"/>
      <c r="F50" s="237">
        <v>0</v>
      </c>
      <c r="G50" s="165"/>
    </row>
    <row r="51" spans="1:7" x14ac:dyDescent="0.3">
      <c r="A51" s="165" t="s">
        <v>486</v>
      </c>
      <c r="B51" s="165" t="s">
        <v>487</v>
      </c>
      <c r="C51" s="237">
        <v>0</v>
      </c>
      <c r="D51" s="237">
        <v>0</v>
      </c>
      <c r="E51" s="190"/>
      <c r="F51" s="237">
        <v>0</v>
      </c>
      <c r="G51" s="165"/>
    </row>
    <row r="52" spans="1:7" x14ac:dyDescent="0.3">
      <c r="A52" s="165" t="s">
        <v>488</v>
      </c>
      <c r="B52" s="165" t="s">
        <v>489</v>
      </c>
      <c r="C52" s="237">
        <v>0</v>
      </c>
      <c r="D52" s="237">
        <v>0</v>
      </c>
      <c r="E52" s="190"/>
      <c r="F52" s="237">
        <v>0</v>
      </c>
      <c r="G52" s="165"/>
    </row>
    <row r="53" spans="1:7" x14ac:dyDescent="0.3">
      <c r="A53" s="165" t="s">
        <v>490</v>
      </c>
      <c r="B53" s="165" t="s">
        <v>491</v>
      </c>
      <c r="C53" s="237">
        <v>0</v>
      </c>
      <c r="D53" s="237">
        <v>0</v>
      </c>
      <c r="E53" s="190"/>
      <c r="F53" s="237">
        <v>0</v>
      </c>
      <c r="G53" s="165"/>
    </row>
    <row r="54" spans="1:7" x14ac:dyDescent="0.3">
      <c r="A54" s="165" t="s">
        <v>492</v>
      </c>
      <c r="B54" s="165" t="s">
        <v>493</v>
      </c>
      <c r="C54" s="237">
        <v>0</v>
      </c>
      <c r="D54" s="237">
        <v>0</v>
      </c>
      <c r="E54" s="190"/>
      <c r="F54" s="237">
        <v>0</v>
      </c>
      <c r="G54" s="165"/>
    </row>
    <row r="55" spans="1:7" x14ac:dyDescent="0.3">
      <c r="A55" s="165" t="s">
        <v>494</v>
      </c>
      <c r="B55" s="165" t="s">
        <v>495</v>
      </c>
      <c r="C55" s="237">
        <v>0</v>
      </c>
      <c r="D55" s="237">
        <v>0</v>
      </c>
      <c r="E55" s="190"/>
      <c r="F55" s="237">
        <v>0</v>
      </c>
      <c r="G55" s="165"/>
    </row>
    <row r="56" spans="1:7" x14ac:dyDescent="0.3">
      <c r="A56" s="165" t="s">
        <v>496</v>
      </c>
      <c r="B56" s="165" t="s">
        <v>497</v>
      </c>
      <c r="C56" s="237">
        <v>0</v>
      </c>
      <c r="D56" s="237">
        <v>0</v>
      </c>
      <c r="E56" s="190"/>
      <c r="F56" s="237">
        <v>0</v>
      </c>
      <c r="G56" s="165"/>
    </row>
    <row r="57" spans="1:7" x14ac:dyDescent="0.3">
      <c r="A57" s="165" t="s">
        <v>498</v>
      </c>
      <c r="B57" s="165" t="s">
        <v>499</v>
      </c>
      <c r="C57" s="237">
        <v>0</v>
      </c>
      <c r="D57" s="237">
        <v>0</v>
      </c>
      <c r="E57" s="190"/>
      <c r="F57" s="237">
        <v>0</v>
      </c>
      <c r="G57" s="165"/>
    </row>
    <row r="58" spans="1:7" x14ac:dyDescent="0.3">
      <c r="A58" s="165" t="s">
        <v>500</v>
      </c>
      <c r="B58" s="165" t="s">
        <v>501</v>
      </c>
      <c r="C58" s="237">
        <v>0</v>
      </c>
      <c r="D58" s="237">
        <v>0</v>
      </c>
      <c r="E58" s="190"/>
      <c r="F58" s="237">
        <v>0</v>
      </c>
      <c r="G58" s="165"/>
    </row>
    <row r="59" spans="1:7" x14ac:dyDescent="0.3">
      <c r="A59" s="165" t="s">
        <v>502</v>
      </c>
      <c r="B59" s="165" t="s">
        <v>503</v>
      </c>
      <c r="C59" s="237">
        <v>0</v>
      </c>
      <c r="D59" s="237">
        <v>0</v>
      </c>
      <c r="E59" s="190"/>
      <c r="F59" s="237">
        <v>0</v>
      </c>
      <c r="G59" s="165"/>
    </row>
    <row r="60" spans="1:7" x14ac:dyDescent="0.3">
      <c r="A60" s="165" t="s">
        <v>504</v>
      </c>
      <c r="B60" s="165" t="s">
        <v>505</v>
      </c>
      <c r="C60" s="237">
        <v>0</v>
      </c>
      <c r="D60" s="237">
        <v>0</v>
      </c>
      <c r="E60" s="190"/>
      <c r="F60" s="237">
        <v>0</v>
      </c>
      <c r="G60" s="165"/>
    </row>
    <row r="61" spans="1:7" x14ac:dyDescent="0.3">
      <c r="A61" s="165" t="s">
        <v>506</v>
      </c>
      <c r="B61" s="165" t="s">
        <v>507</v>
      </c>
      <c r="C61" s="237">
        <v>0</v>
      </c>
      <c r="D61" s="237">
        <v>0</v>
      </c>
      <c r="E61" s="190"/>
      <c r="F61" s="237">
        <v>0</v>
      </c>
      <c r="G61" s="165"/>
    </row>
    <row r="62" spans="1:7" x14ac:dyDescent="0.3">
      <c r="A62" s="165" t="s">
        <v>508</v>
      </c>
      <c r="B62" s="165" t="s">
        <v>509</v>
      </c>
      <c r="C62" s="237">
        <v>0</v>
      </c>
      <c r="D62" s="237">
        <v>0</v>
      </c>
      <c r="E62" s="190"/>
      <c r="F62" s="237">
        <v>0</v>
      </c>
      <c r="G62" s="165"/>
    </row>
    <row r="63" spans="1:7" x14ac:dyDescent="0.3">
      <c r="A63" s="165" t="s">
        <v>510</v>
      </c>
      <c r="B63" s="165" t="s">
        <v>511</v>
      </c>
      <c r="C63" s="237">
        <v>0</v>
      </c>
      <c r="D63" s="237">
        <v>0</v>
      </c>
      <c r="E63" s="190"/>
      <c r="F63" s="237">
        <v>0</v>
      </c>
      <c r="G63" s="165"/>
    </row>
    <row r="64" spans="1:7" x14ac:dyDescent="0.3">
      <c r="A64" s="165" t="s">
        <v>512</v>
      </c>
      <c r="B64" s="165" t="s">
        <v>513</v>
      </c>
      <c r="C64" s="237">
        <v>0</v>
      </c>
      <c r="D64" s="237">
        <v>0</v>
      </c>
      <c r="E64" s="190"/>
      <c r="F64" s="237">
        <v>0</v>
      </c>
      <c r="G64" s="165"/>
    </row>
    <row r="65" spans="1:7" x14ac:dyDescent="0.3">
      <c r="A65" s="165" t="s">
        <v>514</v>
      </c>
      <c r="B65" s="165" t="s">
        <v>515</v>
      </c>
      <c r="C65" s="237">
        <v>0</v>
      </c>
      <c r="D65" s="237">
        <v>0</v>
      </c>
      <c r="E65" s="190"/>
      <c r="F65" s="237">
        <v>0</v>
      </c>
      <c r="G65" s="165"/>
    </row>
    <row r="66" spans="1:7" x14ac:dyDescent="0.3">
      <c r="A66" s="165" t="s">
        <v>516</v>
      </c>
      <c r="B66" s="165" t="s">
        <v>517</v>
      </c>
      <c r="C66" s="237">
        <v>0</v>
      </c>
      <c r="D66" s="237">
        <v>0</v>
      </c>
      <c r="E66" s="190"/>
      <c r="F66" s="237">
        <v>0</v>
      </c>
      <c r="G66" s="165"/>
    </row>
    <row r="67" spans="1:7" x14ac:dyDescent="0.3">
      <c r="A67" s="165" t="s">
        <v>518</v>
      </c>
      <c r="B67" s="165" t="s">
        <v>519</v>
      </c>
      <c r="C67" s="237">
        <v>0</v>
      </c>
      <c r="D67" s="237">
        <v>0</v>
      </c>
      <c r="E67" s="190"/>
      <c r="F67" s="237">
        <v>0</v>
      </c>
      <c r="G67" s="165"/>
    </row>
    <row r="68" spans="1:7" x14ac:dyDescent="0.3">
      <c r="A68" s="165" t="s">
        <v>520</v>
      </c>
      <c r="B68" s="165" t="s">
        <v>521</v>
      </c>
      <c r="C68" s="237">
        <v>0</v>
      </c>
      <c r="D68" s="237">
        <v>0</v>
      </c>
      <c r="E68" s="190"/>
      <c r="F68" s="237">
        <v>0</v>
      </c>
      <c r="G68" s="165"/>
    </row>
    <row r="69" spans="1:7" x14ac:dyDescent="0.3">
      <c r="A69" s="165" t="s">
        <v>522</v>
      </c>
      <c r="B69" s="165" t="s">
        <v>523</v>
      </c>
      <c r="C69" s="237">
        <v>0</v>
      </c>
      <c r="D69" s="237">
        <v>0</v>
      </c>
      <c r="E69" s="190"/>
      <c r="F69" s="237">
        <v>0</v>
      </c>
      <c r="G69" s="165"/>
    </row>
    <row r="70" spans="1:7" x14ac:dyDescent="0.3">
      <c r="A70" s="165" t="s">
        <v>524</v>
      </c>
      <c r="B70" s="165" t="s">
        <v>525</v>
      </c>
      <c r="C70" s="237">
        <v>0</v>
      </c>
      <c r="D70" s="237">
        <v>0</v>
      </c>
      <c r="E70" s="190"/>
      <c r="F70" s="237">
        <v>0</v>
      </c>
      <c r="G70" s="165"/>
    </row>
    <row r="71" spans="1:7" x14ac:dyDescent="0.3">
      <c r="A71" s="165" t="s">
        <v>526</v>
      </c>
      <c r="B71" s="165" t="s">
        <v>527</v>
      </c>
      <c r="C71" s="237">
        <v>0</v>
      </c>
      <c r="D71" s="237">
        <v>0</v>
      </c>
      <c r="E71" s="190"/>
      <c r="F71" s="237">
        <v>0</v>
      </c>
      <c r="G71" s="165"/>
    </row>
    <row r="72" spans="1:7" x14ac:dyDescent="0.3">
      <c r="A72" s="165" t="s">
        <v>528</v>
      </c>
      <c r="B72" s="238" t="s">
        <v>258</v>
      </c>
      <c r="C72" s="239" t="s">
        <v>59</v>
      </c>
      <c r="D72" s="237" t="s">
        <v>59</v>
      </c>
      <c r="E72" s="235"/>
      <c r="F72" s="237" t="s">
        <v>59</v>
      </c>
      <c r="G72" s="165"/>
    </row>
    <row r="73" spans="1:7" x14ac:dyDescent="0.3">
      <c r="A73" s="165" t="s">
        <v>529</v>
      </c>
      <c r="B73" s="165" t="s">
        <v>530</v>
      </c>
      <c r="C73" s="237">
        <v>0</v>
      </c>
      <c r="D73" s="237">
        <v>0</v>
      </c>
      <c r="E73" s="235"/>
      <c r="F73" s="237">
        <v>0</v>
      </c>
      <c r="G73" s="165"/>
    </row>
    <row r="74" spans="1:7" x14ac:dyDescent="0.3">
      <c r="A74" s="165" t="s">
        <v>531</v>
      </c>
      <c r="B74" s="165" t="s">
        <v>532</v>
      </c>
      <c r="C74" s="237">
        <v>0</v>
      </c>
      <c r="D74" s="237">
        <v>0</v>
      </c>
      <c r="E74" s="235"/>
      <c r="F74" s="237">
        <v>0</v>
      </c>
      <c r="G74" s="165"/>
    </row>
    <row r="75" spans="1:7" x14ac:dyDescent="0.3">
      <c r="A75" s="165" t="s">
        <v>533</v>
      </c>
      <c r="B75" s="165" t="s">
        <v>534</v>
      </c>
      <c r="C75" s="237">
        <v>0</v>
      </c>
      <c r="D75" s="237">
        <v>0</v>
      </c>
      <c r="E75" s="235"/>
      <c r="F75" s="237">
        <v>0</v>
      </c>
      <c r="G75" s="165"/>
    </row>
    <row r="76" spans="1:7" x14ac:dyDescent="0.3">
      <c r="A76" s="165" t="s">
        <v>535</v>
      </c>
      <c r="B76" s="238" t="s">
        <v>65</v>
      </c>
      <c r="C76" s="240" t="s">
        <v>59</v>
      </c>
      <c r="D76" s="237" t="s">
        <v>59</v>
      </c>
      <c r="E76" s="235"/>
      <c r="F76" s="237" t="s">
        <v>59</v>
      </c>
      <c r="G76" s="165"/>
    </row>
    <row r="77" spans="1:7" x14ac:dyDescent="0.3">
      <c r="A77" s="165" t="s">
        <v>536</v>
      </c>
      <c r="B77" s="180" t="s">
        <v>260</v>
      </c>
      <c r="C77" s="237">
        <v>0</v>
      </c>
      <c r="D77" s="237">
        <v>0</v>
      </c>
      <c r="E77" s="235"/>
      <c r="F77" s="237">
        <v>0</v>
      </c>
      <c r="G77" s="165"/>
    </row>
    <row r="78" spans="1:7" x14ac:dyDescent="0.3">
      <c r="A78" s="165" t="s">
        <v>537</v>
      </c>
      <c r="B78" s="165" t="s">
        <v>538</v>
      </c>
      <c r="C78" s="237">
        <v>0</v>
      </c>
      <c r="D78" s="237">
        <v>0</v>
      </c>
      <c r="E78" s="235"/>
      <c r="F78" s="237">
        <v>0</v>
      </c>
      <c r="G78" s="165"/>
    </row>
    <row r="79" spans="1:7" x14ac:dyDescent="0.3">
      <c r="A79" s="165" t="s">
        <v>539</v>
      </c>
      <c r="B79" s="180" t="s">
        <v>262</v>
      </c>
      <c r="C79" s="237">
        <v>0</v>
      </c>
      <c r="D79" s="237">
        <v>0</v>
      </c>
      <c r="E79" s="235"/>
      <c r="F79" s="237">
        <v>0</v>
      </c>
      <c r="G79" s="165"/>
    </row>
    <row r="80" spans="1:7" x14ac:dyDescent="0.3">
      <c r="A80" s="165" t="s">
        <v>540</v>
      </c>
      <c r="B80" s="180" t="s">
        <v>264</v>
      </c>
      <c r="C80" s="237">
        <v>0</v>
      </c>
      <c r="D80" s="237">
        <v>0</v>
      </c>
      <c r="E80" s="235"/>
      <c r="F80" s="237">
        <v>0</v>
      </c>
      <c r="G80" s="165"/>
    </row>
    <row r="81" spans="1:7" x14ac:dyDescent="0.3">
      <c r="A81" s="165" t="s">
        <v>541</v>
      </c>
      <c r="B81" s="180" t="s">
        <v>266</v>
      </c>
      <c r="C81" s="237">
        <v>0</v>
      </c>
      <c r="D81" s="237">
        <v>0</v>
      </c>
      <c r="E81" s="235"/>
      <c r="F81" s="237">
        <v>0</v>
      </c>
      <c r="G81" s="165"/>
    </row>
    <row r="82" spans="1:7" x14ac:dyDescent="0.3">
      <c r="A82" s="165" t="s">
        <v>542</v>
      </c>
      <c r="B82" s="180" t="s">
        <v>268</v>
      </c>
      <c r="C82" s="237">
        <v>0</v>
      </c>
      <c r="D82" s="237">
        <v>0</v>
      </c>
      <c r="E82" s="235"/>
      <c r="F82" s="237">
        <v>0</v>
      </c>
      <c r="G82" s="165"/>
    </row>
    <row r="83" spans="1:7" x14ac:dyDescent="0.3">
      <c r="A83" s="165" t="s">
        <v>543</v>
      </c>
      <c r="B83" s="180" t="s">
        <v>270</v>
      </c>
      <c r="C83" s="237">
        <v>0</v>
      </c>
      <c r="D83" s="237">
        <v>0</v>
      </c>
      <c r="E83" s="235"/>
      <c r="F83" s="237">
        <v>0</v>
      </c>
      <c r="G83" s="165"/>
    </row>
    <row r="84" spans="1:7" x14ac:dyDescent="0.3">
      <c r="A84" s="165" t="s">
        <v>544</v>
      </c>
      <c r="B84" s="180" t="s">
        <v>272</v>
      </c>
      <c r="C84" s="237">
        <v>0</v>
      </c>
      <c r="D84" s="237">
        <v>0</v>
      </c>
      <c r="E84" s="235"/>
      <c r="F84" s="237">
        <v>0</v>
      </c>
      <c r="G84" s="165"/>
    </row>
    <row r="85" spans="1:7" x14ac:dyDescent="0.3">
      <c r="A85" s="165" t="s">
        <v>545</v>
      </c>
      <c r="B85" s="180" t="s">
        <v>274</v>
      </c>
      <c r="C85" s="237">
        <v>0</v>
      </c>
      <c r="D85" s="237">
        <v>0</v>
      </c>
      <c r="E85" s="235"/>
      <c r="F85" s="237">
        <v>0</v>
      </c>
      <c r="G85" s="165"/>
    </row>
    <row r="86" spans="1:7" x14ac:dyDescent="0.3">
      <c r="A86" s="165" t="s">
        <v>546</v>
      </c>
      <c r="B86" s="180" t="s">
        <v>276</v>
      </c>
      <c r="C86" s="237">
        <v>0</v>
      </c>
      <c r="D86" s="237">
        <v>0</v>
      </c>
      <c r="E86" s="235"/>
      <c r="F86" s="237">
        <v>0</v>
      </c>
      <c r="G86" s="165"/>
    </row>
    <row r="87" spans="1:7" x14ac:dyDescent="0.3">
      <c r="A87" s="165" t="s">
        <v>547</v>
      </c>
      <c r="B87" s="180" t="s">
        <v>65</v>
      </c>
      <c r="C87" s="237">
        <v>0</v>
      </c>
      <c r="D87" s="237">
        <v>0</v>
      </c>
      <c r="E87" s="235"/>
      <c r="F87" s="237">
        <v>0</v>
      </c>
      <c r="G87" s="165"/>
    </row>
    <row r="88" spans="1:7" x14ac:dyDescent="0.3">
      <c r="A88" s="165" t="s">
        <v>548</v>
      </c>
      <c r="B88" s="198" t="s">
        <v>171</v>
      </c>
      <c r="C88" s="235"/>
      <c r="D88" s="235"/>
      <c r="E88" s="235"/>
      <c r="F88" s="235"/>
      <c r="G88" s="165"/>
    </row>
    <row r="89" spans="1:7" x14ac:dyDescent="0.3">
      <c r="A89" s="165" t="s">
        <v>549</v>
      </c>
      <c r="B89" s="198" t="s">
        <v>171</v>
      </c>
      <c r="C89" s="235"/>
      <c r="D89" s="235"/>
      <c r="E89" s="235"/>
      <c r="F89" s="235"/>
      <c r="G89" s="165"/>
    </row>
    <row r="90" spans="1:7" x14ac:dyDescent="0.3">
      <c r="A90" s="165" t="s">
        <v>550</v>
      </c>
      <c r="B90" s="198" t="s">
        <v>171</v>
      </c>
      <c r="C90" s="235"/>
      <c r="D90" s="235"/>
      <c r="E90" s="235"/>
      <c r="F90" s="235"/>
      <c r="G90" s="165"/>
    </row>
    <row r="91" spans="1:7" x14ac:dyDescent="0.3">
      <c r="A91" s="165" t="s">
        <v>551</v>
      </c>
      <c r="B91" s="198" t="s">
        <v>171</v>
      </c>
      <c r="C91" s="235"/>
      <c r="D91" s="235"/>
      <c r="E91" s="235"/>
      <c r="F91" s="235"/>
      <c r="G91" s="165"/>
    </row>
    <row r="92" spans="1:7" x14ac:dyDescent="0.3">
      <c r="A92" s="165" t="s">
        <v>552</v>
      </c>
      <c r="B92" s="198" t="s">
        <v>171</v>
      </c>
      <c r="C92" s="235"/>
      <c r="D92" s="235"/>
      <c r="E92" s="235"/>
      <c r="F92" s="235"/>
      <c r="G92" s="165"/>
    </row>
    <row r="93" spans="1:7" x14ac:dyDescent="0.3">
      <c r="A93" s="165" t="s">
        <v>553</v>
      </c>
      <c r="B93" s="198" t="s">
        <v>171</v>
      </c>
      <c r="C93" s="235"/>
      <c r="D93" s="235"/>
      <c r="E93" s="235"/>
      <c r="F93" s="235"/>
      <c r="G93" s="165"/>
    </row>
    <row r="94" spans="1:7" x14ac:dyDescent="0.3">
      <c r="A94" s="165" t="s">
        <v>554</v>
      </c>
      <c r="B94" s="198" t="s">
        <v>171</v>
      </c>
      <c r="C94" s="235"/>
      <c r="D94" s="235"/>
      <c r="E94" s="235"/>
      <c r="F94" s="235"/>
      <c r="G94" s="165"/>
    </row>
    <row r="95" spans="1:7" x14ac:dyDescent="0.3">
      <c r="A95" s="165" t="s">
        <v>555</v>
      </c>
      <c r="B95" s="198" t="s">
        <v>171</v>
      </c>
      <c r="C95" s="235"/>
      <c r="D95" s="235"/>
      <c r="E95" s="235"/>
      <c r="F95" s="235"/>
      <c r="G95" s="165"/>
    </row>
    <row r="96" spans="1:7" x14ac:dyDescent="0.3">
      <c r="A96" s="165" t="s">
        <v>556</v>
      </c>
      <c r="B96" s="198" t="s">
        <v>171</v>
      </c>
      <c r="C96" s="235"/>
      <c r="D96" s="235"/>
      <c r="E96" s="235"/>
      <c r="F96" s="235"/>
      <c r="G96" s="165"/>
    </row>
    <row r="97" spans="1:7" x14ac:dyDescent="0.3">
      <c r="A97" s="165" t="s">
        <v>557</v>
      </c>
      <c r="B97" s="198" t="s">
        <v>171</v>
      </c>
      <c r="C97" s="235"/>
      <c r="D97" s="235"/>
      <c r="E97" s="235"/>
      <c r="F97" s="235"/>
      <c r="G97" s="165"/>
    </row>
    <row r="98" spans="1:7" x14ac:dyDescent="0.3">
      <c r="A98" s="182"/>
      <c r="B98" s="212" t="s">
        <v>1455</v>
      </c>
      <c r="C98" s="182" t="s">
        <v>463</v>
      </c>
      <c r="D98" s="182" t="s">
        <v>464</v>
      </c>
      <c r="E98" s="184"/>
      <c r="F98" s="185" t="s">
        <v>429</v>
      </c>
      <c r="G98" s="185"/>
    </row>
    <row r="99" spans="1:7" x14ac:dyDescent="0.3">
      <c r="A99" s="165" t="s">
        <v>558</v>
      </c>
      <c r="B99" s="235" t="s">
        <v>559</v>
      </c>
      <c r="C99" s="237">
        <v>0.16479251261942801</v>
      </c>
      <c r="D99" s="237">
        <v>0</v>
      </c>
      <c r="E99" s="235"/>
      <c r="F99" s="235">
        <f>SUM(C99:D99)</f>
        <v>0.16479251261942801</v>
      </c>
      <c r="G99" s="165"/>
    </row>
    <row r="100" spans="1:7" x14ac:dyDescent="0.3">
      <c r="A100" s="165" t="s">
        <v>560</v>
      </c>
      <c r="B100" s="235" t="s">
        <v>561</v>
      </c>
      <c r="C100" s="237">
        <v>0.136018687356387</v>
      </c>
      <c r="D100" s="237">
        <v>0</v>
      </c>
      <c r="E100" s="235"/>
      <c r="F100" s="235">
        <f t="shared" ref="F100:F109" si="2">SUM(C100:D100)</f>
        <v>0.136018687356387</v>
      </c>
      <c r="G100" s="165"/>
    </row>
    <row r="101" spans="1:7" x14ac:dyDescent="0.3">
      <c r="A101" s="165" t="s">
        <v>562</v>
      </c>
      <c r="B101" s="235" t="s">
        <v>563</v>
      </c>
      <c r="C101" s="237">
        <v>0.152166624351396</v>
      </c>
      <c r="D101" s="237">
        <v>0</v>
      </c>
      <c r="E101" s="235"/>
      <c r="F101" s="235">
        <f t="shared" si="2"/>
        <v>0.152166624351396</v>
      </c>
      <c r="G101" s="165"/>
    </row>
    <row r="102" spans="1:7" x14ac:dyDescent="0.3">
      <c r="A102" s="165" t="s">
        <v>564</v>
      </c>
      <c r="B102" s="235" t="s">
        <v>565</v>
      </c>
      <c r="C102" s="237">
        <v>0.104123471026895</v>
      </c>
      <c r="D102" s="237">
        <v>0</v>
      </c>
      <c r="E102" s="235"/>
      <c r="F102" s="235">
        <f t="shared" si="2"/>
        <v>0.104123471026895</v>
      </c>
      <c r="G102" s="165"/>
    </row>
    <row r="103" spans="1:7" x14ac:dyDescent="0.3">
      <c r="A103" s="165" t="s">
        <v>566</v>
      </c>
      <c r="B103" s="235" t="s">
        <v>567</v>
      </c>
      <c r="C103" s="237">
        <v>0.11009079327431701</v>
      </c>
      <c r="D103" s="237">
        <v>0</v>
      </c>
      <c r="E103" s="235"/>
      <c r="F103" s="235">
        <f t="shared" si="2"/>
        <v>0.11009079327431701</v>
      </c>
      <c r="G103" s="165"/>
    </row>
    <row r="104" spans="1:7" x14ac:dyDescent="0.3">
      <c r="A104" s="165" t="s">
        <v>568</v>
      </c>
      <c r="B104" s="235" t="s">
        <v>569</v>
      </c>
      <c r="C104" s="237">
        <v>6.8250658549760201E-2</v>
      </c>
      <c r="D104" s="237">
        <v>0</v>
      </c>
      <c r="E104" s="235"/>
      <c r="F104" s="235">
        <f t="shared" si="2"/>
        <v>6.8250658549760201E-2</v>
      </c>
      <c r="G104" s="165"/>
    </row>
    <row r="105" spans="1:7" x14ac:dyDescent="0.3">
      <c r="A105" s="165" t="s">
        <v>570</v>
      </c>
      <c r="B105" s="235" t="s">
        <v>571</v>
      </c>
      <c r="C105" s="237">
        <v>7.94208027054365E-2</v>
      </c>
      <c r="D105" s="237">
        <v>0</v>
      </c>
      <c r="E105" s="235"/>
      <c r="F105" s="235">
        <f t="shared" si="2"/>
        <v>7.94208027054365E-2</v>
      </c>
      <c r="G105" s="165"/>
    </row>
    <row r="106" spans="1:7" x14ac:dyDescent="0.3">
      <c r="A106" s="165" t="s">
        <v>572</v>
      </c>
      <c r="B106" s="235" t="s">
        <v>573</v>
      </c>
      <c r="C106" s="237">
        <v>6.3123595471096097E-2</v>
      </c>
      <c r="D106" s="237">
        <v>0</v>
      </c>
      <c r="E106" s="235"/>
      <c r="F106" s="235">
        <f t="shared" si="2"/>
        <v>6.3123595471096097E-2</v>
      </c>
      <c r="G106" s="165"/>
    </row>
    <row r="107" spans="1:7" x14ac:dyDescent="0.3">
      <c r="A107" s="165" t="s">
        <v>574</v>
      </c>
      <c r="B107" s="235" t="s">
        <v>575</v>
      </c>
      <c r="C107" s="237">
        <v>5.5065579344946998E-2</v>
      </c>
      <c r="D107" s="237">
        <v>0</v>
      </c>
      <c r="E107" s="235"/>
      <c r="F107" s="235">
        <f t="shared" si="2"/>
        <v>5.5065579344946998E-2</v>
      </c>
      <c r="G107" s="165"/>
    </row>
    <row r="108" spans="1:7" x14ac:dyDescent="0.3">
      <c r="A108" s="165" t="s">
        <v>576</v>
      </c>
      <c r="B108" s="235" t="s">
        <v>577</v>
      </c>
      <c r="C108" s="237">
        <v>3.8791349034843499E-2</v>
      </c>
      <c r="D108" s="237">
        <v>0</v>
      </c>
      <c r="E108" s="235"/>
      <c r="F108" s="235">
        <f t="shared" si="2"/>
        <v>3.8791349034843499E-2</v>
      </c>
      <c r="G108" s="165"/>
    </row>
    <row r="109" spans="1:7" x14ac:dyDescent="0.3">
      <c r="A109" s="165" t="s">
        <v>578</v>
      </c>
      <c r="B109" s="235" t="s">
        <v>511</v>
      </c>
      <c r="C109" s="237">
        <v>2.70934164893827E-2</v>
      </c>
      <c r="D109" s="237">
        <v>0</v>
      </c>
      <c r="E109" s="235"/>
      <c r="F109" s="235">
        <f t="shared" si="2"/>
        <v>2.70934164893827E-2</v>
      </c>
      <c r="G109" s="165"/>
    </row>
    <row r="110" spans="1:7" x14ac:dyDescent="0.3">
      <c r="A110" s="165" t="s">
        <v>579</v>
      </c>
      <c r="B110" s="235" t="s">
        <v>65</v>
      </c>
      <c r="C110" s="237">
        <v>1.06250977611084E-3</v>
      </c>
      <c r="D110" s="237">
        <v>0</v>
      </c>
      <c r="E110" s="235"/>
      <c r="F110" s="235">
        <f>SUM(C110:D110)</f>
        <v>1.06250977611084E-3</v>
      </c>
      <c r="G110" s="165"/>
    </row>
    <row r="111" spans="1:7" hidden="1" outlineLevel="1" x14ac:dyDescent="0.3">
      <c r="A111" s="165" t="s">
        <v>580</v>
      </c>
      <c r="B111" s="180" t="s">
        <v>581</v>
      </c>
      <c r="C111" s="235"/>
      <c r="D111" s="235"/>
      <c r="E111" s="235"/>
      <c r="F111" s="235"/>
      <c r="G111" s="165"/>
    </row>
    <row r="112" spans="1:7" hidden="1" outlineLevel="1" x14ac:dyDescent="0.3">
      <c r="A112" s="165" t="s">
        <v>582</v>
      </c>
      <c r="B112" s="180" t="s">
        <v>581</v>
      </c>
      <c r="C112" s="235"/>
      <c r="D112" s="235"/>
      <c r="E112" s="235"/>
      <c r="F112" s="235"/>
      <c r="G112" s="165"/>
    </row>
    <row r="113" spans="1:7" hidden="1" outlineLevel="1" x14ac:dyDescent="0.3">
      <c r="A113" s="165" t="s">
        <v>583</v>
      </c>
      <c r="B113" s="180" t="s">
        <v>581</v>
      </c>
      <c r="C113" s="235"/>
      <c r="D113" s="235"/>
      <c r="E113" s="235"/>
      <c r="F113" s="235"/>
      <c r="G113" s="165"/>
    </row>
    <row r="114" spans="1:7" hidden="1" outlineLevel="1" x14ac:dyDescent="0.3">
      <c r="A114" s="165" t="s">
        <v>584</v>
      </c>
      <c r="B114" s="180" t="s">
        <v>581</v>
      </c>
      <c r="C114" s="235"/>
      <c r="D114" s="235"/>
      <c r="E114" s="235"/>
      <c r="F114" s="235"/>
      <c r="G114" s="165"/>
    </row>
    <row r="115" spans="1:7" hidden="1" outlineLevel="1" x14ac:dyDescent="0.3">
      <c r="A115" s="165" t="s">
        <v>585</v>
      </c>
      <c r="B115" s="180" t="s">
        <v>581</v>
      </c>
      <c r="C115" s="235"/>
      <c r="D115" s="235"/>
      <c r="E115" s="235"/>
      <c r="F115" s="235"/>
      <c r="G115" s="165"/>
    </row>
    <row r="116" spans="1:7" hidden="1" outlineLevel="1" x14ac:dyDescent="0.3">
      <c r="A116" s="165" t="s">
        <v>586</v>
      </c>
      <c r="B116" s="180" t="s">
        <v>581</v>
      </c>
      <c r="C116" s="235"/>
      <c r="D116" s="235"/>
      <c r="E116" s="235"/>
      <c r="F116" s="235"/>
      <c r="G116" s="165"/>
    </row>
    <row r="117" spans="1:7" hidden="1" outlineLevel="1" x14ac:dyDescent="0.3">
      <c r="A117" s="165" t="s">
        <v>587</v>
      </c>
      <c r="B117" s="180" t="s">
        <v>581</v>
      </c>
      <c r="C117" s="235"/>
      <c r="D117" s="235"/>
      <c r="E117" s="235"/>
      <c r="F117" s="235"/>
      <c r="G117" s="165"/>
    </row>
    <row r="118" spans="1:7" hidden="1" outlineLevel="1" x14ac:dyDescent="0.3">
      <c r="A118" s="165" t="s">
        <v>588</v>
      </c>
      <c r="B118" s="180" t="s">
        <v>581</v>
      </c>
      <c r="C118" s="235"/>
      <c r="D118" s="235"/>
      <c r="E118" s="235"/>
      <c r="F118" s="235"/>
      <c r="G118" s="165"/>
    </row>
    <row r="119" spans="1:7" hidden="1" outlineLevel="1" x14ac:dyDescent="0.3">
      <c r="A119" s="165" t="s">
        <v>589</v>
      </c>
      <c r="B119" s="180" t="s">
        <v>581</v>
      </c>
      <c r="C119" s="235"/>
      <c r="D119" s="235"/>
      <c r="E119" s="235"/>
      <c r="F119" s="235"/>
      <c r="G119" s="165"/>
    </row>
    <row r="120" spans="1:7" hidden="1" outlineLevel="1" x14ac:dyDescent="0.3">
      <c r="A120" s="165" t="s">
        <v>590</v>
      </c>
      <c r="B120" s="180" t="s">
        <v>581</v>
      </c>
      <c r="C120" s="235"/>
      <c r="D120" s="235"/>
      <c r="E120" s="235"/>
      <c r="F120" s="235"/>
      <c r="G120" s="165"/>
    </row>
    <row r="121" spans="1:7" hidden="1" outlineLevel="1" x14ac:dyDescent="0.3">
      <c r="A121" s="165" t="s">
        <v>591</v>
      </c>
      <c r="B121" s="180" t="s">
        <v>581</v>
      </c>
      <c r="C121" s="235"/>
      <c r="D121" s="235"/>
      <c r="E121" s="235"/>
      <c r="F121" s="235"/>
      <c r="G121" s="165"/>
    </row>
    <row r="122" spans="1:7" hidden="1" outlineLevel="1" x14ac:dyDescent="0.3">
      <c r="A122" s="165" t="s">
        <v>592</v>
      </c>
      <c r="B122" s="180" t="s">
        <v>581</v>
      </c>
      <c r="C122" s="235"/>
      <c r="D122" s="235"/>
      <c r="E122" s="235"/>
      <c r="F122" s="235"/>
      <c r="G122" s="165"/>
    </row>
    <row r="123" spans="1:7" hidden="1" outlineLevel="1" x14ac:dyDescent="0.3">
      <c r="A123" s="165" t="s">
        <v>593</v>
      </c>
      <c r="B123" s="180" t="s">
        <v>581</v>
      </c>
      <c r="C123" s="235"/>
      <c r="D123" s="235"/>
      <c r="E123" s="235"/>
      <c r="F123" s="235"/>
      <c r="G123" s="165"/>
    </row>
    <row r="124" spans="1:7" hidden="1" outlineLevel="1" x14ac:dyDescent="0.3">
      <c r="A124" s="165" t="s">
        <v>594</v>
      </c>
      <c r="B124" s="180" t="s">
        <v>581</v>
      </c>
      <c r="C124" s="235"/>
      <c r="D124" s="235"/>
      <c r="E124" s="235"/>
      <c r="F124" s="235"/>
      <c r="G124" s="165"/>
    </row>
    <row r="125" spans="1:7" hidden="1" outlineLevel="1" x14ac:dyDescent="0.3">
      <c r="A125" s="165" t="s">
        <v>595</v>
      </c>
      <c r="B125" s="180" t="s">
        <v>581</v>
      </c>
      <c r="C125" s="235"/>
      <c r="D125" s="235"/>
      <c r="E125" s="235"/>
      <c r="F125" s="235"/>
      <c r="G125" s="165"/>
    </row>
    <row r="126" spans="1:7" hidden="1" outlineLevel="1" x14ac:dyDescent="0.3">
      <c r="A126" s="165" t="s">
        <v>596</v>
      </c>
      <c r="B126" s="180" t="s">
        <v>581</v>
      </c>
      <c r="C126" s="235"/>
      <c r="D126" s="235"/>
      <c r="E126" s="235"/>
      <c r="F126" s="235"/>
      <c r="G126" s="165"/>
    </row>
    <row r="127" spans="1:7" hidden="1" outlineLevel="1" x14ac:dyDescent="0.3">
      <c r="A127" s="165" t="s">
        <v>597</v>
      </c>
      <c r="B127" s="180" t="s">
        <v>581</v>
      </c>
      <c r="C127" s="235"/>
      <c r="D127" s="235"/>
      <c r="E127" s="235"/>
      <c r="F127" s="235"/>
      <c r="G127" s="165"/>
    </row>
    <row r="128" spans="1:7" hidden="1" outlineLevel="1" x14ac:dyDescent="0.3">
      <c r="A128" s="165" t="s">
        <v>598</v>
      </c>
      <c r="B128" s="180" t="s">
        <v>581</v>
      </c>
      <c r="C128" s="235"/>
      <c r="D128" s="235"/>
      <c r="E128" s="235"/>
      <c r="F128" s="235"/>
      <c r="G128" s="165"/>
    </row>
    <row r="129" spans="1:7" hidden="1" outlineLevel="1" x14ac:dyDescent="0.3">
      <c r="A129" s="165" t="s">
        <v>599</v>
      </c>
      <c r="B129" s="180" t="s">
        <v>581</v>
      </c>
      <c r="C129" s="235"/>
      <c r="D129" s="235"/>
      <c r="E129" s="235"/>
      <c r="F129" s="235"/>
      <c r="G129" s="165"/>
    </row>
    <row r="130" spans="1:7" hidden="1" outlineLevel="1" x14ac:dyDescent="0.3">
      <c r="A130" s="165" t="s">
        <v>1456</v>
      </c>
      <c r="B130" s="180" t="s">
        <v>581</v>
      </c>
      <c r="C130" s="235"/>
      <c r="D130" s="235"/>
      <c r="E130" s="235"/>
      <c r="F130" s="235"/>
      <c r="G130" s="165"/>
    </row>
    <row r="131" spans="1:7" hidden="1" outlineLevel="1" x14ac:dyDescent="0.3">
      <c r="A131" s="165" t="s">
        <v>1457</v>
      </c>
      <c r="B131" s="180" t="s">
        <v>581</v>
      </c>
      <c r="C131" s="235"/>
      <c r="D131" s="235"/>
      <c r="E131" s="235"/>
      <c r="F131" s="235"/>
      <c r="G131" s="165"/>
    </row>
    <row r="132" spans="1:7" hidden="1" outlineLevel="1" x14ac:dyDescent="0.3">
      <c r="A132" s="165" t="s">
        <v>1458</v>
      </c>
      <c r="B132" s="180" t="s">
        <v>581</v>
      </c>
      <c r="C132" s="235"/>
      <c r="D132" s="235"/>
      <c r="E132" s="235"/>
      <c r="F132" s="235"/>
      <c r="G132" s="165"/>
    </row>
    <row r="133" spans="1:7" hidden="1" outlineLevel="1" x14ac:dyDescent="0.3">
      <c r="A133" s="165" t="s">
        <v>1459</v>
      </c>
      <c r="B133" s="180" t="s">
        <v>581</v>
      </c>
      <c r="C133" s="235"/>
      <c r="D133" s="235"/>
      <c r="E133" s="235"/>
      <c r="F133" s="235"/>
      <c r="G133" s="165"/>
    </row>
    <row r="134" spans="1:7" hidden="1" outlineLevel="1" x14ac:dyDescent="0.3">
      <c r="A134" s="165" t="s">
        <v>1460</v>
      </c>
      <c r="B134" s="180" t="s">
        <v>581</v>
      </c>
      <c r="C134" s="235"/>
      <c r="D134" s="235"/>
      <c r="E134" s="235"/>
      <c r="F134" s="235"/>
      <c r="G134" s="165"/>
    </row>
    <row r="135" spans="1:7" hidden="1" outlineLevel="1" x14ac:dyDescent="0.3">
      <c r="A135" s="165" t="s">
        <v>1461</v>
      </c>
      <c r="B135" s="180" t="s">
        <v>581</v>
      </c>
      <c r="C135" s="235"/>
      <c r="D135" s="235"/>
      <c r="E135" s="235"/>
      <c r="F135" s="235"/>
      <c r="G135" s="165"/>
    </row>
    <row r="136" spans="1:7" hidden="1" outlineLevel="1" x14ac:dyDescent="0.3">
      <c r="A136" s="165" t="s">
        <v>1462</v>
      </c>
      <c r="B136" s="180" t="s">
        <v>581</v>
      </c>
      <c r="C136" s="235"/>
      <c r="D136" s="235"/>
      <c r="E136" s="235"/>
      <c r="F136" s="235"/>
      <c r="G136" s="165"/>
    </row>
    <row r="137" spans="1:7" hidden="1" outlineLevel="1" x14ac:dyDescent="0.3">
      <c r="A137" s="165" t="s">
        <v>1463</v>
      </c>
      <c r="B137" s="180" t="s">
        <v>581</v>
      </c>
      <c r="C137" s="235"/>
      <c r="D137" s="235"/>
      <c r="E137" s="235"/>
      <c r="F137" s="235"/>
      <c r="G137" s="165"/>
    </row>
    <row r="138" spans="1:7" hidden="1" outlineLevel="1" x14ac:dyDescent="0.3">
      <c r="A138" s="165" t="s">
        <v>1464</v>
      </c>
      <c r="B138" s="180" t="s">
        <v>581</v>
      </c>
      <c r="C138" s="235"/>
      <c r="D138" s="235"/>
      <c r="E138" s="235"/>
      <c r="F138" s="235"/>
      <c r="G138" s="165"/>
    </row>
    <row r="139" spans="1:7" hidden="1" outlineLevel="1" x14ac:dyDescent="0.3">
      <c r="A139" s="165" t="s">
        <v>1465</v>
      </c>
      <c r="B139" s="180" t="s">
        <v>581</v>
      </c>
      <c r="C139" s="235"/>
      <c r="D139" s="235"/>
      <c r="E139" s="235"/>
      <c r="F139" s="235"/>
      <c r="G139" s="165"/>
    </row>
    <row r="140" spans="1:7" hidden="1" outlineLevel="1" x14ac:dyDescent="0.3">
      <c r="A140" s="165" t="s">
        <v>1466</v>
      </c>
      <c r="B140" s="180" t="s">
        <v>581</v>
      </c>
      <c r="C140" s="235"/>
      <c r="D140" s="235"/>
      <c r="E140" s="235"/>
      <c r="F140" s="235"/>
      <c r="G140" s="165"/>
    </row>
    <row r="141" spans="1:7" hidden="1" outlineLevel="1" x14ac:dyDescent="0.3">
      <c r="A141" s="165" t="s">
        <v>1467</v>
      </c>
      <c r="B141" s="180" t="s">
        <v>581</v>
      </c>
      <c r="C141" s="235"/>
      <c r="D141" s="235"/>
      <c r="E141" s="235"/>
      <c r="F141" s="235"/>
      <c r="G141" s="165"/>
    </row>
    <row r="142" spans="1:7" hidden="1" outlineLevel="1" x14ac:dyDescent="0.3">
      <c r="A142" s="165" t="s">
        <v>1468</v>
      </c>
      <c r="B142" s="180" t="s">
        <v>581</v>
      </c>
      <c r="C142" s="235"/>
      <c r="D142" s="235"/>
      <c r="E142" s="235"/>
      <c r="F142" s="235"/>
      <c r="G142" s="165"/>
    </row>
    <row r="143" spans="1:7" hidden="1" outlineLevel="1" x14ac:dyDescent="0.3">
      <c r="A143" s="165" t="s">
        <v>1469</v>
      </c>
      <c r="B143" s="180" t="s">
        <v>581</v>
      </c>
      <c r="C143" s="235"/>
      <c r="D143" s="235"/>
      <c r="E143" s="235"/>
      <c r="F143" s="235"/>
      <c r="G143" s="165"/>
    </row>
    <row r="144" spans="1:7" hidden="1" outlineLevel="1" x14ac:dyDescent="0.3">
      <c r="A144" s="165" t="s">
        <v>1470</v>
      </c>
      <c r="B144" s="180" t="s">
        <v>581</v>
      </c>
      <c r="C144" s="235"/>
      <c r="D144" s="235"/>
      <c r="E144" s="235"/>
      <c r="F144" s="235"/>
      <c r="G144" s="165"/>
    </row>
    <row r="145" spans="1:7" hidden="1" outlineLevel="1" x14ac:dyDescent="0.3">
      <c r="A145" s="165" t="s">
        <v>1471</v>
      </c>
      <c r="B145" s="180" t="s">
        <v>581</v>
      </c>
      <c r="C145" s="235"/>
      <c r="D145" s="235"/>
      <c r="E145" s="235"/>
      <c r="F145" s="235"/>
      <c r="G145" s="165"/>
    </row>
    <row r="146" spans="1:7" hidden="1" outlineLevel="1" x14ac:dyDescent="0.3">
      <c r="A146" s="165" t="s">
        <v>1472</v>
      </c>
      <c r="B146" s="180" t="s">
        <v>581</v>
      </c>
      <c r="C146" s="235"/>
      <c r="D146" s="235"/>
      <c r="E146" s="235"/>
      <c r="F146" s="235"/>
      <c r="G146" s="165"/>
    </row>
    <row r="147" spans="1:7" hidden="1" outlineLevel="1" x14ac:dyDescent="0.3">
      <c r="A147" s="165" t="s">
        <v>1473</v>
      </c>
      <c r="B147" s="180" t="s">
        <v>581</v>
      </c>
      <c r="C147" s="235"/>
      <c r="D147" s="235"/>
      <c r="E147" s="235"/>
      <c r="F147" s="235"/>
      <c r="G147" s="165"/>
    </row>
    <row r="148" spans="1:7" hidden="1" outlineLevel="1" x14ac:dyDescent="0.3">
      <c r="A148" s="165" t="s">
        <v>1474</v>
      </c>
      <c r="B148" s="180" t="s">
        <v>581</v>
      </c>
      <c r="C148" s="235"/>
      <c r="D148" s="235"/>
      <c r="E148" s="235"/>
      <c r="F148" s="235"/>
      <c r="G148" s="165"/>
    </row>
    <row r="149" spans="1:7" collapsed="1" x14ac:dyDescent="0.3">
      <c r="A149" s="182"/>
      <c r="B149" s="183" t="s">
        <v>600</v>
      </c>
      <c r="C149" s="182" t="s">
        <v>463</v>
      </c>
      <c r="D149" s="182" t="s">
        <v>464</v>
      </c>
      <c r="E149" s="184"/>
      <c r="F149" s="185" t="s">
        <v>429</v>
      </c>
      <c r="G149" s="185"/>
    </row>
    <row r="150" spans="1:7" x14ac:dyDescent="0.3">
      <c r="A150" s="165" t="s">
        <v>601</v>
      </c>
      <c r="B150" s="165" t="s">
        <v>602</v>
      </c>
      <c r="C150" s="237">
        <v>0.93417971966104896</v>
      </c>
      <c r="D150" s="237">
        <v>0</v>
      </c>
      <c r="E150" s="241"/>
      <c r="F150" s="235">
        <f>SUM(C150:D150)</f>
        <v>0.93417971966104896</v>
      </c>
    </row>
    <row r="151" spans="1:7" x14ac:dyDescent="0.3">
      <c r="A151" s="165" t="s">
        <v>603</v>
      </c>
      <c r="B151" s="165" t="s">
        <v>604</v>
      </c>
      <c r="C151" s="237">
        <v>0</v>
      </c>
      <c r="D151" s="237">
        <v>0</v>
      </c>
      <c r="E151" s="241"/>
      <c r="F151" s="235">
        <f t="shared" ref="F151:F152" si="3">SUM(C151:D151)</f>
        <v>0</v>
      </c>
    </row>
    <row r="152" spans="1:7" x14ac:dyDescent="0.3">
      <c r="A152" s="165" t="s">
        <v>605</v>
      </c>
      <c r="B152" s="165" t="s">
        <v>65</v>
      </c>
      <c r="C152" s="237">
        <v>6.5820280338951098E-2</v>
      </c>
      <c r="D152" s="237">
        <v>0</v>
      </c>
      <c r="E152" s="241"/>
      <c r="F152" s="235">
        <f t="shared" si="3"/>
        <v>6.5820280338951098E-2</v>
      </c>
    </row>
    <row r="153" spans="1:7" x14ac:dyDescent="0.3">
      <c r="A153" s="182"/>
      <c r="B153" s="183" t="s">
        <v>606</v>
      </c>
      <c r="C153" s="182" t="s">
        <v>463</v>
      </c>
      <c r="D153" s="182" t="s">
        <v>464</v>
      </c>
      <c r="E153" s="184"/>
      <c r="F153" s="185" t="s">
        <v>429</v>
      </c>
      <c r="G153" s="185"/>
    </row>
    <row r="154" spans="1:7" x14ac:dyDescent="0.3">
      <c r="A154" s="165" t="s">
        <v>607</v>
      </c>
      <c r="B154" s="165" t="s">
        <v>608</v>
      </c>
      <c r="C154" s="237">
        <v>3.1051274908608699E-2</v>
      </c>
      <c r="D154" s="237">
        <v>0</v>
      </c>
      <c r="E154" s="241"/>
      <c r="F154" s="235">
        <f>SUM(C154:D154)</f>
        <v>3.1051274908608699E-2</v>
      </c>
    </row>
    <row r="155" spans="1:7" x14ac:dyDescent="0.3">
      <c r="A155" s="165" t="s">
        <v>609</v>
      </c>
      <c r="B155" s="165" t="s">
        <v>610</v>
      </c>
      <c r="C155" s="237">
        <v>0.96894872509139096</v>
      </c>
      <c r="D155" s="237">
        <v>0</v>
      </c>
      <c r="E155" s="241"/>
      <c r="F155" s="235">
        <f t="shared" ref="F155:F156" si="4">SUM(C155:D155)</f>
        <v>0.96894872509139096</v>
      </c>
    </row>
    <row r="156" spans="1:7" x14ac:dyDescent="0.3">
      <c r="A156" s="165" t="s">
        <v>611</v>
      </c>
      <c r="B156" s="165" t="s">
        <v>65</v>
      </c>
      <c r="C156" s="237">
        <v>0</v>
      </c>
      <c r="D156" s="237">
        <v>0</v>
      </c>
      <c r="E156" s="241"/>
      <c r="F156" s="235">
        <f t="shared" si="4"/>
        <v>0</v>
      </c>
    </row>
    <row r="157" spans="1:7" x14ac:dyDescent="0.3">
      <c r="A157" s="182"/>
      <c r="B157" s="183" t="s">
        <v>612</v>
      </c>
      <c r="C157" s="182" t="s">
        <v>463</v>
      </c>
      <c r="D157" s="182" t="s">
        <v>464</v>
      </c>
      <c r="E157" s="184"/>
      <c r="F157" s="185" t="s">
        <v>429</v>
      </c>
      <c r="G157" s="185"/>
    </row>
    <row r="158" spans="1:7" x14ac:dyDescent="0.3">
      <c r="A158" s="165" t="s">
        <v>613</v>
      </c>
      <c r="B158" s="204" t="s">
        <v>614</v>
      </c>
      <c r="C158" s="237">
        <v>7.9654089454924096E-2</v>
      </c>
      <c r="D158" s="237">
        <v>0</v>
      </c>
      <c r="E158" s="241"/>
      <c r="F158" s="235">
        <f>SUM(C158:D158)</f>
        <v>7.9654089454924096E-2</v>
      </c>
    </row>
    <row r="159" spans="1:7" x14ac:dyDescent="0.3">
      <c r="A159" s="165" t="s">
        <v>615</v>
      </c>
      <c r="B159" s="204" t="s">
        <v>1475</v>
      </c>
      <c r="C159" s="237">
        <v>0.14195446275203499</v>
      </c>
      <c r="D159" s="237">
        <v>0</v>
      </c>
      <c r="E159" s="241"/>
      <c r="F159" s="235">
        <f t="shared" ref="F159:F162" si="5">SUM(C159:D159)</f>
        <v>0.14195446275203499</v>
      </c>
    </row>
    <row r="160" spans="1:7" x14ac:dyDescent="0.3">
      <c r="A160" s="165" t="s">
        <v>616</v>
      </c>
      <c r="B160" s="204" t="s">
        <v>1476</v>
      </c>
      <c r="C160" s="237">
        <v>0.154465085917003</v>
      </c>
      <c r="D160" s="237">
        <v>0</v>
      </c>
      <c r="E160" s="235"/>
      <c r="F160" s="235">
        <f t="shared" si="5"/>
        <v>0.154465085917003</v>
      </c>
    </row>
    <row r="161" spans="1:7" x14ac:dyDescent="0.3">
      <c r="A161" s="165" t="s">
        <v>617</v>
      </c>
      <c r="B161" s="204" t="s">
        <v>1477</v>
      </c>
      <c r="C161" s="237">
        <v>8.98266917401776E-2</v>
      </c>
      <c r="D161" s="237">
        <v>0</v>
      </c>
      <c r="E161" s="235"/>
      <c r="F161" s="235">
        <f t="shared" si="5"/>
        <v>8.98266917401776E-2</v>
      </c>
    </row>
    <row r="162" spans="1:7" x14ac:dyDescent="0.3">
      <c r="A162" s="165" t="s">
        <v>618</v>
      </c>
      <c r="B162" s="204" t="s">
        <v>1478</v>
      </c>
      <c r="C162" s="237">
        <v>0.53409967013586102</v>
      </c>
      <c r="D162" s="237">
        <v>0</v>
      </c>
      <c r="E162" s="235"/>
      <c r="F162" s="235">
        <f t="shared" si="5"/>
        <v>0.53409967013586102</v>
      </c>
    </row>
    <row r="163" spans="1:7" x14ac:dyDescent="0.3">
      <c r="A163" s="182"/>
      <c r="B163" s="183" t="s">
        <v>619</v>
      </c>
      <c r="C163" s="182" t="s">
        <v>463</v>
      </c>
      <c r="D163" s="182" t="s">
        <v>464</v>
      </c>
      <c r="E163" s="184"/>
      <c r="F163" s="185" t="s">
        <v>429</v>
      </c>
      <c r="G163" s="185"/>
    </row>
    <row r="164" spans="1:7" x14ac:dyDescent="0.3">
      <c r="A164" s="165" t="s">
        <v>620</v>
      </c>
      <c r="B164" s="165" t="s">
        <v>1479</v>
      </c>
      <c r="C164" s="237">
        <v>7.5403139309349098E-4</v>
      </c>
      <c r="D164" s="235">
        <v>0</v>
      </c>
      <c r="E164" s="241"/>
      <c r="F164" s="242">
        <f>SUM(C164:D164)</f>
        <v>7.5403139309349098E-4</v>
      </c>
    </row>
    <row r="165" spans="1:7" x14ac:dyDescent="0.3">
      <c r="A165" s="165" t="s">
        <v>621</v>
      </c>
      <c r="B165" s="243"/>
      <c r="C165" s="235"/>
      <c r="D165" s="235"/>
      <c r="E165" s="241"/>
      <c r="F165" s="235"/>
    </row>
    <row r="166" spans="1:7" x14ac:dyDescent="0.3">
      <c r="A166" s="165" t="s">
        <v>622</v>
      </c>
      <c r="B166" s="243"/>
      <c r="C166" s="235"/>
      <c r="D166" s="235"/>
      <c r="E166" s="241"/>
      <c r="F166" s="235"/>
    </row>
    <row r="167" spans="1:7" x14ac:dyDescent="0.3">
      <c r="A167" s="165" t="s">
        <v>623</v>
      </c>
      <c r="B167" s="243"/>
      <c r="C167" s="235"/>
      <c r="D167" s="235"/>
      <c r="E167" s="241"/>
      <c r="F167" s="235"/>
    </row>
    <row r="168" spans="1:7" x14ac:dyDescent="0.3">
      <c r="A168" s="165" t="s">
        <v>624</v>
      </c>
      <c r="B168" s="243"/>
      <c r="C168" s="235"/>
      <c r="D168" s="235"/>
      <c r="E168" s="241"/>
      <c r="F168" s="235"/>
    </row>
    <row r="169" spans="1:7" ht="18.5" x14ac:dyDescent="0.3">
      <c r="A169" s="244"/>
      <c r="B169" s="245" t="s">
        <v>426</v>
      </c>
      <c r="C169" s="244"/>
      <c r="D169" s="244"/>
      <c r="E169" s="244"/>
      <c r="F169" s="246"/>
      <c r="G169" s="246"/>
    </row>
    <row r="170" spans="1:7" x14ac:dyDescent="0.3">
      <c r="A170" s="182"/>
      <c r="B170" s="183" t="s">
        <v>625</v>
      </c>
      <c r="C170" s="182" t="s">
        <v>626</v>
      </c>
      <c r="D170" s="182" t="s">
        <v>627</v>
      </c>
      <c r="E170" s="184"/>
      <c r="F170" s="182" t="s">
        <v>463</v>
      </c>
      <c r="G170" s="182" t="s">
        <v>628</v>
      </c>
    </row>
    <row r="171" spans="1:7" x14ac:dyDescent="0.3">
      <c r="A171" s="165" t="s">
        <v>629</v>
      </c>
      <c r="B171" s="180" t="s">
        <v>630</v>
      </c>
      <c r="C171" s="186">
        <v>68.761887812770198</v>
      </c>
      <c r="E171" s="176"/>
      <c r="F171" s="203"/>
      <c r="G171" s="203"/>
    </row>
    <row r="172" spans="1:7" x14ac:dyDescent="0.3">
      <c r="A172" s="176"/>
      <c r="B172" s="247"/>
      <c r="C172" s="176"/>
      <c r="D172" s="176"/>
      <c r="E172" s="176"/>
      <c r="F172" s="203"/>
      <c r="G172" s="203"/>
    </row>
    <row r="173" spans="1:7" x14ac:dyDescent="0.3">
      <c r="B173" s="180" t="s">
        <v>631</v>
      </c>
      <c r="C173" s="176"/>
      <c r="D173" s="176"/>
      <c r="E173" s="176"/>
      <c r="F173" s="203"/>
      <c r="G173" s="203"/>
    </row>
    <row r="174" spans="1:7" x14ac:dyDescent="0.3">
      <c r="A174" s="165" t="s">
        <v>632</v>
      </c>
      <c r="B174" s="180" t="s">
        <v>633</v>
      </c>
      <c r="C174" s="186">
        <v>1398.3414353999999</v>
      </c>
      <c r="D174" s="186">
        <v>33535</v>
      </c>
      <c r="E174" s="176"/>
      <c r="F174" s="193">
        <f>IF($C$179=0,"",IF(C174="[for completion]","",IF(C174="","",C174/$C$179)))</f>
        <v>0.4751067779510757</v>
      </c>
      <c r="G174" s="193">
        <f>IF($D$179=0,"",IF(D174="[for completion]","",IF(D174="","",D174/$D$179)))</f>
        <v>0.78347312104291755</v>
      </c>
    </row>
    <row r="175" spans="1:7" x14ac:dyDescent="0.3">
      <c r="A175" s="165" t="s">
        <v>634</v>
      </c>
      <c r="B175" s="180" t="s">
        <v>635</v>
      </c>
      <c r="C175" s="186">
        <v>1012.67255128</v>
      </c>
      <c r="D175" s="186">
        <v>7450</v>
      </c>
      <c r="E175" s="176"/>
      <c r="F175" s="193">
        <f>IF($C$179=0,"",IF(C175="[for completion]","",IF(C175="","",C175/$C$179)))</f>
        <v>0.34407018255917465</v>
      </c>
      <c r="G175" s="193">
        <f>IF($D$179=0,"",IF(D175="[for completion]","",IF(D175="","",D175/$D$179)))</f>
        <v>0.17405322056865172</v>
      </c>
    </row>
    <row r="176" spans="1:7" x14ac:dyDescent="0.3">
      <c r="A176" s="165" t="s">
        <v>636</v>
      </c>
      <c r="B176" s="180" t="s">
        <v>637</v>
      </c>
      <c r="C176" s="186">
        <v>317.08756474</v>
      </c>
      <c r="D176" s="186">
        <v>1327</v>
      </c>
      <c r="E176" s="176"/>
      <c r="F176" s="193">
        <f>IF($C$179=0,"",IF(C176="[for completion]","",IF(C176="","",C176/$C$179)))</f>
        <v>0.10773509773661287</v>
      </c>
      <c r="G176" s="193">
        <f>IF($D$179=0,"",IF(D176="[for completion]","",IF(D176="","",D176/$D$179)))</f>
        <v>3.1002499824778637E-2</v>
      </c>
    </row>
    <row r="177" spans="1:7" x14ac:dyDescent="0.3">
      <c r="A177" s="165" t="s">
        <v>638</v>
      </c>
      <c r="B177" s="180" t="s">
        <v>639</v>
      </c>
      <c r="C177" s="186">
        <v>100.80084828</v>
      </c>
      <c r="D177" s="186">
        <v>295</v>
      </c>
      <c r="E177" s="176"/>
      <c r="F177" s="193">
        <f>IF($C$179=0,"",IF(C177="[for completion]","",IF(C177="","",C177/$C$179)))</f>
        <v>3.4248549766635938E-2</v>
      </c>
      <c r="G177" s="193">
        <f>IF($D$179=0,"",IF(D177="[for completion]","",IF(D177="","",D177/$D$179)))</f>
        <v>6.892040277550639E-3</v>
      </c>
    </row>
    <row r="178" spans="1:7" x14ac:dyDescent="0.3">
      <c r="A178" s="165" t="s">
        <v>640</v>
      </c>
      <c r="B178" s="180" t="s">
        <v>641</v>
      </c>
      <c r="C178" s="186">
        <v>114.31268435</v>
      </c>
      <c r="D178" s="186">
        <v>196</v>
      </c>
      <c r="E178" s="176"/>
      <c r="F178" s="193">
        <f>IF($C$179=0,"",IF(C178="[for completion]","",IF(C178="","",C178/$C$179)))</f>
        <v>3.8839391986500854E-2</v>
      </c>
      <c r="G178" s="193">
        <f>IF($D$179=0,"",IF(D178="[for completion]","",IF(D178="","",D178/$D$179)))</f>
        <v>4.5791182861014412E-3</v>
      </c>
    </row>
    <row r="179" spans="1:7" x14ac:dyDescent="0.3">
      <c r="A179" s="165" t="s">
        <v>642</v>
      </c>
      <c r="B179" s="195" t="s">
        <v>67</v>
      </c>
      <c r="C179" s="196">
        <f>SUM(C174:C178)</f>
        <v>2943.2150840499999</v>
      </c>
      <c r="D179" s="192">
        <f>SUM(D174:D178)</f>
        <v>42803</v>
      </c>
      <c r="E179" s="249"/>
      <c r="F179" s="250">
        <f>SUM(F174:F178)</f>
        <v>1</v>
      </c>
      <c r="G179" s="250">
        <f>SUM(G174:G178)</f>
        <v>1</v>
      </c>
    </row>
    <row r="180" spans="1:7" x14ac:dyDescent="0.3">
      <c r="A180" s="182"/>
      <c r="B180" s="189" t="s">
        <v>643</v>
      </c>
      <c r="C180" s="182" t="s">
        <v>626</v>
      </c>
      <c r="D180" s="182" t="s">
        <v>627</v>
      </c>
      <c r="E180" s="184"/>
      <c r="F180" s="182" t="s">
        <v>463</v>
      </c>
      <c r="G180" s="182" t="s">
        <v>628</v>
      </c>
    </row>
    <row r="181" spans="1:7" x14ac:dyDescent="0.3">
      <c r="A181" s="165" t="s">
        <v>644</v>
      </c>
      <c r="B181" s="165" t="s">
        <v>645</v>
      </c>
      <c r="C181" s="235">
        <v>0.57323687710371696</v>
      </c>
      <c r="F181" s="190"/>
      <c r="G181" s="190"/>
    </row>
    <row r="182" spans="1:7" x14ac:dyDescent="0.3">
      <c r="F182" s="190"/>
      <c r="G182" s="190"/>
    </row>
    <row r="183" spans="1:7" x14ac:dyDescent="0.3">
      <c r="B183" s="180" t="s">
        <v>646</v>
      </c>
      <c r="F183" s="190"/>
      <c r="G183" s="190"/>
    </row>
    <row r="184" spans="1:7" x14ac:dyDescent="0.3">
      <c r="A184" s="165" t="s">
        <v>647</v>
      </c>
      <c r="B184" s="165" t="s">
        <v>648</v>
      </c>
      <c r="C184" s="186">
        <v>805.94345639999597</v>
      </c>
      <c r="D184" s="186">
        <v>19757</v>
      </c>
      <c r="F184" s="193">
        <f t="shared" ref="F184:F198" si="6">IF($C$192=0,"",IF(C184="[for completion]","",C184/$C$192))</f>
        <v>0.27383097510188786</v>
      </c>
      <c r="G184" s="193">
        <f t="shared" ref="G184:G198" si="7">IF($D$192=0,"",IF(D184="[for completion]","",D184/$D$192))</f>
        <v>0.46157979580870501</v>
      </c>
    </row>
    <row r="185" spans="1:7" x14ac:dyDescent="0.3">
      <c r="A185" s="165" t="s">
        <v>649</v>
      </c>
      <c r="B185" s="165" t="s">
        <v>650</v>
      </c>
      <c r="C185" s="186">
        <v>348.36457042000001</v>
      </c>
      <c r="D185" s="186">
        <v>4916</v>
      </c>
      <c r="F185" s="193">
        <f t="shared" si="6"/>
        <v>0.1183619139178352</v>
      </c>
      <c r="G185" s="193">
        <f t="shared" si="7"/>
        <v>0.11485176272691167</v>
      </c>
    </row>
    <row r="186" spans="1:7" x14ac:dyDescent="0.3">
      <c r="A186" s="165" t="s">
        <v>651</v>
      </c>
      <c r="B186" s="165" t="s">
        <v>652</v>
      </c>
      <c r="C186" s="186">
        <v>393.769290960001</v>
      </c>
      <c r="D186" s="186">
        <v>4879</v>
      </c>
      <c r="F186" s="193">
        <f t="shared" si="6"/>
        <v>0.13378882606776957</v>
      </c>
      <c r="G186" s="193">
        <f t="shared" si="7"/>
        <v>0.11398733733616803</v>
      </c>
    </row>
    <row r="187" spans="1:7" x14ac:dyDescent="0.3">
      <c r="A187" s="165" t="s">
        <v>653</v>
      </c>
      <c r="B187" s="165" t="s">
        <v>654</v>
      </c>
      <c r="C187" s="186">
        <v>398.74484185</v>
      </c>
      <c r="D187" s="186">
        <v>4399</v>
      </c>
      <c r="F187" s="193">
        <f t="shared" si="6"/>
        <v>0.13547934162572614</v>
      </c>
      <c r="G187" s="193">
        <f t="shared" si="7"/>
        <v>0.10277317010489918</v>
      </c>
    </row>
    <row r="188" spans="1:7" x14ac:dyDescent="0.3">
      <c r="A188" s="165" t="s">
        <v>655</v>
      </c>
      <c r="B188" s="165" t="s">
        <v>656</v>
      </c>
      <c r="C188" s="186">
        <v>457.75637898000099</v>
      </c>
      <c r="D188" s="186">
        <v>4388</v>
      </c>
      <c r="F188" s="193">
        <f t="shared" si="6"/>
        <v>0.15552936700436698</v>
      </c>
      <c r="G188" s="193">
        <f t="shared" si="7"/>
        <v>0.10251617877251594</v>
      </c>
    </row>
    <row r="189" spans="1:7" x14ac:dyDescent="0.3">
      <c r="A189" s="165" t="s">
        <v>657</v>
      </c>
      <c r="B189" s="165" t="s">
        <v>658</v>
      </c>
      <c r="C189" s="186">
        <v>371.68296672000099</v>
      </c>
      <c r="D189" s="186">
        <v>3116</v>
      </c>
      <c r="F189" s="193">
        <f t="shared" si="6"/>
        <v>0.12628467716621927</v>
      </c>
      <c r="G189" s="193">
        <f t="shared" si="7"/>
        <v>7.2798635609653523E-2</v>
      </c>
    </row>
    <row r="190" spans="1:7" x14ac:dyDescent="0.3">
      <c r="A190" s="165" t="s">
        <v>659</v>
      </c>
      <c r="B190" s="165" t="s">
        <v>660</v>
      </c>
      <c r="C190" s="186">
        <v>124.4419632</v>
      </c>
      <c r="D190" s="186">
        <v>929</v>
      </c>
      <c r="F190" s="193">
        <f t="shared" si="6"/>
        <v>4.2280961345428476E-2</v>
      </c>
      <c r="G190" s="193">
        <f t="shared" si="7"/>
        <v>2.1704086162184895E-2</v>
      </c>
    </row>
    <row r="191" spans="1:7" x14ac:dyDescent="0.3">
      <c r="A191" s="165" t="s">
        <v>661</v>
      </c>
      <c r="B191" s="165" t="s">
        <v>662</v>
      </c>
      <c r="C191" s="186">
        <v>42.511615519999999</v>
      </c>
      <c r="D191" s="186">
        <v>419</v>
      </c>
      <c r="F191" s="193">
        <f t="shared" si="6"/>
        <v>1.4443937770766678E-2</v>
      </c>
      <c r="G191" s="193">
        <f t="shared" si="7"/>
        <v>9.7890334789617547E-3</v>
      </c>
    </row>
    <row r="192" spans="1:7" x14ac:dyDescent="0.3">
      <c r="A192" s="165" t="s">
        <v>663</v>
      </c>
      <c r="B192" s="195" t="s">
        <v>67</v>
      </c>
      <c r="C192" s="186">
        <f>SUM(C184:C191)</f>
        <v>2943.2150840499985</v>
      </c>
      <c r="D192" s="248">
        <f>SUM(D184:D191)</f>
        <v>42803</v>
      </c>
      <c r="F192" s="235">
        <f>SUM(F184:F191)</f>
        <v>1.0000000000000002</v>
      </c>
      <c r="G192" s="235">
        <f>SUM(G184:G191)</f>
        <v>1</v>
      </c>
    </row>
    <row r="193" spans="1:7" x14ac:dyDescent="0.3">
      <c r="A193" s="165" t="s">
        <v>664</v>
      </c>
      <c r="B193" s="198" t="s">
        <v>665</v>
      </c>
      <c r="C193" s="186"/>
      <c r="D193" s="248"/>
      <c r="F193" s="193">
        <f t="shared" si="6"/>
        <v>0</v>
      </c>
      <c r="G193" s="193">
        <f t="shared" si="7"/>
        <v>0</v>
      </c>
    </row>
    <row r="194" spans="1:7" x14ac:dyDescent="0.3">
      <c r="A194" s="165" t="s">
        <v>666</v>
      </c>
      <c r="B194" s="198" t="s">
        <v>667</v>
      </c>
      <c r="C194" s="186"/>
      <c r="D194" s="248"/>
      <c r="F194" s="193">
        <f t="shared" si="6"/>
        <v>0</v>
      </c>
      <c r="G194" s="193">
        <f t="shared" si="7"/>
        <v>0</v>
      </c>
    </row>
    <row r="195" spans="1:7" x14ac:dyDescent="0.3">
      <c r="A195" s="165" t="s">
        <v>668</v>
      </c>
      <c r="B195" s="198" t="s">
        <v>669</v>
      </c>
      <c r="C195" s="186"/>
      <c r="D195" s="248"/>
      <c r="F195" s="193">
        <f t="shared" si="6"/>
        <v>0</v>
      </c>
      <c r="G195" s="193">
        <f t="shared" si="7"/>
        <v>0</v>
      </c>
    </row>
    <row r="196" spans="1:7" x14ac:dyDescent="0.3">
      <c r="A196" s="165" t="s">
        <v>670</v>
      </c>
      <c r="B196" s="198" t="s">
        <v>671</v>
      </c>
      <c r="C196" s="186"/>
      <c r="D196" s="248"/>
      <c r="F196" s="193">
        <f t="shared" si="6"/>
        <v>0</v>
      </c>
      <c r="G196" s="193">
        <f t="shared" si="7"/>
        <v>0</v>
      </c>
    </row>
    <row r="197" spans="1:7" x14ac:dyDescent="0.3">
      <c r="A197" s="165" t="s">
        <v>672</v>
      </c>
      <c r="B197" s="198" t="s">
        <v>673</v>
      </c>
      <c r="C197" s="186"/>
      <c r="D197" s="248"/>
      <c r="F197" s="193">
        <f t="shared" si="6"/>
        <v>0</v>
      </c>
      <c r="G197" s="193">
        <f t="shared" si="7"/>
        <v>0</v>
      </c>
    </row>
    <row r="198" spans="1:7" x14ac:dyDescent="0.3">
      <c r="A198" s="165" t="s">
        <v>674</v>
      </c>
      <c r="B198" s="198" t="s">
        <v>675</v>
      </c>
      <c r="C198" s="186"/>
      <c r="D198" s="248"/>
      <c r="F198" s="193">
        <f t="shared" si="6"/>
        <v>0</v>
      </c>
      <c r="G198" s="193">
        <f t="shared" si="7"/>
        <v>0</v>
      </c>
    </row>
    <row r="199" spans="1:7" x14ac:dyDescent="0.3">
      <c r="A199" s="165" t="s">
        <v>676</v>
      </c>
      <c r="B199" s="198"/>
      <c r="F199" s="193"/>
      <c r="G199" s="193"/>
    </row>
    <row r="200" spans="1:7" x14ac:dyDescent="0.3">
      <c r="A200" s="165" t="s">
        <v>677</v>
      </c>
      <c r="B200" s="198"/>
      <c r="F200" s="193"/>
      <c r="G200" s="193"/>
    </row>
    <row r="201" spans="1:7" x14ac:dyDescent="0.3">
      <c r="A201" s="165" t="s">
        <v>678</v>
      </c>
      <c r="B201" s="198"/>
      <c r="F201" s="193"/>
      <c r="G201" s="193"/>
    </row>
    <row r="202" spans="1:7" x14ac:dyDescent="0.3">
      <c r="A202" s="182"/>
      <c r="B202" s="189" t="s">
        <v>679</v>
      </c>
      <c r="C202" s="182" t="s">
        <v>626</v>
      </c>
      <c r="D202" s="182" t="s">
        <v>627</v>
      </c>
      <c r="E202" s="184"/>
      <c r="F202" s="182" t="s">
        <v>463</v>
      </c>
      <c r="G202" s="182" t="s">
        <v>628</v>
      </c>
    </row>
    <row r="203" spans="1:7" x14ac:dyDescent="0.3">
      <c r="A203" s="165" t="s">
        <v>680</v>
      </c>
      <c r="B203" s="165" t="s">
        <v>645</v>
      </c>
      <c r="C203" s="235">
        <v>0.52460305745948999</v>
      </c>
      <c r="F203" s="190"/>
      <c r="G203" s="190"/>
    </row>
    <row r="204" spans="1:7" x14ac:dyDescent="0.3">
      <c r="F204" s="190"/>
      <c r="G204" s="190"/>
    </row>
    <row r="205" spans="1:7" x14ac:dyDescent="0.3">
      <c r="B205" s="180" t="s">
        <v>646</v>
      </c>
      <c r="F205" s="190"/>
      <c r="G205" s="190"/>
    </row>
    <row r="206" spans="1:7" x14ac:dyDescent="0.3">
      <c r="A206" s="165" t="s">
        <v>681</v>
      </c>
      <c r="B206" s="165" t="s">
        <v>648</v>
      </c>
      <c r="C206" s="186">
        <v>968.19041801999401</v>
      </c>
      <c r="D206" s="186">
        <v>22561</v>
      </c>
      <c r="F206" s="193">
        <f>IF($C$214=0,"",IF(C206="[Mark as ND1 if not relevant]","",C206/$C$214))</f>
        <v>0.32895673281468796</v>
      </c>
      <c r="G206" s="193">
        <f>IF($D$214=0,"",IF(D206="[Mark as ND1 if not relevant]","",D206/$D$214))</f>
        <v>0.52708922271803382</v>
      </c>
    </row>
    <row r="207" spans="1:7" x14ac:dyDescent="0.3">
      <c r="A207" s="165" t="s">
        <v>682</v>
      </c>
      <c r="B207" s="165" t="s">
        <v>650</v>
      </c>
      <c r="C207" s="186">
        <v>379.31541629999998</v>
      </c>
      <c r="D207" s="186">
        <v>4796</v>
      </c>
      <c r="F207" s="193">
        <f t="shared" ref="F207:F213" si="8">IF($C$214=0,"",IF(C207="[Mark as ND1 if not relevant]","",C207/$C$214))</f>
        <v>0.12887791257784834</v>
      </c>
      <c r="G207" s="193">
        <f t="shared" ref="G207:G213" si="9">IF($D$214=0,"",IF(D207="[Mark as ND1 if not relevant]","",D207/$D$214))</f>
        <v>0.11204822091909446</v>
      </c>
    </row>
    <row r="208" spans="1:7" x14ac:dyDescent="0.3">
      <c r="A208" s="165" t="s">
        <v>683</v>
      </c>
      <c r="B208" s="165" t="s">
        <v>652</v>
      </c>
      <c r="C208" s="186">
        <v>392.42774625000101</v>
      </c>
      <c r="D208" s="186">
        <v>4513</v>
      </c>
      <c r="F208" s="193">
        <f t="shared" si="8"/>
        <v>0.13333301680079826</v>
      </c>
      <c r="G208" s="193">
        <f t="shared" si="9"/>
        <v>0.10543653482232554</v>
      </c>
    </row>
    <row r="209" spans="1:7" x14ac:dyDescent="0.3">
      <c r="A209" s="165" t="s">
        <v>684</v>
      </c>
      <c r="B209" s="165" t="s">
        <v>654</v>
      </c>
      <c r="C209" s="186">
        <v>411.77742286</v>
      </c>
      <c r="D209" s="186">
        <v>4119</v>
      </c>
      <c r="F209" s="193">
        <f t="shared" si="8"/>
        <v>0.13990734998998977</v>
      </c>
      <c r="G209" s="193">
        <f t="shared" si="9"/>
        <v>9.6231572553325706E-2</v>
      </c>
    </row>
    <row r="210" spans="1:7" x14ac:dyDescent="0.3">
      <c r="A210" s="165" t="s">
        <v>685</v>
      </c>
      <c r="B210" s="165" t="s">
        <v>656</v>
      </c>
      <c r="C210" s="186">
        <v>376.40133811000101</v>
      </c>
      <c r="D210" s="186">
        <v>3404</v>
      </c>
      <c r="F210" s="193">
        <f t="shared" si="8"/>
        <v>0.12788781226007304</v>
      </c>
      <c r="G210" s="193">
        <f t="shared" si="9"/>
        <v>7.9527135948414832E-2</v>
      </c>
    </row>
    <row r="211" spans="1:7" x14ac:dyDescent="0.3">
      <c r="A211" s="165" t="s">
        <v>686</v>
      </c>
      <c r="B211" s="165" t="s">
        <v>658</v>
      </c>
      <c r="C211" s="186">
        <v>260.49533434</v>
      </c>
      <c r="D211" s="186">
        <v>2111</v>
      </c>
      <c r="F211" s="193">
        <f t="shared" si="8"/>
        <v>8.850706689826647E-2</v>
      </c>
      <c r="G211" s="193">
        <f t="shared" si="9"/>
        <v>4.9318972969184402E-2</v>
      </c>
    </row>
    <row r="212" spans="1:7" x14ac:dyDescent="0.3">
      <c r="A212" s="165" t="s">
        <v>687</v>
      </c>
      <c r="B212" s="165" t="s">
        <v>660</v>
      </c>
      <c r="C212" s="186">
        <v>109.30033263999999</v>
      </c>
      <c r="D212" s="186">
        <v>761</v>
      </c>
      <c r="F212" s="193">
        <f t="shared" si="8"/>
        <v>3.7136372816354901E-2</v>
      </c>
      <c r="G212" s="193">
        <f t="shared" si="9"/>
        <v>1.7779127631240801E-2</v>
      </c>
    </row>
    <row r="213" spans="1:7" x14ac:dyDescent="0.3">
      <c r="A213" s="165" t="s">
        <v>688</v>
      </c>
      <c r="B213" s="165" t="s">
        <v>662</v>
      </c>
      <c r="C213" s="186">
        <v>45.307075529999999</v>
      </c>
      <c r="D213" s="186">
        <v>538</v>
      </c>
      <c r="F213" s="193">
        <f t="shared" si="8"/>
        <v>1.5393735841981154E-2</v>
      </c>
      <c r="G213" s="193">
        <f t="shared" si="9"/>
        <v>1.2569212438380488E-2</v>
      </c>
    </row>
    <row r="214" spans="1:7" x14ac:dyDescent="0.3">
      <c r="A214" s="165" t="s">
        <v>689</v>
      </c>
      <c r="B214" s="195" t="s">
        <v>67</v>
      </c>
      <c r="C214" s="186">
        <f>SUM(C206:C213)</f>
        <v>2943.2150840499962</v>
      </c>
      <c r="D214" s="248">
        <f>SUM(D206:D213)</f>
        <v>42803</v>
      </c>
      <c r="F214" s="235">
        <f>SUM(F206:F213)</f>
        <v>0.99999999999999978</v>
      </c>
      <c r="G214" s="235">
        <f>SUM(G206:G213)</f>
        <v>1</v>
      </c>
    </row>
    <row r="215" spans="1:7" x14ac:dyDescent="0.3">
      <c r="A215" s="165" t="s">
        <v>690</v>
      </c>
      <c r="B215" s="198" t="s">
        <v>665</v>
      </c>
      <c r="C215" s="186"/>
      <c r="D215" s="248"/>
      <c r="F215" s="193">
        <f t="shared" ref="F215:F220" si="10">IF($C$214=0,"",IF(C215="[for completion]","",C215/$C$214))</f>
        <v>0</v>
      </c>
      <c r="G215" s="193">
        <f t="shared" ref="G215:G220" si="11">IF($D$214=0,"",IF(D215="[for completion]","",D215/$D$214))</f>
        <v>0</v>
      </c>
    </row>
    <row r="216" spans="1:7" x14ac:dyDescent="0.3">
      <c r="A216" s="165" t="s">
        <v>691</v>
      </c>
      <c r="B216" s="198" t="s">
        <v>667</v>
      </c>
      <c r="C216" s="186"/>
      <c r="D216" s="248"/>
      <c r="F216" s="193">
        <f t="shared" si="10"/>
        <v>0</v>
      </c>
      <c r="G216" s="193">
        <f t="shared" si="11"/>
        <v>0</v>
      </c>
    </row>
    <row r="217" spans="1:7" x14ac:dyDescent="0.3">
      <c r="A217" s="165" t="s">
        <v>692</v>
      </c>
      <c r="B217" s="198" t="s">
        <v>669</v>
      </c>
      <c r="C217" s="186"/>
      <c r="D217" s="248"/>
      <c r="F217" s="193">
        <f t="shared" si="10"/>
        <v>0</v>
      </c>
      <c r="G217" s="193">
        <f t="shared" si="11"/>
        <v>0</v>
      </c>
    </row>
    <row r="218" spans="1:7" x14ac:dyDescent="0.3">
      <c r="A218" s="165" t="s">
        <v>693</v>
      </c>
      <c r="B218" s="198" t="s">
        <v>671</v>
      </c>
      <c r="C218" s="186"/>
      <c r="D218" s="248"/>
      <c r="F218" s="193">
        <f t="shared" si="10"/>
        <v>0</v>
      </c>
      <c r="G218" s="193">
        <f t="shared" si="11"/>
        <v>0</v>
      </c>
    </row>
    <row r="219" spans="1:7" x14ac:dyDescent="0.3">
      <c r="A219" s="165" t="s">
        <v>694</v>
      </c>
      <c r="B219" s="198" t="s">
        <v>673</v>
      </c>
      <c r="C219" s="186"/>
      <c r="D219" s="248"/>
      <c r="F219" s="193">
        <f t="shared" si="10"/>
        <v>0</v>
      </c>
      <c r="G219" s="193">
        <f t="shared" si="11"/>
        <v>0</v>
      </c>
    </row>
    <row r="220" spans="1:7" x14ac:dyDescent="0.3">
      <c r="A220" s="165" t="s">
        <v>695</v>
      </c>
      <c r="B220" s="198" t="s">
        <v>675</v>
      </c>
      <c r="C220" s="186"/>
      <c r="D220" s="248"/>
      <c r="F220" s="193">
        <f t="shared" si="10"/>
        <v>0</v>
      </c>
      <c r="G220" s="193">
        <f t="shared" si="11"/>
        <v>0</v>
      </c>
    </row>
    <row r="221" spans="1:7" x14ac:dyDescent="0.3">
      <c r="A221" s="165" t="s">
        <v>696</v>
      </c>
      <c r="B221" s="198"/>
      <c r="F221" s="194"/>
      <c r="G221" s="194"/>
    </row>
    <row r="222" spans="1:7" x14ac:dyDescent="0.3">
      <c r="A222" s="165" t="s">
        <v>697</v>
      </c>
      <c r="B222" s="198"/>
      <c r="F222" s="194"/>
      <c r="G222" s="194"/>
    </row>
    <row r="223" spans="1:7" x14ac:dyDescent="0.3">
      <c r="A223" s="165" t="s">
        <v>698</v>
      </c>
      <c r="B223" s="198"/>
      <c r="F223" s="194"/>
      <c r="G223" s="194"/>
    </row>
    <row r="224" spans="1:7" x14ac:dyDescent="0.3">
      <c r="A224" s="182"/>
      <c r="B224" s="189" t="s">
        <v>699</v>
      </c>
      <c r="C224" s="182" t="s">
        <v>463</v>
      </c>
      <c r="D224" s="182"/>
      <c r="E224" s="184"/>
      <c r="F224" s="182"/>
      <c r="G224" s="182"/>
    </row>
    <row r="225" spans="1:7" x14ac:dyDescent="0.3">
      <c r="A225" s="165" t="s">
        <v>700</v>
      </c>
      <c r="B225" s="165" t="s">
        <v>1480</v>
      </c>
      <c r="C225" s="235">
        <v>0</v>
      </c>
      <c r="E225" s="249"/>
      <c r="F225" s="249"/>
      <c r="G225" s="249"/>
    </row>
    <row r="226" spans="1:7" x14ac:dyDescent="0.3">
      <c r="A226" s="165" t="s">
        <v>701</v>
      </c>
      <c r="B226" s="165" t="s">
        <v>702</v>
      </c>
      <c r="C226" s="235">
        <v>0</v>
      </c>
      <c r="E226" s="249"/>
      <c r="F226" s="249"/>
    </row>
    <row r="227" spans="1:7" x14ac:dyDescent="0.3">
      <c r="A227" s="165" t="s">
        <v>703</v>
      </c>
      <c r="B227" s="165" t="s">
        <v>704</v>
      </c>
      <c r="C227" s="235">
        <v>0</v>
      </c>
      <c r="E227" s="249"/>
      <c r="F227" s="249"/>
    </row>
    <row r="228" spans="1:7" x14ac:dyDescent="0.3">
      <c r="A228" s="165" t="s">
        <v>705</v>
      </c>
      <c r="B228" s="165" t="s">
        <v>706</v>
      </c>
      <c r="C228" s="235">
        <v>0</v>
      </c>
      <c r="E228" s="249"/>
      <c r="F228" s="249"/>
    </row>
    <row r="229" spans="1:7" x14ac:dyDescent="0.3">
      <c r="A229" s="165" t="s">
        <v>707</v>
      </c>
      <c r="B229" s="180" t="s">
        <v>708</v>
      </c>
      <c r="C229" s="235">
        <v>0</v>
      </c>
      <c r="D229" s="176"/>
      <c r="E229" s="176"/>
      <c r="F229" s="203"/>
      <c r="G229" s="203"/>
    </row>
    <row r="230" spans="1:7" x14ac:dyDescent="0.3">
      <c r="A230" s="165" t="s">
        <v>709</v>
      </c>
      <c r="B230" s="165" t="s">
        <v>65</v>
      </c>
      <c r="C230" s="235">
        <v>1</v>
      </c>
      <c r="E230" s="249"/>
      <c r="F230" s="249"/>
    </row>
    <row r="231" spans="1:7" x14ac:dyDescent="0.3">
      <c r="A231" s="165" t="s">
        <v>710</v>
      </c>
      <c r="B231" s="198" t="s">
        <v>712</v>
      </c>
      <c r="C231" s="251"/>
      <c r="E231" s="249"/>
      <c r="F231" s="249"/>
    </row>
    <row r="232" spans="1:7" x14ac:dyDescent="0.3">
      <c r="A232" s="165" t="s">
        <v>711</v>
      </c>
      <c r="B232" s="198" t="s">
        <v>714</v>
      </c>
      <c r="C232" s="235"/>
      <c r="E232" s="249"/>
      <c r="F232" s="249"/>
    </row>
    <row r="233" spans="1:7" x14ac:dyDescent="0.3">
      <c r="A233" s="165" t="s">
        <v>713</v>
      </c>
      <c r="B233" s="198" t="s">
        <v>716</v>
      </c>
      <c r="C233" s="235"/>
      <c r="E233" s="249"/>
      <c r="F233" s="249"/>
    </row>
    <row r="234" spans="1:7" x14ac:dyDescent="0.3">
      <c r="A234" s="165" t="s">
        <v>715</v>
      </c>
      <c r="B234" s="198" t="s">
        <v>718</v>
      </c>
      <c r="C234" s="235"/>
      <c r="E234" s="249"/>
      <c r="F234" s="249"/>
    </row>
    <row r="235" spans="1:7" x14ac:dyDescent="0.3">
      <c r="A235" s="165" t="s">
        <v>717</v>
      </c>
      <c r="B235" s="198" t="s">
        <v>171</v>
      </c>
      <c r="C235" s="235"/>
      <c r="E235" s="249"/>
      <c r="F235" s="249"/>
    </row>
    <row r="236" spans="1:7" x14ac:dyDescent="0.3">
      <c r="A236" s="165" t="s">
        <v>719</v>
      </c>
      <c r="B236" s="198" t="s">
        <v>171</v>
      </c>
      <c r="C236" s="235"/>
      <c r="E236" s="249"/>
      <c r="F236" s="249"/>
    </row>
    <row r="237" spans="1:7" x14ac:dyDescent="0.3">
      <c r="A237" s="165" t="s">
        <v>720</v>
      </c>
      <c r="B237" s="198" t="s">
        <v>171</v>
      </c>
      <c r="C237" s="235"/>
      <c r="E237" s="249"/>
      <c r="F237" s="249"/>
    </row>
    <row r="238" spans="1:7" x14ac:dyDescent="0.3">
      <c r="A238" s="165" t="s">
        <v>721</v>
      </c>
      <c r="B238" s="198" t="s">
        <v>171</v>
      </c>
      <c r="C238" s="235"/>
      <c r="E238" s="249"/>
      <c r="F238" s="249"/>
    </row>
    <row r="239" spans="1:7" x14ac:dyDescent="0.3">
      <c r="A239" s="165" t="s">
        <v>722</v>
      </c>
      <c r="B239" s="198" t="s">
        <v>171</v>
      </c>
      <c r="C239" s="235"/>
      <c r="E239" s="249"/>
      <c r="F239" s="249"/>
    </row>
    <row r="240" spans="1:7" x14ac:dyDescent="0.3">
      <c r="A240" s="165" t="s">
        <v>723</v>
      </c>
      <c r="B240" s="198" t="s">
        <v>171</v>
      </c>
      <c r="C240" s="235"/>
      <c r="E240" s="249"/>
      <c r="F240" s="249"/>
    </row>
    <row r="241" spans="1:7" x14ac:dyDescent="0.3">
      <c r="A241" s="182"/>
      <c r="B241" s="189" t="s">
        <v>724</v>
      </c>
      <c r="C241" s="182" t="s">
        <v>463</v>
      </c>
      <c r="D241" s="182"/>
      <c r="E241" s="184"/>
      <c r="F241" s="182"/>
      <c r="G241" s="185"/>
    </row>
    <row r="242" spans="1:7" x14ac:dyDescent="0.3">
      <c r="A242" s="165" t="s">
        <v>725</v>
      </c>
      <c r="B242" s="165" t="s">
        <v>726</v>
      </c>
      <c r="C242" s="235">
        <v>1</v>
      </c>
      <c r="E242" s="158"/>
      <c r="F242" s="158"/>
    </row>
    <row r="243" spans="1:7" x14ac:dyDescent="0.3">
      <c r="A243" s="165" t="s">
        <v>727</v>
      </c>
      <c r="B243" s="165" t="s">
        <v>728</v>
      </c>
      <c r="C243" s="235">
        <v>0</v>
      </c>
      <c r="E243" s="158"/>
      <c r="F243" s="158"/>
    </row>
    <row r="244" spans="1:7" x14ac:dyDescent="0.3">
      <c r="A244" s="165" t="s">
        <v>729</v>
      </c>
      <c r="B244" s="165" t="s">
        <v>65</v>
      </c>
      <c r="C244" s="235">
        <v>0</v>
      </c>
      <c r="E244" s="158"/>
      <c r="F244" s="158"/>
    </row>
    <row r="245" spans="1:7" x14ac:dyDescent="0.3">
      <c r="A245" s="165" t="s">
        <v>730</v>
      </c>
      <c r="C245" s="235"/>
      <c r="E245" s="158"/>
      <c r="F245" s="158"/>
    </row>
    <row r="246" spans="1:7" x14ac:dyDescent="0.3">
      <c r="A246" s="165" t="s">
        <v>731</v>
      </c>
      <c r="C246" s="235"/>
      <c r="E246" s="158"/>
      <c r="F246" s="158"/>
    </row>
    <row r="247" spans="1:7" x14ac:dyDescent="0.3">
      <c r="A247" s="165" t="s">
        <v>732</v>
      </c>
      <c r="C247" s="235"/>
      <c r="E247" s="158"/>
      <c r="F247" s="158"/>
    </row>
    <row r="248" spans="1:7" x14ac:dyDescent="0.3">
      <c r="A248" s="165" t="s">
        <v>733</v>
      </c>
      <c r="C248" s="235"/>
      <c r="E248" s="158"/>
      <c r="F248" s="158"/>
    </row>
    <row r="249" spans="1:7" x14ac:dyDescent="0.3">
      <c r="A249" s="165" t="s">
        <v>734</v>
      </c>
      <c r="C249" s="235"/>
      <c r="E249" s="158"/>
      <c r="F249" s="158"/>
    </row>
    <row r="250" spans="1:7" x14ac:dyDescent="0.3">
      <c r="A250" s="165" t="s">
        <v>735</v>
      </c>
      <c r="C250" s="235"/>
      <c r="E250" s="158"/>
      <c r="F250" s="158"/>
    </row>
    <row r="251" spans="1:7" x14ac:dyDescent="0.3">
      <c r="A251" s="183"/>
      <c r="B251" s="183" t="s">
        <v>1481</v>
      </c>
      <c r="C251" s="183" t="s">
        <v>53</v>
      </c>
      <c r="D251" s="183" t="s">
        <v>1482</v>
      </c>
      <c r="E251" s="183"/>
      <c r="F251" s="183" t="s">
        <v>463</v>
      </c>
      <c r="G251" s="183" t="s">
        <v>1483</v>
      </c>
    </row>
    <row r="252" spans="1:7" x14ac:dyDescent="0.3">
      <c r="A252" s="165" t="s">
        <v>1484</v>
      </c>
      <c r="B252" s="180" t="s">
        <v>581</v>
      </c>
      <c r="C252" s="186"/>
      <c r="E252" s="168"/>
      <c r="F252" s="193" t="str">
        <f>IF($C$270=0,"",IF(C252="[For completion]","",C252/$C$270))</f>
        <v/>
      </c>
      <c r="G252" s="193" t="str">
        <f>IF($D$270=0,"",IF(D252="[For completion]","",D252/$D$270))</f>
        <v/>
      </c>
    </row>
    <row r="253" spans="1:7" x14ac:dyDescent="0.3">
      <c r="A253" s="165" t="s">
        <v>1485</v>
      </c>
      <c r="B253" s="180" t="s">
        <v>581</v>
      </c>
      <c r="C253" s="186"/>
      <c r="E253" s="168"/>
      <c r="F253" s="193" t="str">
        <f t="shared" ref="F253:F269" si="12">IF($C$270=0,"",IF(C253="[For completion]","",C253/$C$270))</f>
        <v/>
      </c>
      <c r="G253" s="193" t="str">
        <f t="shared" ref="G253:G269" si="13">IF($D$270=0,"",IF(D253="[For completion]","",D253/$D$270))</f>
        <v/>
      </c>
    </row>
    <row r="254" spans="1:7" x14ac:dyDescent="0.3">
      <c r="A254" s="165" t="s">
        <v>1486</v>
      </c>
      <c r="B254" s="180" t="s">
        <v>581</v>
      </c>
      <c r="C254" s="186"/>
      <c r="E254" s="168"/>
      <c r="F254" s="193" t="str">
        <f t="shared" si="12"/>
        <v/>
      </c>
      <c r="G254" s="193" t="str">
        <f t="shared" si="13"/>
        <v/>
      </c>
    </row>
    <row r="255" spans="1:7" x14ac:dyDescent="0.3">
      <c r="A255" s="165" t="s">
        <v>1487</v>
      </c>
      <c r="B255" s="180" t="s">
        <v>581</v>
      </c>
      <c r="C255" s="186"/>
      <c r="E255" s="168"/>
      <c r="F255" s="193" t="str">
        <f t="shared" si="12"/>
        <v/>
      </c>
      <c r="G255" s="193" t="str">
        <f t="shared" si="13"/>
        <v/>
      </c>
    </row>
    <row r="256" spans="1:7" x14ac:dyDescent="0.3">
      <c r="A256" s="165" t="s">
        <v>1488</v>
      </c>
      <c r="B256" s="180" t="s">
        <v>581</v>
      </c>
      <c r="C256" s="186"/>
      <c r="E256" s="168"/>
      <c r="F256" s="193" t="str">
        <f t="shared" si="12"/>
        <v/>
      </c>
      <c r="G256" s="193" t="str">
        <f t="shared" si="13"/>
        <v/>
      </c>
    </row>
    <row r="257" spans="1:7" x14ac:dyDescent="0.3">
      <c r="A257" s="165" t="s">
        <v>1489</v>
      </c>
      <c r="B257" s="180" t="s">
        <v>581</v>
      </c>
      <c r="C257" s="186"/>
      <c r="E257" s="168"/>
      <c r="F257" s="193" t="str">
        <f t="shared" si="12"/>
        <v/>
      </c>
      <c r="G257" s="193" t="str">
        <f t="shared" si="13"/>
        <v/>
      </c>
    </row>
    <row r="258" spans="1:7" x14ac:dyDescent="0.3">
      <c r="A258" s="165" t="s">
        <v>1490</v>
      </c>
      <c r="B258" s="180" t="s">
        <v>581</v>
      </c>
      <c r="C258" s="186"/>
      <c r="E258" s="168"/>
      <c r="F258" s="193" t="str">
        <f t="shared" si="12"/>
        <v/>
      </c>
      <c r="G258" s="193" t="str">
        <f t="shared" si="13"/>
        <v/>
      </c>
    </row>
    <row r="259" spans="1:7" x14ac:dyDescent="0.3">
      <c r="A259" s="165" t="s">
        <v>1491</v>
      </c>
      <c r="B259" s="180" t="s">
        <v>581</v>
      </c>
      <c r="C259" s="186"/>
      <c r="E259" s="168"/>
      <c r="F259" s="193" t="str">
        <f t="shared" si="12"/>
        <v/>
      </c>
      <c r="G259" s="193" t="str">
        <f t="shared" si="13"/>
        <v/>
      </c>
    </row>
    <row r="260" spans="1:7" x14ac:dyDescent="0.3">
      <c r="A260" s="165" t="s">
        <v>1492</v>
      </c>
      <c r="B260" s="180" t="s">
        <v>581</v>
      </c>
      <c r="C260" s="186"/>
      <c r="E260" s="168"/>
      <c r="F260" s="193" t="str">
        <f t="shared" si="12"/>
        <v/>
      </c>
      <c r="G260" s="193" t="str">
        <f t="shared" si="13"/>
        <v/>
      </c>
    </row>
    <row r="261" spans="1:7" x14ac:dyDescent="0.3">
      <c r="A261" s="165" t="s">
        <v>1493</v>
      </c>
      <c r="B261" s="180" t="s">
        <v>581</v>
      </c>
      <c r="C261" s="186"/>
      <c r="E261" s="168"/>
      <c r="F261" s="193" t="str">
        <f t="shared" si="12"/>
        <v/>
      </c>
      <c r="G261" s="193" t="str">
        <f t="shared" si="13"/>
        <v/>
      </c>
    </row>
    <row r="262" spans="1:7" x14ac:dyDescent="0.3">
      <c r="A262" s="165" t="s">
        <v>1494</v>
      </c>
      <c r="B262" s="180" t="s">
        <v>581</v>
      </c>
      <c r="C262" s="186"/>
      <c r="E262" s="168"/>
      <c r="F262" s="193" t="str">
        <f t="shared" si="12"/>
        <v/>
      </c>
      <c r="G262" s="193" t="str">
        <f t="shared" si="13"/>
        <v/>
      </c>
    </row>
    <row r="263" spans="1:7" x14ac:dyDescent="0.3">
      <c r="A263" s="165" t="s">
        <v>1495</v>
      </c>
      <c r="B263" s="180" t="s">
        <v>581</v>
      </c>
      <c r="C263" s="186"/>
      <c r="E263" s="168"/>
      <c r="F263" s="193" t="str">
        <f t="shared" si="12"/>
        <v/>
      </c>
      <c r="G263" s="193" t="str">
        <f t="shared" si="13"/>
        <v/>
      </c>
    </row>
    <row r="264" spans="1:7" x14ac:dyDescent="0.3">
      <c r="A264" s="165" t="s">
        <v>1496</v>
      </c>
      <c r="B264" s="180" t="s">
        <v>581</v>
      </c>
      <c r="C264" s="186"/>
      <c r="E264" s="168"/>
      <c r="F264" s="193" t="str">
        <f t="shared" si="12"/>
        <v/>
      </c>
      <c r="G264" s="193" t="str">
        <f t="shared" si="13"/>
        <v/>
      </c>
    </row>
    <row r="265" spans="1:7" x14ac:dyDescent="0.3">
      <c r="A265" s="165" t="s">
        <v>1497</v>
      </c>
      <c r="B265" s="180" t="s">
        <v>581</v>
      </c>
      <c r="C265" s="186"/>
      <c r="E265" s="168"/>
      <c r="F265" s="193" t="str">
        <f t="shared" si="12"/>
        <v/>
      </c>
      <c r="G265" s="193" t="str">
        <f t="shared" si="13"/>
        <v/>
      </c>
    </row>
    <row r="266" spans="1:7" x14ac:dyDescent="0.3">
      <c r="A266" s="165" t="s">
        <v>1498</v>
      </c>
      <c r="B266" s="180" t="s">
        <v>581</v>
      </c>
      <c r="C266" s="186"/>
      <c r="E266" s="168"/>
      <c r="F266" s="193" t="str">
        <f t="shared" si="12"/>
        <v/>
      </c>
      <c r="G266" s="193" t="str">
        <f t="shared" si="13"/>
        <v/>
      </c>
    </row>
    <row r="267" spans="1:7" x14ac:dyDescent="0.3">
      <c r="A267" s="165" t="s">
        <v>1499</v>
      </c>
      <c r="B267" s="180" t="s">
        <v>581</v>
      </c>
      <c r="C267" s="186"/>
      <c r="E267" s="168"/>
      <c r="F267" s="193" t="str">
        <f t="shared" si="12"/>
        <v/>
      </c>
      <c r="G267" s="193" t="str">
        <f t="shared" si="13"/>
        <v/>
      </c>
    </row>
    <row r="268" spans="1:7" x14ac:dyDescent="0.3">
      <c r="A268" s="165" t="s">
        <v>1500</v>
      </c>
      <c r="B268" s="180" t="s">
        <v>581</v>
      </c>
      <c r="C268" s="186"/>
      <c r="E268" s="168"/>
      <c r="F268" s="193" t="str">
        <f t="shared" si="12"/>
        <v/>
      </c>
      <c r="G268" s="193" t="str">
        <f t="shared" si="13"/>
        <v/>
      </c>
    </row>
    <row r="269" spans="1:7" x14ac:dyDescent="0.3">
      <c r="A269" s="165" t="s">
        <v>1501</v>
      </c>
      <c r="B269" s="180" t="s">
        <v>1502</v>
      </c>
      <c r="C269" s="186"/>
      <c r="E269" s="168"/>
      <c r="F269" s="193" t="str">
        <f t="shared" si="12"/>
        <v/>
      </c>
      <c r="G269" s="193" t="str">
        <f t="shared" si="13"/>
        <v/>
      </c>
    </row>
    <row r="270" spans="1:7" x14ac:dyDescent="0.3">
      <c r="A270" s="165" t="s">
        <v>1503</v>
      </c>
      <c r="B270" s="180" t="s">
        <v>67</v>
      </c>
      <c r="C270" s="186">
        <f>SUM(C252:C269)</f>
        <v>0</v>
      </c>
      <c r="D270" s="165">
        <f>SUM(D252:D269)</f>
        <v>0</v>
      </c>
      <c r="E270" s="168"/>
      <c r="F270" s="190">
        <f>SUM(F252:F269)</f>
        <v>0</v>
      </c>
      <c r="G270" s="190">
        <f>SUM(G252:G269)</f>
        <v>0</v>
      </c>
    </row>
    <row r="271" spans="1:7" x14ac:dyDescent="0.3">
      <c r="A271" s="165" t="s">
        <v>1504</v>
      </c>
      <c r="B271" s="180"/>
      <c r="E271" s="168"/>
      <c r="F271" s="168"/>
      <c r="G271" s="168"/>
    </row>
    <row r="272" spans="1:7" x14ac:dyDescent="0.3">
      <c r="A272" s="165" t="s">
        <v>1505</v>
      </c>
      <c r="B272" s="180"/>
      <c r="E272" s="168"/>
      <c r="F272" s="168"/>
      <c r="G272" s="168"/>
    </row>
    <row r="273" spans="1:7" x14ac:dyDescent="0.3">
      <c r="A273" s="165" t="s">
        <v>1506</v>
      </c>
      <c r="B273" s="180"/>
      <c r="E273" s="168"/>
      <c r="F273" s="168"/>
      <c r="G273" s="168"/>
    </row>
    <row r="274" spans="1:7" ht="29" x14ac:dyDescent="0.3">
      <c r="A274" s="183"/>
      <c r="B274" s="183" t="s">
        <v>1507</v>
      </c>
      <c r="C274" s="183" t="s">
        <v>53</v>
      </c>
      <c r="D274" s="183" t="s">
        <v>1482</v>
      </c>
      <c r="E274" s="183"/>
      <c r="F274" s="183" t="s">
        <v>463</v>
      </c>
      <c r="G274" s="183" t="s">
        <v>1483</v>
      </c>
    </row>
    <row r="275" spans="1:7" x14ac:dyDescent="0.3">
      <c r="A275" s="165" t="s">
        <v>1508</v>
      </c>
      <c r="B275" s="180" t="s">
        <v>581</v>
      </c>
      <c r="C275" s="186"/>
      <c r="E275" s="168"/>
      <c r="F275" s="193" t="str">
        <f>IF($C$293=0,"",IF(C275="[For completion]","",C275/$C$293))</f>
        <v/>
      </c>
      <c r="G275" s="193" t="str">
        <f>IF($D$293=0,"",IF(D275="[For completion]","",D275/$D$293))</f>
        <v/>
      </c>
    </row>
    <row r="276" spans="1:7" x14ac:dyDescent="0.3">
      <c r="A276" s="165" t="s">
        <v>1509</v>
      </c>
      <c r="B276" s="180" t="s">
        <v>581</v>
      </c>
      <c r="C276" s="186"/>
      <c r="E276" s="168"/>
      <c r="F276" s="168"/>
      <c r="G276" s="168"/>
    </row>
    <row r="277" spans="1:7" x14ac:dyDescent="0.3">
      <c r="A277" s="165" t="s">
        <v>1510</v>
      </c>
      <c r="B277" s="180" t="s">
        <v>581</v>
      </c>
      <c r="C277" s="186"/>
      <c r="E277" s="168"/>
      <c r="F277" s="168"/>
      <c r="G277" s="168"/>
    </row>
    <row r="278" spans="1:7" x14ac:dyDescent="0.3">
      <c r="A278" s="165" t="s">
        <v>1511</v>
      </c>
      <c r="B278" s="180" t="s">
        <v>581</v>
      </c>
      <c r="C278" s="186"/>
      <c r="E278" s="168"/>
      <c r="F278" s="168"/>
      <c r="G278" s="168"/>
    </row>
    <row r="279" spans="1:7" x14ac:dyDescent="0.3">
      <c r="A279" s="165" t="s">
        <v>1512</v>
      </c>
      <c r="B279" s="180" t="s">
        <v>581</v>
      </c>
      <c r="C279" s="186"/>
      <c r="E279" s="168"/>
      <c r="F279" s="168"/>
      <c r="G279" s="168"/>
    </row>
    <row r="280" spans="1:7" x14ac:dyDescent="0.3">
      <c r="A280" s="165" t="s">
        <v>1513</v>
      </c>
      <c r="B280" s="180" t="s">
        <v>581</v>
      </c>
      <c r="C280" s="186"/>
      <c r="E280" s="168"/>
      <c r="F280" s="168"/>
      <c r="G280" s="168"/>
    </row>
    <row r="281" spans="1:7" x14ac:dyDescent="0.3">
      <c r="A281" s="165" t="s">
        <v>1514</v>
      </c>
      <c r="B281" s="180" t="s">
        <v>581</v>
      </c>
      <c r="C281" s="186"/>
      <c r="E281" s="168"/>
      <c r="F281" s="168"/>
      <c r="G281" s="168"/>
    </row>
    <row r="282" spans="1:7" x14ac:dyDescent="0.3">
      <c r="A282" s="165" t="s">
        <v>1515</v>
      </c>
      <c r="B282" s="180" t="s">
        <v>581</v>
      </c>
      <c r="C282" s="186"/>
      <c r="E282" s="168"/>
      <c r="F282" s="168"/>
      <c r="G282" s="168"/>
    </row>
    <row r="283" spans="1:7" x14ac:dyDescent="0.3">
      <c r="A283" s="165" t="s">
        <v>1516</v>
      </c>
      <c r="B283" s="180" t="s">
        <v>581</v>
      </c>
      <c r="C283" s="186"/>
      <c r="E283" s="168"/>
      <c r="F283" s="168"/>
      <c r="G283" s="168"/>
    </row>
    <row r="284" spans="1:7" x14ac:dyDescent="0.3">
      <c r="A284" s="165" t="s">
        <v>1517</v>
      </c>
      <c r="B284" s="180" t="s">
        <v>581</v>
      </c>
      <c r="C284" s="186"/>
      <c r="E284" s="168"/>
      <c r="F284" s="168"/>
      <c r="G284" s="168"/>
    </row>
    <row r="285" spans="1:7" x14ac:dyDescent="0.3">
      <c r="A285" s="165" t="s">
        <v>1518</v>
      </c>
      <c r="B285" s="180" t="s">
        <v>581</v>
      </c>
      <c r="C285" s="186"/>
      <c r="E285" s="168"/>
      <c r="F285" s="168"/>
      <c r="G285" s="168"/>
    </row>
    <row r="286" spans="1:7" x14ac:dyDescent="0.3">
      <c r="A286" s="165" t="s">
        <v>1519</v>
      </c>
      <c r="B286" s="180" t="s">
        <v>581</v>
      </c>
      <c r="C286" s="186"/>
      <c r="E286" s="168"/>
      <c r="F286" s="168"/>
      <c r="G286" s="168"/>
    </row>
    <row r="287" spans="1:7" x14ac:dyDescent="0.3">
      <c r="A287" s="165" t="s">
        <v>1520</v>
      </c>
      <c r="B287" s="180" t="s">
        <v>581</v>
      </c>
      <c r="C287" s="186"/>
      <c r="E287" s="168"/>
      <c r="F287" s="168"/>
      <c r="G287" s="168"/>
    </row>
    <row r="288" spans="1:7" x14ac:dyDescent="0.3">
      <c r="A288" s="165" t="s">
        <v>1521</v>
      </c>
      <c r="B288" s="180" t="s">
        <v>581</v>
      </c>
      <c r="C288" s="186"/>
      <c r="E288" s="168"/>
      <c r="F288" s="168"/>
      <c r="G288" s="168"/>
    </row>
    <row r="289" spans="1:7" x14ac:dyDescent="0.3">
      <c r="A289" s="165" t="s">
        <v>1522</v>
      </c>
      <c r="B289" s="180" t="s">
        <v>581</v>
      </c>
      <c r="C289" s="186"/>
      <c r="E289" s="168"/>
      <c r="F289" s="168"/>
      <c r="G289" s="168"/>
    </row>
    <row r="290" spans="1:7" x14ac:dyDescent="0.3">
      <c r="A290" s="165" t="s">
        <v>1523</v>
      </c>
      <c r="B290" s="180" t="s">
        <v>581</v>
      </c>
      <c r="C290" s="186"/>
      <c r="E290" s="168"/>
      <c r="F290" s="168"/>
      <c r="G290" s="168"/>
    </row>
    <row r="291" spans="1:7" x14ac:dyDescent="0.3">
      <c r="A291" s="165" t="s">
        <v>1524</v>
      </c>
      <c r="B291" s="180" t="s">
        <v>581</v>
      </c>
      <c r="C291" s="186"/>
      <c r="E291" s="168"/>
      <c r="F291" s="168"/>
      <c r="G291" s="168"/>
    </row>
    <row r="292" spans="1:7" x14ac:dyDescent="0.3">
      <c r="A292" s="165" t="s">
        <v>1525</v>
      </c>
      <c r="B292" s="180" t="s">
        <v>1502</v>
      </c>
      <c r="C292" s="186"/>
      <c r="E292" s="168"/>
      <c r="F292" s="168"/>
      <c r="G292" s="168"/>
    </row>
    <row r="293" spans="1:7" x14ac:dyDescent="0.3">
      <c r="A293" s="165" t="s">
        <v>1526</v>
      </c>
      <c r="B293" s="180" t="s">
        <v>67</v>
      </c>
      <c r="C293" s="186">
        <f>SUM(C275:C292)</f>
        <v>0</v>
      </c>
      <c r="D293" s="165">
        <f>SUM(D275:D292)</f>
        <v>0</v>
      </c>
      <c r="E293" s="168"/>
      <c r="F293" s="190">
        <f>SUM(F275:F292)</f>
        <v>0</v>
      </c>
      <c r="G293" s="190">
        <f>SUM(G275:G292)</f>
        <v>0</v>
      </c>
    </row>
    <row r="294" spans="1:7" x14ac:dyDescent="0.3">
      <c r="A294" s="165" t="s">
        <v>1527</v>
      </c>
      <c r="B294" s="180"/>
      <c r="E294" s="168"/>
      <c r="F294" s="168"/>
      <c r="G294" s="168"/>
    </row>
    <row r="295" spans="1:7" x14ac:dyDescent="0.3">
      <c r="A295" s="165" t="s">
        <v>1528</v>
      </c>
      <c r="B295" s="180"/>
      <c r="E295" s="168"/>
      <c r="F295" s="168"/>
      <c r="G295" s="168"/>
    </row>
    <row r="296" spans="1:7" x14ac:dyDescent="0.3">
      <c r="A296" s="165" t="s">
        <v>1529</v>
      </c>
      <c r="B296" s="180"/>
      <c r="E296" s="168"/>
      <c r="F296" s="168"/>
      <c r="G296" s="168"/>
    </row>
    <row r="297" spans="1:7" x14ac:dyDescent="0.3">
      <c r="A297" s="183"/>
      <c r="B297" s="183" t="s">
        <v>1530</v>
      </c>
      <c r="C297" s="183" t="s">
        <v>53</v>
      </c>
      <c r="D297" s="183" t="s">
        <v>1482</v>
      </c>
      <c r="E297" s="183"/>
      <c r="F297" s="183" t="s">
        <v>463</v>
      </c>
      <c r="G297" s="183" t="s">
        <v>1483</v>
      </c>
    </row>
    <row r="298" spans="1:7" x14ac:dyDescent="0.3">
      <c r="A298" s="165" t="s">
        <v>1531</v>
      </c>
      <c r="B298" s="180" t="s">
        <v>1532</v>
      </c>
      <c r="C298" s="186"/>
      <c r="E298" s="168"/>
      <c r="F298" s="193" t="str">
        <f>IF($C$308=0,"",IF(C298="[For completion]","",C298/$C$308))</f>
        <v/>
      </c>
      <c r="G298" s="193" t="str">
        <f>IF($D$308=0,"",IF(D298="[For completion]","",D298/$D$308))</f>
        <v/>
      </c>
    </row>
    <row r="299" spans="1:7" x14ac:dyDescent="0.3">
      <c r="A299" s="165" t="s">
        <v>1533</v>
      </c>
      <c r="B299" s="180" t="s">
        <v>1534</v>
      </c>
      <c r="C299" s="186"/>
      <c r="E299" s="168"/>
      <c r="F299" s="193" t="str">
        <f t="shared" ref="F299:F307" si="14">IF($C$308=0,"",IF(C299="[For completion]","",C299/$C$308))</f>
        <v/>
      </c>
      <c r="G299" s="193" t="str">
        <f t="shared" ref="G299:G307" si="15">IF($D$308=0,"",IF(D299="[For completion]","",D299/$D$308))</f>
        <v/>
      </c>
    </row>
    <row r="300" spans="1:7" x14ac:dyDescent="0.3">
      <c r="A300" s="165" t="s">
        <v>1535</v>
      </c>
      <c r="B300" s="180" t="s">
        <v>1536</v>
      </c>
      <c r="C300" s="186"/>
      <c r="E300" s="168"/>
      <c r="F300" s="193" t="str">
        <f t="shared" si="14"/>
        <v/>
      </c>
      <c r="G300" s="193" t="str">
        <f t="shared" si="15"/>
        <v/>
      </c>
    </row>
    <row r="301" spans="1:7" x14ac:dyDescent="0.3">
      <c r="A301" s="165" t="s">
        <v>1537</v>
      </c>
      <c r="B301" s="180" t="s">
        <v>1538</v>
      </c>
      <c r="C301" s="186"/>
      <c r="E301" s="168"/>
      <c r="F301" s="193" t="str">
        <f t="shared" si="14"/>
        <v/>
      </c>
      <c r="G301" s="193" t="str">
        <f t="shared" si="15"/>
        <v/>
      </c>
    </row>
    <row r="302" spans="1:7" x14ac:dyDescent="0.3">
      <c r="A302" s="165" t="s">
        <v>1539</v>
      </c>
      <c r="B302" s="180" t="s">
        <v>1540</v>
      </c>
      <c r="C302" s="186"/>
      <c r="E302" s="168"/>
      <c r="F302" s="193" t="str">
        <f t="shared" si="14"/>
        <v/>
      </c>
      <c r="G302" s="193" t="str">
        <f t="shared" si="15"/>
        <v/>
      </c>
    </row>
    <row r="303" spans="1:7" x14ac:dyDescent="0.3">
      <c r="A303" s="165" t="s">
        <v>1541</v>
      </c>
      <c r="B303" s="180" t="s">
        <v>1542</v>
      </c>
      <c r="C303" s="186"/>
      <c r="E303" s="168"/>
      <c r="F303" s="193" t="str">
        <f t="shared" si="14"/>
        <v/>
      </c>
      <c r="G303" s="193" t="str">
        <f t="shared" si="15"/>
        <v/>
      </c>
    </row>
    <row r="304" spans="1:7" x14ac:dyDescent="0.3">
      <c r="A304" s="165" t="s">
        <v>1543</v>
      </c>
      <c r="B304" s="180" t="s">
        <v>1544</v>
      </c>
      <c r="C304" s="186"/>
      <c r="E304" s="168"/>
      <c r="F304" s="193" t="str">
        <f t="shared" si="14"/>
        <v/>
      </c>
      <c r="G304" s="193" t="str">
        <f t="shared" si="15"/>
        <v/>
      </c>
    </row>
    <row r="305" spans="1:7" x14ac:dyDescent="0.3">
      <c r="A305" s="165" t="s">
        <v>1545</v>
      </c>
      <c r="B305" s="180" t="s">
        <v>1546</v>
      </c>
      <c r="C305" s="186"/>
      <c r="E305" s="168"/>
      <c r="F305" s="193" t="str">
        <f t="shared" si="14"/>
        <v/>
      </c>
      <c r="G305" s="193" t="str">
        <f t="shared" si="15"/>
        <v/>
      </c>
    </row>
    <row r="306" spans="1:7" x14ac:dyDescent="0.3">
      <c r="A306" s="165" t="s">
        <v>1547</v>
      </c>
      <c r="B306" s="180" t="s">
        <v>1548</v>
      </c>
      <c r="C306" s="186"/>
      <c r="E306" s="168"/>
      <c r="F306" s="193" t="str">
        <f t="shared" si="14"/>
        <v/>
      </c>
      <c r="G306" s="193" t="str">
        <f t="shared" si="15"/>
        <v/>
      </c>
    </row>
    <row r="307" spans="1:7" x14ac:dyDescent="0.3">
      <c r="A307" s="165" t="s">
        <v>1549</v>
      </c>
      <c r="B307" s="165" t="s">
        <v>1502</v>
      </c>
      <c r="C307" s="186"/>
      <c r="E307" s="160"/>
      <c r="F307" s="193" t="str">
        <f t="shared" si="14"/>
        <v/>
      </c>
      <c r="G307" s="193" t="str">
        <f t="shared" si="15"/>
        <v/>
      </c>
    </row>
    <row r="308" spans="1:7" x14ac:dyDescent="0.3">
      <c r="A308" s="165" t="s">
        <v>1550</v>
      </c>
      <c r="B308" s="180" t="s">
        <v>67</v>
      </c>
      <c r="C308" s="186">
        <f>SUM(C298:C306)</f>
        <v>0</v>
      </c>
      <c r="D308" s="165">
        <f>SUM(D298:D306)</f>
        <v>0</v>
      </c>
      <c r="E308" s="168"/>
      <c r="F308" s="190">
        <f>SUM(F298:F307)</f>
        <v>0</v>
      </c>
      <c r="G308" s="190">
        <f>SUM(G298:G307)</f>
        <v>0</v>
      </c>
    </row>
    <row r="309" spans="1:7" x14ac:dyDescent="0.3">
      <c r="A309" s="165" t="s">
        <v>1551</v>
      </c>
      <c r="B309" s="180"/>
      <c r="E309" s="168"/>
      <c r="F309" s="168"/>
      <c r="G309" s="168"/>
    </row>
    <row r="310" spans="1:7" x14ac:dyDescent="0.3">
      <c r="A310" s="183"/>
      <c r="B310" s="183" t="s">
        <v>1552</v>
      </c>
      <c r="C310" s="183" t="s">
        <v>53</v>
      </c>
      <c r="D310" s="183" t="s">
        <v>1482</v>
      </c>
      <c r="E310" s="183"/>
      <c r="F310" s="183" t="s">
        <v>463</v>
      </c>
      <c r="G310" s="183" t="s">
        <v>1483</v>
      </c>
    </row>
    <row r="311" spans="1:7" x14ac:dyDescent="0.3">
      <c r="A311" s="165" t="s">
        <v>1553</v>
      </c>
      <c r="B311" s="180" t="s">
        <v>1554</v>
      </c>
      <c r="C311" s="186"/>
      <c r="E311" s="168"/>
      <c r="F311" s="193" t="str">
        <f>IF($C$318=0,"",IF(C311="[For completion]","",C311/$C$318))</f>
        <v/>
      </c>
      <c r="G311" s="193" t="str">
        <f>IF($D$318=0,"",IF(D311="[For completion]","",D311/$D$318))</f>
        <v/>
      </c>
    </row>
    <row r="312" spans="1:7" x14ac:dyDescent="0.3">
      <c r="A312" s="165" t="s">
        <v>1555</v>
      </c>
      <c r="B312" s="252" t="s">
        <v>1556</v>
      </c>
      <c r="C312" s="186"/>
      <c r="E312" s="168"/>
      <c r="F312" s="193" t="str">
        <f t="shared" ref="F312:F317" si="16">IF($C$318=0,"",IF(C312="[For completion]","",C312/$C$318))</f>
        <v/>
      </c>
      <c r="G312" s="193" t="str">
        <f t="shared" ref="G312:G317" si="17">IF($D$318=0,"",IF(D312="[For completion]","",D312/$D$318))</f>
        <v/>
      </c>
    </row>
    <row r="313" spans="1:7" x14ac:dyDescent="0.3">
      <c r="A313" s="165" t="s">
        <v>1557</v>
      </c>
      <c r="B313" s="180" t="s">
        <v>1558</v>
      </c>
      <c r="C313" s="186"/>
      <c r="E313" s="168"/>
      <c r="F313" s="193" t="str">
        <f t="shared" si="16"/>
        <v/>
      </c>
      <c r="G313" s="193" t="str">
        <f t="shared" si="17"/>
        <v/>
      </c>
    </row>
    <row r="314" spans="1:7" x14ac:dyDescent="0.3">
      <c r="A314" s="165" t="s">
        <v>1559</v>
      </c>
      <c r="B314" s="180" t="s">
        <v>1560</v>
      </c>
      <c r="C314" s="186"/>
      <c r="E314" s="168"/>
      <c r="F314" s="193" t="str">
        <f t="shared" si="16"/>
        <v/>
      </c>
      <c r="G314" s="193" t="str">
        <f t="shared" si="17"/>
        <v/>
      </c>
    </row>
    <row r="315" spans="1:7" x14ac:dyDescent="0.3">
      <c r="A315" s="165" t="s">
        <v>1561</v>
      </c>
      <c r="B315" s="180" t="s">
        <v>1562</v>
      </c>
      <c r="C315" s="186"/>
      <c r="E315" s="168"/>
      <c r="F315" s="193" t="str">
        <f t="shared" si="16"/>
        <v/>
      </c>
      <c r="G315" s="193" t="str">
        <f t="shared" si="17"/>
        <v/>
      </c>
    </row>
    <row r="316" spans="1:7" x14ac:dyDescent="0.3">
      <c r="A316" s="165" t="s">
        <v>1563</v>
      </c>
      <c r="B316" s="180" t="s">
        <v>1564</v>
      </c>
      <c r="C316" s="186"/>
      <c r="E316" s="168"/>
      <c r="F316" s="193" t="str">
        <f t="shared" si="16"/>
        <v/>
      </c>
      <c r="G316" s="193" t="str">
        <f t="shared" si="17"/>
        <v/>
      </c>
    </row>
    <row r="317" spans="1:7" x14ac:dyDescent="0.3">
      <c r="A317" s="165" t="s">
        <v>1565</v>
      </c>
      <c r="B317" s="180" t="s">
        <v>1566</v>
      </c>
      <c r="C317" s="186"/>
      <c r="E317" s="168"/>
      <c r="F317" s="193" t="str">
        <f t="shared" si="16"/>
        <v/>
      </c>
      <c r="G317" s="193" t="str">
        <f t="shared" si="17"/>
        <v/>
      </c>
    </row>
    <row r="318" spans="1:7" x14ac:dyDescent="0.3">
      <c r="A318" s="165" t="s">
        <v>1567</v>
      </c>
      <c r="B318" s="180" t="s">
        <v>67</v>
      </c>
      <c r="C318" s="186">
        <f>SUM(C311:C317)</f>
        <v>0</v>
      </c>
      <c r="D318" s="165">
        <f>SUM(D311:D317)</f>
        <v>0</v>
      </c>
      <c r="E318" s="168"/>
      <c r="F318" s="190">
        <f>SUM(F311:F317)</f>
        <v>0</v>
      </c>
      <c r="G318" s="190">
        <f>SUM(G311:G317)</f>
        <v>0</v>
      </c>
    </row>
    <row r="319" spans="1:7" x14ac:dyDescent="0.3">
      <c r="A319" s="165" t="s">
        <v>1568</v>
      </c>
      <c r="B319" s="180"/>
      <c r="E319" s="168"/>
      <c r="F319" s="168"/>
      <c r="G319" s="168"/>
    </row>
    <row r="320" spans="1:7" x14ac:dyDescent="0.3">
      <c r="A320" s="183"/>
      <c r="B320" s="183" t="s">
        <v>1569</v>
      </c>
      <c r="C320" s="183" t="s">
        <v>53</v>
      </c>
      <c r="D320" s="183" t="s">
        <v>1482</v>
      </c>
      <c r="E320" s="183"/>
      <c r="F320" s="183" t="s">
        <v>463</v>
      </c>
      <c r="G320" s="183" t="s">
        <v>1483</v>
      </c>
    </row>
    <row r="321" spans="1:7" x14ac:dyDescent="0.3">
      <c r="A321" s="165" t="s">
        <v>1570</v>
      </c>
      <c r="B321" s="180" t="s">
        <v>1571</v>
      </c>
      <c r="C321" s="186"/>
      <c r="E321" s="168"/>
      <c r="F321" s="193" t="str">
        <f>IF($C$325=0,"",IF(C321="[For completion]","",C321/$C$325))</f>
        <v/>
      </c>
      <c r="G321" s="193" t="str">
        <f>IF($D$325=0,"",IF(D321="[For completion]","",D321/$D$325))</f>
        <v/>
      </c>
    </row>
    <row r="322" spans="1:7" x14ac:dyDescent="0.3">
      <c r="A322" s="165" t="s">
        <v>1572</v>
      </c>
      <c r="B322" s="252" t="s">
        <v>1573</v>
      </c>
      <c r="C322" s="186"/>
      <c r="E322" s="168"/>
      <c r="F322" s="193" t="str">
        <f t="shared" ref="F322:F324" si="18">IF($C$325=0,"",IF(C322="[For completion]","",C322/$C$325))</f>
        <v/>
      </c>
      <c r="G322" s="193" t="str">
        <f t="shared" ref="G322:G324" si="19">IF($D$325=0,"",IF(D322="[For completion]","",D322/$D$325))</f>
        <v/>
      </c>
    </row>
    <row r="323" spans="1:7" x14ac:dyDescent="0.3">
      <c r="A323" s="165" t="s">
        <v>1574</v>
      </c>
      <c r="B323" s="180" t="s">
        <v>1566</v>
      </c>
      <c r="C323" s="186"/>
      <c r="E323" s="168"/>
      <c r="F323" s="193" t="str">
        <f t="shared" si="18"/>
        <v/>
      </c>
      <c r="G323" s="193" t="str">
        <f t="shared" si="19"/>
        <v/>
      </c>
    </row>
    <row r="324" spans="1:7" x14ac:dyDescent="0.3">
      <c r="A324" s="165" t="s">
        <v>1575</v>
      </c>
      <c r="B324" s="165" t="s">
        <v>1502</v>
      </c>
      <c r="C324" s="186"/>
      <c r="E324" s="168"/>
      <c r="F324" s="193" t="str">
        <f t="shared" si="18"/>
        <v/>
      </c>
      <c r="G324" s="193" t="str">
        <f t="shared" si="19"/>
        <v/>
      </c>
    </row>
    <row r="325" spans="1:7" x14ac:dyDescent="0.3">
      <c r="A325" s="165" t="s">
        <v>1576</v>
      </c>
      <c r="B325" s="180" t="s">
        <v>67</v>
      </c>
      <c r="C325" s="186">
        <f>SUM(C321:C324)</f>
        <v>0</v>
      </c>
      <c r="D325" s="165">
        <f>SUM(D321:D324)</f>
        <v>0</v>
      </c>
      <c r="E325" s="168"/>
      <c r="F325" s="190">
        <f>SUM(F321:F324)</f>
        <v>0</v>
      </c>
      <c r="G325" s="190">
        <f>SUM(G321:G324)</f>
        <v>0</v>
      </c>
    </row>
    <row r="326" spans="1:7" x14ac:dyDescent="0.3">
      <c r="A326" s="165" t="s">
        <v>1577</v>
      </c>
      <c r="B326" s="180"/>
      <c r="E326" s="168"/>
      <c r="F326" s="168"/>
      <c r="G326" s="168"/>
    </row>
    <row r="327" spans="1:7" x14ac:dyDescent="0.3">
      <c r="A327" s="183"/>
      <c r="B327" s="183" t="s">
        <v>1578</v>
      </c>
      <c r="C327" s="183" t="s">
        <v>53</v>
      </c>
      <c r="D327" s="183" t="s">
        <v>1482</v>
      </c>
      <c r="E327" s="183"/>
      <c r="F327" s="183" t="s">
        <v>463</v>
      </c>
      <c r="G327" s="183" t="s">
        <v>1483</v>
      </c>
    </row>
    <row r="328" spans="1:7" x14ac:dyDescent="0.3">
      <c r="A328" s="165" t="s">
        <v>1579</v>
      </c>
      <c r="B328" s="180" t="s">
        <v>581</v>
      </c>
      <c r="C328" s="186"/>
      <c r="E328" s="158"/>
      <c r="F328" s="193" t="str">
        <f>IF($C$346=0,"",IF(C328="[For completion]","",C328/$C$346))</f>
        <v/>
      </c>
      <c r="G328" s="193" t="str">
        <f>IF($D$346=0,"",IF(D328="[For completion]","",D328/$D$346))</f>
        <v/>
      </c>
    </row>
    <row r="329" spans="1:7" x14ac:dyDescent="0.3">
      <c r="A329" s="165" t="s">
        <v>1580</v>
      </c>
      <c r="B329" s="180" t="s">
        <v>581</v>
      </c>
      <c r="C329" s="186"/>
      <c r="E329" s="158"/>
      <c r="F329" s="193" t="str">
        <f t="shared" ref="F329:F346" si="20">IF($C$346=0,"",IF(C329="[For completion]","",C329/$C$346))</f>
        <v/>
      </c>
      <c r="G329" s="193" t="str">
        <f t="shared" ref="G329:G346" si="21">IF($D$346=0,"",IF(D329="[For completion]","",D329/$D$346))</f>
        <v/>
      </c>
    </row>
    <row r="330" spans="1:7" x14ac:dyDescent="0.3">
      <c r="A330" s="165" t="s">
        <v>1581</v>
      </c>
      <c r="B330" s="180" t="s">
        <v>581</v>
      </c>
      <c r="C330" s="186"/>
      <c r="E330" s="158"/>
      <c r="F330" s="193" t="str">
        <f t="shared" si="20"/>
        <v/>
      </c>
      <c r="G330" s="193" t="str">
        <f t="shared" si="21"/>
        <v/>
      </c>
    </row>
    <row r="331" spans="1:7" x14ac:dyDescent="0.3">
      <c r="A331" s="165" t="s">
        <v>1582</v>
      </c>
      <c r="B331" s="180" t="s">
        <v>581</v>
      </c>
      <c r="C331" s="186"/>
      <c r="E331" s="158"/>
      <c r="F331" s="193" t="str">
        <f t="shared" si="20"/>
        <v/>
      </c>
      <c r="G331" s="193" t="str">
        <f t="shared" si="21"/>
        <v/>
      </c>
    </row>
    <row r="332" spans="1:7" x14ac:dyDescent="0.3">
      <c r="A332" s="165" t="s">
        <v>1583</v>
      </c>
      <c r="B332" s="180" t="s">
        <v>581</v>
      </c>
      <c r="C332" s="186"/>
      <c r="E332" s="158"/>
      <c r="F332" s="193" t="str">
        <f t="shared" si="20"/>
        <v/>
      </c>
      <c r="G332" s="193" t="str">
        <f t="shared" si="21"/>
        <v/>
      </c>
    </row>
    <row r="333" spans="1:7" x14ac:dyDescent="0.3">
      <c r="A333" s="165" t="s">
        <v>1584</v>
      </c>
      <c r="B333" s="180" t="s">
        <v>581</v>
      </c>
      <c r="C333" s="186"/>
      <c r="E333" s="158"/>
      <c r="F333" s="193" t="str">
        <f t="shared" si="20"/>
        <v/>
      </c>
      <c r="G333" s="193" t="str">
        <f t="shared" si="21"/>
        <v/>
      </c>
    </row>
    <row r="334" spans="1:7" x14ac:dyDescent="0.3">
      <c r="A334" s="165" t="s">
        <v>1585</v>
      </c>
      <c r="B334" s="180" t="s">
        <v>581</v>
      </c>
      <c r="C334" s="186"/>
      <c r="E334" s="158"/>
      <c r="F334" s="193" t="str">
        <f t="shared" si="20"/>
        <v/>
      </c>
      <c r="G334" s="193" t="str">
        <f t="shared" si="21"/>
        <v/>
      </c>
    </row>
    <row r="335" spans="1:7" x14ac:dyDescent="0.3">
      <c r="A335" s="165" t="s">
        <v>1586</v>
      </c>
      <c r="B335" s="180" t="s">
        <v>581</v>
      </c>
      <c r="C335" s="186"/>
      <c r="E335" s="158"/>
      <c r="F335" s="193" t="str">
        <f t="shared" si="20"/>
        <v/>
      </c>
      <c r="G335" s="193" t="str">
        <f t="shared" si="21"/>
        <v/>
      </c>
    </row>
    <row r="336" spans="1:7" x14ac:dyDescent="0.3">
      <c r="A336" s="165" t="s">
        <v>1587</v>
      </c>
      <c r="B336" s="180" t="s">
        <v>581</v>
      </c>
      <c r="C336" s="186"/>
      <c r="E336" s="158"/>
      <c r="F336" s="193" t="str">
        <f t="shared" si="20"/>
        <v/>
      </c>
      <c r="G336" s="193" t="str">
        <f t="shared" si="21"/>
        <v/>
      </c>
    </row>
    <row r="337" spans="1:7" x14ac:dyDescent="0.3">
      <c r="A337" s="165" t="s">
        <v>1588</v>
      </c>
      <c r="B337" s="180" t="s">
        <v>581</v>
      </c>
      <c r="C337" s="186"/>
      <c r="E337" s="158"/>
      <c r="F337" s="193" t="str">
        <f t="shared" si="20"/>
        <v/>
      </c>
      <c r="G337" s="193" t="str">
        <f t="shared" si="21"/>
        <v/>
      </c>
    </row>
    <row r="338" spans="1:7" x14ac:dyDescent="0.3">
      <c r="A338" s="165" t="s">
        <v>1589</v>
      </c>
      <c r="B338" s="180" t="s">
        <v>581</v>
      </c>
      <c r="C338" s="186"/>
      <c r="E338" s="158"/>
      <c r="F338" s="193" t="str">
        <f t="shared" si="20"/>
        <v/>
      </c>
      <c r="G338" s="193" t="str">
        <f t="shared" si="21"/>
        <v/>
      </c>
    </row>
    <row r="339" spans="1:7" x14ac:dyDescent="0.3">
      <c r="A339" s="165" t="s">
        <v>1590</v>
      </c>
      <c r="B339" s="180" t="s">
        <v>581</v>
      </c>
      <c r="C339" s="186"/>
      <c r="E339" s="158"/>
      <c r="F339" s="193" t="str">
        <f t="shared" si="20"/>
        <v/>
      </c>
      <c r="G339" s="193" t="str">
        <f t="shared" si="21"/>
        <v/>
      </c>
    </row>
    <row r="340" spans="1:7" x14ac:dyDescent="0.3">
      <c r="A340" s="165" t="s">
        <v>1591</v>
      </c>
      <c r="B340" s="180" t="s">
        <v>581</v>
      </c>
      <c r="C340" s="186"/>
      <c r="E340" s="158"/>
      <c r="F340" s="193" t="str">
        <f t="shared" si="20"/>
        <v/>
      </c>
      <c r="G340" s="193" t="str">
        <f t="shared" si="21"/>
        <v/>
      </c>
    </row>
    <row r="341" spans="1:7" x14ac:dyDescent="0.3">
      <c r="A341" s="165" t="s">
        <v>1592</v>
      </c>
      <c r="B341" s="180" t="s">
        <v>581</v>
      </c>
      <c r="C341" s="186"/>
      <c r="E341" s="158"/>
      <c r="F341" s="193" t="str">
        <f t="shared" si="20"/>
        <v/>
      </c>
      <c r="G341" s="193" t="str">
        <f t="shared" si="21"/>
        <v/>
      </c>
    </row>
    <row r="342" spans="1:7" x14ac:dyDescent="0.3">
      <c r="A342" s="165" t="s">
        <v>1593</v>
      </c>
      <c r="B342" s="180" t="s">
        <v>581</v>
      </c>
      <c r="C342" s="186"/>
      <c r="E342" s="158"/>
      <c r="F342" s="193" t="str">
        <f t="shared" si="20"/>
        <v/>
      </c>
      <c r="G342" s="193" t="str">
        <f t="shared" si="21"/>
        <v/>
      </c>
    </row>
    <row r="343" spans="1:7" x14ac:dyDescent="0.3">
      <c r="A343" s="165" t="s">
        <v>1594</v>
      </c>
      <c r="B343" s="180" t="s">
        <v>581</v>
      </c>
      <c r="C343" s="186"/>
      <c r="E343" s="158"/>
      <c r="F343" s="193" t="str">
        <f t="shared" si="20"/>
        <v/>
      </c>
      <c r="G343" s="193" t="str">
        <f t="shared" si="21"/>
        <v/>
      </c>
    </row>
    <row r="344" spans="1:7" x14ac:dyDescent="0.3">
      <c r="A344" s="165" t="s">
        <v>1595</v>
      </c>
      <c r="B344" s="180" t="s">
        <v>581</v>
      </c>
      <c r="C344" s="186"/>
      <c r="E344" s="158"/>
      <c r="F344" s="193" t="str">
        <f t="shared" si="20"/>
        <v/>
      </c>
      <c r="G344" s="193" t="str">
        <f t="shared" si="21"/>
        <v/>
      </c>
    </row>
    <row r="345" spans="1:7" x14ac:dyDescent="0.3">
      <c r="A345" s="165" t="s">
        <v>1596</v>
      </c>
      <c r="B345" s="180" t="s">
        <v>1502</v>
      </c>
      <c r="C345" s="186"/>
      <c r="E345" s="158"/>
      <c r="F345" s="193" t="str">
        <f t="shared" si="20"/>
        <v/>
      </c>
      <c r="G345" s="193" t="str">
        <f t="shared" si="21"/>
        <v/>
      </c>
    </row>
    <row r="346" spans="1:7" x14ac:dyDescent="0.3">
      <c r="A346" s="165" t="s">
        <v>1597</v>
      </c>
      <c r="B346" s="180" t="s">
        <v>67</v>
      </c>
      <c r="C346" s="186">
        <f>SUM(C328:C345)</f>
        <v>0</v>
      </c>
      <c r="D346" s="165">
        <f>SUM(D328:D345)</f>
        <v>0</v>
      </c>
      <c r="E346" s="158"/>
      <c r="F346" s="193" t="str">
        <f t="shared" si="20"/>
        <v/>
      </c>
      <c r="G346" s="193" t="str">
        <f t="shared" si="21"/>
        <v/>
      </c>
    </row>
    <row r="347" spans="1:7" ht="18.5" x14ac:dyDescent="0.3">
      <c r="A347" s="244"/>
      <c r="B347" s="245" t="s">
        <v>1598</v>
      </c>
      <c r="C347" s="244"/>
      <c r="D347" s="244"/>
      <c r="E347" s="244"/>
      <c r="F347" s="246"/>
      <c r="G347" s="246"/>
    </row>
    <row r="348" spans="1:7" x14ac:dyDescent="0.3">
      <c r="A348" s="182"/>
      <c r="B348" s="182" t="s">
        <v>1599</v>
      </c>
      <c r="C348" s="182" t="s">
        <v>626</v>
      </c>
      <c r="D348" s="182" t="s">
        <v>627</v>
      </c>
      <c r="E348" s="182"/>
      <c r="F348" s="182" t="s">
        <v>464</v>
      </c>
      <c r="G348" s="182" t="s">
        <v>628</v>
      </c>
    </row>
    <row r="349" spans="1:7" x14ac:dyDescent="0.3">
      <c r="A349" s="165" t="s">
        <v>1600</v>
      </c>
      <c r="B349" s="165" t="s">
        <v>630</v>
      </c>
      <c r="C349" s="186" t="s">
        <v>1601</v>
      </c>
      <c r="D349" s="176"/>
      <c r="E349" s="176"/>
      <c r="F349" s="203"/>
      <c r="G349" s="203"/>
    </row>
    <row r="350" spans="1:7" x14ac:dyDescent="0.3">
      <c r="A350" s="176"/>
      <c r="D350" s="176"/>
      <c r="E350" s="176"/>
      <c r="F350" s="203"/>
      <c r="G350" s="203"/>
    </row>
    <row r="351" spans="1:7" x14ac:dyDescent="0.3">
      <c r="B351" s="165" t="s">
        <v>631</v>
      </c>
      <c r="D351" s="176"/>
      <c r="E351" s="176"/>
      <c r="F351" s="203"/>
      <c r="G351" s="203"/>
    </row>
    <row r="352" spans="1:7" x14ac:dyDescent="0.3">
      <c r="A352" s="165" t="s">
        <v>1602</v>
      </c>
      <c r="B352" s="180" t="s">
        <v>581</v>
      </c>
      <c r="C352" s="186" t="s">
        <v>1601</v>
      </c>
      <c r="D352" s="248" t="s">
        <v>1601</v>
      </c>
      <c r="E352" s="176"/>
      <c r="F352" s="193" t="str">
        <f t="shared" ref="F352:F375" si="22">IF($C$376=0,"",IF(C352="[for completion]","",C352/$C$376))</f>
        <v/>
      </c>
      <c r="G352" s="193" t="str">
        <f t="shared" ref="G352:G375" si="23">IF($D$376=0,"",IF(D352="[for completion]","",D352/$D$376))</f>
        <v/>
      </c>
    </row>
    <row r="353" spans="1:7" x14ac:dyDescent="0.3">
      <c r="A353" s="165" t="s">
        <v>1603</v>
      </c>
      <c r="B353" s="180" t="s">
        <v>581</v>
      </c>
      <c r="C353" s="186" t="s">
        <v>1601</v>
      </c>
      <c r="D353" s="248" t="s">
        <v>1601</v>
      </c>
      <c r="E353" s="176"/>
      <c r="F353" s="193" t="str">
        <f t="shared" si="22"/>
        <v/>
      </c>
      <c r="G353" s="193" t="str">
        <f t="shared" si="23"/>
        <v/>
      </c>
    </row>
    <row r="354" spans="1:7" x14ac:dyDescent="0.3">
      <c r="A354" s="165" t="s">
        <v>1604</v>
      </c>
      <c r="B354" s="180" t="s">
        <v>581</v>
      </c>
      <c r="C354" s="186" t="s">
        <v>1601</v>
      </c>
      <c r="D354" s="248" t="s">
        <v>1601</v>
      </c>
      <c r="E354" s="176"/>
      <c r="F354" s="193" t="str">
        <f t="shared" si="22"/>
        <v/>
      </c>
      <c r="G354" s="193" t="str">
        <f t="shared" si="23"/>
        <v/>
      </c>
    </row>
    <row r="355" spans="1:7" x14ac:dyDescent="0.3">
      <c r="A355" s="165" t="s">
        <v>1605</v>
      </c>
      <c r="B355" s="180" t="s">
        <v>581</v>
      </c>
      <c r="C355" s="186" t="s">
        <v>1601</v>
      </c>
      <c r="D355" s="248" t="s">
        <v>1601</v>
      </c>
      <c r="E355" s="176"/>
      <c r="F355" s="193" t="str">
        <f t="shared" si="22"/>
        <v/>
      </c>
      <c r="G355" s="193" t="str">
        <f t="shared" si="23"/>
        <v/>
      </c>
    </row>
    <row r="356" spans="1:7" x14ac:dyDescent="0.3">
      <c r="A356" s="165" t="s">
        <v>1606</v>
      </c>
      <c r="B356" s="180" t="s">
        <v>581</v>
      </c>
      <c r="C356" s="186" t="s">
        <v>1601</v>
      </c>
      <c r="D356" s="248" t="s">
        <v>1601</v>
      </c>
      <c r="E356" s="176"/>
      <c r="F356" s="193" t="str">
        <f t="shared" si="22"/>
        <v/>
      </c>
      <c r="G356" s="193" t="str">
        <f t="shared" si="23"/>
        <v/>
      </c>
    </row>
    <row r="357" spans="1:7" x14ac:dyDescent="0.3">
      <c r="A357" s="165" t="s">
        <v>1607</v>
      </c>
      <c r="B357" s="180" t="s">
        <v>581</v>
      </c>
      <c r="C357" s="186" t="s">
        <v>1601</v>
      </c>
      <c r="D357" s="248" t="s">
        <v>1601</v>
      </c>
      <c r="E357" s="176"/>
      <c r="F357" s="193" t="str">
        <f t="shared" si="22"/>
        <v/>
      </c>
      <c r="G357" s="193" t="str">
        <f t="shared" si="23"/>
        <v/>
      </c>
    </row>
    <row r="358" spans="1:7" x14ac:dyDescent="0.3">
      <c r="A358" s="165" t="s">
        <v>1608</v>
      </c>
      <c r="B358" s="180" t="s">
        <v>581</v>
      </c>
      <c r="C358" s="186" t="s">
        <v>1601</v>
      </c>
      <c r="D358" s="248" t="s">
        <v>1601</v>
      </c>
      <c r="E358" s="176"/>
      <c r="F358" s="193" t="str">
        <f t="shared" si="22"/>
        <v/>
      </c>
      <c r="G358" s="193" t="str">
        <f t="shared" si="23"/>
        <v/>
      </c>
    </row>
    <row r="359" spans="1:7" x14ac:dyDescent="0.3">
      <c r="A359" s="165" t="s">
        <v>1609</v>
      </c>
      <c r="B359" s="180" t="s">
        <v>581</v>
      </c>
      <c r="C359" s="186" t="s">
        <v>1601</v>
      </c>
      <c r="D359" s="248" t="s">
        <v>1601</v>
      </c>
      <c r="E359" s="176"/>
      <c r="F359" s="193" t="str">
        <f t="shared" si="22"/>
        <v/>
      </c>
      <c r="G359" s="193" t="str">
        <f t="shared" si="23"/>
        <v/>
      </c>
    </row>
    <row r="360" spans="1:7" x14ac:dyDescent="0.3">
      <c r="A360" s="165" t="s">
        <v>1610</v>
      </c>
      <c r="B360" s="180" t="s">
        <v>581</v>
      </c>
      <c r="C360" s="186" t="s">
        <v>1601</v>
      </c>
      <c r="D360" s="248" t="s">
        <v>1601</v>
      </c>
      <c r="E360" s="176"/>
      <c r="F360" s="193" t="str">
        <f t="shared" si="22"/>
        <v/>
      </c>
      <c r="G360" s="193" t="str">
        <f t="shared" si="23"/>
        <v/>
      </c>
    </row>
    <row r="361" spans="1:7" x14ac:dyDescent="0.3">
      <c r="A361" s="165" t="s">
        <v>1611</v>
      </c>
      <c r="B361" s="180" t="s">
        <v>581</v>
      </c>
      <c r="C361" s="186" t="s">
        <v>1601</v>
      </c>
      <c r="D361" s="248" t="s">
        <v>1601</v>
      </c>
      <c r="E361" s="180"/>
      <c r="F361" s="193" t="str">
        <f t="shared" si="22"/>
        <v/>
      </c>
      <c r="G361" s="193" t="str">
        <f t="shared" si="23"/>
        <v/>
      </c>
    </row>
    <row r="362" spans="1:7" x14ac:dyDescent="0.3">
      <c r="A362" s="165" t="s">
        <v>1612</v>
      </c>
      <c r="B362" s="180" t="s">
        <v>581</v>
      </c>
      <c r="C362" s="186" t="s">
        <v>1601</v>
      </c>
      <c r="D362" s="248" t="s">
        <v>1601</v>
      </c>
      <c r="E362" s="180"/>
      <c r="F362" s="193" t="str">
        <f t="shared" si="22"/>
        <v/>
      </c>
      <c r="G362" s="193" t="str">
        <f t="shared" si="23"/>
        <v/>
      </c>
    </row>
    <row r="363" spans="1:7" x14ac:dyDescent="0.3">
      <c r="A363" s="165" t="s">
        <v>1613</v>
      </c>
      <c r="B363" s="180" t="s">
        <v>581</v>
      </c>
      <c r="C363" s="186" t="s">
        <v>1601</v>
      </c>
      <c r="D363" s="248" t="s">
        <v>1601</v>
      </c>
      <c r="E363" s="180"/>
      <c r="F363" s="193" t="str">
        <f t="shared" si="22"/>
        <v/>
      </c>
      <c r="G363" s="193" t="str">
        <f t="shared" si="23"/>
        <v/>
      </c>
    </row>
    <row r="364" spans="1:7" x14ac:dyDescent="0.3">
      <c r="A364" s="165" t="s">
        <v>1614</v>
      </c>
      <c r="B364" s="180" t="s">
        <v>581</v>
      </c>
      <c r="C364" s="186" t="s">
        <v>1601</v>
      </c>
      <c r="D364" s="248" t="s">
        <v>1601</v>
      </c>
      <c r="E364" s="180"/>
      <c r="F364" s="193" t="str">
        <f t="shared" si="22"/>
        <v/>
      </c>
      <c r="G364" s="193" t="str">
        <f t="shared" si="23"/>
        <v/>
      </c>
    </row>
    <row r="365" spans="1:7" x14ac:dyDescent="0.3">
      <c r="A365" s="165" t="s">
        <v>1615</v>
      </c>
      <c r="B365" s="180" t="s">
        <v>581</v>
      </c>
      <c r="C365" s="186" t="s">
        <v>1601</v>
      </c>
      <c r="D365" s="248" t="s">
        <v>1601</v>
      </c>
      <c r="E365" s="180"/>
      <c r="F365" s="193" t="str">
        <f t="shared" si="22"/>
        <v/>
      </c>
      <c r="G365" s="193" t="str">
        <f t="shared" si="23"/>
        <v/>
      </c>
    </row>
    <row r="366" spans="1:7" x14ac:dyDescent="0.3">
      <c r="A366" s="165" t="s">
        <v>1616</v>
      </c>
      <c r="B366" s="180" t="s">
        <v>581</v>
      </c>
      <c r="C366" s="186" t="s">
        <v>1601</v>
      </c>
      <c r="D366" s="248" t="s">
        <v>1601</v>
      </c>
      <c r="E366" s="180"/>
      <c r="F366" s="193" t="str">
        <f t="shared" si="22"/>
        <v/>
      </c>
      <c r="G366" s="193" t="str">
        <f t="shared" si="23"/>
        <v/>
      </c>
    </row>
    <row r="367" spans="1:7" x14ac:dyDescent="0.3">
      <c r="A367" s="165" t="s">
        <v>1617</v>
      </c>
      <c r="B367" s="180" t="s">
        <v>581</v>
      </c>
      <c r="C367" s="186" t="s">
        <v>1601</v>
      </c>
      <c r="D367" s="248" t="s">
        <v>1601</v>
      </c>
      <c r="F367" s="193" t="str">
        <f t="shared" si="22"/>
        <v/>
      </c>
      <c r="G367" s="193" t="str">
        <f t="shared" si="23"/>
        <v/>
      </c>
    </row>
    <row r="368" spans="1:7" x14ac:dyDescent="0.3">
      <c r="A368" s="165" t="s">
        <v>1618</v>
      </c>
      <c r="B368" s="180" t="s">
        <v>581</v>
      </c>
      <c r="C368" s="186" t="s">
        <v>1601</v>
      </c>
      <c r="D368" s="248" t="s">
        <v>1601</v>
      </c>
      <c r="E368" s="249"/>
      <c r="F368" s="193" t="str">
        <f t="shared" si="22"/>
        <v/>
      </c>
      <c r="G368" s="193" t="str">
        <f t="shared" si="23"/>
        <v/>
      </c>
    </row>
    <row r="369" spans="1:7" x14ac:dyDescent="0.3">
      <c r="A369" s="165" t="s">
        <v>1619</v>
      </c>
      <c r="B369" s="180" t="s">
        <v>581</v>
      </c>
      <c r="C369" s="186" t="s">
        <v>1601</v>
      </c>
      <c r="D369" s="248" t="s">
        <v>1601</v>
      </c>
      <c r="E369" s="249"/>
      <c r="F369" s="193" t="str">
        <f t="shared" si="22"/>
        <v/>
      </c>
      <c r="G369" s="193" t="str">
        <f t="shared" si="23"/>
        <v/>
      </c>
    </row>
    <row r="370" spans="1:7" x14ac:dyDescent="0.3">
      <c r="A370" s="165" t="s">
        <v>1620</v>
      </c>
      <c r="B370" s="180" t="s">
        <v>581</v>
      </c>
      <c r="C370" s="186" t="s">
        <v>1601</v>
      </c>
      <c r="D370" s="248" t="s">
        <v>1601</v>
      </c>
      <c r="E370" s="249"/>
      <c r="F370" s="193" t="str">
        <f t="shared" si="22"/>
        <v/>
      </c>
      <c r="G370" s="193" t="str">
        <f t="shared" si="23"/>
        <v/>
      </c>
    </row>
    <row r="371" spans="1:7" x14ac:dyDescent="0.3">
      <c r="A371" s="165" t="s">
        <v>1621</v>
      </c>
      <c r="B371" s="180" t="s">
        <v>581</v>
      </c>
      <c r="C371" s="186" t="s">
        <v>1601</v>
      </c>
      <c r="D371" s="248" t="s">
        <v>1601</v>
      </c>
      <c r="E371" s="249"/>
      <c r="F371" s="193" t="str">
        <f t="shared" si="22"/>
        <v/>
      </c>
      <c r="G371" s="193" t="str">
        <f t="shared" si="23"/>
        <v/>
      </c>
    </row>
    <row r="372" spans="1:7" x14ac:dyDescent="0.3">
      <c r="A372" s="165" t="s">
        <v>1622</v>
      </c>
      <c r="B372" s="180" t="s">
        <v>581</v>
      </c>
      <c r="C372" s="186" t="s">
        <v>1601</v>
      </c>
      <c r="D372" s="248" t="s">
        <v>1601</v>
      </c>
      <c r="E372" s="249"/>
      <c r="F372" s="193" t="str">
        <f t="shared" si="22"/>
        <v/>
      </c>
      <c r="G372" s="193" t="str">
        <f t="shared" si="23"/>
        <v/>
      </c>
    </row>
    <row r="373" spans="1:7" x14ac:dyDescent="0.3">
      <c r="A373" s="165" t="s">
        <v>1623</v>
      </c>
      <c r="B373" s="180" t="s">
        <v>581</v>
      </c>
      <c r="C373" s="186" t="s">
        <v>1601</v>
      </c>
      <c r="D373" s="248" t="s">
        <v>1601</v>
      </c>
      <c r="E373" s="249"/>
      <c r="F373" s="193" t="str">
        <f t="shared" si="22"/>
        <v/>
      </c>
      <c r="G373" s="193" t="str">
        <f t="shared" si="23"/>
        <v/>
      </c>
    </row>
    <row r="374" spans="1:7" x14ac:dyDescent="0.3">
      <c r="A374" s="165" t="s">
        <v>1624</v>
      </c>
      <c r="B374" s="180" t="s">
        <v>581</v>
      </c>
      <c r="C374" s="186" t="s">
        <v>1601</v>
      </c>
      <c r="D374" s="248" t="s">
        <v>1601</v>
      </c>
      <c r="E374" s="249"/>
      <c r="F374" s="193" t="str">
        <f t="shared" si="22"/>
        <v/>
      </c>
      <c r="G374" s="193" t="str">
        <f t="shared" si="23"/>
        <v/>
      </c>
    </row>
    <row r="375" spans="1:7" x14ac:dyDescent="0.3">
      <c r="A375" s="165" t="s">
        <v>1625</v>
      </c>
      <c r="B375" s="180" t="s">
        <v>581</v>
      </c>
      <c r="C375" s="186" t="s">
        <v>1601</v>
      </c>
      <c r="D375" s="248" t="s">
        <v>1601</v>
      </c>
      <c r="E375" s="249"/>
      <c r="F375" s="193" t="str">
        <f t="shared" si="22"/>
        <v/>
      </c>
      <c r="G375" s="193" t="str">
        <f t="shared" si="23"/>
        <v/>
      </c>
    </row>
    <row r="376" spans="1:7" x14ac:dyDescent="0.3">
      <c r="A376" s="165" t="s">
        <v>1626</v>
      </c>
      <c r="B376" s="180" t="s">
        <v>67</v>
      </c>
      <c r="C376" s="196">
        <f>SUM(C352:C375)</f>
        <v>0</v>
      </c>
      <c r="D376" s="192">
        <f>SUM(D352:D375)</f>
        <v>0</v>
      </c>
      <c r="E376" s="249"/>
      <c r="F376" s="250">
        <f>SUM(F352:F375)</f>
        <v>0</v>
      </c>
      <c r="G376" s="250">
        <f>SUM(G352:G375)</f>
        <v>0</v>
      </c>
    </row>
    <row r="377" spans="1:7" x14ac:dyDescent="0.3">
      <c r="A377" s="182"/>
      <c r="B377" s="182" t="s">
        <v>1627</v>
      </c>
      <c r="C377" s="182" t="s">
        <v>626</v>
      </c>
      <c r="D377" s="182" t="s">
        <v>627</v>
      </c>
      <c r="E377" s="182"/>
      <c r="F377" s="182" t="s">
        <v>464</v>
      </c>
      <c r="G377" s="182" t="s">
        <v>628</v>
      </c>
    </row>
    <row r="378" spans="1:7" x14ac:dyDescent="0.3">
      <c r="A378" s="165" t="s">
        <v>1628</v>
      </c>
      <c r="B378" s="165" t="s">
        <v>645</v>
      </c>
      <c r="C378" s="235" t="s">
        <v>1601</v>
      </c>
      <c r="G378" s="165"/>
    </row>
    <row r="379" spans="1:7" x14ac:dyDescent="0.3">
      <c r="G379" s="165"/>
    </row>
    <row r="380" spans="1:7" x14ac:dyDescent="0.3">
      <c r="B380" s="180" t="s">
        <v>646</v>
      </c>
      <c r="G380" s="165"/>
    </row>
    <row r="381" spans="1:7" x14ac:dyDescent="0.3">
      <c r="A381" s="165" t="s">
        <v>1629</v>
      </c>
      <c r="B381" s="165" t="s">
        <v>648</v>
      </c>
      <c r="C381" s="186" t="s">
        <v>1601</v>
      </c>
      <c r="D381" s="248" t="s">
        <v>1601</v>
      </c>
      <c r="F381" s="193" t="str">
        <f>IF($C$389=0,"",IF(C381="[for completion]","",C381/$C$389))</f>
        <v/>
      </c>
      <c r="G381" s="193" t="str">
        <f>IF($D$389=0,"",IF(D381="[for completion]","",D381/$D$389))</f>
        <v/>
      </c>
    </row>
    <row r="382" spans="1:7" x14ac:dyDescent="0.3">
      <c r="A382" s="165" t="s">
        <v>1630</v>
      </c>
      <c r="B382" s="165" t="s">
        <v>650</v>
      </c>
      <c r="C382" s="186" t="s">
        <v>1601</v>
      </c>
      <c r="D382" s="248" t="s">
        <v>1601</v>
      </c>
      <c r="F382" s="193" t="str">
        <f t="shared" ref="F382:F395" si="24">IF($C$389=0,"",IF(C382="[for completion]","",C382/$C$389))</f>
        <v/>
      </c>
      <c r="G382" s="193" t="str">
        <f t="shared" ref="G382:G395" si="25">IF($D$389=0,"",IF(D382="[for completion]","",D382/$D$389))</f>
        <v/>
      </c>
    </row>
    <row r="383" spans="1:7" x14ac:dyDescent="0.3">
      <c r="A383" s="165" t="s">
        <v>1631</v>
      </c>
      <c r="B383" s="165" t="s">
        <v>652</v>
      </c>
      <c r="C383" s="186" t="s">
        <v>1601</v>
      </c>
      <c r="D383" s="248" t="s">
        <v>1601</v>
      </c>
      <c r="F383" s="193" t="str">
        <f t="shared" si="24"/>
        <v/>
      </c>
      <c r="G383" s="193" t="str">
        <f t="shared" si="25"/>
        <v/>
      </c>
    </row>
    <row r="384" spans="1:7" x14ac:dyDescent="0.3">
      <c r="A384" s="165" t="s">
        <v>1632</v>
      </c>
      <c r="B384" s="165" t="s">
        <v>654</v>
      </c>
      <c r="C384" s="186" t="s">
        <v>1601</v>
      </c>
      <c r="D384" s="248" t="s">
        <v>1601</v>
      </c>
      <c r="F384" s="193" t="str">
        <f t="shared" si="24"/>
        <v/>
      </c>
      <c r="G384" s="193" t="str">
        <f t="shared" si="25"/>
        <v/>
      </c>
    </row>
    <row r="385" spans="1:7" x14ac:dyDescent="0.3">
      <c r="A385" s="165" t="s">
        <v>1633</v>
      </c>
      <c r="B385" s="165" t="s">
        <v>656</v>
      </c>
      <c r="C385" s="186" t="s">
        <v>1601</v>
      </c>
      <c r="D385" s="248" t="s">
        <v>1601</v>
      </c>
      <c r="F385" s="193" t="str">
        <f t="shared" si="24"/>
        <v/>
      </c>
      <c r="G385" s="193" t="str">
        <f t="shared" si="25"/>
        <v/>
      </c>
    </row>
    <row r="386" spans="1:7" x14ac:dyDescent="0.3">
      <c r="A386" s="165" t="s">
        <v>1634</v>
      </c>
      <c r="B386" s="165" t="s">
        <v>658</v>
      </c>
      <c r="C386" s="186" t="s">
        <v>1601</v>
      </c>
      <c r="D386" s="248" t="s">
        <v>1601</v>
      </c>
      <c r="F386" s="193" t="str">
        <f t="shared" si="24"/>
        <v/>
      </c>
      <c r="G386" s="193" t="str">
        <f t="shared" si="25"/>
        <v/>
      </c>
    </row>
    <row r="387" spans="1:7" x14ac:dyDescent="0.3">
      <c r="A387" s="165" t="s">
        <v>1635</v>
      </c>
      <c r="B387" s="165" t="s">
        <v>660</v>
      </c>
      <c r="C387" s="186" t="s">
        <v>1601</v>
      </c>
      <c r="D387" s="248" t="s">
        <v>1601</v>
      </c>
      <c r="F387" s="193" t="str">
        <f t="shared" si="24"/>
        <v/>
      </c>
      <c r="G387" s="193" t="str">
        <f t="shared" si="25"/>
        <v/>
      </c>
    </row>
    <row r="388" spans="1:7" x14ac:dyDescent="0.3">
      <c r="A388" s="165" t="s">
        <v>1636</v>
      </c>
      <c r="B388" s="165" t="s">
        <v>662</v>
      </c>
      <c r="C388" s="186" t="s">
        <v>1601</v>
      </c>
      <c r="D388" s="248" t="s">
        <v>1601</v>
      </c>
      <c r="F388" s="193" t="str">
        <f t="shared" si="24"/>
        <v/>
      </c>
      <c r="G388" s="193" t="str">
        <f t="shared" si="25"/>
        <v/>
      </c>
    </row>
    <row r="389" spans="1:7" x14ac:dyDescent="0.3">
      <c r="A389" s="165" t="s">
        <v>1637</v>
      </c>
      <c r="B389" s="195" t="s">
        <v>67</v>
      </c>
      <c r="C389" s="186">
        <f>SUM(C381:C388)</f>
        <v>0</v>
      </c>
      <c r="D389" s="248">
        <f>SUM(D381:D388)</f>
        <v>0</v>
      </c>
      <c r="F389" s="235">
        <f>SUM(F381:F388)</f>
        <v>0</v>
      </c>
      <c r="G389" s="235">
        <f>SUM(G381:G388)</f>
        <v>0</v>
      </c>
    </row>
    <row r="390" spans="1:7" x14ac:dyDescent="0.3">
      <c r="A390" s="165" t="s">
        <v>1638</v>
      </c>
      <c r="B390" s="198" t="s">
        <v>665</v>
      </c>
      <c r="C390" s="186"/>
      <c r="D390" s="248"/>
      <c r="F390" s="193" t="str">
        <f t="shared" si="24"/>
        <v/>
      </c>
      <c r="G390" s="193" t="str">
        <f t="shared" si="25"/>
        <v/>
      </c>
    </row>
    <row r="391" spans="1:7" x14ac:dyDescent="0.3">
      <c r="A391" s="165" t="s">
        <v>1639</v>
      </c>
      <c r="B391" s="198" t="s">
        <v>667</v>
      </c>
      <c r="C391" s="186"/>
      <c r="D391" s="248"/>
      <c r="F391" s="193" t="str">
        <f t="shared" si="24"/>
        <v/>
      </c>
      <c r="G391" s="193" t="str">
        <f t="shared" si="25"/>
        <v/>
      </c>
    </row>
    <row r="392" spans="1:7" x14ac:dyDescent="0.3">
      <c r="A392" s="165" t="s">
        <v>1640</v>
      </c>
      <c r="B392" s="198" t="s">
        <v>669</v>
      </c>
      <c r="C392" s="186"/>
      <c r="D392" s="248"/>
      <c r="F392" s="193" t="str">
        <f t="shared" si="24"/>
        <v/>
      </c>
      <c r="G392" s="193" t="str">
        <f t="shared" si="25"/>
        <v/>
      </c>
    </row>
    <row r="393" spans="1:7" x14ac:dyDescent="0.3">
      <c r="A393" s="165" t="s">
        <v>1641</v>
      </c>
      <c r="B393" s="198" t="s">
        <v>671</v>
      </c>
      <c r="C393" s="186"/>
      <c r="D393" s="248"/>
      <c r="F393" s="193" t="str">
        <f t="shared" si="24"/>
        <v/>
      </c>
      <c r="G393" s="193" t="str">
        <f t="shared" si="25"/>
        <v/>
      </c>
    </row>
    <row r="394" spans="1:7" x14ac:dyDescent="0.3">
      <c r="A394" s="165" t="s">
        <v>1642</v>
      </c>
      <c r="B394" s="198" t="s">
        <v>673</v>
      </c>
      <c r="C394" s="186"/>
      <c r="D394" s="248"/>
      <c r="F394" s="193" t="str">
        <f t="shared" si="24"/>
        <v/>
      </c>
      <c r="G394" s="193" t="str">
        <f t="shared" si="25"/>
        <v/>
      </c>
    </row>
    <row r="395" spans="1:7" x14ac:dyDescent="0.3">
      <c r="A395" s="165" t="s">
        <v>1643</v>
      </c>
      <c r="B395" s="198" t="s">
        <v>675</v>
      </c>
      <c r="C395" s="186"/>
      <c r="D395" s="248"/>
      <c r="F395" s="193" t="str">
        <f t="shared" si="24"/>
        <v/>
      </c>
      <c r="G395" s="193" t="str">
        <f t="shared" si="25"/>
        <v/>
      </c>
    </row>
    <row r="396" spans="1:7" x14ac:dyDescent="0.3">
      <c r="A396" s="165" t="s">
        <v>1644</v>
      </c>
      <c r="B396" s="198"/>
      <c r="F396" s="194"/>
      <c r="G396" s="194"/>
    </row>
    <row r="397" spans="1:7" x14ac:dyDescent="0.3">
      <c r="A397" s="165" t="s">
        <v>1645</v>
      </c>
      <c r="B397" s="198"/>
      <c r="F397" s="194"/>
      <c r="G397" s="194"/>
    </row>
    <row r="398" spans="1:7" x14ac:dyDescent="0.3">
      <c r="A398" s="165" t="s">
        <v>1646</v>
      </c>
      <c r="B398" s="198"/>
      <c r="F398" s="249"/>
      <c r="G398" s="249"/>
    </row>
    <row r="399" spans="1:7" x14ac:dyDescent="0.3">
      <c r="A399" s="182"/>
      <c r="B399" s="182" t="s">
        <v>1647</v>
      </c>
      <c r="C399" s="182" t="s">
        <v>626</v>
      </c>
      <c r="D399" s="182" t="s">
        <v>627</v>
      </c>
      <c r="E399" s="182"/>
      <c r="F399" s="182" t="s">
        <v>464</v>
      </c>
      <c r="G399" s="182" t="s">
        <v>628</v>
      </c>
    </row>
    <row r="400" spans="1:7" x14ac:dyDescent="0.3">
      <c r="A400" s="165" t="s">
        <v>1648</v>
      </c>
      <c r="B400" s="165" t="s">
        <v>645</v>
      </c>
      <c r="C400" s="235" t="s">
        <v>1649</v>
      </c>
      <c r="G400" s="165"/>
    </row>
    <row r="401" spans="1:7" x14ac:dyDescent="0.3">
      <c r="G401" s="165"/>
    </row>
    <row r="402" spans="1:7" x14ac:dyDescent="0.3">
      <c r="B402" s="180" t="s">
        <v>646</v>
      </c>
      <c r="G402" s="165"/>
    </row>
    <row r="403" spans="1:7" x14ac:dyDescent="0.3">
      <c r="A403" s="165" t="s">
        <v>1650</v>
      </c>
      <c r="B403" s="165" t="s">
        <v>648</v>
      </c>
      <c r="C403" s="186" t="s">
        <v>1649</v>
      </c>
      <c r="D403" s="248" t="s">
        <v>1649</v>
      </c>
      <c r="F403" s="193" t="str">
        <f>IF($C$411=0,"",IF(C403="[Mark as ND1 if not relevant]","",C403/$C$411))</f>
        <v/>
      </c>
      <c r="G403" s="193" t="str">
        <f>IF($D$411=0,"",IF(D403="[Mark as ND1 if not relevant]","",D403/$D$411))</f>
        <v/>
      </c>
    </row>
    <row r="404" spans="1:7" x14ac:dyDescent="0.3">
      <c r="A404" s="165" t="s">
        <v>1651</v>
      </c>
      <c r="B404" s="165" t="s">
        <v>650</v>
      </c>
      <c r="C404" s="186" t="s">
        <v>1649</v>
      </c>
      <c r="D404" s="248" t="s">
        <v>1649</v>
      </c>
      <c r="F404" s="193" t="str">
        <f t="shared" ref="F404:F410" si="26">IF($C$411=0,"",IF(C404="[Mark as ND1 if not relevant]","",C404/$C$411))</f>
        <v/>
      </c>
      <c r="G404" s="193" t="str">
        <f t="shared" ref="G404:G410" si="27">IF($D$411=0,"",IF(D404="[Mark as ND1 if not relevant]","",D404/$D$411))</f>
        <v/>
      </c>
    </row>
    <row r="405" spans="1:7" x14ac:dyDescent="0.3">
      <c r="A405" s="165" t="s">
        <v>1652</v>
      </c>
      <c r="B405" s="165" t="s">
        <v>652</v>
      </c>
      <c r="C405" s="186" t="s">
        <v>1649</v>
      </c>
      <c r="D405" s="248" t="s">
        <v>1649</v>
      </c>
      <c r="F405" s="193" t="str">
        <f t="shared" si="26"/>
        <v/>
      </c>
      <c r="G405" s="193" t="str">
        <f t="shared" si="27"/>
        <v/>
      </c>
    </row>
    <row r="406" spans="1:7" x14ac:dyDescent="0.3">
      <c r="A406" s="165" t="s">
        <v>1653</v>
      </c>
      <c r="B406" s="165" t="s">
        <v>654</v>
      </c>
      <c r="C406" s="186" t="s">
        <v>1649</v>
      </c>
      <c r="D406" s="248" t="s">
        <v>1649</v>
      </c>
      <c r="F406" s="193" t="str">
        <f t="shared" si="26"/>
        <v/>
      </c>
      <c r="G406" s="193" t="str">
        <f t="shared" si="27"/>
        <v/>
      </c>
    </row>
    <row r="407" spans="1:7" x14ac:dyDescent="0.3">
      <c r="A407" s="165" t="s">
        <v>1654</v>
      </c>
      <c r="B407" s="165" t="s">
        <v>656</v>
      </c>
      <c r="C407" s="186" t="s">
        <v>1649</v>
      </c>
      <c r="D407" s="248" t="s">
        <v>1649</v>
      </c>
      <c r="F407" s="193" t="str">
        <f t="shared" si="26"/>
        <v/>
      </c>
      <c r="G407" s="193" t="str">
        <f t="shared" si="27"/>
        <v/>
      </c>
    </row>
    <row r="408" spans="1:7" x14ac:dyDescent="0.3">
      <c r="A408" s="165" t="s">
        <v>1655</v>
      </c>
      <c r="B408" s="165" t="s">
        <v>658</v>
      </c>
      <c r="C408" s="186" t="s">
        <v>1649</v>
      </c>
      <c r="D408" s="248" t="s">
        <v>1649</v>
      </c>
      <c r="F408" s="193" t="str">
        <f t="shared" si="26"/>
        <v/>
      </c>
      <c r="G408" s="193" t="str">
        <f t="shared" si="27"/>
        <v/>
      </c>
    </row>
    <row r="409" spans="1:7" x14ac:dyDescent="0.3">
      <c r="A409" s="165" t="s">
        <v>1656</v>
      </c>
      <c r="B409" s="165" t="s">
        <v>660</v>
      </c>
      <c r="C409" s="186" t="s">
        <v>1649</v>
      </c>
      <c r="D409" s="248" t="s">
        <v>1649</v>
      </c>
      <c r="F409" s="193" t="str">
        <f t="shared" si="26"/>
        <v/>
      </c>
      <c r="G409" s="193" t="str">
        <f t="shared" si="27"/>
        <v/>
      </c>
    </row>
    <row r="410" spans="1:7" x14ac:dyDescent="0.3">
      <c r="A410" s="165" t="s">
        <v>1657</v>
      </c>
      <c r="B410" s="165" t="s">
        <v>662</v>
      </c>
      <c r="C410" s="186" t="s">
        <v>1649</v>
      </c>
      <c r="D410" s="248" t="s">
        <v>1649</v>
      </c>
      <c r="F410" s="193" t="str">
        <f t="shared" si="26"/>
        <v/>
      </c>
      <c r="G410" s="193" t="str">
        <f t="shared" si="27"/>
        <v/>
      </c>
    </row>
    <row r="411" spans="1:7" x14ac:dyDescent="0.3">
      <c r="A411" s="165" t="s">
        <v>1658</v>
      </c>
      <c r="B411" s="195" t="s">
        <v>67</v>
      </c>
      <c r="C411" s="186">
        <f>SUM(C403:C410)</f>
        <v>0</v>
      </c>
      <c r="D411" s="248">
        <f>SUM(D403:D410)</f>
        <v>0</v>
      </c>
      <c r="F411" s="235">
        <f>SUM(F403:F410)</f>
        <v>0</v>
      </c>
      <c r="G411" s="235">
        <f>SUM(G403:G410)</f>
        <v>0</v>
      </c>
    </row>
    <row r="412" spans="1:7" x14ac:dyDescent="0.3">
      <c r="A412" s="165" t="s">
        <v>1659</v>
      </c>
      <c r="B412" s="198" t="s">
        <v>665</v>
      </c>
      <c r="C412" s="186"/>
      <c r="D412" s="248"/>
      <c r="F412" s="193" t="str">
        <f t="shared" ref="F412:F417" si="28">IF($C$411=0,"",IF(C412="[for completion]","",C412/$C$411))</f>
        <v/>
      </c>
      <c r="G412" s="193" t="str">
        <f t="shared" ref="G412:G417" si="29">IF($D$411=0,"",IF(D412="[for completion]","",D412/$D$411))</f>
        <v/>
      </c>
    </row>
    <row r="413" spans="1:7" x14ac:dyDescent="0.3">
      <c r="A413" s="165" t="s">
        <v>1660</v>
      </c>
      <c r="B413" s="198" t="s">
        <v>667</v>
      </c>
      <c r="C413" s="186"/>
      <c r="D413" s="248"/>
      <c r="F413" s="193" t="str">
        <f t="shared" si="28"/>
        <v/>
      </c>
      <c r="G413" s="193" t="str">
        <f t="shared" si="29"/>
        <v/>
      </c>
    </row>
    <row r="414" spans="1:7" x14ac:dyDescent="0.3">
      <c r="A414" s="165" t="s">
        <v>1661</v>
      </c>
      <c r="B414" s="198" t="s">
        <v>669</v>
      </c>
      <c r="C414" s="186"/>
      <c r="D414" s="248"/>
      <c r="F414" s="193" t="str">
        <f t="shared" si="28"/>
        <v/>
      </c>
      <c r="G414" s="193" t="str">
        <f t="shared" si="29"/>
        <v/>
      </c>
    </row>
    <row r="415" spans="1:7" x14ac:dyDescent="0.3">
      <c r="A415" s="165" t="s">
        <v>1662</v>
      </c>
      <c r="B415" s="198" t="s">
        <v>671</v>
      </c>
      <c r="C415" s="186"/>
      <c r="D415" s="248"/>
      <c r="F415" s="193" t="str">
        <f t="shared" si="28"/>
        <v/>
      </c>
      <c r="G415" s="193" t="str">
        <f t="shared" si="29"/>
        <v/>
      </c>
    </row>
    <row r="416" spans="1:7" x14ac:dyDescent="0.3">
      <c r="A416" s="165" t="s">
        <v>1663</v>
      </c>
      <c r="B416" s="198" t="s">
        <v>673</v>
      </c>
      <c r="C416" s="186"/>
      <c r="D416" s="248"/>
      <c r="F416" s="193" t="str">
        <f t="shared" si="28"/>
        <v/>
      </c>
      <c r="G416" s="193" t="str">
        <f t="shared" si="29"/>
        <v/>
      </c>
    </row>
    <row r="417" spans="1:7" x14ac:dyDescent="0.3">
      <c r="A417" s="165" t="s">
        <v>1664</v>
      </c>
      <c r="B417" s="198" t="s">
        <v>675</v>
      </c>
      <c r="C417" s="186"/>
      <c r="D417" s="248"/>
      <c r="F417" s="193" t="str">
        <f t="shared" si="28"/>
        <v/>
      </c>
      <c r="G417" s="193" t="str">
        <f t="shared" si="29"/>
        <v/>
      </c>
    </row>
    <row r="418" spans="1:7" x14ac:dyDescent="0.3">
      <c r="A418" s="165" t="s">
        <v>1665</v>
      </c>
      <c r="B418" s="198"/>
      <c r="F418" s="193"/>
      <c r="G418" s="193"/>
    </row>
    <row r="419" spans="1:7" x14ac:dyDescent="0.3">
      <c r="A419" s="165" t="s">
        <v>1666</v>
      </c>
      <c r="B419" s="198"/>
      <c r="F419" s="193"/>
      <c r="G419" s="193"/>
    </row>
    <row r="420" spans="1:7" x14ac:dyDescent="0.3">
      <c r="A420" s="165" t="s">
        <v>1667</v>
      </c>
      <c r="B420" s="198"/>
      <c r="F420" s="193"/>
      <c r="G420" s="235"/>
    </row>
    <row r="421" spans="1:7" x14ac:dyDescent="0.3">
      <c r="A421" s="182"/>
      <c r="B421" s="182" t="s">
        <v>1668</v>
      </c>
      <c r="C421" s="182" t="s">
        <v>736</v>
      </c>
      <c r="D421" s="182"/>
      <c r="E421" s="182"/>
      <c r="F421" s="182"/>
      <c r="G421" s="185"/>
    </row>
    <row r="422" spans="1:7" x14ac:dyDescent="0.3">
      <c r="A422" s="165" t="s">
        <v>1669</v>
      </c>
      <c r="B422" s="180" t="s">
        <v>737</v>
      </c>
      <c r="C422" s="235" t="s">
        <v>1601</v>
      </c>
      <c r="G422" s="165"/>
    </row>
    <row r="423" spans="1:7" x14ac:dyDescent="0.3">
      <c r="A423" s="165" t="s">
        <v>1670</v>
      </c>
      <c r="B423" s="180" t="s">
        <v>738</v>
      </c>
      <c r="C423" s="235" t="s">
        <v>1601</v>
      </c>
      <c r="G423" s="165"/>
    </row>
    <row r="424" spans="1:7" x14ac:dyDescent="0.3">
      <c r="A424" s="165" t="s">
        <v>1671</v>
      </c>
      <c r="B424" s="180" t="s">
        <v>739</v>
      </c>
      <c r="C424" s="235" t="s">
        <v>1601</v>
      </c>
      <c r="G424" s="165"/>
    </row>
    <row r="425" spans="1:7" x14ac:dyDescent="0.3">
      <c r="A425" s="165" t="s">
        <v>1672</v>
      </c>
      <c r="B425" s="180" t="s">
        <v>740</v>
      </c>
      <c r="C425" s="235" t="s">
        <v>1601</v>
      </c>
      <c r="G425" s="165"/>
    </row>
    <row r="426" spans="1:7" x14ac:dyDescent="0.3">
      <c r="A426" s="165" t="s">
        <v>1673</v>
      </c>
      <c r="B426" s="180" t="s">
        <v>741</v>
      </c>
      <c r="C426" s="235" t="s">
        <v>1601</v>
      </c>
      <c r="G426" s="165"/>
    </row>
    <row r="427" spans="1:7" x14ac:dyDescent="0.3">
      <c r="A427" s="165" t="s">
        <v>1674</v>
      </c>
      <c r="B427" s="180" t="s">
        <v>742</v>
      </c>
      <c r="C427" s="235" t="s">
        <v>1601</v>
      </c>
      <c r="G427" s="165"/>
    </row>
    <row r="428" spans="1:7" x14ac:dyDescent="0.3">
      <c r="A428" s="165" t="s">
        <v>1675</v>
      </c>
      <c r="B428" s="180" t="s">
        <v>743</v>
      </c>
      <c r="C428" s="235" t="s">
        <v>1601</v>
      </c>
      <c r="G428" s="165"/>
    </row>
    <row r="429" spans="1:7" x14ac:dyDescent="0.3">
      <c r="A429" s="165" t="s">
        <v>1676</v>
      </c>
      <c r="B429" s="180" t="s">
        <v>1677</v>
      </c>
      <c r="C429" s="235" t="s">
        <v>1601</v>
      </c>
      <c r="G429" s="165"/>
    </row>
    <row r="430" spans="1:7" x14ac:dyDescent="0.3">
      <c r="A430" s="165" t="s">
        <v>1678</v>
      </c>
      <c r="B430" s="180" t="s">
        <v>1679</v>
      </c>
      <c r="C430" s="235" t="s">
        <v>1601</v>
      </c>
      <c r="G430" s="165"/>
    </row>
    <row r="431" spans="1:7" x14ac:dyDescent="0.3">
      <c r="A431" s="165" t="s">
        <v>1680</v>
      </c>
      <c r="B431" s="180" t="s">
        <v>1681</v>
      </c>
      <c r="C431" s="235" t="s">
        <v>1601</v>
      </c>
      <c r="G431" s="165"/>
    </row>
    <row r="432" spans="1:7" x14ac:dyDescent="0.3">
      <c r="A432" s="165" t="s">
        <v>1682</v>
      </c>
      <c r="B432" s="180" t="s">
        <v>744</v>
      </c>
      <c r="C432" s="235" t="s">
        <v>1601</v>
      </c>
      <c r="G432" s="165"/>
    </row>
    <row r="433" spans="1:7" x14ac:dyDescent="0.3">
      <c r="A433" s="165" t="s">
        <v>1683</v>
      </c>
      <c r="B433" s="180" t="s">
        <v>745</v>
      </c>
      <c r="C433" s="235" t="s">
        <v>1601</v>
      </c>
      <c r="G433" s="165"/>
    </row>
    <row r="434" spans="1:7" x14ac:dyDescent="0.3">
      <c r="A434" s="165" t="s">
        <v>1684</v>
      </c>
      <c r="B434" s="180" t="s">
        <v>65</v>
      </c>
      <c r="C434" s="235" t="s">
        <v>1601</v>
      </c>
      <c r="G434" s="165"/>
    </row>
    <row r="435" spans="1:7" x14ac:dyDescent="0.3">
      <c r="A435" s="165" t="s">
        <v>1685</v>
      </c>
      <c r="B435" s="198" t="s">
        <v>1686</v>
      </c>
      <c r="C435" s="235"/>
      <c r="G435" s="165"/>
    </row>
    <row r="436" spans="1:7" x14ac:dyDescent="0.3">
      <c r="A436" s="165" t="s">
        <v>1687</v>
      </c>
      <c r="B436" s="198" t="s">
        <v>171</v>
      </c>
      <c r="C436" s="235"/>
      <c r="G436" s="165"/>
    </row>
    <row r="437" spans="1:7" x14ac:dyDescent="0.3">
      <c r="A437" s="165" t="s">
        <v>1688</v>
      </c>
      <c r="B437" s="198" t="s">
        <v>171</v>
      </c>
      <c r="C437" s="235"/>
      <c r="G437" s="165"/>
    </row>
    <row r="438" spans="1:7" x14ac:dyDescent="0.3">
      <c r="A438" s="165" t="s">
        <v>1689</v>
      </c>
      <c r="B438" s="198" t="s">
        <v>171</v>
      </c>
      <c r="C438" s="235"/>
      <c r="G438" s="165"/>
    </row>
    <row r="439" spans="1:7" x14ac:dyDescent="0.3">
      <c r="A439" s="165" t="s">
        <v>1690</v>
      </c>
      <c r="B439" s="198" t="s">
        <v>171</v>
      </c>
      <c r="C439" s="235"/>
      <c r="G439" s="165"/>
    </row>
    <row r="440" spans="1:7" x14ac:dyDescent="0.3">
      <c r="A440" s="165" t="s">
        <v>1691</v>
      </c>
      <c r="B440" s="198" t="s">
        <v>171</v>
      </c>
      <c r="C440" s="235"/>
      <c r="G440" s="165"/>
    </row>
    <row r="441" spans="1:7" x14ac:dyDescent="0.3">
      <c r="A441" s="165" t="s">
        <v>1692</v>
      </c>
      <c r="B441" s="198" t="s">
        <v>171</v>
      </c>
      <c r="C441" s="235"/>
      <c r="G441" s="165"/>
    </row>
    <row r="442" spans="1:7" x14ac:dyDescent="0.3">
      <c r="A442" s="165" t="s">
        <v>1693</v>
      </c>
      <c r="B442" s="198" t="s">
        <v>171</v>
      </c>
      <c r="C442" s="235"/>
      <c r="G442" s="165"/>
    </row>
    <row r="443" spans="1:7" x14ac:dyDescent="0.3">
      <c r="A443" s="165" t="s">
        <v>1694</v>
      </c>
      <c r="B443" s="198" t="s">
        <v>171</v>
      </c>
      <c r="C443" s="235"/>
      <c r="G443" s="165"/>
    </row>
    <row r="444" spans="1:7" x14ac:dyDescent="0.3">
      <c r="A444" s="165" t="s">
        <v>1695</v>
      </c>
      <c r="B444" s="198" t="s">
        <v>171</v>
      </c>
      <c r="C444" s="235"/>
      <c r="G444" s="165"/>
    </row>
    <row r="445" spans="1:7" x14ac:dyDescent="0.3">
      <c r="A445" s="165" t="s">
        <v>1696</v>
      </c>
      <c r="B445" s="198" t="s">
        <v>171</v>
      </c>
      <c r="C445" s="235"/>
      <c r="G445" s="165"/>
    </row>
    <row r="446" spans="1:7" x14ac:dyDescent="0.3">
      <c r="A446" s="165" t="s">
        <v>1697</v>
      </c>
      <c r="B446" s="198" t="s">
        <v>171</v>
      </c>
      <c r="C446" s="235"/>
    </row>
    <row r="447" spans="1:7" x14ac:dyDescent="0.3">
      <c r="A447" s="165" t="s">
        <v>1698</v>
      </c>
      <c r="B447" s="198" t="s">
        <v>171</v>
      </c>
      <c r="C447" s="235"/>
    </row>
    <row r="448" spans="1:7" x14ac:dyDescent="0.3">
      <c r="A448" s="165" t="s">
        <v>1699</v>
      </c>
      <c r="B448" s="198" t="s">
        <v>171</v>
      </c>
      <c r="C448" s="235"/>
    </row>
    <row r="449" spans="1:7" x14ac:dyDescent="0.3">
      <c r="A449" s="212"/>
      <c r="B449" s="212" t="s">
        <v>1700</v>
      </c>
      <c r="C449" s="182" t="s">
        <v>53</v>
      </c>
      <c r="D449" s="182" t="s">
        <v>1701</v>
      </c>
      <c r="E449" s="182"/>
      <c r="F449" s="182" t="s">
        <v>464</v>
      </c>
      <c r="G449" s="182" t="s">
        <v>1702</v>
      </c>
    </row>
    <row r="450" spans="1:7" x14ac:dyDescent="0.3">
      <c r="A450" s="165" t="s">
        <v>1703</v>
      </c>
      <c r="B450" s="180" t="s">
        <v>581</v>
      </c>
      <c r="C450" s="186" t="s">
        <v>1601</v>
      </c>
      <c r="D450" s="248" t="s">
        <v>1601</v>
      </c>
      <c r="E450" s="168"/>
      <c r="F450" s="193" t="str">
        <f>IF($C$468=0,"",IF(C450="[for completion]","",IF(C450="","",C450/$C$468)))</f>
        <v/>
      </c>
      <c r="G450" s="193" t="str">
        <f>IF($D$468=0,"",IF(D450="[for completion]","",IF(D450="","",D450/$D$468)))</f>
        <v/>
      </c>
    </row>
    <row r="451" spans="1:7" x14ac:dyDescent="0.3">
      <c r="A451" s="165" t="s">
        <v>1704</v>
      </c>
      <c r="B451" s="180" t="s">
        <v>581</v>
      </c>
      <c r="C451" s="186" t="s">
        <v>1601</v>
      </c>
      <c r="D451" s="248" t="s">
        <v>1601</v>
      </c>
      <c r="E451" s="168"/>
      <c r="F451" s="193" t="str">
        <f t="shared" ref="F451:F467" si="30">IF($C$468=0,"",IF(C451="[for completion]","",IF(C451="","",C451/$C$468)))</f>
        <v/>
      </c>
      <c r="G451" s="193" t="str">
        <f t="shared" ref="G451:G467" si="31">IF($D$468=0,"",IF(D451="[for completion]","",IF(D451="","",D451/$D$468)))</f>
        <v/>
      </c>
    </row>
    <row r="452" spans="1:7" x14ac:dyDescent="0.3">
      <c r="A452" s="165" t="s">
        <v>1705</v>
      </c>
      <c r="B452" s="180" t="s">
        <v>581</v>
      </c>
      <c r="C452" s="186" t="s">
        <v>1601</v>
      </c>
      <c r="D452" s="248" t="s">
        <v>1601</v>
      </c>
      <c r="E452" s="168"/>
      <c r="F452" s="193" t="str">
        <f t="shared" si="30"/>
        <v/>
      </c>
      <c r="G452" s="193" t="str">
        <f t="shared" si="31"/>
        <v/>
      </c>
    </row>
    <row r="453" spans="1:7" x14ac:dyDescent="0.3">
      <c r="A453" s="165" t="s">
        <v>1706</v>
      </c>
      <c r="B453" s="180" t="s">
        <v>581</v>
      </c>
      <c r="C453" s="186" t="s">
        <v>1601</v>
      </c>
      <c r="D453" s="248" t="s">
        <v>1601</v>
      </c>
      <c r="E453" s="168"/>
      <c r="F453" s="193" t="str">
        <f t="shared" si="30"/>
        <v/>
      </c>
      <c r="G453" s="193" t="str">
        <f t="shared" si="31"/>
        <v/>
      </c>
    </row>
    <row r="454" spans="1:7" x14ac:dyDescent="0.3">
      <c r="A454" s="165" t="s">
        <v>1707</v>
      </c>
      <c r="B454" s="180" t="s">
        <v>581</v>
      </c>
      <c r="C454" s="186" t="s">
        <v>1601</v>
      </c>
      <c r="D454" s="248" t="s">
        <v>1601</v>
      </c>
      <c r="E454" s="168"/>
      <c r="F454" s="193" t="str">
        <f t="shared" si="30"/>
        <v/>
      </c>
      <c r="G454" s="193" t="str">
        <f t="shared" si="31"/>
        <v/>
      </c>
    </row>
    <row r="455" spans="1:7" x14ac:dyDescent="0.3">
      <c r="A455" s="165" t="s">
        <v>1708</v>
      </c>
      <c r="B455" s="180" t="s">
        <v>581</v>
      </c>
      <c r="C455" s="186" t="s">
        <v>1601</v>
      </c>
      <c r="D455" s="248" t="s">
        <v>1601</v>
      </c>
      <c r="E455" s="168"/>
      <c r="F455" s="193" t="str">
        <f t="shared" si="30"/>
        <v/>
      </c>
      <c r="G455" s="193" t="str">
        <f t="shared" si="31"/>
        <v/>
      </c>
    </row>
    <row r="456" spans="1:7" x14ac:dyDescent="0.3">
      <c r="A456" s="165" t="s">
        <v>1709</v>
      </c>
      <c r="B456" s="180" t="s">
        <v>581</v>
      </c>
      <c r="C456" s="186" t="s">
        <v>1601</v>
      </c>
      <c r="D456" s="248" t="s">
        <v>1601</v>
      </c>
      <c r="E456" s="168"/>
      <c r="F456" s="193" t="str">
        <f t="shared" si="30"/>
        <v/>
      </c>
      <c r="G456" s="193" t="str">
        <f t="shared" si="31"/>
        <v/>
      </c>
    </row>
    <row r="457" spans="1:7" x14ac:dyDescent="0.3">
      <c r="A457" s="165" t="s">
        <v>1710</v>
      </c>
      <c r="B457" s="180" t="s">
        <v>581</v>
      </c>
      <c r="C457" s="186" t="s">
        <v>1601</v>
      </c>
      <c r="D457" s="248" t="s">
        <v>1601</v>
      </c>
      <c r="E457" s="168"/>
      <c r="F457" s="193" t="str">
        <f t="shared" si="30"/>
        <v/>
      </c>
      <c r="G457" s="193" t="str">
        <f t="shared" si="31"/>
        <v/>
      </c>
    </row>
    <row r="458" spans="1:7" x14ac:dyDescent="0.3">
      <c r="A458" s="165" t="s">
        <v>1711</v>
      </c>
      <c r="B458" s="180" t="s">
        <v>581</v>
      </c>
      <c r="C458" s="186" t="s">
        <v>1601</v>
      </c>
      <c r="D458" s="248" t="s">
        <v>1601</v>
      </c>
      <c r="E458" s="168"/>
      <c r="F458" s="193" t="str">
        <f t="shared" si="30"/>
        <v/>
      </c>
      <c r="G458" s="193" t="str">
        <f t="shared" si="31"/>
        <v/>
      </c>
    </row>
    <row r="459" spans="1:7" x14ac:dyDescent="0.3">
      <c r="A459" s="165" t="s">
        <v>1712</v>
      </c>
      <c r="B459" s="180" t="s">
        <v>581</v>
      </c>
      <c r="C459" s="186" t="s">
        <v>1601</v>
      </c>
      <c r="D459" s="248" t="s">
        <v>1601</v>
      </c>
      <c r="E459" s="168"/>
      <c r="F459" s="193" t="str">
        <f t="shared" si="30"/>
        <v/>
      </c>
      <c r="G459" s="193" t="str">
        <f t="shared" si="31"/>
        <v/>
      </c>
    </row>
    <row r="460" spans="1:7" x14ac:dyDescent="0.3">
      <c r="A460" s="165" t="s">
        <v>1713</v>
      </c>
      <c r="B460" s="180" t="s">
        <v>581</v>
      </c>
      <c r="C460" s="186" t="s">
        <v>1601</v>
      </c>
      <c r="D460" s="248" t="s">
        <v>1601</v>
      </c>
      <c r="E460" s="168"/>
      <c r="F460" s="193" t="str">
        <f t="shared" si="30"/>
        <v/>
      </c>
      <c r="G460" s="193" t="str">
        <f t="shared" si="31"/>
        <v/>
      </c>
    </row>
    <row r="461" spans="1:7" x14ac:dyDescent="0.3">
      <c r="A461" s="165" t="s">
        <v>1714</v>
      </c>
      <c r="B461" s="180" t="s">
        <v>581</v>
      </c>
      <c r="C461" s="186" t="s">
        <v>1601</v>
      </c>
      <c r="D461" s="248" t="s">
        <v>1601</v>
      </c>
      <c r="E461" s="168"/>
      <c r="F461" s="193" t="str">
        <f t="shared" si="30"/>
        <v/>
      </c>
      <c r="G461" s="193" t="str">
        <f t="shared" si="31"/>
        <v/>
      </c>
    </row>
    <row r="462" spans="1:7" x14ac:dyDescent="0.3">
      <c r="A462" s="165" t="s">
        <v>1715</v>
      </c>
      <c r="B462" s="180" t="s">
        <v>581</v>
      </c>
      <c r="C462" s="186" t="s">
        <v>1601</v>
      </c>
      <c r="D462" s="248" t="s">
        <v>1601</v>
      </c>
      <c r="E462" s="168"/>
      <c r="F462" s="193" t="str">
        <f t="shared" si="30"/>
        <v/>
      </c>
      <c r="G462" s="193" t="str">
        <f t="shared" si="31"/>
        <v/>
      </c>
    </row>
    <row r="463" spans="1:7" x14ac:dyDescent="0.3">
      <c r="A463" s="165" t="s">
        <v>1716</v>
      </c>
      <c r="B463" s="180" t="s">
        <v>581</v>
      </c>
      <c r="C463" s="186" t="s">
        <v>1601</v>
      </c>
      <c r="D463" s="248" t="s">
        <v>1601</v>
      </c>
      <c r="E463" s="168"/>
      <c r="F463" s="193" t="str">
        <f t="shared" si="30"/>
        <v/>
      </c>
      <c r="G463" s="193" t="str">
        <f t="shared" si="31"/>
        <v/>
      </c>
    </row>
    <row r="464" spans="1:7" x14ac:dyDescent="0.3">
      <c r="A464" s="165" t="s">
        <v>1717</v>
      </c>
      <c r="B464" s="180" t="s">
        <v>581</v>
      </c>
      <c r="C464" s="186" t="s">
        <v>1601</v>
      </c>
      <c r="D464" s="248" t="s">
        <v>1601</v>
      </c>
      <c r="E464" s="168"/>
      <c r="F464" s="193" t="str">
        <f t="shared" si="30"/>
        <v/>
      </c>
      <c r="G464" s="193" t="str">
        <f t="shared" si="31"/>
        <v/>
      </c>
    </row>
    <row r="465" spans="1:7" x14ac:dyDescent="0.3">
      <c r="A465" s="165" t="s">
        <v>1718</v>
      </c>
      <c r="B465" s="180" t="s">
        <v>581</v>
      </c>
      <c r="C465" s="186" t="s">
        <v>1601</v>
      </c>
      <c r="D465" s="248" t="s">
        <v>1601</v>
      </c>
      <c r="E465" s="168"/>
      <c r="F465" s="193" t="str">
        <f t="shared" si="30"/>
        <v/>
      </c>
      <c r="G465" s="193" t="str">
        <f t="shared" si="31"/>
        <v/>
      </c>
    </row>
    <row r="466" spans="1:7" x14ac:dyDescent="0.3">
      <c r="A466" s="165" t="s">
        <v>1719</v>
      </c>
      <c r="B466" s="180" t="s">
        <v>581</v>
      </c>
      <c r="C466" s="186" t="s">
        <v>1601</v>
      </c>
      <c r="D466" s="248" t="s">
        <v>1601</v>
      </c>
      <c r="E466" s="168"/>
      <c r="F466" s="193" t="str">
        <f t="shared" si="30"/>
        <v/>
      </c>
      <c r="G466" s="193" t="str">
        <f t="shared" si="31"/>
        <v/>
      </c>
    </row>
    <row r="467" spans="1:7" x14ac:dyDescent="0.3">
      <c r="A467" s="165" t="s">
        <v>1720</v>
      </c>
      <c r="B467" s="180" t="s">
        <v>1502</v>
      </c>
      <c r="C467" s="186" t="s">
        <v>1601</v>
      </c>
      <c r="D467" s="248" t="s">
        <v>1601</v>
      </c>
      <c r="E467" s="168"/>
      <c r="F467" s="193" t="str">
        <f t="shared" si="30"/>
        <v/>
      </c>
      <c r="G467" s="193" t="str">
        <f t="shared" si="31"/>
        <v/>
      </c>
    </row>
    <row r="468" spans="1:7" x14ac:dyDescent="0.3">
      <c r="A468" s="165" t="s">
        <v>1721</v>
      </c>
      <c r="B468" s="180" t="s">
        <v>67</v>
      </c>
      <c r="C468" s="186">
        <f>SUM(C450:C467)</f>
        <v>0</v>
      </c>
      <c r="D468" s="248">
        <f>SUM(D450:D467)</f>
        <v>0</v>
      </c>
      <c r="E468" s="168"/>
      <c r="F468" s="235">
        <f>SUM(F450:F467)</f>
        <v>0</v>
      </c>
      <c r="G468" s="235">
        <f>SUM(G450:G467)</f>
        <v>0</v>
      </c>
    </row>
    <row r="469" spans="1:7" x14ac:dyDescent="0.3">
      <c r="A469" s="165" t="s">
        <v>1722</v>
      </c>
      <c r="B469" s="180"/>
      <c r="E469" s="168"/>
      <c r="F469" s="168"/>
      <c r="G469" s="168"/>
    </row>
    <row r="470" spans="1:7" x14ac:dyDescent="0.3">
      <c r="A470" s="165" t="s">
        <v>1723</v>
      </c>
      <c r="B470" s="180"/>
      <c r="E470" s="168"/>
      <c r="F470" s="168"/>
      <c r="G470" s="168"/>
    </row>
    <row r="471" spans="1:7" x14ac:dyDescent="0.3">
      <c r="A471" s="165" t="s">
        <v>1724</v>
      </c>
      <c r="B471" s="180"/>
      <c r="E471" s="168"/>
      <c r="F471" s="168"/>
      <c r="G471" s="168"/>
    </row>
    <row r="472" spans="1:7" ht="29" x14ac:dyDescent="0.3">
      <c r="A472" s="212"/>
      <c r="B472" s="212" t="s">
        <v>1725</v>
      </c>
      <c r="C472" s="182" t="s">
        <v>53</v>
      </c>
      <c r="D472" s="182" t="s">
        <v>1701</v>
      </c>
      <c r="E472" s="182"/>
      <c r="F472" s="182" t="s">
        <v>464</v>
      </c>
      <c r="G472" s="182" t="s">
        <v>1702</v>
      </c>
    </row>
    <row r="473" spans="1:7" x14ac:dyDescent="0.3">
      <c r="A473" s="165" t="s">
        <v>1726</v>
      </c>
      <c r="B473" s="180" t="s">
        <v>581</v>
      </c>
      <c r="C473" s="186" t="s">
        <v>1601</v>
      </c>
      <c r="D473" s="248" t="s">
        <v>1601</v>
      </c>
      <c r="E473" s="168"/>
      <c r="F473" s="193" t="str">
        <f>IF($C$491=0,"",IF(C473="[for completion]","",IF(C473="","",C473/$C$491)))</f>
        <v/>
      </c>
      <c r="G473" s="193" t="str">
        <f>IF($D$491=0,"",IF(D473="[for completion]","",IF(D473="","",D473/$D$491)))</f>
        <v/>
      </c>
    </row>
    <row r="474" spans="1:7" x14ac:dyDescent="0.3">
      <c r="A474" s="165" t="s">
        <v>1727</v>
      </c>
      <c r="B474" s="180" t="s">
        <v>581</v>
      </c>
      <c r="C474" s="186" t="s">
        <v>1601</v>
      </c>
      <c r="D474" s="248" t="s">
        <v>1601</v>
      </c>
      <c r="E474" s="168"/>
      <c r="F474" s="193" t="str">
        <f t="shared" ref="F474:F490" si="32">IF($C$491=0,"",IF(C474="[for completion]","",IF(C474="","",C474/$C$491)))</f>
        <v/>
      </c>
      <c r="G474" s="193" t="str">
        <f t="shared" ref="G474:G490" si="33">IF($D$491=0,"",IF(D474="[for completion]","",IF(D474="","",D474/$D$491)))</f>
        <v/>
      </c>
    </row>
    <row r="475" spans="1:7" x14ac:dyDescent="0.3">
      <c r="A475" s="165" t="s">
        <v>1728</v>
      </c>
      <c r="B475" s="180" t="s">
        <v>581</v>
      </c>
      <c r="C475" s="186" t="s">
        <v>1601</v>
      </c>
      <c r="D475" s="248" t="s">
        <v>1601</v>
      </c>
      <c r="E475" s="168"/>
      <c r="F475" s="193" t="str">
        <f t="shared" si="32"/>
        <v/>
      </c>
      <c r="G475" s="193" t="str">
        <f t="shared" si="33"/>
        <v/>
      </c>
    </row>
    <row r="476" spans="1:7" x14ac:dyDescent="0.3">
      <c r="A476" s="165" t="s">
        <v>1729</v>
      </c>
      <c r="B476" s="180" t="s">
        <v>581</v>
      </c>
      <c r="C476" s="186" t="s">
        <v>1601</v>
      </c>
      <c r="D476" s="248" t="s">
        <v>1601</v>
      </c>
      <c r="E476" s="168"/>
      <c r="F476" s="193" t="str">
        <f t="shared" si="32"/>
        <v/>
      </c>
      <c r="G476" s="193" t="str">
        <f t="shared" si="33"/>
        <v/>
      </c>
    </row>
    <row r="477" spans="1:7" x14ac:dyDescent="0.3">
      <c r="A477" s="165" t="s">
        <v>1730</v>
      </c>
      <c r="B477" s="180" t="s">
        <v>581</v>
      </c>
      <c r="C477" s="186" t="s">
        <v>1601</v>
      </c>
      <c r="D477" s="248" t="s">
        <v>1601</v>
      </c>
      <c r="E477" s="168"/>
      <c r="F477" s="193" t="str">
        <f t="shared" si="32"/>
        <v/>
      </c>
      <c r="G477" s="193" t="str">
        <f t="shared" si="33"/>
        <v/>
      </c>
    </row>
    <row r="478" spans="1:7" x14ac:dyDescent="0.3">
      <c r="A478" s="165" t="s">
        <v>1731</v>
      </c>
      <c r="B478" s="180" t="s">
        <v>581</v>
      </c>
      <c r="C478" s="186" t="s">
        <v>1601</v>
      </c>
      <c r="D478" s="248" t="s">
        <v>1601</v>
      </c>
      <c r="E478" s="168"/>
      <c r="F478" s="193" t="str">
        <f t="shared" si="32"/>
        <v/>
      </c>
      <c r="G478" s="193" t="str">
        <f t="shared" si="33"/>
        <v/>
      </c>
    </row>
    <row r="479" spans="1:7" x14ac:dyDescent="0.3">
      <c r="A479" s="165" t="s">
        <v>1732</v>
      </c>
      <c r="B479" s="180" t="s">
        <v>581</v>
      </c>
      <c r="C479" s="186" t="s">
        <v>1601</v>
      </c>
      <c r="D479" s="248" t="s">
        <v>1601</v>
      </c>
      <c r="E479" s="168"/>
      <c r="F479" s="193" t="str">
        <f t="shared" si="32"/>
        <v/>
      </c>
      <c r="G479" s="193" t="str">
        <f t="shared" si="33"/>
        <v/>
      </c>
    </row>
    <row r="480" spans="1:7" x14ac:dyDescent="0.3">
      <c r="A480" s="165" t="s">
        <v>1733</v>
      </c>
      <c r="B480" s="180" t="s">
        <v>581</v>
      </c>
      <c r="C480" s="186" t="s">
        <v>1601</v>
      </c>
      <c r="D480" s="248" t="s">
        <v>1601</v>
      </c>
      <c r="E480" s="168"/>
      <c r="F480" s="193" t="str">
        <f t="shared" si="32"/>
        <v/>
      </c>
      <c r="G480" s="193" t="str">
        <f t="shared" si="33"/>
        <v/>
      </c>
    </row>
    <row r="481" spans="1:7" x14ac:dyDescent="0.3">
      <c r="A481" s="165" t="s">
        <v>1734</v>
      </c>
      <c r="B481" s="180" t="s">
        <v>581</v>
      </c>
      <c r="C481" s="186" t="s">
        <v>1601</v>
      </c>
      <c r="D481" s="248" t="s">
        <v>1601</v>
      </c>
      <c r="E481" s="168"/>
      <c r="F481" s="193" t="str">
        <f t="shared" si="32"/>
        <v/>
      </c>
      <c r="G481" s="193" t="str">
        <f t="shared" si="33"/>
        <v/>
      </c>
    </row>
    <row r="482" spans="1:7" x14ac:dyDescent="0.3">
      <c r="A482" s="165" t="s">
        <v>1735</v>
      </c>
      <c r="B482" s="180" t="s">
        <v>581</v>
      </c>
      <c r="C482" s="186" t="s">
        <v>1601</v>
      </c>
      <c r="D482" s="248" t="s">
        <v>1601</v>
      </c>
      <c r="E482" s="168"/>
      <c r="F482" s="193" t="str">
        <f t="shared" si="32"/>
        <v/>
      </c>
      <c r="G482" s="193" t="str">
        <f t="shared" si="33"/>
        <v/>
      </c>
    </row>
    <row r="483" spans="1:7" x14ac:dyDescent="0.3">
      <c r="A483" s="165" t="s">
        <v>1736</v>
      </c>
      <c r="B483" s="180" t="s">
        <v>581</v>
      </c>
      <c r="C483" s="186" t="s">
        <v>1601</v>
      </c>
      <c r="D483" s="248" t="s">
        <v>1601</v>
      </c>
      <c r="E483" s="168"/>
      <c r="F483" s="193" t="str">
        <f t="shared" si="32"/>
        <v/>
      </c>
      <c r="G483" s="193" t="str">
        <f t="shared" si="33"/>
        <v/>
      </c>
    </row>
    <row r="484" spans="1:7" x14ac:dyDescent="0.3">
      <c r="A484" s="165" t="s">
        <v>1737</v>
      </c>
      <c r="B484" s="180" t="s">
        <v>581</v>
      </c>
      <c r="C484" s="186" t="s">
        <v>1601</v>
      </c>
      <c r="D484" s="248" t="s">
        <v>1601</v>
      </c>
      <c r="E484" s="168"/>
      <c r="F484" s="193" t="str">
        <f t="shared" si="32"/>
        <v/>
      </c>
      <c r="G484" s="193" t="str">
        <f t="shared" si="33"/>
        <v/>
      </c>
    </row>
    <row r="485" spans="1:7" x14ac:dyDescent="0.3">
      <c r="A485" s="165" t="s">
        <v>1738</v>
      </c>
      <c r="B485" s="180" t="s">
        <v>581</v>
      </c>
      <c r="C485" s="186" t="s">
        <v>1601</v>
      </c>
      <c r="D485" s="248" t="s">
        <v>1601</v>
      </c>
      <c r="E485" s="168"/>
      <c r="F485" s="193" t="str">
        <f t="shared" si="32"/>
        <v/>
      </c>
      <c r="G485" s="193" t="str">
        <f t="shared" si="33"/>
        <v/>
      </c>
    </row>
    <row r="486" spans="1:7" x14ac:dyDescent="0.3">
      <c r="A486" s="165" t="s">
        <v>1739</v>
      </c>
      <c r="B486" s="180" t="s">
        <v>581</v>
      </c>
      <c r="C486" s="186" t="s">
        <v>1601</v>
      </c>
      <c r="D486" s="248" t="s">
        <v>1601</v>
      </c>
      <c r="E486" s="168"/>
      <c r="F486" s="193" t="str">
        <f t="shared" si="32"/>
        <v/>
      </c>
      <c r="G486" s="193" t="str">
        <f t="shared" si="33"/>
        <v/>
      </c>
    </row>
    <row r="487" spans="1:7" x14ac:dyDescent="0.3">
      <c r="A487" s="165" t="s">
        <v>1740</v>
      </c>
      <c r="B487" s="180" t="s">
        <v>581</v>
      </c>
      <c r="C487" s="186" t="s">
        <v>1601</v>
      </c>
      <c r="D487" s="248" t="s">
        <v>1601</v>
      </c>
      <c r="E487" s="168"/>
      <c r="F487" s="193" t="str">
        <f t="shared" si="32"/>
        <v/>
      </c>
      <c r="G487" s="193" t="str">
        <f t="shared" si="33"/>
        <v/>
      </c>
    </row>
    <row r="488" spans="1:7" x14ac:dyDescent="0.3">
      <c r="A488" s="165" t="s">
        <v>1741</v>
      </c>
      <c r="B488" s="180" t="s">
        <v>581</v>
      </c>
      <c r="C488" s="186" t="s">
        <v>1601</v>
      </c>
      <c r="D488" s="248" t="s">
        <v>1601</v>
      </c>
      <c r="E488" s="168"/>
      <c r="F488" s="193" t="str">
        <f t="shared" si="32"/>
        <v/>
      </c>
      <c r="G488" s="193" t="str">
        <f t="shared" si="33"/>
        <v/>
      </c>
    </row>
    <row r="489" spans="1:7" x14ac:dyDescent="0.3">
      <c r="A489" s="165" t="s">
        <v>1742</v>
      </c>
      <c r="B489" s="180" t="s">
        <v>581</v>
      </c>
      <c r="C489" s="186" t="s">
        <v>1601</v>
      </c>
      <c r="D489" s="248" t="s">
        <v>1601</v>
      </c>
      <c r="E489" s="168"/>
      <c r="F489" s="193" t="str">
        <f t="shared" si="32"/>
        <v/>
      </c>
      <c r="G489" s="193" t="str">
        <f t="shared" si="33"/>
        <v/>
      </c>
    </row>
    <row r="490" spans="1:7" x14ac:dyDescent="0.3">
      <c r="A490" s="165" t="s">
        <v>1743</v>
      </c>
      <c r="B490" s="180" t="s">
        <v>1502</v>
      </c>
      <c r="C490" s="186" t="s">
        <v>1601</v>
      </c>
      <c r="D490" s="248" t="s">
        <v>1601</v>
      </c>
      <c r="E490" s="168"/>
      <c r="F490" s="193" t="str">
        <f t="shared" si="32"/>
        <v/>
      </c>
      <c r="G490" s="193" t="str">
        <f t="shared" si="33"/>
        <v/>
      </c>
    </row>
    <row r="491" spans="1:7" x14ac:dyDescent="0.3">
      <c r="A491" s="165" t="s">
        <v>1744</v>
      </c>
      <c r="B491" s="180" t="s">
        <v>67</v>
      </c>
      <c r="C491" s="186">
        <f>SUM(C473:C490)</f>
        <v>0</v>
      </c>
      <c r="D491" s="248">
        <f>SUM(D473:D490)</f>
        <v>0</v>
      </c>
      <c r="E491" s="168"/>
      <c r="F491" s="235">
        <f>SUM(F473:F490)</f>
        <v>0</v>
      </c>
      <c r="G491" s="235">
        <f>SUM(G473:G490)</f>
        <v>0</v>
      </c>
    </row>
    <row r="492" spans="1:7" x14ac:dyDescent="0.3">
      <c r="A492" s="165" t="s">
        <v>1745</v>
      </c>
      <c r="B492" s="180"/>
      <c r="E492" s="168"/>
      <c r="F492" s="168"/>
      <c r="G492" s="168"/>
    </row>
    <row r="493" spans="1:7" x14ac:dyDescent="0.3">
      <c r="A493" s="165" t="s">
        <v>1746</v>
      </c>
      <c r="B493" s="180"/>
      <c r="E493" s="168"/>
      <c r="F493" s="168"/>
      <c r="G493" s="168"/>
    </row>
    <row r="494" spans="1:7" x14ac:dyDescent="0.3">
      <c r="A494" s="165" t="s">
        <v>1747</v>
      </c>
      <c r="B494" s="180"/>
      <c r="E494" s="168"/>
      <c r="F494" s="168"/>
      <c r="G494" s="168"/>
    </row>
    <row r="495" spans="1:7" x14ac:dyDescent="0.3">
      <c r="A495" s="212"/>
      <c r="B495" s="212" t="s">
        <v>1748</v>
      </c>
      <c r="C495" s="182" t="s">
        <v>53</v>
      </c>
      <c r="D495" s="182" t="s">
        <v>1701</v>
      </c>
      <c r="E495" s="182"/>
      <c r="F495" s="182" t="s">
        <v>464</v>
      </c>
      <c r="G495" s="182" t="s">
        <v>1702</v>
      </c>
    </row>
    <row r="496" spans="1:7" x14ac:dyDescent="0.3">
      <c r="A496" s="165" t="s">
        <v>1749</v>
      </c>
      <c r="B496" s="180" t="s">
        <v>1532</v>
      </c>
      <c r="C496" s="186" t="s">
        <v>1601</v>
      </c>
      <c r="D496" s="248" t="s">
        <v>1601</v>
      </c>
      <c r="E496" s="168"/>
      <c r="F496" s="193" t="str">
        <f>IF($C$506=0,"",IF(C496="[for completion]","",IF(C496="","",C496/$C$506)))</f>
        <v/>
      </c>
      <c r="G496" s="193" t="str">
        <f>IF($D$506=0,"",IF(D496="[for completion]","",IF(D496="","",D496/$D$506)))</f>
        <v/>
      </c>
    </row>
    <row r="497" spans="1:7" x14ac:dyDescent="0.3">
      <c r="A497" s="165" t="s">
        <v>1750</v>
      </c>
      <c r="B497" s="180" t="s">
        <v>1534</v>
      </c>
      <c r="C497" s="186" t="s">
        <v>1601</v>
      </c>
      <c r="D497" s="248" t="s">
        <v>1601</v>
      </c>
      <c r="E497" s="168"/>
      <c r="F497" s="193" t="str">
        <f t="shared" ref="F497:F505" si="34">IF($C$506=0,"",IF(C497="[for completion]","",IF(C497="","",C497/$C$506)))</f>
        <v/>
      </c>
      <c r="G497" s="193" t="str">
        <f t="shared" ref="G497:G505" si="35">IF($D$506=0,"",IF(D497="[for completion]","",IF(D497="","",D497/$D$506)))</f>
        <v/>
      </c>
    </row>
    <row r="498" spans="1:7" x14ac:dyDescent="0.3">
      <c r="A498" s="165" t="s">
        <v>1751</v>
      </c>
      <c r="B498" s="180" t="s">
        <v>1536</v>
      </c>
      <c r="C498" s="186" t="s">
        <v>1601</v>
      </c>
      <c r="D498" s="248" t="s">
        <v>1601</v>
      </c>
      <c r="E498" s="168"/>
      <c r="F498" s="193" t="str">
        <f t="shared" si="34"/>
        <v/>
      </c>
      <c r="G498" s="193" t="str">
        <f t="shared" si="35"/>
        <v/>
      </c>
    </row>
    <row r="499" spans="1:7" x14ac:dyDescent="0.3">
      <c r="A499" s="165" t="s">
        <v>1752</v>
      </c>
      <c r="B499" s="180" t="s">
        <v>1538</v>
      </c>
      <c r="C499" s="186" t="s">
        <v>1601</v>
      </c>
      <c r="D499" s="248" t="s">
        <v>1601</v>
      </c>
      <c r="E499" s="168"/>
      <c r="F499" s="193" t="str">
        <f t="shared" si="34"/>
        <v/>
      </c>
      <c r="G499" s="193" t="str">
        <f t="shared" si="35"/>
        <v/>
      </c>
    </row>
    <row r="500" spans="1:7" x14ac:dyDescent="0.3">
      <c r="A500" s="165" t="s">
        <v>1753</v>
      </c>
      <c r="B500" s="180" t="s">
        <v>1540</v>
      </c>
      <c r="C500" s="186" t="s">
        <v>1601</v>
      </c>
      <c r="D500" s="248" t="s">
        <v>1601</v>
      </c>
      <c r="E500" s="168"/>
      <c r="F500" s="193" t="str">
        <f t="shared" si="34"/>
        <v/>
      </c>
      <c r="G500" s="193" t="str">
        <f t="shared" si="35"/>
        <v/>
      </c>
    </row>
    <row r="501" spans="1:7" x14ac:dyDescent="0.3">
      <c r="A501" s="165" t="s">
        <v>1754</v>
      </c>
      <c r="B501" s="180" t="s">
        <v>1542</v>
      </c>
      <c r="C501" s="186" t="s">
        <v>1601</v>
      </c>
      <c r="D501" s="248" t="s">
        <v>1601</v>
      </c>
      <c r="E501" s="168"/>
      <c r="F501" s="193" t="str">
        <f t="shared" si="34"/>
        <v/>
      </c>
      <c r="G501" s="193" t="str">
        <f t="shared" si="35"/>
        <v/>
      </c>
    </row>
    <row r="502" spans="1:7" x14ac:dyDescent="0.3">
      <c r="A502" s="165" t="s">
        <v>1755</v>
      </c>
      <c r="B502" s="180" t="s">
        <v>1544</v>
      </c>
      <c r="C502" s="186" t="s">
        <v>1601</v>
      </c>
      <c r="D502" s="248" t="s">
        <v>1601</v>
      </c>
      <c r="E502" s="168"/>
      <c r="F502" s="193" t="str">
        <f t="shared" si="34"/>
        <v/>
      </c>
      <c r="G502" s="193" t="str">
        <f t="shared" si="35"/>
        <v/>
      </c>
    </row>
    <row r="503" spans="1:7" x14ac:dyDescent="0.3">
      <c r="A503" s="165" t="s">
        <v>1756</v>
      </c>
      <c r="B503" s="180" t="s">
        <v>1546</v>
      </c>
      <c r="C503" s="186" t="s">
        <v>1601</v>
      </c>
      <c r="D503" s="248" t="s">
        <v>1601</v>
      </c>
      <c r="E503" s="168"/>
      <c r="F503" s="193" t="str">
        <f t="shared" si="34"/>
        <v/>
      </c>
      <c r="G503" s="193" t="str">
        <f t="shared" si="35"/>
        <v/>
      </c>
    </row>
    <row r="504" spans="1:7" x14ac:dyDescent="0.3">
      <c r="A504" s="165" t="s">
        <v>1757</v>
      </c>
      <c r="B504" s="180" t="s">
        <v>1548</v>
      </c>
      <c r="C504" s="186" t="s">
        <v>1601</v>
      </c>
      <c r="D504" s="248" t="s">
        <v>1601</v>
      </c>
      <c r="E504" s="168"/>
      <c r="F504" s="193" t="str">
        <f t="shared" si="34"/>
        <v/>
      </c>
      <c r="G504" s="193" t="str">
        <f t="shared" si="35"/>
        <v/>
      </c>
    </row>
    <row r="505" spans="1:7" x14ac:dyDescent="0.3">
      <c r="A505" s="165" t="s">
        <v>1758</v>
      </c>
      <c r="B505" s="165" t="s">
        <v>1502</v>
      </c>
      <c r="C505" s="186" t="s">
        <v>1601</v>
      </c>
      <c r="D505" s="248" t="s">
        <v>1601</v>
      </c>
      <c r="E505" s="168"/>
      <c r="F505" s="193" t="str">
        <f t="shared" si="34"/>
        <v/>
      </c>
      <c r="G505" s="193" t="str">
        <f t="shared" si="35"/>
        <v/>
      </c>
    </row>
    <row r="506" spans="1:7" x14ac:dyDescent="0.3">
      <c r="A506" s="165" t="s">
        <v>1759</v>
      </c>
      <c r="B506" s="180" t="s">
        <v>67</v>
      </c>
      <c r="C506" s="186">
        <f>SUM(C496:C504)</f>
        <v>0</v>
      </c>
      <c r="D506" s="248">
        <f>SUM(D496:D504)</f>
        <v>0</v>
      </c>
      <c r="E506" s="168"/>
      <c r="F506" s="235">
        <f>SUM(F496:F505)</f>
        <v>0</v>
      </c>
      <c r="G506" s="235">
        <f>SUM(G496:G505)</f>
        <v>0</v>
      </c>
    </row>
    <row r="507" spans="1:7" x14ac:dyDescent="0.3">
      <c r="A507" s="165" t="s">
        <v>1760</v>
      </c>
    </row>
    <row r="508" spans="1:7" x14ac:dyDescent="0.3">
      <c r="A508" s="212"/>
      <c r="B508" s="212" t="s">
        <v>1761</v>
      </c>
      <c r="C508" s="182" t="s">
        <v>53</v>
      </c>
      <c r="D508" s="182" t="s">
        <v>1482</v>
      </c>
      <c r="E508" s="182"/>
      <c r="F508" s="182" t="s">
        <v>463</v>
      </c>
      <c r="G508" s="182" t="s">
        <v>1702</v>
      </c>
    </row>
    <row r="509" spans="1:7" x14ac:dyDescent="0.3">
      <c r="A509" s="165" t="s">
        <v>1762</v>
      </c>
      <c r="B509" s="180" t="s">
        <v>1571</v>
      </c>
      <c r="C509" s="186" t="s">
        <v>1601</v>
      </c>
      <c r="D509" s="248" t="s">
        <v>1601</v>
      </c>
      <c r="E509" s="168"/>
      <c r="F509" s="193" t="str">
        <f>IF($C$513=0,"",IF(C509="[for completion]","",IF(C509="","",C509/$C$513)))</f>
        <v/>
      </c>
      <c r="G509" s="193" t="str">
        <f>IF($D$513=0,"",IF(D509="[for completion]","",IF(D509="","",D509/$D$513)))</f>
        <v/>
      </c>
    </row>
    <row r="510" spans="1:7" x14ac:dyDescent="0.3">
      <c r="A510" s="165" t="s">
        <v>1763</v>
      </c>
      <c r="B510" s="252" t="s">
        <v>1764</v>
      </c>
      <c r="C510" s="186" t="s">
        <v>1601</v>
      </c>
      <c r="D510" s="248" t="s">
        <v>1601</v>
      </c>
      <c r="E510" s="168"/>
      <c r="F510" s="193" t="str">
        <f t="shared" ref="F510:F512" si="36">IF($C$513=0,"",IF(C510="[for completion]","",IF(C510="","",C510/$C$513)))</f>
        <v/>
      </c>
      <c r="G510" s="193" t="str">
        <f t="shared" ref="G510:G512" si="37">IF($D$513=0,"",IF(D510="[for completion]","",IF(D510="","",D510/$D$513)))</f>
        <v/>
      </c>
    </row>
    <row r="511" spans="1:7" x14ac:dyDescent="0.3">
      <c r="A511" s="165" t="s">
        <v>1765</v>
      </c>
      <c r="B511" s="180" t="s">
        <v>1566</v>
      </c>
      <c r="C511" s="186" t="s">
        <v>1601</v>
      </c>
      <c r="D511" s="248" t="s">
        <v>1601</v>
      </c>
      <c r="E511" s="168"/>
      <c r="F511" s="193" t="str">
        <f t="shared" si="36"/>
        <v/>
      </c>
      <c r="G511" s="193" t="str">
        <f t="shared" si="37"/>
        <v/>
      </c>
    </row>
    <row r="512" spans="1:7" x14ac:dyDescent="0.3">
      <c r="A512" s="165" t="s">
        <v>1766</v>
      </c>
      <c r="B512" s="165" t="s">
        <v>1502</v>
      </c>
      <c r="C512" s="186" t="s">
        <v>1601</v>
      </c>
      <c r="D512" s="248" t="s">
        <v>1601</v>
      </c>
      <c r="E512" s="168"/>
      <c r="F512" s="193" t="str">
        <f t="shared" si="36"/>
        <v/>
      </c>
      <c r="G512" s="193" t="str">
        <f t="shared" si="37"/>
        <v/>
      </c>
    </row>
    <row r="513" spans="1:7" x14ac:dyDescent="0.3">
      <c r="A513" s="165" t="s">
        <v>1767</v>
      </c>
      <c r="B513" s="180" t="s">
        <v>67</v>
      </c>
      <c r="C513" s="186">
        <f>SUM(C509:C512)</f>
        <v>0</v>
      </c>
      <c r="D513" s="248">
        <f>SUM(D509:D512)</f>
        <v>0</v>
      </c>
      <c r="E513" s="168"/>
      <c r="F513" s="235">
        <f>SUM(F509:F512)</f>
        <v>0</v>
      </c>
      <c r="G513" s="235">
        <f>SUM(G509:G512)</f>
        <v>0</v>
      </c>
    </row>
    <row r="515" spans="1:7" x14ac:dyDescent="0.3">
      <c r="A515" s="212"/>
      <c r="B515" s="212" t="s">
        <v>1768</v>
      </c>
      <c r="C515" s="182" t="s">
        <v>53</v>
      </c>
      <c r="D515" s="182" t="s">
        <v>1701</v>
      </c>
      <c r="E515" s="182"/>
      <c r="F515" s="182" t="s">
        <v>463</v>
      </c>
      <c r="G515" s="182" t="s">
        <v>1702</v>
      </c>
    </row>
    <row r="516" spans="1:7" x14ac:dyDescent="0.3">
      <c r="A516" s="165" t="s">
        <v>1769</v>
      </c>
      <c r="B516" s="180" t="s">
        <v>581</v>
      </c>
      <c r="C516" s="186" t="s">
        <v>1601</v>
      </c>
      <c r="D516" s="248" t="s">
        <v>1601</v>
      </c>
      <c r="E516" s="158"/>
      <c r="F516" s="193" t="str">
        <f>IF($C$534=0,"",IF(C516="[for completion]","",IF(C516="","",C516/$C$534)))</f>
        <v/>
      </c>
      <c r="G516" s="193" t="str">
        <f>IF($D$534=0,"",IF(D516="[for completion]","",IF(D516="","",D516/$D$534)))</f>
        <v/>
      </c>
    </row>
    <row r="517" spans="1:7" x14ac:dyDescent="0.3">
      <c r="A517" s="165" t="s">
        <v>1770</v>
      </c>
      <c r="B517" s="180" t="s">
        <v>581</v>
      </c>
      <c r="C517" s="186" t="s">
        <v>1601</v>
      </c>
      <c r="D517" s="248" t="s">
        <v>1601</v>
      </c>
      <c r="E517" s="158"/>
      <c r="F517" s="193" t="str">
        <f t="shared" ref="F517:F534" si="38">IF($C$534=0,"",IF(C517="[for completion]","",IF(C517="","",C517/$C$534)))</f>
        <v/>
      </c>
      <c r="G517" s="193" t="str">
        <f t="shared" ref="G517:G534" si="39">IF($D$534=0,"",IF(D517="[for completion]","",IF(D517="","",D517/$D$534)))</f>
        <v/>
      </c>
    </row>
    <row r="518" spans="1:7" x14ac:dyDescent="0.3">
      <c r="A518" s="165" t="s">
        <v>1771</v>
      </c>
      <c r="B518" s="180" t="s">
        <v>581</v>
      </c>
      <c r="C518" s="186" t="s">
        <v>1601</v>
      </c>
      <c r="D518" s="248" t="s">
        <v>1601</v>
      </c>
      <c r="E518" s="158"/>
      <c r="F518" s="193" t="str">
        <f t="shared" si="38"/>
        <v/>
      </c>
      <c r="G518" s="193" t="str">
        <f t="shared" si="39"/>
        <v/>
      </c>
    </row>
    <row r="519" spans="1:7" x14ac:dyDescent="0.3">
      <c r="A519" s="165" t="s">
        <v>1772</v>
      </c>
      <c r="B519" s="180" t="s">
        <v>581</v>
      </c>
      <c r="C519" s="186" t="s">
        <v>1601</v>
      </c>
      <c r="D519" s="248" t="s">
        <v>1601</v>
      </c>
      <c r="E519" s="158"/>
      <c r="F519" s="193" t="str">
        <f t="shared" si="38"/>
        <v/>
      </c>
      <c r="G519" s="193" t="str">
        <f t="shared" si="39"/>
        <v/>
      </c>
    </row>
    <row r="520" spans="1:7" x14ac:dyDescent="0.3">
      <c r="A520" s="165" t="s">
        <v>1773</v>
      </c>
      <c r="B520" s="180" t="s">
        <v>581</v>
      </c>
      <c r="C520" s="186" t="s">
        <v>1601</v>
      </c>
      <c r="D520" s="248" t="s">
        <v>1601</v>
      </c>
      <c r="E520" s="158"/>
      <c r="F520" s="193" t="str">
        <f t="shared" si="38"/>
        <v/>
      </c>
      <c r="G520" s="193" t="str">
        <f t="shared" si="39"/>
        <v/>
      </c>
    </row>
    <row r="521" spans="1:7" x14ac:dyDescent="0.3">
      <c r="A521" s="165" t="s">
        <v>1774</v>
      </c>
      <c r="B521" s="180" t="s">
        <v>581</v>
      </c>
      <c r="C521" s="186" t="s">
        <v>1601</v>
      </c>
      <c r="D521" s="248" t="s">
        <v>1601</v>
      </c>
      <c r="E521" s="158"/>
      <c r="F521" s="193" t="str">
        <f t="shared" si="38"/>
        <v/>
      </c>
      <c r="G521" s="193" t="str">
        <f t="shared" si="39"/>
        <v/>
      </c>
    </row>
    <row r="522" spans="1:7" x14ac:dyDescent="0.3">
      <c r="A522" s="165" t="s">
        <v>1775</v>
      </c>
      <c r="B522" s="180" t="s">
        <v>581</v>
      </c>
      <c r="C522" s="186" t="s">
        <v>1601</v>
      </c>
      <c r="D522" s="248" t="s">
        <v>1601</v>
      </c>
      <c r="E522" s="158"/>
      <c r="F522" s="193" t="str">
        <f t="shared" si="38"/>
        <v/>
      </c>
      <c r="G522" s="193" t="str">
        <f t="shared" si="39"/>
        <v/>
      </c>
    </row>
    <row r="523" spans="1:7" x14ac:dyDescent="0.3">
      <c r="A523" s="165" t="s">
        <v>1776</v>
      </c>
      <c r="B523" s="180" t="s">
        <v>581</v>
      </c>
      <c r="C523" s="186" t="s">
        <v>1601</v>
      </c>
      <c r="D523" s="248" t="s">
        <v>1601</v>
      </c>
      <c r="E523" s="158"/>
      <c r="F523" s="193" t="str">
        <f t="shared" si="38"/>
        <v/>
      </c>
      <c r="G523" s="193" t="str">
        <f t="shared" si="39"/>
        <v/>
      </c>
    </row>
    <row r="524" spans="1:7" x14ac:dyDescent="0.3">
      <c r="A524" s="165" t="s">
        <v>1777</v>
      </c>
      <c r="B524" s="180" t="s">
        <v>581</v>
      </c>
      <c r="C524" s="186" t="s">
        <v>1601</v>
      </c>
      <c r="D524" s="248" t="s">
        <v>1601</v>
      </c>
      <c r="E524" s="158"/>
      <c r="F524" s="193" t="str">
        <f t="shared" si="38"/>
        <v/>
      </c>
      <c r="G524" s="193" t="str">
        <f t="shared" si="39"/>
        <v/>
      </c>
    </row>
    <row r="525" spans="1:7" x14ac:dyDescent="0.3">
      <c r="A525" s="165" t="s">
        <v>1778</v>
      </c>
      <c r="B525" s="180" t="s">
        <v>581</v>
      </c>
      <c r="C525" s="186" t="s">
        <v>1601</v>
      </c>
      <c r="D525" s="248" t="s">
        <v>1601</v>
      </c>
      <c r="E525" s="158"/>
      <c r="F525" s="193" t="str">
        <f t="shared" si="38"/>
        <v/>
      </c>
      <c r="G525" s="193" t="str">
        <f t="shared" si="39"/>
        <v/>
      </c>
    </row>
    <row r="526" spans="1:7" x14ac:dyDescent="0.3">
      <c r="A526" s="165" t="s">
        <v>1779</v>
      </c>
      <c r="B526" s="180" t="s">
        <v>581</v>
      </c>
      <c r="C526" s="186" t="s">
        <v>1601</v>
      </c>
      <c r="D526" s="248" t="s">
        <v>1601</v>
      </c>
      <c r="E526" s="158"/>
      <c r="F526" s="193" t="str">
        <f t="shared" si="38"/>
        <v/>
      </c>
      <c r="G526" s="193" t="str">
        <f t="shared" si="39"/>
        <v/>
      </c>
    </row>
    <row r="527" spans="1:7" x14ac:dyDescent="0.3">
      <c r="A527" s="165" t="s">
        <v>1780</v>
      </c>
      <c r="B527" s="180" t="s">
        <v>581</v>
      </c>
      <c r="C527" s="186" t="s">
        <v>1601</v>
      </c>
      <c r="D527" s="248" t="s">
        <v>1601</v>
      </c>
      <c r="E527" s="158"/>
      <c r="F527" s="193" t="str">
        <f t="shared" si="38"/>
        <v/>
      </c>
      <c r="G527" s="193" t="str">
        <f t="shared" si="39"/>
        <v/>
      </c>
    </row>
    <row r="528" spans="1:7" x14ac:dyDescent="0.3">
      <c r="A528" s="165" t="s">
        <v>1781</v>
      </c>
      <c r="B528" s="180" t="s">
        <v>581</v>
      </c>
      <c r="C528" s="186" t="s">
        <v>1601</v>
      </c>
      <c r="D528" s="248" t="s">
        <v>1601</v>
      </c>
      <c r="E528" s="158"/>
      <c r="F528" s="193" t="str">
        <f t="shared" si="38"/>
        <v/>
      </c>
      <c r="G528" s="193" t="str">
        <f t="shared" si="39"/>
        <v/>
      </c>
    </row>
    <row r="529" spans="1:7" x14ac:dyDescent="0.3">
      <c r="A529" s="165" t="s">
        <v>1782</v>
      </c>
      <c r="B529" s="180" t="s">
        <v>581</v>
      </c>
      <c r="C529" s="186" t="s">
        <v>1601</v>
      </c>
      <c r="D529" s="248" t="s">
        <v>1601</v>
      </c>
      <c r="E529" s="158"/>
      <c r="F529" s="193" t="str">
        <f t="shared" si="38"/>
        <v/>
      </c>
      <c r="G529" s="193" t="str">
        <f t="shared" si="39"/>
        <v/>
      </c>
    </row>
    <row r="530" spans="1:7" x14ac:dyDescent="0.3">
      <c r="A530" s="165" t="s">
        <v>1783</v>
      </c>
      <c r="B530" s="180" t="s">
        <v>581</v>
      </c>
      <c r="C530" s="186" t="s">
        <v>1601</v>
      </c>
      <c r="D530" s="248" t="s">
        <v>1601</v>
      </c>
      <c r="E530" s="158"/>
      <c r="F530" s="193" t="str">
        <f t="shared" si="38"/>
        <v/>
      </c>
      <c r="G530" s="193" t="str">
        <f t="shared" si="39"/>
        <v/>
      </c>
    </row>
    <row r="531" spans="1:7" x14ac:dyDescent="0.3">
      <c r="A531" s="165" t="s">
        <v>1784</v>
      </c>
      <c r="B531" s="180" t="s">
        <v>581</v>
      </c>
      <c r="C531" s="186" t="s">
        <v>1601</v>
      </c>
      <c r="D531" s="248" t="s">
        <v>1601</v>
      </c>
      <c r="E531" s="158"/>
      <c r="F531" s="193" t="str">
        <f t="shared" si="38"/>
        <v/>
      </c>
      <c r="G531" s="193" t="str">
        <f t="shared" si="39"/>
        <v/>
      </c>
    </row>
    <row r="532" spans="1:7" x14ac:dyDescent="0.3">
      <c r="A532" s="165" t="s">
        <v>1785</v>
      </c>
      <c r="B532" s="180" t="s">
        <v>581</v>
      </c>
      <c r="C532" s="186" t="s">
        <v>1601</v>
      </c>
      <c r="D532" s="248" t="s">
        <v>1601</v>
      </c>
      <c r="E532" s="158"/>
      <c r="F532" s="193" t="str">
        <f t="shared" si="38"/>
        <v/>
      </c>
      <c r="G532" s="193" t="str">
        <f t="shared" si="39"/>
        <v/>
      </c>
    </row>
    <row r="533" spans="1:7" x14ac:dyDescent="0.3">
      <c r="A533" s="165" t="s">
        <v>1786</v>
      </c>
      <c r="B533" s="180" t="s">
        <v>1502</v>
      </c>
      <c r="C533" s="186" t="s">
        <v>1601</v>
      </c>
      <c r="D533" s="248" t="s">
        <v>1601</v>
      </c>
      <c r="E533" s="158"/>
      <c r="F533" s="193" t="str">
        <f t="shared" si="38"/>
        <v/>
      </c>
      <c r="G533" s="193" t="str">
        <f t="shared" si="39"/>
        <v/>
      </c>
    </row>
    <row r="534" spans="1:7" x14ac:dyDescent="0.3">
      <c r="A534" s="165" t="s">
        <v>1787</v>
      </c>
      <c r="B534" s="180" t="s">
        <v>67</v>
      </c>
      <c r="C534" s="186">
        <f>SUM(C516:C533)</f>
        <v>0</v>
      </c>
      <c r="D534" s="248">
        <f>SUM(D516:D533)</f>
        <v>0</v>
      </c>
      <c r="E534" s="158"/>
      <c r="F534" s="193" t="str">
        <f t="shared" si="38"/>
        <v/>
      </c>
      <c r="G534" s="193" t="str">
        <f t="shared" si="39"/>
        <v/>
      </c>
    </row>
  </sheetData>
  <protectedRanges>
    <protectedRange sqref="C349:D349 F349:G349 B352:D375 C378:D378 F378:G378 C381:D388 B390:D398 F390:G398 C400:D400 F400:G400 C403:D410 B412:D420 F412:G420 F422:G448 C422:D448 B435:B448" name="Mortgage Assets III"/>
    <protectedRange sqref="B174:B178 C203 F154:F156 F150:F152 F158:F162 D164 B165:D168 F164:F168 D171 F171:G171 C181:D181" name="Mortgage Assets II"/>
    <protectedRange sqref="C181:D181 B193:D201 F193:G201 F203:G203 B215:D223 F215:G223 B231:C240 B245:C250 F242:G250 D242:D250 C349:D349 D225:D240 F225:G240 C184:D191 C203:D203 C206:D213 C225:C230 C242:C244" name="Mortgage Asset IV"/>
    <protectedRange sqref="C3 B16:D26 F16:F26 B99:B110 B37:D42 F37:F42 B88:D97 B111:D148 F99:F148 B31:D34 F88:F97 B29:B30 F28:F34" name="Mortgage Asset I"/>
    <protectedRange sqref="C252:D273 C298:D309 C275:D296 C311:D317 C321:D324 C328:D346 C516:D534" name="Optional ECBECAIs_2"/>
    <protectedRange sqref="B252:B269 B275:B292 B328:B345 B516:B533" name="Mortgage Assets III_1"/>
    <protectedRange sqref="C450:D471 C496:D506 C473:D494 C509:D512" name="Optional ECBECAIs_2_1"/>
    <protectedRange sqref="B450:B467 B473:B490" name="Mortgage Assets III_2"/>
    <protectedRange sqref="C318:D319 C325:D326" name="Optional ECBECAIs_2_2"/>
    <protectedRange sqref="C513:D513" name="Optional ECBECAIs_2_3"/>
    <protectedRange sqref="C12:C14 C28:D30 C36:D36 F36 F45:F71 C45:D71 C99:D110 C150:D152 C154:D156 C158:D162 C164 C171 C174:D178" name="HTT General"/>
  </protectedRanges>
  <conditionalFormatting sqref="D45:D71">
    <cfRule type="cellIs" dxfId="3" priority="4" operator="equal">
      <formula>0</formula>
    </cfRule>
  </conditionalFormatting>
  <conditionalFormatting sqref="C73:C87 C45:C71">
    <cfRule type="cellIs" dxfId="2" priority="3" operator="equal">
      <formula>0</formula>
    </cfRule>
  </conditionalFormatting>
  <conditionalFormatting sqref="F45:F87">
    <cfRule type="cellIs" dxfId="1" priority="2" operator="equal">
      <formula>0</formula>
    </cfRule>
  </conditionalFormatting>
  <conditionalFormatting sqref="D72:D87">
    <cfRule type="cellIs" dxfId="0" priority="1" operator="equal">
      <formula>0</formula>
    </cfRule>
  </conditionalFormatting>
  <hyperlinks>
    <hyperlink ref="B6" location="'B1. HTT Mortgage Assets'!B10" display="7. Mortgage Assets" xr:uid="{3C2A18EE-4C56-4B6B-9D32-1133EB9FF752}"/>
    <hyperlink ref="B7" location="'B1. HTT Mortgage Assets'!B166" display="7.A Residential Cover Pool" xr:uid="{4F222288-0705-4F06-B9CA-7EE3715531D2}"/>
    <hyperlink ref="B8" location="'B1. HTT Mortgage Assets'!B267" display="7.B Commercial Cover Pool" xr:uid="{D2002440-2F8D-4CE3-9AB3-1D547F573370}"/>
    <hyperlink ref="B149" location="'2. Harmonised Glossary'!A9" display="Breakdown by Interest Rate" xr:uid="{65C23BB1-F38C-4E8F-AF41-A2841BC4BD18}"/>
    <hyperlink ref="B163" location="'2. Harmonised Glossary'!A14" display="Non-Performing Loans (NPLs)" xr:uid="{F32917D0-2130-45C3-98E3-7655AD1831A0}"/>
    <hyperlink ref="B11" location="'2. Harmonised Glossary'!A12" display="Property Type Information" xr:uid="{F345BCC9-442A-47C1-B1E1-2FF3B60289BD}"/>
    <hyperlink ref="B180" location="'2. Harmonised Glossary'!A288" display="Loan to Value (LTV) Information - Un-indexed" xr:uid="{298E2C48-18F9-4E2F-AAA1-7103A299F6AB}"/>
    <hyperlink ref="B202" location="'2. Harmonised Glossary'!A11" display="Loan to Value (LTV) Information - Indexed" xr:uid="{1B379355-8787-402E-9E03-10FA3F9955A5}"/>
  </hyperlinks>
  <pageMargins left="0.7" right="0.7" top="0.75" bottom="0.75" header="0.3" footer="0.3"/>
  <pageSetup scale="41" orientation="portrait" r:id="rId1"/>
  <headerFooter>
    <oddFooter>&amp;R&amp;1#&amp;"Calibri"&amp;10&amp;K0078D7Classification : Internal</oddFooter>
  </headerFooter>
  <rowBreaks count="3" manualBreakCount="3">
    <brk id="97" max="16383" man="1"/>
    <brk id="346" max="16383" man="1"/>
    <brk id="44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3647EA-466C-4BF0-BBFA-08B0F7D2BA81}">
  <sheetPr>
    <tabColor theme="5" tint="-0.249977111117893"/>
  </sheetPr>
  <dimension ref="A1:C403"/>
  <sheetViews>
    <sheetView zoomScale="85" zoomScaleNormal="85" workbookViewId="0"/>
  </sheetViews>
  <sheetFormatPr defaultRowHeight="14.5" x14ac:dyDescent="0.3"/>
  <cols>
    <col min="1" max="1" width="14.81640625" style="160" customWidth="1"/>
    <col min="2" max="2" width="81.7265625" style="165" bestFit="1" customWidth="1"/>
    <col min="3" max="3" width="122.453125" style="160" customWidth="1"/>
    <col min="4" max="16384" width="8.7265625" style="160"/>
  </cols>
  <sheetData>
    <row r="1" spans="1:3" ht="31" x14ac:dyDescent="0.3">
      <c r="A1" s="157" t="s">
        <v>1788</v>
      </c>
      <c r="B1" s="157"/>
      <c r="C1" s="253" t="s">
        <v>1351</v>
      </c>
    </row>
    <row r="2" spans="1:3" ht="13" x14ac:dyDescent="0.3">
      <c r="B2" s="158"/>
      <c r="C2" s="158"/>
    </row>
    <row r="3" spans="1:3" ht="13" x14ac:dyDescent="0.3">
      <c r="A3" s="254" t="s">
        <v>1789</v>
      </c>
      <c r="B3" s="255"/>
      <c r="C3" s="158"/>
    </row>
    <row r="4" spans="1:3" x14ac:dyDescent="0.3">
      <c r="C4" s="158"/>
    </row>
    <row r="5" spans="1:3" ht="37" x14ac:dyDescent="0.3">
      <c r="A5" s="173" t="s">
        <v>6</v>
      </c>
      <c r="B5" s="173" t="s">
        <v>1790</v>
      </c>
      <c r="C5" s="256" t="s">
        <v>1791</v>
      </c>
    </row>
    <row r="6" spans="1:3" x14ac:dyDescent="0.3">
      <c r="A6" s="222" t="s">
        <v>1792</v>
      </c>
      <c r="B6" s="176" t="s">
        <v>1793</v>
      </c>
      <c r="C6" s="165" t="s">
        <v>1794</v>
      </c>
    </row>
    <row r="7" spans="1:3" ht="29" x14ac:dyDescent="0.3">
      <c r="A7" s="222" t="s">
        <v>1795</v>
      </c>
      <c r="B7" s="176" t="s">
        <v>1796</v>
      </c>
      <c r="C7" s="165" t="s">
        <v>1797</v>
      </c>
    </row>
    <row r="8" spans="1:3" x14ac:dyDescent="0.3">
      <c r="A8" s="222" t="s">
        <v>1798</v>
      </c>
      <c r="B8" s="176" t="s">
        <v>1799</v>
      </c>
      <c r="C8" s="165" t="s">
        <v>1800</v>
      </c>
    </row>
    <row r="9" spans="1:3" x14ac:dyDescent="0.3">
      <c r="A9" s="222" t="s">
        <v>1801</v>
      </c>
      <c r="B9" s="176" t="s">
        <v>1802</v>
      </c>
      <c r="C9" s="165" t="s">
        <v>1803</v>
      </c>
    </row>
    <row r="10" spans="1:3" ht="43.5" x14ac:dyDescent="0.3">
      <c r="A10" s="222" t="s">
        <v>1804</v>
      </c>
      <c r="B10" s="176" t="s">
        <v>1805</v>
      </c>
      <c r="C10" s="165" t="s">
        <v>1806</v>
      </c>
    </row>
    <row r="11" spans="1:3" ht="43.5" x14ac:dyDescent="0.3">
      <c r="A11" s="222" t="s">
        <v>1807</v>
      </c>
      <c r="B11" s="176" t="s">
        <v>1808</v>
      </c>
      <c r="C11" s="165" t="s">
        <v>1809</v>
      </c>
    </row>
    <row r="12" spans="1:3" ht="29" x14ac:dyDescent="0.3">
      <c r="A12" s="222" t="s">
        <v>1810</v>
      </c>
      <c r="B12" s="176" t="s">
        <v>1811</v>
      </c>
      <c r="C12" s="165" t="s">
        <v>1812</v>
      </c>
    </row>
    <row r="13" spans="1:3" x14ac:dyDescent="0.3">
      <c r="A13" s="222" t="s">
        <v>1813</v>
      </c>
      <c r="B13" s="176" t="s">
        <v>1814</v>
      </c>
      <c r="C13" s="165" t="s">
        <v>1815</v>
      </c>
    </row>
    <row r="14" spans="1:3" ht="29" x14ac:dyDescent="0.3">
      <c r="A14" s="222" t="s">
        <v>1816</v>
      </c>
      <c r="B14" s="176" t="s">
        <v>1817</v>
      </c>
      <c r="C14" s="165" t="s">
        <v>1818</v>
      </c>
    </row>
    <row r="15" spans="1:3" x14ac:dyDescent="0.3">
      <c r="A15" s="222" t="s">
        <v>1819</v>
      </c>
      <c r="B15" s="176" t="s">
        <v>1820</v>
      </c>
      <c r="C15" s="165" t="s">
        <v>1821</v>
      </c>
    </row>
    <row r="16" spans="1:3" ht="29" x14ac:dyDescent="0.3">
      <c r="A16" s="222" t="s">
        <v>1822</v>
      </c>
      <c r="B16" s="181" t="s">
        <v>1823</v>
      </c>
      <c r="C16" s="165" t="s">
        <v>1824</v>
      </c>
    </row>
    <row r="17" spans="1:3" ht="43.5" x14ac:dyDescent="0.3">
      <c r="A17" s="222" t="s">
        <v>1825</v>
      </c>
      <c r="B17" s="181" t="s">
        <v>1826</v>
      </c>
      <c r="C17" s="165" t="s">
        <v>1827</v>
      </c>
    </row>
    <row r="18" spans="1:3" x14ac:dyDescent="0.3">
      <c r="A18" s="222" t="s">
        <v>1828</v>
      </c>
      <c r="B18" s="181" t="s">
        <v>1829</v>
      </c>
      <c r="C18" s="165" t="s">
        <v>1830</v>
      </c>
    </row>
    <row r="19" spans="1:3" x14ac:dyDescent="0.3">
      <c r="A19" s="222" t="s">
        <v>1831</v>
      </c>
      <c r="B19" s="178" t="s">
        <v>1832</v>
      </c>
      <c r="C19" s="165"/>
    </row>
    <row r="20" spans="1:3" x14ac:dyDescent="0.3">
      <c r="A20" s="222" t="s">
        <v>1833</v>
      </c>
      <c r="B20" s="176"/>
    </row>
    <row r="21" spans="1:3" x14ac:dyDescent="0.3">
      <c r="A21" s="222" t="s">
        <v>1834</v>
      </c>
      <c r="B21" s="176"/>
      <c r="C21" s="165"/>
    </row>
    <row r="22" spans="1:3" ht="13" x14ac:dyDescent="0.3">
      <c r="A22" s="222" t="s">
        <v>1835</v>
      </c>
      <c r="B22" s="160"/>
    </row>
    <row r="23" spans="1:3" x14ac:dyDescent="0.3">
      <c r="A23" s="222" t="s">
        <v>1836</v>
      </c>
      <c r="C23" s="165"/>
    </row>
    <row r="24" spans="1:3" x14ac:dyDescent="0.3">
      <c r="A24" s="222" t="s">
        <v>1837</v>
      </c>
      <c r="B24" s="247"/>
      <c r="C24" s="165"/>
    </row>
    <row r="25" spans="1:3" x14ac:dyDescent="0.3">
      <c r="A25" s="222" t="s">
        <v>1838</v>
      </c>
      <c r="B25" s="247"/>
      <c r="C25" s="165"/>
    </row>
    <row r="26" spans="1:3" x14ac:dyDescent="0.3">
      <c r="A26" s="222" t="s">
        <v>1839</v>
      </c>
      <c r="B26" s="247"/>
      <c r="C26" s="165"/>
    </row>
    <row r="27" spans="1:3" x14ac:dyDescent="0.3">
      <c r="A27" s="222" t="s">
        <v>1840</v>
      </c>
      <c r="B27" s="247"/>
      <c r="C27" s="165"/>
    </row>
    <row r="28" spans="1:3" ht="18.5" x14ac:dyDescent="0.3">
      <c r="A28" s="173"/>
      <c r="B28" s="173" t="s">
        <v>1841</v>
      </c>
      <c r="C28" s="256" t="s">
        <v>1791</v>
      </c>
    </row>
    <row r="29" spans="1:3" x14ac:dyDescent="0.3">
      <c r="A29" s="222" t="s">
        <v>1842</v>
      </c>
      <c r="B29" s="176" t="s">
        <v>1843</v>
      </c>
      <c r="C29" s="165" t="s">
        <v>1601</v>
      </c>
    </row>
    <row r="30" spans="1:3" x14ac:dyDescent="0.3">
      <c r="A30" s="222" t="s">
        <v>1844</v>
      </c>
      <c r="B30" s="176" t="s">
        <v>1845</v>
      </c>
      <c r="C30" s="165" t="s">
        <v>1601</v>
      </c>
    </row>
    <row r="31" spans="1:3" x14ac:dyDescent="0.3">
      <c r="A31" s="222" t="s">
        <v>1846</v>
      </c>
      <c r="B31" s="176" t="s">
        <v>1847</v>
      </c>
      <c r="C31" s="165" t="s">
        <v>1601</v>
      </c>
    </row>
    <row r="32" spans="1:3" x14ac:dyDescent="0.3">
      <c r="A32" s="222" t="s">
        <v>1848</v>
      </c>
      <c r="B32" s="247"/>
      <c r="C32" s="165"/>
    </row>
    <row r="33" spans="1:3" x14ac:dyDescent="0.3">
      <c r="A33" s="222" t="s">
        <v>1849</v>
      </c>
      <c r="B33" s="247"/>
      <c r="C33" s="165"/>
    </row>
    <row r="34" spans="1:3" x14ac:dyDescent="0.3">
      <c r="A34" s="222" t="s">
        <v>1850</v>
      </c>
      <c r="B34" s="247"/>
      <c r="C34" s="165"/>
    </row>
    <row r="35" spans="1:3" x14ac:dyDescent="0.3">
      <c r="A35" s="222" t="s">
        <v>1851</v>
      </c>
      <c r="B35" s="247"/>
      <c r="C35" s="165"/>
    </row>
    <row r="36" spans="1:3" x14ac:dyDescent="0.3">
      <c r="A36" s="222" t="s">
        <v>1852</v>
      </c>
      <c r="B36" s="247"/>
      <c r="C36" s="165"/>
    </row>
    <row r="37" spans="1:3" x14ac:dyDescent="0.3">
      <c r="A37" s="222" t="s">
        <v>1853</v>
      </c>
      <c r="B37" s="247"/>
      <c r="C37" s="165"/>
    </row>
    <row r="38" spans="1:3" x14ac:dyDescent="0.3">
      <c r="A38" s="222" t="s">
        <v>1854</v>
      </c>
      <c r="B38" s="247"/>
      <c r="C38" s="165"/>
    </row>
    <row r="39" spans="1:3" x14ac:dyDescent="0.3">
      <c r="A39" s="222" t="s">
        <v>1855</v>
      </c>
      <c r="B39" s="247"/>
      <c r="C39" s="165"/>
    </row>
    <row r="40" spans="1:3" x14ac:dyDescent="0.3">
      <c r="A40" s="222" t="s">
        <v>1856</v>
      </c>
      <c r="B40" s="247"/>
      <c r="C40" s="165"/>
    </row>
    <row r="41" spans="1:3" x14ac:dyDescent="0.3">
      <c r="A41" s="222" t="s">
        <v>1857</v>
      </c>
      <c r="B41" s="247"/>
      <c r="C41" s="165"/>
    </row>
    <row r="42" spans="1:3" x14ac:dyDescent="0.3">
      <c r="A42" s="222" t="s">
        <v>1858</v>
      </c>
      <c r="B42" s="247"/>
      <c r="C42" s="165"/>
    </row>
    <row r="43" spans="1:3" x14ac:dyDescent="0.3">
      <c r="A43" s="222" t="s">
        <v>1859</v>
      </c>
      <c r="B43" s="247"/>
      <c r="C43" s="165"/>
    </row>
    <row r="44" spans="1:3" ht="18.5" x14ac:dyDescent="0.3">
      <c r="A44" s="173"/>
      <c r="B44" s="173" t="s">
        <v>1860</v>
      </c>
      <c r="C44" s="256" t="s">
        <v>1861</v>
      </c>
    </row>
    <row r="45" spans="1:3" x14ac:dyDescent="0.3">
      <c r="A45" s="222" t="s">
        <v>1862</v>
      </c>
      <c r="B45" s="181" t="s">
        <v>1863</v>
      </c>
      <c r="C45" s="165" t="s">
        <v>48</v>
      </c>
    </row>
    <row r="46" spans="1:3" x14ac:dyDescent="0.3">
      <c r="A46" s="222" t="s">
        <v>1864</v>
      </c>
      <c r="B46" s="181" t="s">
        <v>1865</v>
      </c>
      <c r="C46" s="165" t="s">
        <v>1866</v>
      </c>
    </row>
    <row r="47" spans="1:3" x14ac:dyDescent="0.3">
      <c r="A47" s="222" t="s">
        <v>1867</v>
      </c>
      <c r="B47" s="181" t="s">
        <v>1868</v>
      </c>
      <c r="C47" s="165" t="s">
        <v>1869</v>
      </c>
    </row>
    <row r="48" spans="1:3" x14ac:dyDescent="0.3">
      <c r="A48" s="222" t="s">
        <v>1870</v>
      </c>
      <c r="B48" s="180"/>
      <c r="C48" s="165"/>
    </row>
    <row r="49" spans="1:3" x14ac:dyDescent="0.3">
      <c r="A49" s="222" t="s">
        <v>1871</v>
      </c>
      <c r="B49" s="180"/>
      <c r="C49" s="165"/>
    </row>
    <row r="50" spans="1:3" x14ac:dyDescent="0.3">
      <c r="A50" s="222" t="s">
        <v>1872</v>
      </c>
      <c r="B50" s="181"/>
      <c r="C50" s="165"/>
    </row>
    <row r="51" spans="1:3" ht="18.5" x14ac:dyDescent="0.3">
      <c r="A51" s="173"/>
      <c r="B51" s="173" t="s">
        <v>1873</v>
      </c>
      <c r="C51" s="256" t="s">
        <v>1791</v>
      </c>
    </row>
    <row r="52" spans="1:3" x14ac:dyDescent="0.3">
      <c r="A52" s="222" t="s">
        <v>1874</v>
      </c>
      <c r="B52" s="176" t="s">
        <v>1875</v>
      </c>
      <c r="C52" s="165" t="s">
        <v>1601</v>
      </c>
    </row>
    <row r="53" spans="1:3" x14ac:dyDescent="0.3">
      <c r="A53" s="222" t="s">
        <v>1876</v>
      </c>
      <c r="B53" s="180"/>
    </row>
    <row r="54" spans="1:3" x14ac:dyDescent="0.3">
      <c r="A54" s="222" t="s">
        <v>1877</v>
      </c>
      <c r="B54" s="180"/>
    </row>
    <row r="55" spans="1:3" x14ac:dyDescent="0.3">
      <c r="A55" s="222" t="s">
        <v>1878</v>
      </c>
      <c r="B55" s="180"/>
    </row>
    <row r="56" spans="1:3" x14ac:dyDescent="0.3">
      <c r="A56" s="222" t="s">
        <v>1879</v>
      </c>
      <c r="B56" s="180"/>
    </row>
    <row r="57" spans="1:3" x14ac:dyDescent="0.3">
      <c r="A57" s="222" t="s">
        <v>1880</v>
      </c>
      <c r="B57" s="180"/>
    </row>
    <row r="58" spans="1:3" x14ac:dyDescent="0.3">
      <c r="B58" s="180"/>
    </row>
    <row r="59" spans="1:3" x14ac:dyDescent="0.3">
      <c r="B59" s="180"/>
    </row>
    <row r="60" spans="1:3" x14ac:dyDescent="0.3">
      <c r="B60" s="180"/>
    </row>
    <row r="61" spans="1:3" x14ac:dyDescent="0.3">
      <c r="B61" s="180"/>
    </row>
    <row r="62" spans="1:3" x14ac:dyDescent="0.3">
      <c r="B62" s="180"/>
    </row>
    <row r="63" spans="1:3" x14ac:dyDescent="0.3">
      <c r="B63" s="180"/>
    </row>
    <row r="64" spans="1:3" x14ac:dyDescent="0.3">
      <c r="B64" s="180"/>
    </row>
    <row r="65" spans="2:2" x14ac:dyDescent="0.3">
      <c r="B65" s="180"/>
    </row>
    <row r="66" spans="2:2" x14ac:dyDescent="0.3">
      <c r="B66" s="180"/>
    </row>
    <row r="67" spans="2:2" x14ac:dyDescent="0.3">
      <c r="B67" s="180"/>
    </row>
    <row r="68" spans="2:2" x14ac:dyDescent="0.3">
      <c r="B68" s="180"/>
    </row>
    <row r="69" spans="2:2" x14ac:dyDescent="0.3">
      <c r="B69" s="180"/>
    </row>
    <row r="70" spans="2:2" x14ac:dyDescent="0.3">
      <c r="B70" s="180"/>
    </row>
    <row r="71" spans="2:2" x14ac:dyDescent="0.3">
      <c r="B71" s="180"/>
    </row>
    <row r="72" spans="2:2" x14ac:dyDescent="0.3">
      <c r="B72" s="180"/>
    </row>
    <row r="73" spans="2:2" x14ac:dyDescent="0.3">
      <c r="B73" s="180"/>
    </row>
    <row r="74" spans="2:2" x14ac:dyDescent="0.3">
      <c r="B74" s="180"/>
    </row>
    <row r="75" spans="2:2" x14ac:dyDescent="0.3">
      <c r="B75" s="180"/>
    </row>
    <row r="76" spans="2:2" x14ac:dyDescent="0.3">
      <c r="B76" s="180"/>
    </row>
    <row r="77" spans="2:2" x14ac:dyDescent="0.3">
      <c r="B77" s="180"/>
    </row>
    <row r="78" spans="2:2" x14ac:dyDescent="0.3">
      <c r="B78" s="180"/>
    </row>
    <row r="79" spans="2:2" x14ac:dyDescent="0.3">
      <c r="B79" s="180"/>
    </row>
    <row r="80" spans="2:2" x14ac:dyDescent="0.3">
      <c r="B80" s="180"/>
    </row>
    <row r="81" spans="2:2" x14ac:dyDescent="0.3">
      <c r="B81" s="180"/>
    </row>
    <row r="82" spans="2:2" x14ac:dyDescent="0.3">
      <c r="B82" s="180"/>
    </row>
    <row r="83" spans="2:2" x14ac:dyDescent="0.3">
      <c r="B83" s="180"/>
    </row>
    <row r="84" spans="2:2" x14ac:dyDescent="0.3">
      <c r="B84" s="180"/>
    </row>
    <row r="85" spans="2:2" x14ac:dyDescent="0.3">
      <c r="B85" s="180"/>
    </row>
    <row r="86" spans="2:2" x14ac:dyDescent="0.3">
      <c r="B86" s="180"/>
    </row>
    <row r="87" spans="2:2" x14ac:dyDescent="0.3">
      <c r="B87" s="180"/>
    </row>
    <row r="88" spans="2:2" x14ac:dyDescent="0.3">
      <c r="B88" s="180"/>
    </row>
    <row r="89" spans="2:2" x14ac:dyDescent="0.3">
      <c r="B89" s="180"/>
    </row>
    <row r="90" spans="2:2" x14ac:dyDescent="0.3">
      <c r="B90" s="180"/>
    </row>
    <row r="91" spans="2:2" x14ac:dyDescent="0.3">
      <c r="B91" s="180"/>
    </row>
    <row r="92" spans="2:2" x14ac:dyDescent="0.3">
      <c r="B92" s="180"/>
    </row>
    <row r="93" spans="2:2" x14ac:dyDescent="0.3">
      <c r="B93" s="180"/>
    </row>
    <row r="94" spans="2:2" x14ac:dyDescent="0.3">
      <c r="B94" s="180"/>
    </row>
    <row r="95" spans="2:2" x14ac:dyDescent="0.3">
      <c r="B95" s="180"/>
    </row>
    <row r="96" spans="2:2" x14ac:dyDescent="0.3">
      <c r="B96" s="180"/>
    </row>
    <row r="97" spans="2:2" x14ac:dyDescent="0.3">
      <c r="B97" s="180"/>
    </row>
    <row r="98" spans="2:2" x14ac:dyDescent="0.3">
      <c r="B98" s="180"/>
    </row>
    <row r="99" spans="2:2" x14ac:dyDescent="0.3">
      <c r="B99" s="180"/>
    </row>
    <row r="100" spans="2:2" x14ac:dyDescent="0.3">
      <c r="B100" s="180"/>
    </row>
    <row r="101" spans="2:2" x14ac:dyDescent="0.3">
      <c r="B101" s="180"/>
    </row>
    <row r="102" spans="2:2" x14ac:dyDescent="0.3">
      <c r="B102" s="180"/>
    </row>
    <row r="103" spans="2:2" ht="13" x14ac:dyDescent="0.3">
      <c r="B103" s="158"/>
    </row>
    <row r="104" spans="2:2" ht="13" x14ac:dyDescent="0.3">
      <c r="B104" s="158"/>
    </row>
    <row r="105" spans="2:2" ht="13" x14ac:dyDescent="0.3">
      <c r="B105" s="158"/>
    </row>
    <row r="106" spans="2:2" ht="13" x14ac:dyDescent="0.3">
      <c r="B106" s="158"/>
    </row>
    <row r="107" spans="2:2" ht="13" x14ac:dyDescent="0.3">
      <c r="B107" s="158"/>
    </row>
    <row r="108" spans="2:2" ht="13" x14ac:dyDescent="0.3">
      <c r="B108" s="158"/>
    </row>
    <row r="109" spans="2:2" ht="13" x14ac:dyDescent="0.3">
      <c r="B109" s="158"/>
    </row>
    <row r="110" spans="2:2" ht="13" x14ac:dyDescent="0.3">
      <c r="B110" s="158"/>
    </row>
    <row r="111" spans="2:2" ht="13" x14ac:dyDescent="0.3">
      <c r="B111" s="158"/>
    </row>
    <row r="112" spans="2:2" ht="13" x14ac:dyDescent="0.3">
      <c r="B112" s="158"/>
    </row>
    <row r="113" spans="2:2" x14ac:dyDescent="0.3">
      <c r="B113" s="180"/>
    </row>
    <row r="114" spans="2:2" x14ac:dyDescent="0.3">
      <c r="B114" s="180"/>
    </row>
    <row r="115" spans="2:2" x14ac:dyDescent="0.3">
      <c r="B115" s="180"/>
    </row>
    <row r="116" spans="2:2" x14ac:dyDescent="0.3">
      <c r="B116" s="180"/>
    </row>
    <row r="117" spans="2:2" x14ac:dyDescent="0.3">
      <c r="B117" s="180"/>
    </row>
    <row r="118" spans="2:2" x14ac:dyDescent="0.3">
      <c r="B118" s="180"/>
    </row>
    <row r="119" spans="2:2" x14ac:dyDescent="0.3">
      <c r="B119" s="180"/>
    </row>
    <row r="120" spans="2:2" x14ac:dyDescent="0.3">
      <c r="B120" s="180"/>
    </row>
    <row r="121" spans="2:2" ht="13" x14ac:dyDescent="0.3">
      <c r="B121" s="204"/>
    </row>
    <row r="122" spans="2:2" x14ac:dyDescent="0.3">
      <c r="B122" s="180"/>
    </row>
    <row r="123" spans="2:2" x14ac:dyDescent="0.3">
      <c r="B123" s="180"/>
    </row>
    <row r="124" spans="2:2" x14ac:dyDescent="0.3">
      <c r="B124" s="180"/>
    </row>
    <row r="125" spans="2:2" x14ac:dyDescent="0.3">
      <c r="B125" s="180"/>
    </row>
    <row r="126" spans="2:2" x14ac:dyDescent="0.3">
      <c r="B126" s="180"/>
    </row>
    <row r="127" spans="2:2" x14ac:dyDescent="0.3">
      <c r="B127" s="180"/>
    </row>
    <row r="128" spans="2:2" x14ac:dyDescent="0.3">
      <c r="B128" s="180"/>
    </row>
    <row r="129" spans="2:2" x14ac:dyDescent="0.3">
      <c r="B129" s="180"/>
    </row>
    <row r="130" spans="2:2" x14ac:dyDescent="0.3">
      <c r="B130" s="180"/>
    </row>
    <row r="131" spans="2:2" x14ac:dyDescent="0.3">
      <c r="B131" s="180"/>
    </row>
    <row r="132" spans="2:2" x14ac:dyDescent="0.3">
      <c r="B132" s="180"/>
    </row>
    <row r="133" spans="2:2" x14ac:dyDescent="0.3">
      <c r="B133" s="180"/>
    </row>
    <row r="134" spans="2:2" x14ac:dyDescent="0.3">
      <c r="B134" s="180"/>
    </row>
    <row r="135" spans="2:2" x14ac:dyDescent="0.3">
      <c r="B135" s="180"/>
    </row>
    <row r="136" spans="2:2" x14ac:dyDescent="0.3">
      <c r="B136" s="180"/>
    </row>
    <row r="137" spans="2:2" x14ac:dyDescent="0.3">
      <c r="B137" s="180"/>
    </row>
    <row r="138" spans="2:2" x14ac:dyDescent="0.3">
      <c r="B138" s="180"/>
    </row>
    <row r="140" spans="2:2" x14ac:dyDescent="0.3">
      <c r="B140" s="180"/>
    </row>
    <row r="141" spans="2:2" x14ac:dyDescent="0.3">
      <c r="B141" s="180"/>
    </row>
    <row r="142" spans="2:2" x14ac:dyDescent="0.3">
      <c r="B142" s="180"/>
    </row>
    <row r="147" spans="2:2" x14ac:dyDescent="0.3">
      <c r="B147" s="168"/>
    </row>
    <row r="148" spans="2:2" x14ac:dyDescent="0.3">
      <c r="B148" s="257"/>
    </row>
    <row r="154" spans="2:2" x14ac:dyDescent="0.3">
      <c r="B154" s="181"/>
    </row>
    <row r="155" spans="2:2" x14ac:dyDescent="0.3">
      <c r="B155" s="180"/>
    </row>
    <row r="157" spans="2:2" x14ac:dyDescent="0.3">
      <c r="B157" s="180"/>
    </row>
    <row r="158" spans="2:2" x14ac:dyDescent="0.3">
      <c r="B158" s="180"/>
    </row>
    <row r="159" spans="2:2" x14ac:dyDescent="0.3">
      <c r="B159" s="180"/>
    </row>
    <row r="160" spans="2:2" x14ac:dyDescent="0.3">
      <c r="B160" s="180"/>
    </row>
    <row r="161" spans="2:2" x14ac:dyDescent="0.3">
      <c r="B161" s="180"/>
    </row>
    <row r="162" spans="2:2" x14ac:dyDescent="0.3">
      <c r="B162" s="180"/>
    </row>
    <row r="163" spans="2:2" x14ac:dyDescent="0.3">
      <c r="B163" s="180"/>
    </row>
    <row r="164" spans="2:2" x14ac:dyDescent="0.3">
      <c r="B164" s="180"/>
    </row>
    <row r="165" spans="2:2" x14ac:dyDescent="0.3">
      <c r="B165" s="180"/>
    </row>
    <row r="166" spans="2:2" x14ac:dyDescent="0.3">
      <c r="B166" s="180"/>
    </row>
    <row r="167" spans="2:2" x14ac:dyDescent="0.3">
      <c r="B167" s="180"/>
    </row>
    <row r="168" spans="2:2" x14ac:dyDescent="0.3">
      <c r="B168" s="180"/>
    </row>
    <row r="265" spans="2:2" x14ac:dyDescent="0.3">
      <c r="B265" s="176"/>
    </row>
    <row r="266" spans="2:2" x14ac:dyDescent="0.3">
      <c r="B266" s="180"/>
    </row>
    <row r="267" spans="2:2" x14ac:dyDescent="0.3">
      <c r="B267" s="180"/>
    </row>
    <row r="270" spans="2:2" x14ac:dyDescent="0.3">
      <c r="B270" s="180"/>
    </row>
    <row r="286" spans="2:2" x14ac:dyDescent="0.3">
      <c r="B286" s="176"/>
    </row>
    <row r="316" spans="2:2" x14ac:dyDescent="0.3">
      <c r="B316" s="168"/>
    </row>
    <row r="317" spans="2:2" x14ac:dyDescent="0.3">
      <c r="B317" s="180"/>
    </row>
    <row r="319" spans="2:2" x14ac:dyDescent="0.3">
      <c r="B319" s="180"/>
    </row>
    <row r="320" spans="2:2" x14ac:dyDescent="0.3">
      <c r="B320" s="180"/>
    </row>
    <row r="321" spans="2:2" x14ac:dyDescent="0.3">
      <c r="B321" s="180"/>
    </row>
    <row r="322" spans="2:2" x14ac:dyDescent="0.3">
      <c r="B322" s="180"/>
    </row>
    <row r="323" spans="2:2" x14ac:dyDescent="0.3">
      <c r="B323" s="180"/>
    </row>
    <row r="324" spans="2:2" x14ac:dyDescent="0.3">
      <c r="B324" s="180"/>
    </row>
    <row r="325" spans="2:2" x14ac:dyDescent="0.3">
      <c r="B325" s="180"/>
    </row>
    <row r="326" spans="2:2" x14ac:dyDescent="0.3">
      <c r="B326" s="180"/>
    </row>
    <row r="327" spans="2:2" x14ac:dyDescent="0.3">
      <c r="B327" s="180"/>
    </row>
    <row r="328" spans="2:2" x14ac:dyDescent="0.3">
      <c r="B328" s="180"/>
    </row>
    <row r="329" spans="2:2" x14ac:dyDescent="0.3">
      <c r="B329" s="180"/>
    </row>
    <row r="330" spans="2:2" x14ac:dyDescent="0.3">
      <c r="B330" s="180"/>
    </row>
    <row r="342" spans="2:2" x14ac:dyDescent="0.3">
      <c r="B342" s="180"/>
    </row>
    <row r="343" spans="2:2" x14ac:dyDescent="0.3">
      <c r="B343" s="180"/>
    </row>
    <row r="344" spans="2:2" x14ac:dyDescent="0.3">
      <c r="B344" s="180"/>
    </row>
    <row r="345" spans="2:2" x14ac:dyDescent="0.3">
      <c r="B345" s="180"/>
    </row>
    <row r="346" spans="2:2" x14ac:dyDescent="0.3">
      <c r="B346" s="180"/>
    </row>
    <row r="347" spans="2:2" x14ac:dyDescent="0.3">
      <c r="B347" s="180"/>
    </row>
    <row r="348" spans="2:2" x14ac:dyDescent="0.3">
      <c r="B348" s="180"/>
    </row>
    <row r="349" spans="2:2" x14ac:dyDescent="0.3">
      <c r="B349" s="180"/>
    </row>
    <row r="350" spans="2:2" x14ac:dyDescent="0.3">
      <c r="B350" s="180"/>
    </row>
    <row r="352" spans="2:2" x14ac:dyDescent="0.3">
      <c r="B352" s="180"/>
    </row>
    <row r="353" spans="2:2" x14ac:dyDescent="0.3">
      <c r="B353" s="180"/>
    </row>
    <row r="354" spans="2:2" x14ac:dyDescent="0.3">
      <c r="B354" s="180"/>
    </row>
    <row r="355" spans="2:2" x14ac:dyDescent="0.3">
      <c r="B355" s="180"/>
    </row>
    <row r="356" spans="2:2" x14ac:dyDescent="0.3">
      <c r="B356" s="180"/>
    </row>
    <row r="358" spans="2:2" x14ac:dyDescent="0.3">
      <c r="B358" s="180"/>
    </row>
    <row r="361" spans="2:2" x14ac:dyDescent="0.3">
      <c r="B361" s="180"/>
    </row>
    <row r="364" spans="2:2" x14ac:dyDescent="0.3">
      <c r="B364" s="180"/>
    </row>
    <row r="365" spans="2:2" x14ac:dyDescent="0.3">
      <c r="B365" s="180"/>
    </row>
    <row r="366" spans="2:2" x14ac:dyDescent="0.3">
      <c r="B366" s="180"/>
    </row>
    <row r="367" spans="2:2" x14ac:dyDescent="0.3">
      <c r="B367" s="180"/>
    </row>
    <row r="368" spans="2:2" x14ac:dyDescent="0.3">
      <c r="B368" s="180"/>
    </row>
    <row r="369" spans="2:2" x14ac:dyDescent="0.3">
      <c r="B369" s="180"/>
    </row>
    <row r="370" spans="2:2" x14ac:dyDescent="0.3">
      <c r="B370" s="180"/>
    </row>
    <row r="371" spans="2:2" x14ac:dyDescent="0.3">
      <c r="B371" s="180"/>
    </row>
    <row r="372" spans="2:2" x14ac:dyDescent="0.3">
      <c r="B372" s="180"/>
    </row>
    <row r="373" spans="2:2" x14ac:dyDescent="0.3">
      <c r="B373" s="180"/>
    </row>
    <row r="374" spans="2:2" x14ac:dyDescent="0.3">
      <c r="B374" s="180"/>
    </row>
    <row r="375" spans="2:2" x14ac:dyDescent="0.3">
      <c r="B375" s="180"/>
    </row>
    <row r="376" spans="2:2" x14ac:dyDescent="0.3">
      <c r="B376" s="180"/>
    </row>
    <row r="377" spans="2:2" x14ac:dyDescent="0.3">
      <c r="B377" s="180"/>
    </row>
    <row r="378" spans="2:2" x14ac:dyDescent="0.3">
      <c r="B378" s="180"/>
    </row>
    <row r="379" spans="2:2" x14ac:dyDescent="0.3">
      <c r="B379" s="180"/>
    </row>
    <row r="380" spans="2:2" x14ac:dyDescent="0.3">
      <c r="B380" s="180"/>
    </row>
    <row r="381" spans="2:2" x14ac:dyDescent="0.3">
      <c r="B381" s="180"/>
    </row>
    <row r="382" spans="2:2" x14ac:dyDescent="0.3">
      <c r="B382" s="180"/>
    </row>
    <row r="386" spans="2:2" x14ac:dyDescent="0.3">
      <c r="B386" s="168"/>
    </row>
    <row r="403" spans="2:2" x14ac:dyDescent="0.3">
      <c r="B403" s="258"/>
    </row>
  </sheetData>
  <protectedRanges>
    <protectedRange sqref="B19 C52:C88 B52 C21 C6:C19 B32:C43 C29:C31 A53:B88 C23:C27 B24:B27" name="Glossary"/>
  </protectedRanges>
  <pageMargins left="0.7" right="0.7" top="0.75" bottom="0.75" header="0.3" footer="0.3"/>
  <pageSetup scale="40" orientation="portrait" r:id="rId1"/>
  <headerFooter>
    <oddFooter>&amp;R&amp;1#&amp;"Calibri"&amp;10&amp;K0078D7Classification : Internal</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L32"/>
  <sheetViews>
    <sheetView zoomScaleNormal="100" workbookViewId="0"/>
  </sheetViews>
  <sheetFormatPr defaultRowHeight="14.5" x14ac:dyDescent="0.25"/>
  <cols>
    <col min="1" max="1" width="0.6328125" customWidth="1"/>
    <col min="2" max="2" width="21.08984375" customWidth="1"/>
    <col min="3" max="3" width="10.54296875" customWidth="1"/>
    <col min="4" max="4" width="3.26953125" customWidth="1"/>
    <col min="5" max="5" width="11.36328125" customWidth="1"/>
    <col min="6" max="6" width="0.26953125" customWidth="1"/>
    <col min="7" max="7" width="0.36328125" customWidth="1"/>
    <col min="8" max="8" width="5.453125" customWidth="1"/>
    <col min="9" max="9" width="14.54296875" customWidth="1"/>
    <col min="10" max="10" width="0.54296875" customWidth="1"/>
    <col min="11" max="11" width="15.36328125" customWidth="1"/>
    <col min="12" max="12" width="0.453125" customWidth="1"/>
    <col min="13" max="13" width="4.6328125" customWidth="1"/>
  </cols>
  <sheetData>
    <row r="1" spans="2:12" s="1" customFormat="1" ht="3.5" customHeight="1" x14ac:dyDescent="0.2"/>
    <row r="2" spans="2:12" s="1" customFormat="1" ht="2.5" customHeight="1" x14ac:dyDescent="0.2">
      <c r="B2" s="68"/>
    </row>
    <row r="3" spans="2:12" s="1" customFormat="1" ht="15.25" customHeight="1" x14ac:dyDescent="0.2">
      <c r="B3" s="68"/>
      <c r="D3" s="74" t="s">
        <v>872</v>
      </c>
      <c r="E3" s="74"/>
      <c r="F3" s="74"/>
      <c r="G3" s="74"/>
      <c r="H3" s="74"/>
      <c r="I3" s="74"/>
      <c r="J3" s="74"/>
      <c r="K3" s="74"/>
      <c r="L3" s="74"/>
    </row>
    <row r="4" spans="2:12" s="1" customFormat="1" ht="7.4" customHeight="1" x14ac:dyDescent="0.2">
      <c r="B4" s="68"/>
    </row>
    <row r="5" spans="2:12" s="1" customFormat="1" ht="2.5" customHeight="1" x14ac:dyDescent="0.2"/>
    <row r="6" spans="2:12" s="1" customFormat="1" ht="22" customHeight="1" x14ac:dyDescent="0.2">
      <c r="B6" s="70" t="s">
        <v>873</v>
      </c>
      <c r="C6" s="70"/>
      <c r="D6" s="70"/>
      <c r="E6" s="70"/>
      <c r="F6" s="70"/>
      <c r="G6" s="70"/>
      <c r="H6" s="70"/>
      <c r="I6" s="70"/>
      <c r="J6" s="70"/>
      <c r="K6" s="70"/>
    </row>
    <row r="7" spans="2:12" s="1" customFormat="1" ht="7.15" customHeight="1" x14ac:dyDescent="0.2"/>
    <row r="8" spans="2:12" s="1" customFormat="1" ht="12.75" customHeight="1" x14ac:dyDescent="0.2">
      <c r="B8" s="64" t="s">
        <v>874</v>
      </c>
      <c r="C8" s="64"/>
      <c r="D8" s="64"/>
      <c r="E8" s="64"/>
      <c r="F8" s="64"/>
      <c r="G8" s="64"/>
      <c r="H8" s="64"/>
      <c r="I8" s="64"/>
      <c r="J8" s="64"/>
      <c r="K8" s="64"/>
    </row>
    <row r="9" spans="2:12" s="1" customFormat="1" ht="1.75" customHeight="1" x14ac:dyDescent="0.2"/>
    <row r="10" spans="2:12" s="1" customFormat="1" ht="2.5" customHeight="1" x14ac:dyDescent="0.2">
      <c r="B10" s="63" t="s">
        <v>874</v>
      </c>
    </row>
    <row r="11" spans="2:12" s="1" customFormat="1" ht="14.25" customHeight="1" x14ac:dyDescent="0.2">
      <c r="B11" s="63"/>
      <c r="C11" s="71">
        <v>44742</v>
      </c>
      <c r="D11" s="71"/>
    </row>
    <row r="12" spans="2:12" s="1" customFormat="1" ht="2.9" customHeight="1" x14ac:dyDescent="0.2">
      <c r="B12" s="63"/>
    </row>
    <row r="13" spans="2:12" s="1" customFormat="1" ht="4.6500000000000004" customHeight="1" x14ac:dyDescent="0.2"/>
    <row r="14" spans="2:12" s="1" customFormat="1" ht="12.75" customHeight="1" x14ac:dyDescent="0.2">
      <c r="B14" s="64" t="s">
        <v>875</v>
      </c>
      <c r="C14" s="64"/>
      <c r="D14" s="64"/>
      <c r="E14" s="64"/>
      <c r="F14" s="64"/>
      <c r="G14" s="64"/>
      <c r="H14" s="64"/>
      <c r="I14" s="64"/>
      <c r="J14" s="64"/>
      <c r="K14" s="64"/>
    </row>
    <row r="15" spans="2:12" s="1" customFormat="1" ht="8.5" customHeight="1" x14ac:dyDescent="0.2"/>
    <row r="16" spans="2:12" s="1" customFormat="1" ht="11.75" customHeight="1" x14ac:dyDescent="0.2">
      <c r="B16" s="65" t="s">
        <v>854</v>
      </c>
      <c r="C16" s="65"/>
      <c r="D16" s="72"/>
      <c r="E16" s="72"/>
      <c r="F16" s="72"/>
      <c r="G16" s="72"/>
      <c r="H16" s="72"/>
      <c r="I16" s="72"/>
      <c r="J16" s="72"/>
      <c r="K16" s="72"/>
    </row>
    <row r="17" spans="2:11" s="1" customFormat="1" ht="9.9" customHeight="1" x14ac:dyDescent="0.2">
      <c r="B17" s="66" t="s">
        <v>855</v>
      </c>
      <c r="C17" s="66"/>
      <c r="D17" s="66" t="s">
        <v>856</v>
      </c>
      <c r="E17" s="66"/>
      <c r="F17" s="66" t="s">
        <v>857</v>
      </c>
      <c r="G17" s="66"/>
      <c r="H17" s="66"/>
      <c r="I17" s="66"/>
      <c r="J17" s="66"/>
      <c r="K17" s="66"/>
    </row>
    <row r="18" spans="2:11" s="1" customFormat="1" ht="9.65" customHeight="1" x14ac:dyDescent="0.2"/>
    <row r="19" spans="2:11" s="1" customFormat="1" ht="11" customHeight="1" x14ac:dyDescent="0.2">
      <c r="B19" s="67" t="s">
        <v>858</v>
      </c>
      <c r="C19" s="67"/>
      <c r="D19" s="67"/>
      <c r="E19" s="67"/>
      <c r="F19" s="72"/>
      <c r="G19" s="72"/>
      <c r="H19" s="72"/>
      <c r="I19" s="72"/>
      <c r="J19" s="73"/>
      <c r="K19" s="73"/>
    </row>
    <row r="20" spans="2:11" s="1" customFormat="1" ht="9.9" customHeight="1" x14ac:dyDescent="0.2">
      <c r="B20" s="69" t="s">
        <v>859</v>
      </c>
      <c r="C20" s="69"/>
      <c r="D20" s="69" t="s">
        <v>860</v>
      </c>
      <c r="E20" s="69"/>
      <c r="F20" s="69"/>
      <c r="G20" s="69" t="s">
        <v>861</v>
      </c>
      <c r="H20" s="69"/>
      <c r="I20" s="69"/>
      <c r="J20" s="69"/>
      <c r="K20" s="69"/>
    </row>
    <row r="21" spans="2:11" s="1" customFormat="1" ht="9.65" customHeight="1" x14ac:dyDescent="0.2"/>
    <row r="22" spans="2:11" s="1" customFormat="1" ht="11" customHeight="1" x14ac:dyDescent="0.2">
      <c r="B22" s="67" t="s">
        <v>862</v>
      </c>
      <c r="C22" s="67"/>
      <c r="D22" s="67"/>
      <c r="E22" s="67"/>
      <c r="F22" s="67"/>
      <c r="G22" s="67"/>
      <c r="H22" s="72"/>
      <c r="I22" s="72"/>
      <c r="J22" s="72"/>
      <c r="K22" s="7"/>
    </row>
    <row r="23" spans="2:11" s="1" customFormat="1" ht="9.9" customHeight="1" x14ac:dyDescent="0.2">
      <c r="B23" s="69" t="s">
        <v>863</v>
      </c>
      <c r="C23" s="69"/>
      <c r="D23" s="69" t="s">
        <v>864</v>
      </c>
      <c r="E23" s="69"/>
      <c r="F23" s="69"/>
      <c r="G23" s="69" t="s">
        <v>865</v>
      </c>
      <c r="H23" s="69"/>
      <c r="I23" s="69"/>
      <c r="J23" s="69"/>
      <c r="K23" s="69"/>
    </row>
    <row r="24" spans="2:11" s="1" customFormat="1" ht="8.9" customHeight="1" x14ac:dyDescent="0.2"/>
    <row r="25" spans="2:11" s="1" customFormat="1" ht="9.9" customHeight="1" x14ac:dyDescent="0.2">
      <c r="B25" s="67" t="s">
        <v>866</v>
      </c>
      <c r="C25" s="67"/>
      <c r="D25" s="73"/>
      <c r="E25" s="73"/>
      <c r="F25" s="73"/>
      <c r="G25" s="73"/>
      <c r="H25" s="73"/>
      <c r="I25" s="73"/>
      <c r="J25" s="73"/>
      <c r="K25" s="73"/>
    </row>
    <row r="26" spans="2:11" s="1" customFormat="1" ht="9.9" customHeight="1" x14ac:dyDescent="0.2">
      <c r="B26" s="69" t="s">
        <v>867</v>
      </c>
      <c r="C26" s="69"/>
      <c r="D26" s="62"/>
      <c r="E26" s="62"/>
      <c r="F26" s="62"/>
      <c r="G26" s="62"/>
      <c r="H26" s="62"/>
      <c r="I26" s="62"/>
      <c r="J26" s="62"/>
      <c r="K26" s="62"/>
    </row>
    <row r="27" spans="2:11" s="1" customFormat="1" ht="7.4" customHeight="1" x14ac:dyDescent="0.2"/>
    <row r="28" spans="2:11" s="1" customFormat="1" ht="9.9" customHeight="1" x14ac:dyDescent="0.2">
      <c r="B28" s="67" t="s">
        <v>868</v>
      </c>
      <c r="C28" s="67"/>
      <c r="D28" s="67"/>
      <c r="E28" s="67"/>
      <c r="F28" s="67"/>
      <c r="G28" s="67"/>
      <c r="H28" s="67"/>
      <c r="I28" s="67"/>
      <c r="J28" s="67"/>
      <c r="K28" s="67"/>
    </row>
    <row r="29" spans="2:11" s="1" customFormat="1" ht="9.9" customHeight="1" x14ac:dyDescent="0.2">
      <c r="B29" s="69" t="s">
        <v>869</v>
      </c>
      <c r="C29" s="69"/>
      <c r="D29" s="69"/>
      <c r="E29" s="69"/>
      <c r="F29" s="69"/>
      <c r="G29" s="69"/>
      <c r="H29" s="69"/>
      <c r="I29" s="69"/>
      <c r="J29" s="69"/>
      <c r="K29" s="69"/>
    </row>
    <row r="30" spans="2:11" s="1" customFormat="1" ht="9.9" customHeight="1" x14ac:dyDescent="0.2">
      <c r="B30" s="69" t="s">
        <v>870</v>
      </c>
      <c r="C30" s="69"/>
      <c r="D30" s="69"/>
      <c r="E30" s="69"/>
      <c r="F30" s="69"/>
      <c r="G30" s="69"/>
      <c r="H30" s="69"/>
      <c r="I30" s="69"/>
      <c r="J30" s="69"/>
      <c r="K30" s="69"/>
    </row>
    <row r="31" spans="2:11" s="1" customFormat="1" ht="9.9" customHeight="1" x14ac:dyDescent="0.2">
      <c r="B31" s="69" t="s">
        <v>871</v>
      </c>
      <c r="C31" s="69"/>
      <c r="D31" s="69"/>
      <c r="E31" s="69"/>
      <c r="F31" s="69"/>
      <c r="G31" s="69"/>
      <c r="H31" s="69"/>
      <c r="I31" s="69"/>
      <c r="J31" s="69"/>
      <c r="K31" s="69"/>
    </row>
    <row r="32" spans="2:11" s="1" customFormat="1" ht="19.149999999999999" customHeight="1" x14ac:dyDescent="0.2"/>
  </sheetData>
  <mergeCells count="34">
    <mergeCell ref="G20:K20"/>
    <mergeCell ref="G23:K23"/>
    <mergeCell ref="H22:J22"/>
    <mergeCell ref="I25:K25"/>
    <mergeCell ref="I26:K26"/>
    <mergeCell ref="B26:C26"/>
    <mergeCell ref="B28:K28"/>
    <mergeCell ref="B29:K29"/>
    <mergeCell ref="B30:K30"/>
    <mergeCell ref="B31:K31"/>
    <mergeCell ref="D26:H26"/>
    <mergeCell ref="B2:B4"/>
    <mergeCell ref="B20:C20"/>
    <mergeCell ref="B22:G22"/>
    <mergeCell ref="B23:C23"/>
    <mergeCell ref="B25:C25"/>
    <mergeCell ref="B6:K6"/>
    <mergeCell ref="B8:K8"/>
    <mergeCell ref="C11:D11"/>
    <mergeCell ref="D16:E16"/>
    <mergeCell ref="D17:E17"/>
    <mergeCell ref="D20:F20"/>
    <mergeCell ref="D23:F23"/>
    <mergeCell ref="D25:H25"/>
    <mergeCell ref="D3:L3"/>
    <mergeCell ref="F16:K16"/>
    <mergeCell ref="F17:K17"/>
    <mergeCell ref="B10:B12"/>
    <mergeCell ref="B14:K14"/>
    <mergeCell ref="B16:C16"/>
    <mergeCell ref="B17:C17"/>
    <mergeCell ref="B19:E19"/>
    <mergeCell ref="F19:I19"/>
    <mergeCell ref="J19:K19"/>
  </mergeCells>
  <pageMargins left="0.7" right="0.7" top="0.75" bottom="0.75" header="0.3" footer="0.3"/>
  <pageSetup paperSize="9" orientation="portrait" r:id="rId1"/>
  <headerFooter alignWithMargins="0">
    <oddFooter>&amp;R&amp;1#&amp;"Calibri"&amp;10&amp;K0078D7Classification : Internal</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N23"/>
  <sheetViews>
    <sheetView zoomScaleNormal="100" workbookViewId="0"/>
  </sheetViews>
  <sheetFormatPr defaultRowHeight="14.5" x14ac:dyDescent="0.25"/>
  <cols>
    <col min="1" max="1" width="0.453125" customWidth="1"/>
    <col min="2" max="2" width="9.36328125" customWidth="1"/>
    <col min="3" max="3" width="11" customWidth="1"/>
    <col min="4" max="4" width="15.36328125" customWidth="1"/>
    <col min="5" max="5" width="3.6328125" customWidth="1"/>
    <col min="6" max="6" width="5" customWidth="1"/>
    <col min="7" max="7" width="9.7265625" customWidth="1"/>
    <col min="8" max="8" width="8.26953125" customWidth="1"/>
    <col min="9" max="9" width="7.54296875" customWidth="1"/>
    <col min="10" max="10" width="8.54296875" customWidth="1"/>
    <col min="11" max="11" width="9.7265625" customWidth="1"/>
    <col min="12" max="12" width="13" customWidth="1"/>
    <col min="13" max="13" width="12.36328125" customWidth="1"/>
    <col min="14" max="14" width="12.81640625" customWidth="1"/>
    <col min="15" max="15" width="4.6328125" customWidth="1"/>
  </cols>
  <sheetData>
    <row r="1" spans="2:14" s="1" customFormat="1" ht="6" customHeight="1" x14ac:dyDescent="0.2"/>
    <row r="2" spans="2:14" s="1" customFormat="1" ht="15.25" customHeight="1" x14ac:dyDescent="0.2">
      <c r="B2" s="68"/>
      <c r="C2" s="68"/>
      <c r="D2" s="74" t="s">
        <v>872</v>
      </c>
      <c r="E2" s="74"/>
      <c r="F2" s="74"/>
      <c r="G2" s="74"/>
      <c r="H2" s="74"/>
      <c r="I2" s="74"/>
    </row>
    <row r="3" spans="2:14" s="1" customFormat="1" ht="9.9" customHeight="1" x14ac:dyDescent="0.2">
      <c r="B3" s="68"/>
      <c r="C3" s="68"/>
    </row>
    <row r="4" spans="2:14" s="1" customFormat="1" ht="1.75" customHeight="1" x14ac:dyDescent="0.2"/>
    <row r="5" spans="2:14" s="1" customFormat="1" ht="22" customHeight="1" x14ac:dyDescent="0.2">
      <c r="B5" s="70" t="s">
        <v>906</v>
      </c>
      <c r="C5" s="70"/>
      <c r="D5" s="70"/>
      <c r="E5" s="70"/>
      <c r="F5" s="70"/>
      <c r="G5" s="70"/>
      <c r="H5" s="70"/>
      <c r="I5" s="70"/>
      <c r="J5" s="70"/>
    </row>
    <row r="6" spans="2:14" s="1" customFormat="1" ht="3.5" customHeight="1" x14ac:dyDescent="0.2"/>
    <row r="7" spans="2:14" s="1" customFormat="1" ht="12.75" customHeight="1" x14ac:dyDescent="0.2">
      <c r="B7" s="64" t="s">
        <v>907</v>
      </c>
      <c r="C7" s="64"/>
      <c r="D7" s="64"/>
      <c r="E7" s="64"/>
      <c r="F7" s="64"/>
      <c r="G7" s="64"/>
      <c r="H7" s="64"/>
      <c r="I7" s="64"/>
      <c r="J7" s="64"/>
      <c r="K7" s="64"/>
      <c r="L7" s="64"/>
      <c r="M7" s="64"/>
      <c r="N7" s="64"/>
    </row>
    <row r="8" spans="2:14" s="1" customFormat="1" ht="2.9" customHeight="1" x14ac:dyDescent="0.2"/>
    <row r="9" spans="2:14" s="1" customFormat="1" ht="22.4" customHeight="1" x14ac:dyDescent="0.2">
      <c r="B9" s="10" t="s">
        <v>876</v>
      </c>
      <c r="C9" s="10" t="s">
        <v>877</v>
      </c>
      <c r="D9" s="10" t="s">
        <v>878</v>
      </c>
      <c r="E9" s="77" t="s">
        <v>879</v>
      </c>
      <c r="F9" s="77"/>
      <c r="G9" s="11" t="s">
        <v>880</v>
      </c>
      <c r="H9" s="10" t="s">
        <v>881</v>
      </c>
      <c r="I9" s="11" t="s">
        <v>882</v>
      </c>
      <c r="J9" s="10" t="s">
        <v>883</v>
      </c>
      <c r="K9" s="11" t="s">
        <v>884</v>
      </c>
      <c r="L9" s="11" t="s">
        <v>885</v>
      </c>
      <c r="M9" s="11" t="s">
        <v>886</v>
      </c>
      <c r="N9" s="11" t="s">
        <v>901</v>
      </c>
    </row>
    <row r="10" spans="2:14" s="1" customFormat="1" ht="7.4" customHeight="1" x14ac:dyDescent="0.2">
      <c r="B10" s="12" t="s">
        <v>887</v>
      </c>
      <c r="C10" s="12" t="s">
        <v>888</v>
      </c>
      <c r="D10" s="13">
        <v>500000000</v>
      </c>
      <c r="E10" s="75">
        <v>42667</v>
      </c>
      <c r="F10" s="75"/>
      <c r="G10" s="14">
        <v>45223</v>
      </c>
      <c r="H10" s="12" t="s">
        <v>1</v>
      </c>
      <c r="I10" s="12" t="s">
        <v>889</v>
      </c>
      <c r="J10" s="15">
        <v>0</v>
      </c>
      <c r="K10" s="12" t="s">
        <v>890</v>
      </c>
      <c r="L10" s="12" t="s">
        <v>891</v>
      </c>
      <c r="M10" s="16">
        <v>1.31780821917808</v>
      </c>
      <c r="N10" s="12" t="s">
        <v>902</v>
      </c>
    </row>
    <row r="11" spans="2:14" s="1" customFormat="1" ht="7.4" customHeight="1" x14ac:dyDescent="0.2">
      <c r="B11" s="12" t="s">
        <v>892</v>
      </c>
      <c r="C11" s="12" t="s">
        <v>893</v>
      </c>
      <c r="D11" s="13">
        <v>500000000</v>
      </c>
      <c r="E11" s="75">
        <v>42817</v>
      </c>
      <c r="F11" s="75"/>
      <c r="G11" s="14">
        <v>45558</v>
      </c>
      <c r="H11" s="12" t="s">
        <v>1</v>
      </c>
      <c r="I11" s="12" t="s">
        <v>889</v>
      </c>
      <c r="J11" s="15">
        <v>5.0000000000000001E-3</v>
      </c>
      <c r="K11" s="12" t="s">
        <v>890</v>
      </c>
      <c r="L11" s="12" t="s">
        <v>894</v>
      </c>
      <c r="M11" s="16">
        <v>2.2356164383561601</v>
      </c>
      <c r="N11" s="12" t="s">
        <v>903</v>
      </c>
    </row>
    <row r="12" spans="2:14" s="1" customFormat="1" ht="7.4" customHeight="1" x14ac:dyDescent="0.2">
      <c r="B12" s="12" t="s">
        <v>895</v>
      </c>
      <c r="C12" s="12" t="s">
        <v>896</v>
      </c>
      <c r="D12" s="13">
        <v>750000000</v>
      </c>
      <c r="E12" s="75">
        <v>43181</v>
      </c>
      <c r="F12" s="75"/>
      <c r="G12" s="14">
        <v>46834</v>
      </c>
      <c r="H12" s="12" t="s">
        <v>1</v>
      </c>
      <c r="I12" s="12" t="s">
        <v>889</v>
      </c>
      <c r="J12" s="15">
        <v>8.7500000000000008E-3</v>
      </c>
      <c r="K12" s="12" t="s">
        <v>890</v>
      </c>
      <c r="L12" s="12" t="s">
        <v>897</v>
      </c>
      <c r="M12" s="16">
        <v>5.7315068493150703</v>
      </c>
      <c r="N12" s="12" t="s">
        <v>904</v>
      </c>
    </row>
    <row r="13" spans="2:14" s="1" customFormat="1" ht="7.4" customHeight="1" x14ac:dyDescent="0.2">
      <c r="B13" s="12" t="s">
        <v>898</v>
      </c>
      <c r="C13" s="12" t="s">
        <v>899</v>
      </c>
      <c r="D13" s="13">
        <v>500000000</v>
      </c>
      <c r="E13" s="75">
        <v>43377</v>
      </c>
      <c r="F13" s="75"/>
      <c r="G13" s="14">
        <v>45934</v>
      </c>
      <c r="H13" s="12" t="s">
        <v>1</v>
      </c>
      <c r="I13" s="12" t="s">
        <v>889</v>
      </c>
      <c r="J13" s="15">
        <v>6.2500000000000003E-3</v>
      </c>
      <c r="K13" s="12" t="s">
        <v>890</v>
      </c>
      <c r="L13" s="12" t="s">
        <v>900</v>
      </c>
      <c r="M13" s="16">
        <v>3.2657534246575302</v>
      </c>
      <c r="N13" s="12" t="s">
        <v>905</v>
      </c>
    </row>
    <row r="14" spans="2:14" s="1" customFormat="1" ht="9.9" customHeight="1" x14ac:dyDescent="0.2">
      <c r="B14" s="17"/>
      <c r="C14" s="18"/>
      <c r="D14" s="19">
        <v>2250000000</v>
      </c>
      <c r="E14" s="76"/>
      <c r="F14" s="76"/>
      <c r="G14" s="17"/>
      <c r="H14" s="17"/>
      <c r="I14" s="17"/>
      <c r="J14" s="17"/>
      <c r="K14" s="17"/>
      <c r="L14" s="17"/>
      <c r="M14" s="17"/>
      <c r="N14" s="17"/>
    </row>
    <row r="15" spans="2:14" s="1" customFormat="1" ht="3.9" customHeight="1" x14ac:dyDescent="0.2"/>
    <row r="16" spans="2:14" s="1" customFormat="1" ht="13.15" customHeight="1" x14ac:dyDescent="0.2">
      <c r="B16" s="64" t="s">
        <v>908</v>
      </c>
      <c r="C16" s="64"/>
      <c r="D16" s="64"/>
      <c r="E16" s="64"/>
      <c r="F16" s="64"/>
      <c r="G16" s="64"/>
      <c r="H16" s="64"/>
      <c r="I16" s="64"/>
      <c r="J16" s="64"/>
      <c r="K16" s="64"/>
      <c r="L16" s="64"/>
      <c r="M16" s="64"/>
      <c r="N16" s="64"/>
    </row>
    <row r="17" spans="2:7" s="1" customFormat="1" ht="1.75" customHeight="1" x14ac:dyDescent="0.2"/>
    <row r="18" spans="2:7" s="1" customFormat="1" ht="10.65" customHeight="1" x14ac:dyDescent="0.2">
      <c r="B18" s="8" t="s">
        <v>909</v>
      </c>
      <c r="F18" s="78">
        <v>2250000000</v>
      </c>
      <c r="G18" s="78"/>
    </row>
    <row r="19" spans="2:7" s="1" customFormat="1" ht="10.65" customHeight="1" x14ac:dyDescent="0.2">
      <c r="B19" s="69" t="s">
        <v>910</v>
      </c>
      <c r="C19" s="69"/>
      <c r="F19" s="20"/>
      <c r="G19" s="21">
        <v>5.4166666666666703E-3</v>
      </c>
    </row>
    <row r="20" spans="2:7" s="1" customFormat="1" ht="9.25" customHeight="1" x14ac:dyDescent="0.2">
      <c r="B20" s="69" t="s">
        <v>911</v>
      </c>
      <c r="C20" s="69"/>
      <c r="F20" s="22"/>
      <c r="G20" s="23">
        <v>3.4258751902587501</v>
      </c>
    </row>
    <row r="21" spans="2:7" s="1" customFormat="1" ht="1.4" customHeight="1" x14ac:dyDescent="0.2">
      <c r="B21" s="69"/>
      <c r="C21" s="69"/>
    </row>
    <row r="22" spans="2:7" s="1" customFormat="1" ht="10.65" customHeight="1" x14ac:dyDescent="0.2">
      <c r="B22" s="24" t="s">
        <v>912</v>
      </c>
    </row>
    <row r="23" spans="2:7" s="1" customFormat="1" ht="15.65" customHeight="1" x14ac:dyDescent="0.2"/>
  </sheetData>
  <mergeCells count="14">
    <mergeCell ref="B16:N16"/>
    <mergeCell ref="B19:C19"/>
    <mergeCell ref="B2:C3"/>
    <mergeCell ref="B20:C21"/>
    <mergeCell ref="B5:J5"/>
    <mergeCell ref="B7:N7"/>
    <mergeCell ref="D2:I2"/>
    <mergeCell ref="E10:F10"/>
    <mergeCell ref="E11:F11"/>
    <mergeCell ref="E12:F12"/>
    <mergeCell ref="E13:F13"/>
    <mergeCell ref="E14:F14"/>
    <mergeCell ref="E9:F9"/>
    <mergeCell ref="F18:G18"/>
  </mergeCells>
  <pageMargins left="0.7" right="0.7" top="0.75" bottom="0.75" header="0.3" footer="0.3"/>
  <pageSetup paperSize="9" orientation="landscape" r:id="rId1"/>
  <headerFooter alignWithMargins="0">
    <oddFooter>&amp;R&amp;1#&amp;"Calibri"&amp;10&amp;K0078D7Classification : Internal</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F20"/>
  <sheetViews>
    <sheetView zoomScaleNormal="100" workbookViewId="0"/>
  </sheetViews>
  <sheetFormatPr defaultRowHeight="14.5" x14ac:dyDescent="0.25"/>
  <cols>
    <col min="1" max="1" width="0.6328125" customWidth="1"/>
    <col min="2" max="2" width="23" customWidth="1"/>
    <col min="3" max="3" width="23.36328125" customWidth="1"/>
    <col min="4" max="4" width="14.54296875" customWidth="1"/>
    <col min="5" max="5" width="19.36328125" customWidth="1"/>
    <col min="6" max="6" width="5.1796875" customWidth="1"/>
    <col min="7" max="7" width="0.26953125" customWidth="1"/>
    <col min="8" max="8" width="4.6328125" customWidth="1"/>
  </cols>
  <sheetData>
    <row r="1" spans="2:6" s="1" customFormat="1" ht="6" customHeight="1" x14ac:dyDescent="0.2">
      <c r="B1" s="68"/>
    </row>
    <row r="2" spans="2:6" s="1" customFormat="1" ht="15.25" customHeight="1" x14ac:dyDescent="0.2">
      <c r="B2" s="68"/>
      <c r="C2" s="74" t="s">
        <v>872</v>
      </c>
      <c r="D2" s="74"/>
      <c r="E2" s="74"/>
      <c r="F2" s="74"/>
    </row>
    <row r="3" spans="2:6" s="1" customFormat="1" ht="5" customHeight="1" x14ac:dyDescent="0.2">
      <c r="B3" s="68"/>
    </row>
    <row r="4" spans="2:6" s="1" customFormat="1" ht="2.9" customHeight="1" x14ac:dyDescent="0.2"/>
    <row r="5" spans="2:6" s="1" customFormat="1" ht="22" customHeight="1" x14ac:dyDescent="0.2">
      <c r="B5" s="70" t="s">
        <v>929</v>
      </c>
      <c r="C5" s="70"/>
      <c r="D5" s="70"/>
      <c r="E5" s="70"/>
      <c r="F5" s="70"/>
    </row>
    <row r="6" spans="2:6" s="1" customFormat="1" ht="6.4" customHeight="1" x14ac:dyDescent="0.2"/>
    <row r="7" spans="2:6" s="1" customFormat="1" ht="12.75" customHeight="1" x14ac:dyDescent="0.2">
      <c r="B7" s="79" t="s">
        <v>930</v>
      </c>
      <c r="C7" s="79"/>
      <c r="D7" s="79"/>
      <c r="E7" s="79"/>
      <c r="F7" s="79"/>
    </row>
    <row r="8" spans="2:6" s="1" customFormat="1" ht="8.5" customHeight="1" x14ac:dyDescent="0.2"/>
    <row r="9" spans="2:6" s="1" customFormat="1" ht="10.65" customHeight="1" x14ac:dyDescent="0.2">
      <c r="B9" s="6" t="s">
        <v>913</v>
      </c>
      <c r="C9" s="25" t="s">
        <v>914</v>
      </c>
      <c r="D9" s="25" t="s">
        <v>915</v>
      </c>
      <c r="E9" s="25" t="s">
        <v>916</v>
      </c>
    </row>
    <row r="10" spans="2:6" s="1" customFormat="1" ht="9.9" customHeight="1" x14ac:dyDescent="0.2">
      <c r="B10" s="8" t="s">
        <v>917</v>
      </c>
      <c r="C10" s="26" t="s">
        <v>918</v>
      </c>
      <c r="D10" s="26" t="s">
        <v>919</v>
      </c>
      <c r="E10" s="26" t="s">
        <v>920</v>
      </c>
    </row>
    <row r="11" spans="2:6" s="1" customFormat="1" ht="9.9" customHeight="1" x14ac:dyDescent="0.2">
      <c r="B11" s="8" t="s">
        <v>921</v>
      </c>
      <c r="C11" s="26" t="s">
        <v>922</v>
      </c>
      <c r="D11" s="26" t="s">
        <v>919</v>
      </c>
      <c r="E11" s="26" t="s">
        <v>923</v>
      </c>
    </row>
    <row r="12" spans="2:6" s="1" customFormat="1" ht="9.9" customHeight="1" x14ac:dyDescent="0.2">
      <c r="B12" s="8" t="s">
        <v>924</v>
      </c>
      <c r="C12" s="26" t="s">
        <v>918</v>
      </c>
      <c r="D12" s="26" t="s">
        <v>919</v>
      </c>
      <c r="E12" s="26" t="s">
        <v>925</v>
      </c>
    </row>
    <row r="13" spans="2:6" s="1" customFormat="1" ht="19.149999999999999" customHeight="1" x14ac:dyDescent="0.2"/>
    <row r="14" spans="2:6" s="1" customFormat="1" ht="12.75" customHeight="1" x14ac:dyDescent="0.2">
      <c r="B14" s="79" t="s">
        <v>931</v>
      </c>
      <c r="C14" s="79"/>
      <c r="D14" s="79"/>
      <c r="E14" s="79"/>
      <c r="F14" s="79"/>
    </row>
    <row r="15" spans="2:6" s="1" customFormat="1" ht="10.65" customHeight="1" x14ac:dyDescent="0.2"/>
    <row r="16" spans="2:6" s="1" customFormat="1" ht="10.65" customHeight="1" x14ac:dyDescent="0.2">
      <c r="B16" s="6" t="s">
        <v>913</v>
      </c>
      <c r="C16" s="25" t="s">
        <v>914</v>
      </c>
      <c r="D16" s="25" t="s">
        <v>915</v>
      </c>
    </row>
    <row r="17" spans="2:4" s="1" customFormat="1" ht="9.9" customHeight="1" x14ac:dyDescent="0.2">
      <c r="B17" s="8" t="s">
        <v>917</v>
      </c>
      <c r="C17" s="26" t="s">
        <v>926</v>
      </c>
      <c r="D17" s="26"/>
    </row>
    <row r="18" spans="2:4" s="1" customFormat="1" ht="9.9" customHeight="1" x14ac:dyDescent="0.2">
      <c r="B18" s="8" t="s">
        <v>921</v>
      </c>
      <c r="C18" s="26" t="s">
        <v>927</v>
      </c>
      <c r="D18" s="26" t="s">
        <v>919</v>
      </c>
    </row>
    <row r="19" spans="2:4" s="1" customFormat="1" ht="9.9" customHeight="1" x14ac:dyDescent="0.2">
      <c r="B19" s="8" t="s">
        <v>924</v>
      </c>
      <c r="C19" s="26" t="s">
        <v>928</v>
      </c>
      <c r="D19" s="26" t="s">
        <v>919</v>
      </c>
    </row>
    <row r="20" spans="2:4" s="1" customFormat="1" ht="19.149999999999999" customHeight="1" x14ac:dyDescent="0.2"/>
  </sheetData>
  <mergeCells count="5">
    <mergeCell ref="B1:B3"/>
    <mergeCell ref="B14:F14"/>
    <mergeCell ref="B5:F5"/>
    <mergeCell ref="B7:F7"/>
    <mergeCell ref="C2:F2"/>
  </mergeCells>
  <pageMargins left="0.7" right="0.7" top="0.75" bottom="0.75" header="0.3" footer="0.3"/>
  <pageSetup paperSize="9" orientation="portrait" r:id="rId1"/>
  <headerFooter alignWithMargins="0">
    <oddFooter>&amp;R&amp;1#&amp;"Calibri"&amp;10&amp;K0078D7Classification : Internal</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W90"/>
  <sheetViews>
    <sheetView zoomScaleNormal="100" workbookViewId="0"/>
  </sheetViews>
  <sheetFormatPr defaultRowHeight="14.5" x14ac:dyDescent="0.25"/>
  <cols>
    <col min="1" max="1" width="0.453125" customWidth="1"/>
    <col min="2" max="2" width="0.26953125" customWidth="1"/>
    <col min="3" max="3" width="62.6328125" customWidth="1"/>
    <col min="4" max="4" width="0.7265625" customWidth="1"/>
    <col min="5" max="5" width="0.36328125" customWidth="1"/>
    <col min="6" max="6" width="0.26953125" customWidth="1"/>
    <col min="7" max="7" width="0.453125" customWidth="1"/>
    <col min="8" max="8" width="0.36328125" customWidth="1"/>
    <col min="9" max="9" width="0.26953125" customWidth="1"/>
    <col min="10" max="10" width="0.6328125" customWidth="1"/>
    <col min="11" max="11" width="0.26953125" customWidth="1"/>
    <col min="12" max="12" width="0.453125" customWidth="1"/>
    <col min="13" max="13" width="1.1796875" customWidth="1"/>
    <col min="14" max="14" width="0.26953125" customWidth="1"/>
    <col min="15" max="15" width="0.453125" customWidth="1"/>
    <col min="16" max="16" width="0.6328125" customWidth="1"/>
    <col min="17" max="17" width="0.90625" customWidth="1"/>
    <col min="18" max="18" width="0.6328125" customWidth="1"/>
    <col min="19" max="19" width="0.453125" customWidth="1"/>
    <col min="20" max="20" width="2" customWidth="1"/>
    <col min="21" max="21" width="7.453125" customWidth="1"/>
    <col min="22" max="22" width="0.26953125" customWidth="1"/>
  </cols>
  <sheetData>
    <row r="1" spans="3:23" s="1" customFormat="1" ht="6" customHeight="1" x14ac:dyDescent="0.2">
      <c r="C1" s="68"/>
    </row>
    <row r="2" spans="3:23" s="1" customFormat="1" ht="15.25" customHeight="1" x14ac:dyDescent="0.2">
      <c r="C2" s="68"/>
    </row>
    <row r="3" spans="3:23" s="1" customFormat="1" ht="3.9" customHeight="1" x14ac:dyDescent="0.2">
      <c r="C3" s="68"/>
      <c r="D3" s="81"/>
      <c r="E3" s="81"/>
      <c r="F3" s="81"/>
      <c r="G3" s="81"/>
      <c r="H3" s="81"/>
      <c r="I3" s="81"/>
      <c r="J3" s="81"/>
      <c r="K3" s="81"/>
      <c r="L3" s="81"/>
      <c r="M3" s="81"/>
      <c r="N3" s="81"/>
      <c r="O3" s="81"/>
      <c r="P3" s="81"/>
      <c r="Q3" s="81"/>
      <c r="R3" s="81"/>
      <c r="S3" s="81"/>
      <c r="T3" s="81"/>
    </row>
    <row r="4" spans="3:23" s="1" customFormat="1" ht="7.4" customHeight="1" x14ac:dyDescent="0.2">
      <c r="D4" s="81"/>
      <c r="E4" s="81"/>
      <c r="F4" s="81"/>
      <c r="G4" s="81"/>
      <c r="H4" s="81"/>
      <c r="I4" s="81"/>
      <c r="J4" s="81"/>
      <c r="K4" s="81"/>
      <c r="L4" s="81"/>
      <c r="M4" s="81"/>
      <c r="N4" s="81"/>
      <c r="O4" s="81"/>
      <c r="P4" s="81"/>
      <c r="Q4" s="81"/>
      <c r="R4" s="81"/>
      <c r="S4" s="81"/>
      <c r="T4" s="81"/>
    </row>
    <row r="5" spans="3:23" s="1" customFormat="1" ht="22" customHeight="1" x14ac:dyDescent="0.2">
      <c r="C5" s="70" t="s">
        <v>938</v>
      </c>
      <c r="D5" s="70"/>
      <c r="E5" s="70"/>
      <c r="F5" s="70"/>
      <c r="G5" s="70"/>
      <c r="H5" s="70"/>
      <c r="I5" s="70"/>
      <c r="J5" s="70"/>
      <c r="K5" s="70"/>
      <c r="L5" s="70"/>
      <c r="M5" s="70"/>
      <c r="N5" s="70"/>
      <c r="O5" s="70"/>
      <c r="P5" s="70"/>
      <c r="Q5" s="70"/>
      <c r="R5" s="70"/>
      <c r="S5" s="70"/>
      <c r="T5" s="70"/>
      <c r="U5" s="70"/>
      <c r="V5" s="70"/>
    </row>
    <row r="6" spans="3:23" s="1" customFormat="1" ht="9.65" customHeight="1" x14ac:dyDescent="0.2">
      <c r="C6" s="8" t="s">
        <v>939</v>
      </c>
    </row>
    <row r="7" spans="3:23" s="1" customFormat="1" ht="3.9" customHeight="1" x14ac:dyDescent="0.2"/>
    <row r="8" spans="3:23" s="1" customFormat="1" ht="12.75" customHeight="1" x14ac:dyDescent="0.2">
      <c r="C8" s="64" t="s">
        <v>940</v>
      </c>
      <c r="D8" s="64"/>
      <c r="E8" s="64"/>
      <c r="F8" s="64"/>
      <c r="G8" s="64"/>
      <c r="H8" s="64"/>
      <c r="I8" s="64"/>
      <c r="J8" s="64"/>
      <c r="K8" s="64"/>
      <c r="L8" s="64"/>
      <c r="M8" s="64"/>
      <c r="N8" s="64"/>
      <c r="O8" s="64"/>
      <c r="P8" s="64"/>
      <c r="Q8" s="64"/>
      <c r="R8" s="64"/>
      <c r="S8" s="64"/>
      <c r="T8" s="64"/>
      <c r="U8" s="64"/>
      <c r="V8" s="64"/>
    </row>
    <row r="9" spans="3:23" s="1" customFormat="1" ht="2.9" customHeight="1" x14ac:dyDescent="0.2"/>
    <row r="10" spans="3:23" s="1" customFormat="1" ht="10.65" customHeight="1" x14ac:dyDescent="0.2">
      <c r="C10" s="69" t="s">
        <v>941</v>
      </c>
      <c r="D10" s="69"/>
      <c r="F10" s="78">
        <v>2250000000</v>
      </c>
      <c r="G10" s="78"/>
      <c r="H10" s="78"/>
      <c r="I10" s="78"/>
      <c r="J10" s="78"/>
      <c r="K10" s="78"/>
      <c r="L10" s="78"/>
      <c r="M10" s="78"/>
      <c r="N10" s="78"/>
      <c r="O10" s="78"/>
      <c r="P10" s="78"/>
      <c r="Q10" s="78"/>
      <c r="R10" s="78"/>
      <c r="S10" s="78"/>
      <c r="T10" s="78"/>
      <c r="U10" s="78"/>
      <c r="W10" s="24" t="s">
        <v>942</v>
      </c>
    </row>
    <row r="11" spans="3:23" s="1" customFormat="1" ht="4.6500000000000004" customHeight="1" x14ac:dyDescent="0.2"/>
    <row r="12" spans="3:23" s="1" customFormat="1" ht="10.65" customHeight="1" x14ac:dyDescent="0.2">
      <c r="C12" s="69" t="s">
        <v>944</v>
      </c>
      <c r="D12" s="69"/>
      <c r="F12" s="78">
        <v>2943215084.0499802</v>
      </c>
      <c r="G12" s="78"/>
      <c r="H12" s="78"/>
      <c r="I12" s="78"/>
      <c r="J12" s="78"/>
      <c r="K12" s="78"/>
      <c r="L12" s="78"/>
      <c r="M12" s="78"/>
      <c r="N12" s="78"/>
      <c r="O12" s="78"/>
      <c r="P12" s="78"/>
      <c r="Q12" s="78"/>
      <c r="R12" s="78"/>
      <c r="S12" s="78"/>
      <c r="T12" s="78"/>
      <c r="U12" s="78"/>
      <c r="W12" s="28" t="s">
        <v>943</v>
      </c>
    </row>
    <row r="13" spans="3:23" s="1" customFormat="1" ht="4.6500000000000004" customHeight="1" x14ac:dyDescent="0.2"/>
    <row r="14" spans="3:23" s="1" customFormat="1" ht="9.9" customHeight="1" x14ac:dyDescent="0.2">
      <c r="C14" s="69" t="s">
        <v>945</v>
      </c>
      <c r="D14" s="69"/>
      <c r="F14" s="78">
        <v>13000000</v>
      </c>
      <c r="G14" s="78"/>
      <c r="H14" s="78"/>
      <c r="I14" s="78"/>
      <c r="J14" s="78"/>
      <c r="K14" s="78"/>
      <c r="L14" s="78"/>
      <c r="M14" s="78"/>
      <c r="N14" s="78"/>
      <c r="O14" s="78"/>
      <c r="P14" s="78"/>
      <c r="Q14" s="78"/>
      <c r="R14" s="78"/>
      <c r="S14" s="78"/>
      <c r="T14" s="78"/>
      <c r="U14" s="78"/>
      <c r="W14" s="28" t="s">
        <v>946</v>
      </c>
    </row>
    <row r="15" spans="3:23" s="1" customFormat="1" ht="5" customHeight="1" x14ac:dyDescent="0.2"/>
    <row r="16" spans="3:23" s="1" customFormat="1" ht="9.9" customHeight="1" x14ac:dyDescent="0.2">
      <c r="C16" s="69" t="s">
        <v>947</v>
      </c>
      <c r="D16" s="69"/>
      <c r="F16" s="78">
        <v>128727516.53</v>
      </c>
      <c r="G16" s="78"/>
      <c r="H16" s="78"/>
      <c r="I16" s="78"/>
      <c r="J16" s="78"/>
      <c r="K16" s="78"/>
      <c r="L16" s="78"/>
      <c r="M16" s="78"/>
      <c r="N16" s="78"/>
      <c r="O16" s="78"/>
      <c r="P16" s="78"/>
      <c r="Q16" s="78"/>
      <c r="R16" s="78"/>
      <c r="S16" s="78"/>
      <c r="T16" s="78"/>
      <c r="U16" s="78"/>
      <c r="W16" s="28" t="s">
        <v>948</v>
      </c>
    </row>
    <row r="17" spans="2:23" s="1" customFormat="1" ht="5" customHeight="1" x14ac:dyDescent="0.2"/>
    <row r="18" spans="2:23" s="1" customFormat="1" ht="10.65" customHeight="1" x14ac:dyDescent="0.2">
      <c r="C18" s="69" t="s">
        <v>949</v>
      </c>
      <c r="D18" s="69"/>
      <c r="E18" s="83">
        <v>0.37108560025777099</v>
      </c>
      <c r="F18" s="83"/>
      <c r="G18" s="83"/>
      <c r="H18" s="83"/>
      <c r="I18" s="83"/>
      <c r="J18" s="83"/>
      <c r="K18" s="83"/>
      <c r="L18" s="83"/>
      <c r="M18" s="83"/>
      <c r="N18" s="83"/>
      <c r="O18" s="83"/>
      <c r="P18" s="83"/>
      <c r="Q18" s="83"/>
      <c r="R18" s="83"/>
      <c r="S18" s="83"/>
      <c r="T18" s="83"/>
      <c r="U18" s="83"/>
    </row>
    <row r="19" spans="2:23" s="1" customFormat="1" ht="10.65" customHeight="1" x14ac:dyDescent="0.2"/>
    <row r="20" spans="2:23" s="1" customFormat="1" ht="12.75" customHeight="1" x14ac:dyDescent="0.2">
      <c r="B20" s="64" t="s">
        <v>950</v>
      </c>
      <c r="C20" s="64"/>
      <c r="D20" s="64"/>
      <c r="E20" s="64"/>
      <c r="F20" s="64"/>
      <c r="G20" s="64"/>
      <c r="H20" s="64"/>
      <c r="I20" s="64"/>
      <c r="J20" s="64"/>
      <c r="K20" s="64"/>
      <c r="L20" s="64"/>
      <c r="M20" s="64"/>
      <c r="N20" s="64"/>
      <c r="O20" s="64"/>
      <c r="P20" s="64"/>
      <c r="Q20" s="64"/>
      <c r="R20" s="64"/>
      <c r="S20" s="64"/>
      <c r="T20" s="64"/>
      <c r="U20" s="64"/>
    </row>
    <row r="21" spans="2:23" s="1" customFormat="1" ht="3.9" customHeight="1" x14ac:dyDescent="0.2"/>
    <row r="22" spans="2:23" s="1" customFormat="1" ht="9.9" customHeight="1" x14ac:dyDescent="0.2">
      <c r="C22" s="8" t="s">
        <v>932</v>
      </c>
      <c r="D22" s="27"/>
      <c r="E22" s="78">
        <v>2411053399.1489501</v>
      </c>
      <c r="F22" s="78"/>
      <c r="G22" s="78"/>
      <c r="H22" s="78"/>
      <c r="I22" s="78"/>
      <c r="J22" s="78"/>
      <c r="K22" s="78"/>
      <c r="L22" s="78"/>
      <c r="M22" s="78"/>
      <c r="N22" s="78"/>
      <c r="O22" s="78"/>
      <c r="P22" s="78"/>
      <c r="Q22" s="78"/>
      <c r="R22" s="78"/>
      <c r="S22" s="78"/>
      <c r="T22" s="78"/>
      <c r="U22" s="78"/>
      <c r="W22" s="28" t="s">
        <v>951</v>
      </c>
    </row>
    <row r="23" spans="2:23" s="1" customFormat="1" ht="6.4" customHeight="1" x14ac:dyDescent="0.2">
      <c r="C23" s="2"/>
      <c r="D23" s="27"/>
      <c r="E23" s="84"/>
      <c r="F23" s="84"/>
      <c r="G23" s="84"/>
      <c r="H23" s="84"/>
      <c r="I23" s="84"/>
      <c r="J23" s="84"/>
      <c r="K23" s="84"/>
      <c r="L23" s="84"/>
      <c r="M23" s="84"/>
      <c r="N23" s="84"/>
      <c r="O23" s="84"/>
      <c r="P23" s="84"/>
      <c r="Q23" s="84"/>
      <c r="R23" s="84"/>
      <c r="S23" s="84"/>
      <c r="T23" s="84"/>
      <c r="U23" s="84"/>
    </row>
    <row r="24" spans="2:23" s="1" customFormat="1" ht="9.65" customHeight="1" x14ac:dyDescent="0.2">
      <c r="C24" s="69" t="s">
        <v>933</v>
      </c>
      <c r="D24" s="69"/>
      <c r="E24" s="69"/>
      <c r="F24" s="69"/>
      <c r="G24" s="69"/>
      <c r="H24" s="69"/>
      <c r="I24" s="82"/>
      <c r="J24" s="82"/>
      <c r="K24" s="83">
        <v>1.0715792885106501</v>
      </c>
      <c r="L24" s="83"/>
      <c r="M24" s="83"/>
      <c r="N24" s="83"/>
      <c r="O24" s="83"/>
      <c r="P24" s="83"/>
      <c r="Q24" s="83"/>
      <c r="R24" s="83"/>
      <c r="S24" s="83"/>
      <c r="T24" s="83"/>
      <c r="U24" s="83"/>
      <c r="W24" s="89" t="s">
        <v>952</v>
      </c>
    </row>
    <row r="25" spans="2:23" s="1" customFormat="1" ht="6" customHeight="1" x14ac:dyDescent="0.2">
      <c r="C25" s="2"/>
      <c r="D25" s="27"/>
      <c r="E25" s="84"/>
      <c r="F25" s="84"/>
      <c r="G25" s="84"/>
      <c r="H25" s="84"/>
      <c r="I25" s="84"/>
      <c r="J25" s="84"/>
      <c r="K25" s="84"/>
      <c r="L25" s="84"/>
      <c r="M25" s="84"/>
      <c r="N25" s="84"/>
      <c r="O25" s="84"/>
      <c r="P25" s="84"/>
      <c r="Q25" s="84"/>
      <c r="R25" s="84"/>
      <c r="S25" s="84"/>
      <c r="T25" s="84"/>
      <c r="U25" s="84"/>
      <c r="W25" s="89"/>
    </row>
    <row r="26" spans="2:23" s="1" customFormat="1" ht="9.9" customHeight="1" x14ac:dyDescent="0.2">
      <c r="C26" s="3" t="s">
        <v>934</v>
      </c>
      <c r="D26" s="27"/>
      <c r="E26" s="85" t="s">
        <v>935</v>
      </c>
      <c r="F26" s="85"/>
      <c r="G26" s="85"/>
      <c r="H26" s="85"/>
      <c r="I26" s="85"/>
      <c r="J26" s="85"/>
      <c r="K26" s="85"/>
      <c r="L26" s="85"/>
      <c r="M26" s="85"/>
      <c r="N26" s="85"/>
      <c r="O26" s="85"/>
      <c r="P26" s="85"/>
      <c r="Q26" s="85"/>
      <c r="R26" s="85"/>
      <c r="S26" s="85"/>
      <c r="T26" s="85"/>
      <c r="U26" s="85"/>
      <c r="W26" s="89"/>
    </row>
    <row r="27" spans="2:23" s="1" customFormat="1" ht="8.5" customHeight="1" x14ac:dyDescent="0.2"/>
    <row r="28" spans="2:23" s="1" customFormat="1" ht="12.75" customHeight="1" x14ac:dyDescent="0.2">
      <c r="C28" s="64" t="s">
        <v>953</v>
      </c>
      <c r="D28" s="64"/>
      <c r="E28" s="64"/>
      <c r="F28" s="64"/>
      <c r="G28" s="64"/>
      <c r="H28" s="64"/>
      <c r="I28" s="64"/>
      <c r="J28" s="64"/>
      <c r="K28" s="64"/>
      <c r="L28" s="64"/>
      <c r="M28" s="64"/>
      <c r="N28" s="64"/>
      <c r="O28" s="64"/>
      <c r="P28" s="64"/>
      <c r="Q28" s="64"/>
      <c r="R28" s="64"/>
      <c r="S28" s="64"/>
      <c r="T28" s="64"/>
      <c r="U28" s="64"/>
      <c r="V28" s="64"/>
    </row>
    <row r="29" spans="2:23" s="1" customFormat="1" ht="2.5" customHeight="1" x14ac:dyDescent="0.2"/>
    <row r="30" spans="2:23" s="1" customFormat="1" ht="9.9" customHeight="1" x14ac:dyDescent="0.2">
      <c r="B30" s="69" t="s">
        <v>954</v>
      </c>
      <c r="C30" s="69"/>
      <c r="D30" s="69"/>
      <c r="F30" s="78">
        <v>12903207.25</v>
      </c>
      <c r="G30" s="78"/>
      <c r="H30" s="78"/>
      <c r="I30" s="78"/>
      <c r="J30" s="78"/>
      <c r="K30" s="78"/>
      <c r="L30" s="78"/>
      <c r="M30" s="78"/>
      <c r="N30" s="78"/>
      <c r="O30" s="78"/>
      <c r="P30" s="78"/>
      <c r="Q30" s="78"/>
      <c r="R30" s="78"/>
      <c r="S30" s="78"/>
      <c r="T30" s="78"/>
      <c r="U30" s="78"/>
      <c r="W30" s="28" t="s">
        <v>955</v>
      </c>
    </row>
    <row r="31" spans="2:23" s="1" customFormat="1" ht="3.9" customHeight="1" x14ac:dyDescent="0.2"/>
    <row r="32" spans="2:23" s="1" customFormat="1" ht="10.65" customHeight="1" x14ac:dyDescent="0.2">
      <c r="B32" s="69" t="s">
        <v>957</v>
      </c>
      <c r="C32" s="69"/>
      <c r="D32" s="69"/>
      <c r="F32" s="78">
        <v>128727516.53</v>
      </c>
      <c r="G32" s="78"/>
      <c r="H32" s="78"/>
      <c r="I32" s="78"/>
      <c r="J32" s="78"/>
      <c r="K32" s="78"/>
      <c r="L32" s="78"/>
      <c r="M32" s="78"/>
      <c r="N32" s="78"/>
      <c r="O32" s="78"/>
      <c r="P32" s="78"/>
      <c r="Q32" s="78"/>
      <c r="R32" s="78"/>
      <c r="S32" s="78"/>
      <c r="T32" s="78"/>
      <c r="U32" s="78"/>
      <c r="W32" s="28" t="s">
        <v>956</v>
      </c>
    </row>
    <row r="33" spans="3:23" s="1" customFormat="1" ht="3.5" customHeight="1" x14ac:dyDescent="0.2"/>
    <row r="34" spans="3:23" s="1" customFormat="1" ht="9.9" customHeight="1" x14ac:dyDescent="0.2">
      <c r="C34" s="8" t="s">
        <v>932</v>
      </c>
      <c r="D34" s="82"/>
      <c r="E34" s="82"/>
      <c r="F34" s="82"/>
      <c r="G34" s="78">
        <v>2411053399.1489501</v>
      </c>
      <c r="H34" s="78"/>
      <c r="I34" s="78"/>
      <c r="J34" s="78"/>
      <c r="K34" s="78"/>
      <c r="L34" s="78"/>
      <c r="M34" s="78"/>
      <c r="N34" s="78"/>
      <c r="O34" s="78"/>
      <c r="P34" s="78"/>
      <c r="Q34" s="78"/>
      <c r="R34" s="78"/>
      <c r="S34" s="78"/>
      <c r="T34" s="78"/>
      <c r="U34" s="78"/>
    </row>
    <row r="35" spans="3:23" s="1" customFormat="1" ht="4.25" customHeight="1" x14ac:dyDescent="0.2">
      <c r="C35" s="2"/>
      <c r="D35" s="82"/>
      <c r="E35" s="82"/>
      <c r="F35" s="82"/>
      <c r="G35" s="84"/>
      <c r="H35" s="84"/>
      <c r="I35" s="84"/>
      <c r="J35" s="84"/>
      <c r="K35" s="84"/>
      <c r="L35" s="84"/>
      <c r="M35" s="84"/>
      <c r="N35" s="84"/>
      <c r="O35" s="84"/>
      <c r="P35" s="84"/>
      <c r="Q35" s="84"/>
      <c r="R35" s="84"/>
      <c r="S35" s="84"/>
      <c r="T35" s="84"/>
      <c r="U35" s="84"/>
      <c r="W35" s="89" t="s">
        <v>958</v>
      </c>
    </row>
    <row r="36" spans="3:23" s="1" customFormat="1" ht="8.9" customHeight="1" x14ac:dyDescent="0.2">
      <c r="C36" s="8" t="s">
        <v>936</v>
      </c>
      <c r="D36" s="82"/>
      <c r="E36" s="82"/>
      <c r="F36" s="82"/>
      <c r="G36" s="83">
        <v>1.1345262768573099</v>
      </c>
      <c r="H36" s="83"/>
      <c r="I36" s="83"/>
      <c r="J36" s="83"/>
      <c r="K36" s="83"/>
      <c r="L36" s="83"/>
      <c r="M36" s="83"/>
      <c r="N36" s="83"/>
      <c r="O36" s="83"/>
      <c r="P36" s="83"/>
      <c r="Q36" s="83"/>
      <c r="R36" s="83"/>
      <c r="S36" s="83"/>
      <c r="T36" s="83"/>
      <c r="U36" s="83"/>
      <c r="W36" s="89"/>
    </row>
    <row r="37" spans="3:23" s="1" customFormat="1" ht="3.9" customHeight="1" x14ac:dyDescent="0.2">
      <c r="C37" s="2"/>
      <c r="D37" s="82"/>
      <c r="E37" s="82"/>
      <c r="F37" s="82"/>
      <c r="G37" s="84"/>
      <c r="H37" s="84"/>
      <c r="I37" s="84"/>
      <c r="J37" s="84"/>
      <c r="K37" s="84"/>
      <c r="L37" s="84"/>
      <c r="M37" s="84"/>
      <c r="N37" s="84"/>
      <c r="O37" s="84"/>
      <c r="P37" s="84"/>
      <c r="Q37" s="84"/>
      <c r="R37" s="84"/>
      <c r="S37" s="84"/>
      <c r="T37" s="84"/>
      <c r="U37" s="84"/>
      <c r="W37" s="89"/>
    </row>
    <row r="38" spans="3:23" s="1" customFormat="1" ht="9.9" customHeight="1" x14ac:dyDescent="0.2">
      <c r="C38" s="3" t="s">
        <v>937</v>
      </c>
      <c r="D38" s="82"/>
      <c r="E38" s="82"/>
      <c r="F38" s="82"/>
      <c r="G38" s="85" t="s">
        <v>935</v>
      </c>
      <c r="H38" s="85"/>
      <c r="I38" s="85"/>
      <c r="J38" s="85"/>
      <c r="K38" s="85"/>
      <c r="L38" s="85"/>
      <c r="M38" s="85"/>
      <c r="N38" s="85"/>
      <c r="O38" s="85"/>
      <c r="P38" s="85"/>
      <c r="Q38" s="85"/>
      <c r="R38" s="85"/>
      <c r="S38" s="85"/>
      <c r="T38" s="85"/>
      <c r="U38" s="85"/>
    </row>
    <row r="39" spans="3:23" s="1" customFormat="1" ht="8.15" customHeight="1" x14ac:dyDescent="0.2"/>
    <row r="40" spans="3:23" s="1" customFormat="1" ht="12.75" customHeight="1" x14ac:dyDescent="0.2">
      <c r="C40" s="64" t="s">
        <v>959</v>
      </c>
      <c r="D40" s="64"/>
      <c r="E40" s="64"/>
      <c r="F40" s="64"/>
      <c r="G40" s="64"/>
      <c r="H40" s="64"/>
      <c r="I40" s="64"/>
      <c r="J40" s="64"/>
      <c r="K40" s="64"/>
      <c r="L40" s="64"/>
      <c r="M40" s="64"/>
      <c r="N40" s="64"/>
      <c r="O40" s="64"/>
      <c r="P40" s="64"/>
      <c r="Q40" s="64"/>
      <c r="R40" s="64"/>
      <c r="S40" s="64"/>
      <c r="T40" s="64"/>
      <c r="U40" s="64"/>
      <c r="V40" s="64"/>
    </row>
    <row r="41" spans="3:23" s="1" customFormat="1" ht="3.5" customHeight="1" x14ac:dyDescent="0.2"/>
    <row r="42" spans="3:23" s="1" customFormat="1" ht="10.65" customHeight="1" x14ac:dyDescent="0.2">
      <c r="C42" s="69" t="s">
        <v>961</v>
      </c>
      <c r="D42" s="69"/>
      <c r="F42" s="86">
        <v>362260905.66999602</v>
      </c>
      <c r="G42" s="86"/>
      <c r="H42" s="86"/>
      <c r="I42" s="86"/>
      <c r="J42" s="86"/>
      <c r="K42" s="86"/>
      <c r="L42" s="86"/>
      <c r="M42" s="86"/>
      <c r="N42" s="86"/>
      <c r="O42" s="86"/>
      <c r="P42" s="86"/>
      <c r="Q42" s="86"/>
      <c r="R42" s="86"/>
      <c r="S42" s="86"/>
      <c r="T42" s="86"/>
      <c r="U42" s="86"/>
      <c r="W42" s="28" t="s">
        <v>960</v>
      </c>
    </row>
    <row r="43" spans="3:23" s="1" customFormat="1" ht="5.25" customHeight="1" x14ac:dyDescent="0.2"/>
    <row r="44" spans="3:23" s="1" customFormat="1" ht="9.65" customHeight="1" x14ac:dyDescent="0.2">
      <c r="C44" s="80" t="s">
        <v>962</v>
      </c>
      <c r="D44" s="80"/>
      <c r="F44" s="78">
        <v>361824905.66999602</v>
      </c>
      <c r="G44" s="78"/>
      <c r="H44" s="78"/>
      <c r="I44" s="78"/>
      <c r="J44" s="78"/>
      <c r="K44" s="78"/>
      <c r="L44" s="78"/>
      <c r="M44" s="78"/>
      <c r="N44" s="78"/>
      <c r="O44" s="78"/>
      <c r="P44" s="78"/>
      <c r="Q44" s="78"/>
      <c r="R44" s="78"/>
      <c r="S44" s="78"/>
      <c r="T44" s="78"/>
      <c r="U44" s="78"/>
    </row>
    <row r="45" spans="3:23" s="1" customFormat="1" ht="5" customHeight="1" x14ac:dyDescent="0.2"/>
    <row r="46" spans="3:23" s="1" customFormat="1" ht="9.65" customHeight="1" x14ac:dyDescent="0.2">
      <c r="C46" s="80" t="s">
        <v>963</v>
      </c>
      <c r="D46" s="80"/>
      <c r="F46" s="78">
        <v>436000</v>
      </c>
      <c r="G46" s="78"/>
      <c r="H46" s="78"/>
      <c r="I46" s="78"/>
      <c r="J46" s="78"/>
      <c r="K46" s="78"/>
      <c r="L46" s="78"/>
      <c r="M46" s="78"/>
      <c r="N46" s="78"/>
      <c r="O46" s="78"/>
      <c r="P46" s="78"/>
      <c r="Q46" s="78"/>
      <c r="R46" s="78"/>
      <c r="S46" s="78"/>
      <c r="T46" s="78"/>
      <c r="U46" s="78"/>
    </row>
    <row r="47" spans="3:23" s="1" customFormat="1" ht="6" customHeight="1" x14ac:dyDescent="0.2"/>
    <row r="48" spans="3:23" s="1" customFormat="1" ht="9.65" customHeight="1" x14ac:dyDescent="0.2">
      <c r="C48" s="80" t="s">
        <v>964</v>
      </c>
      <c r="D48" s="80"/>
      <c r="F48" s="87" t="s">
        <v>91</v>
      </c>
      <c r="G48" s="87"/>
      <c r="H48" s="87"/>
      <c r="I48" s="87"/>
      <c r="J48" s="87"/>
      <c r="K48" s="87"/>
      <c r="L48" s="87"/>
      <c r="M48" s="87"/>
      <c r="N48" s="87"/>
      <c r="O48" s="87"/>
      <c r="P48" s="87"/>
      <c r="Q48" s="87"/>
      <c r="R48" s="87"/>
      <c r="S48" s="87"/>
      <c r="T48" s="87"/>
      <c r="U48" s="87"/>
    </row>
    <row r="49" spans="3:23" s="1" customFormat="1" ht="5.25" customHeight="1" x14ac:dyDescent="0.2"/>
    <row r="50" spans="3:23" s="1" customFormat="1" ht="9.65" customHeight="1" x14ac:dyDescent="0.2">
      <c r="C50" s="80" t="s">
        <v>965</v>
      </c>
      <c r="D50" s="80"/>
      <c r="F50" s="87" t="s">
        <v>91</v>
      </c>
      <c r="G50" s="87"/>
      <c r="H50" s="87"/>
      <c r="I50" s="87"/>
      <c r="J50" s="87"/>
      <c r="K50" s="87"/>
      <c r="L50" s="87"/>
      <c r="M50" s="87"/>
      <c r="N50" s="87"/>
      <c r="O50" s="87"/>
      <c r="P50" s="87"/>
      <c r="Q50" s="87"/>
      <c r="R50" s="87"/>
      <c r="S50" s="87"/>
      <c r="T50" s="87"/>
      <c r="U50" s="87"/>
    </row>
    <row r="51" spans="3:23" s="1" customFormat="1" ht="15.25" customHeight="1" x14ac:dyDescent="0.2"/>
    <row r="52" spans="3:23" s="1" customFormat="1" ht="10.65" customHeight="1" x14ac:dyDescent="0.2">
      <c r="C52" s="69" t="s">
        <v>967</v>
      </c>
      <c r="D52" s="69"/>
      <c r="F52" s="86">
        <v>3083232751.8299799</v>
      </c>
      <c r="G52" s="86"/>
      <c r="H52" s="86"/>
      <c r="I52" s="86"/>
      <c r="J52" s="86"/>
      <c r="K52" s="86"/>
      <c r="L52" s="86"/>
      <c r="M52" s="86"/>
      <c r="N52" s="86"/>
      <c r="O52" s="86"/>
      <c r="P52" s="86"/>
      <c r="Q52" s="86"/>
      <c r="R52" s="86"/>
      <c r="S52" s="86"/>
      <c r="T52" s="86"/>
      <c r="U52" s="86"/>
      <c r="W52" s="28" t="s">
        <v>966</v>
      </c>
    </row>
    <row r="53" spans="3:23" s="1" customFormat="1" ht="5.65" customHeight="1" x14ac:dyDescent="0.2"/>
    <row r="54" spans="3:23" s="1" customFormat="1" ht="9.9" customHeight="1" x14ac:dyDescent="0.2">
      <c r="C54" s="80" t="s">
        <v>968</v>
      </c>
      <c r="D54" s="80"/>
      <c r="F54" s="78">
        <v>2943215084.0499802</v>
      </c>
      <c r="G54" s="78"/>
      <c r="H54" s="78"/>
      <c r="I54" s="78"/>
      <c r="J54" s="78"/>
      <c r="K54" s="78"/>
      <c r="L54" s="78"/>
      <c r="M54" s="78"/>
      <c r="N54" s="78"/>
      <c r="O54" s="78"/>
      <c r="P54" s="78"/>
      <c r="Q54" s="78"/>
      <c r="R54" s="78"/>
      <c r="S54" s="78"/>
      <c r="T54" s="78"/>
      <c r="U54" s="78"/>
    </row>
    <row r="55" spans="3:23" s="1" customFormat="1" ht="5" customHeight="1" x14ac:dyDescent="0.2"/>
    <row r="56" spans="3:23" s="1" customFormat="1" ht="9.9" customHeight="1" x14ac:dyDescent="0.2">
      <c r="C56" s="80" t="s">
        <v>969</v>
      </c>
      <c r="D56" s="80"/>
      <c r="F56" s="78">
        <v>11290151.25</v>
      </c>
      <c r="G56" s="78"/>
      <c r="H56" s="78"/>
      <c r="I56" s="78"/>
      <c r="J56" s="78"/>
      <c r="K56" s="78"/>
      <c r="L56" s="78"/>
      <c r="M56" s="78"/>
      <c r="N56" s="78"/>
      <c r="O56" s="78"/>
      <c r="P56" s="78"/>
      <c r="Q56" s="78"/>
      <c r="R56" s="78"/>
      <c r="S56" s="78"/>
      <c r="T56" s="78"/>
      <c r="U56" s="78"/>
    </row>
    <row r="57" spans="3:23" s="1" customFormat="1" ht="5" customHeight="1" x14ac:dyDescent="0.2"/>
    <row r="58" spans="3:23" s="1" customFormat="1" ht="9.9" customHeight="1" x14ac:dyDescent="0.2">
      <c r="C58" s="80" t="s">
        <v>970</v>
      </c>
      <c r="D58" s="80"/>
      <c r="F58" s="78">
        <v>128727516.53</v>
      </c>
      <c r="G58" s="78"/>
      <c r="H58" s="78"/>
      <c r="I58" s="78"/>
      <c r="J58" s="78"/>
      <c r="K58" s="78"/>
      <c r="L58" s="78"/>
      <c r="M58" s="78"/>
      <c r="N58" s="78"/>
      <c r="O58" s="78"/>
      <c r="P58" s="78"/>
      <c r="Q58" s="78"/>
      <c r="R58" s="78"/>
      <c r="S58" s="78"/>
      <c r="T58" s="78"/>
      <c r="U58" s="78"/>
    </row>
    <row r="59" spans="3:23" s="1" customFormat="1" ht="5" customHeight="1" x14ac:dyDescent="0.2"/>
    <row r="60" spans="3:23" s="1" customFormat="1" ht="9.9" customHeight="1" x14ac:dyDescent="0.2">
      <c r="C60" s="80" t="s">
        <v>965</v>
      </c>
      <c r="D60" s="80"/>
      <c r="F60" s="87" t="s">
        <v>91</v>
      </c>
      <c r="G60" s="87"/>
      <c r="H60" s="87"/>
      <c r="I60" s="87"/>
      <c r="J60" s="87"/>
      <c r="K60" s="87"/>
      <c r="L60" s="87"/>
      <c r="M60" s="87"/>
      <c r="N60" s="87"/>
      <c r="O60" s="87"/>
      <c r="P60" s="87"/>
      <c r="Q60" s="87"/>
      <c r="R60" s="87"/>
      <c r="S60" s="87"/>
      <c r="T60" s="87"/>
      <c r="U60" s="87"/>
    </row>
    <row r="61" spans="3:23" s="1" customFormat="1" ht="47.25" customHeight="1" x14ac:dyDescent="0.2"/>
    <row r="62" spans="3:23" s="1" customFormat="1" ht="9.65" customHeight="1" x14ac:dyDescent="0.2">
      <c r="C62" s="69" t="s">
        <v>971</v>
      </c>
      <c r="D62" s="69"/>
      <c r="F62" s="78">
        <v>59375000</v>
      </c>
      <c r="G62" s="78"/>
      <c r="H62" s="78"/>
      <c r="I62" s="78"/>
      <c r="J62" s="78"/>
      <c r="K62" s="78"/>
      <c r="L62" s="78"/>
      <c r="M62" s="78"/>
      <c r="N62" s="78"/>
      <c r="O62" s="78"/>
      <c r="P62" s="78"/>
      <c r="Q62" s="78"/>
      <c r="R62" s="78"/>
      <c r="S62" s="78"/>
      <c r="T62" s="78"/>
      <c r="U62" s="78"/>
      <c r="W62" s="28" t="s">
        <v>972</v>
      </c>
    </row>
    <row r="63" spans="3:23" s="1" customFormat="1" ht="4.6500000000000004" customHeight="1" x14ac:dyDescent="0.2"/>
    <row r="64" spans="3:23" s="1" customFormat="1" ht="10.65" customHeight="1" x14ac:dyDescent="0.2">
      <c r="C64" s="69" t="s">
        <v>974</v>
      </c>
      <c r="D64" s="69"/>
      <c r="F64" s="78">
        <v>24170978.811216101</v>
      </c>
      <c r="G64" s="78"/>
      <c r="H64" s="78"/>
      <c r="I64" s="78"/>
      <c r="J64" s="78"/>
      <c r="K64" s="78"/>
      <c r="L64" s="78"/>
      <c r="M64" s="78"/>
      <c r="N64" s="78"/>
      <c r="O64" s="78"/>
      <c r="P64" s="78"/>
      <c r="Q64" s="78"/>
      <c r="R64" s="78"/>
      <c r="S64" s="78"/>
      <c r="T64" s="78"/>
      <c r="U64" s="78"/>
      <c r="W64" s="28" t="s">
        <v>973</v>
      </c>
    </row>
    <row r="65" spans="3:23" s="1" customFormat="1" ht="7.15" customHeight="1" x14ac:dyDescent="0.2"/>
    <row r="66" spans="3:23" s="1" customFormat="1" ht="9.65" customHeight="1" x14ac:dyDescent="0.2">
      <c r="C66" s="69" t="s">
        <v>975</v>
      </c>
      <c r="D66" s="69"/>
      <c r="F66" s="78">
        <v>2250000000</v>
      </c>
      <c r="G66" s="78"/>
      <c r="H66" s="78"/>
      <c r="I66" s="78"/>
      <c r="J66" s="78"/>
      <c r="K66" s="78"/>
      <c r="L66" s="78"/>
      <c r="M66" s="78"/>
      <c r="N66" s="78"/>
      <c r="O66" s="78"/>
      <c r="P66" s="78"/>
      <c r="Q66" s="78"/>
      <c r="R66" s="78"/>
      <c r="S66" s="78"/>
      <c r="T66" s="78"/>
      <c r="U66" s="78"/>
      <c r="W66" s="90" t="s">
        <v>976</v>
      </c>
    </row>
    <row r="67" spans="3:23" s="1" customFormat="1" ht="1.4" customHeight="1" x14ac:dyDescent="0.2">
      <c r="W67" s="90"/>
    </row>
    <row r="68" spans="3:23" s="1" customFormat="1" ht="8.15" customHeight="1" x14ac:dyDescent="0.2"/>
    <row r="69" spans="3:23" s="1" customFormat="1" ht="9.65" customHeight="1" x14ac:dyDescent="0.2">
      <c r="C69" s="69" t="s">
        <v>977</v>
      </c>
      <c r="D69" s="69"/>
      <c r="F69" s="78">
        <v>1111947678.68876</v>
      </c>
      <c r="G69" s="78"/>
      <c r="H69" s="78"/>
      <c r="I69" s="78"/>
      <c r="J69" s="78"/>
      <c r="K69" s="78"/>
      <c r="L69" s="78"/>
      <c r="M69" s="78"/>
      <c r="N69" s="78"/>
      <c r="O69" s="78"/>
      <c r="P69" s="78"/>
      <c r="Q69" s="78"/>
      <c r="R69" s="78"/>
      <c r="S69" s="78"/>
      <c r="T69" s="78"/>
      <c r="U69" s="78"/>
    </row>
    <row r="70" spans="3:23" s="1" customFormat="1" ht="8.15" customHeight="1" x14ac:dyDescent="0.2"/>
    <row r="71" spans="3:23" s="1" customFormat="1" ht="9.9" customHeight="1" x14ac:dyDescent="0.2">
      <c r="C71" s="3" t="s">
        <v>978</v>
      </c>
      <c r="H71" s="85" t="s">
        <v>935</v>
      </c>
      <c r="I71" s="85"/>
      <c r="J71" s="85"/>
      <c r="K71" s="85"/>
      <c r="L71" s="85"/>
      <c r="M71" s="85"/>
      <c r="N71" s="85"/>
      <c r="O71" s="85"/>
      <c r="P71" s="85"/>
      <c r="Q71" s="85"/>
      <c r="R71" s="85"/>
      <c r="S71" s="85"/>
      <c r="T71" s="85"/>
      <c r="U71" s="85"/>
    </row>
    <row r="72" spans="3:23" s="1" customFormat="1" ht="9.65" customHeight="1" x14ac:dyDescent="0.2"/>
    <row r="73" spans="3:23" s="1" customFormat="1" ht="13.15" customHeight="1" x14ac:dyDescent="0.2">
      <c r="C73" s="64" t="s">
        <v>979</v>
      </c>
      <c r="D73" s="64"/>
      <c r="E73" s="64"/>
      <c r="F73" s="64"/>
      <c r="G73" s="64"/>
      <c r="H73" s="64"/>
      <c r="I73" s="64"/>
      <c r="J73" s="64"/>
      <c r="K73" s="64"/>
      <c r="L73" s="64"/>
      <c r="M73" s="64"/>
      <c r="N73" s="64"/>
      <c r="O73" s="64"/>
      <c r="P73" s="64"/>
      <c r="Q73" s="64"/>
      <c r="R73" s="64"/>
      <c r="S73" s="64"/>
      <c r="T73" s="64"/>
      <c r="U73" s="64"/>
      <c r="V73" s="64"/>
    </row>
    <row r="74" spans="3:23" s="1" customFormat="1" ht="5" customHeight="1" x14ac:dyDescent="0.2"/>
    <row r="75" spans="3:23" s="1" customFormat="1" ht="9.9" customHeight="1" x14ac:dyDescent="0.2">
      <c r="C75" s="69" t="s">
        <v>980</v>
      </c>
      <c r="D75" s="69"/>
      <c r="N75" s="78">
        <v>288858010.57999903</v>
      </c>
      <c r="O75" s="78"/>
      <c r="P75" s="78"/>
      <c r="Q75" s="78"/>
      <c r="R75" s="78"/>
      <c r="S75" s="78"/>
      <c r="T75" s="78"/>
      <c r="U75" s="78"/>
      <c r="V75" s="78"/>
      <c r="W75" s="28" t="s">
        <v>981</v>
      </c>
    </row>
    <row r="76" spans="3:23" s="1" customFormat="1" ht="5.25" customHeight="1" x14ac:dyDescent="0.2"/>
    <row r="77" spans="3:23" s="1" customFormat="1" ht="9.9" customHeight="1" x14ac:dyDescent="0.2">
      <c r="C77" s="69" t="s">
        <v>982</v>
      </c>
      <c r="D77" s="69"/>
      <c r="F77" s="78">
        <v>-9155125.2794174906</v>
      </c>
      <c r="G77" s="78"/>
      <c r="H77" s="78"/>
      <c r="I77" s="78"/>
      <c r="J77" s="78"/>
      <c r="K77" s="78"/>
      <c r="L77" s="78"/>
      <c r="M77" s="78"/>
      <c r="N77" s="78"/>
      <c r="O77" s="78"/>
      <c r="P77" s="78"/>
      <c r="Q77" s="78"/>
      <c r="R77" s="78"/>
      <c r="S77" s="78"/>
      <c r="T77" s="78"/>
      <c r="U77" s="78"/>
      <c r="V77" s="78"/>
      <c r="W77" s="28" t="s">
        <v>983</v>
      </c>
    </row>
    <row r="78" spans="3:23" s="1" customFormat="1" ht="5" customHeight="1" x14ac:dyDescent="0.2"/>
    <row r="79" spans="3:23" s="1" customFormat="1" ht="9.9" customHeight="1" x14ac:dyDescent="0.2">
      <c r="C79" s="69" t="s">
        <v>984</v>
      </c>
      <c r="D79" s="69"/>
      <c r="F79" s="84"/>
      <c r="G79" s="84"/>
      <c r="H79" s="84"/>
      <c r="I79" s="88">
        <v>279702885.30058199</v>
      </c>
      <c r="J79" s="88"/>
      <c r="K79" s="88"/>
      <c r="L79" s="88"/>
      <c r="M79" s="88"/>
      <c r="N79" s="88"/>
      <c r="O79" s="88"/>
      <c r="P79" s="88"/>
      <c r="Q79" s="88"/>
      <c r="R79" s="88"/>
      <c r="S79" s="88"/>
      <c r="T79" s="88"/>
      <c r="U79" s="88"/>
    </row>
    <row r="80" spans="3:23" s="1" customFormat="1" ht="4.6500000000000004" customHeight="1" x14ac:dyDescent="0.2"/>
    <row r="81" spans="3:23" s="1" customFormat="1" ht="9.9" customHeight="1" x14ac:dyDescent="0.2">
      <c r="C81" s="3" t="s">
        <v>985</v>
      </c>
      <c r="H81" s="85" t="s">
        <v>935</v>
      </c>
      <c r="I81" s="85"/>
      <c r="J81" s="85"/>
      <c r="K81" s="85"/>
      <c r="L81" s="85"/>
      <c r="M81" s="85"/>
      <c r="N81" s="85"/>
      <c r="O81" s="85"/>
      <c r="P81" s="85"/>
      <c r="Q81" s="85"/>
      <c r="R81" s="85"/>
      <c r="S81" s="85"/>
      <c r="T81" s="85"/>
      <c r="U81" s="85"/>
    </row>
    <row r="82" spans="3:23" s="1" customFormat="1" ht="3.9" customHeight="1" x14ac:dyDescent="0.2"/>
    <row r="83" spans="3:23" s="1" customFormat="1" ht="4.25" customHeight="1" x14ac:dyDescent="0.2">
      <c r="C83" s="61"/>
      <c r="D83" s="61"/>
      <c r="E83" s="61"/>
      <c r="F83" s="61"/>
      <c r="G83" s="61"/>
      <c r="H83" s="61"/>
      <c r="I83" s="61"/>
      <c r="J83" s="61"/>
      <c r="K83" s="61"/>
      <c r="L83" s="61"/>
      <c r="M83" s="61"/>
      <c r="N83" s="61"/>
      <c r="O83" s="61"/>
      <c r="P83" s="61"/>
      <c r="Q83" s="61"/>
      <c r="R83" s="61"/>
      <c r="S83" s="61"/>
      <c r="T83" s="61"/>
      <c r="U83" s="61"/>
      <c r="V83" s="61"/>
    </row>
    <row r="84" spans="3:23" s="1" customFormat="1" ht="5.25" customHeight="1" x14ac:dyDescent="0.2"/>
    <row r="85" spans="3:23" s="1" customFormat="1" ht="9.9" customHeight="1" x14ac:dyDescent="0.2">
      <c r="C85" s="69" t="s">
        <v>986</v>
      </c>
      <c r="D85" s="69"/>
      <c r="F85" s="78">
        <v>11290151.25</v>
      </c>
      <c r="G85" s="78"/>
      <c r="H85" s="78"/>
      <c r="I85" s="78"/>
      <c r="J85" s="78"/>
      <c r="K85" s="78"/>
      <c r="L85" s="78"/>
      <c r="M85" s="78"/>
      <c r="N85" s="78"/>
      <c r="O85" s="78"/>
      <c r="P85" s="78"/>
      <c r="Q85" s="78"/>
      <c r="R85" s="78"/>
      <c r="S85" s="78"/>
      <c r="T85" s="78"/>
      <c r="U85" s="78"/>
      <c r="W85" s="28" t="s">
        <v>987</v>
      </c>
    </row>
    <row r="86" spans="3:23" s="1" customFormat="1" ht="5" customHeight="1" x14ac:dyDescent="0.2"/>
    <row r="87" spans="3:23" s="1" customFormat="1" ht="9.9" customHeight="1" x14ac:dyDescent="0.2">
      <c r="C87" s="69" t="s">
        <v>988</v>
      </c>
      <c r="D87" s="69"/>
      <c r="F87" s="82"/>
      <c r="G87" s="82"/>
      <c r="H87" s="82"/>
      <c r="I87" s="78">
        <v>2500000</v>
      </c>
      <c r="J87" s="78"/>
      <c r="K87" s="78"/>
      <c r="L87" s="78"/>
      <c r="M87" s="78"/>
      <c r="N87" s="78"/>
      <c r="O87" s="78"/>
      <c r="P87" s="78"/>
      <c r="Q87" s="78"/>
      <c r="R87" s="78"/>
      <c r="S87" s="78"/>
      <c r="T87" s="78"/>
      <c r="U87" s="78"/>
      <c r="W87" s="28" t="s">
        <v>989</v>
      </c>
    </row>
    <row r="88" spans="3:23" s="1" customFormat="1" ht="5" customHeight="1" x14ac:dyDescent="0.2"/>
    <row r="89" spans="3:23" s="1" customFormat="1" ht="9.9" customHeight="1" x14ac:dyDescent="0.2">
      <c r="C89" s="69" t="s">
        <v>990</v>
      </c>
      <c r="D89" s="69"/>
      <c r="E89" s="69"/>
      <c r="F89" s="69"/>
      <c r="G89" s="82"/>
      <c r="H89" s="82"/>
      <c r="I89" s="82"/>
      <c r="J89" s="78">
        <v>5665151.25</v>
      </c>
      <c r="K89" s="78"/>
      <c r="L89" s="78"/>
      <c r="M89" s="78"/>
      <c r="N89" s="78"/>
      <c r="O89" s="78"/>
      <c r="P89" s="78"/>
      <c r="Q89" s="78"/>
      <c r="R89" s="78"/>
      <c r="S89" s="78"/>
      <c r="T89" s="78"/>
      <c r="U89" s="78"/>
      <c r="V89" s="78"/>
      <c r="W89" s="28" t="s">
        <v>991</v>
      </c>
    </row>
    <row r="90" spans="3:23" s="1" customFormat="1" ht="19.899999999999999" customHeight="1" x14ac:dyDescent="0.2"/>
  </sheetData>
  <mergeCells count="88">
    <mergeCell ref="W24:W26"/>
    <mergeCell ref="W35:W37"/>
    <mergeCell ref="W66:W67"/>
    <mergeCell ref="G89:I89"/>
    <mergeCell ref="H71:U71"/>
    <mergeCell ref="H81:U81"/>
    <mergeCell ref="I24:J24"/>
    <mergeCell ref="I79:U79"/>
    <mergeCell ref="I87:U87"/>
    <mergeCell ref="J89:V89"/>
    <mergeCell ref="K24:U24"/>
    <mergeCell ref="N75:V75"/>
    <mergeCell ref="F85:U85"/>
    <mergeCell ref="F87:H87"/>
    <mergeCell ref="G34:U34"/>
    <mergeCell ref="G35:U35"/>
    <mergeCell ref="G36:U36"/>
    <mergeCell ref="G37:U37"/>
    <mergeCell ref="G38:U38"/>
    <mergeCell ref="F64:U64"/>
    <mergeCell ref="F66:U66"/>
    <mergeCell ref="F69:U69"/>
    <mergeCell ref="F77:V77"/>
    <mergeCell ref="F79:H79"/>
    <mergeCell ref="F54:U54"/>
    <mergeCell ref="F56:U56"/>
    <mergeCell ref="F58:U58"/>
    <mergeCell ref="F60:U60"/>
    <mergeCell ref="F62:U62"/>
    <mergeCell ref="C83:V83"/>
    <mergeCell ref="C85:D85"/>
    <mergeCell ref="C87:D87"/>
    <mergeCell ref="C89:F89"/>
    <mergeCell ref="D3:T4"/>
    <mergeCell ref="D34:F34"/>
    <mergeCell ref="D35:F35"/>
    <mergeCell ref="D36:F36"/>
    <mergeCell ref="D37:F37"/>
    <mergeCell ref="D38:F38"/>
    <mergeCell ref="E18:U18"/>
    <mergeCell ref="E22:U22"/>
    <mergeCell ref="E23:U23"/>
    <mergeCell ref="E25:U25"/>
    <mergeCell ref="E26:U26"/>
    <mergeCell ref="F10:U10"/>
    <mergeCell ref="C73:V73"/>
    <mergeCell ref="C75:D75"/>
    <mergeCell ref="C77:D77"/>
    <mergeCell ref="C79:D79"/>
    <mergeCell ref="C8:V8"/>
    <mergeCell ref="F12:U12"/>
    <mergeCell ref="F14:U14"/>
    <mergeCell ref="F16:U16"/>
    <mergeCell ref="F30:U30"/>
    <mergeCell ref="F32:U32"/>
    <mergeCell ref="F42:U42"/>
    <mergeCell ref="F44:U44"/>
    <mergeCell ref="F46:U46"/>
    <mergeCell ref="F48:U48"/>
    <mergeCell ref="F50:U50"/>
    <mergeCell ref="F52:U52"/>
    <mergeCell ref="C60:D60"/>
    <mergeCell ref="C62:D62"/>
    <mergeCell ref="C64:D64"/>
    <mergeCell ref="C66:D66"/>
    <mergeCell ref="C69:D69"/>
    <mergeCell ref="C50:D50"/>
    <mergeCell ref="C52:D52"/>
    <mergeCell ref="C54:D54"/>
    <mergeCell ref="C56:D56"/>
    <mergeCell ref="C58:D58"/>
    <mergeCell ref="C40:V40"/>
    <mergeCell ref="C42:D42"/>
    <mergeCell ref="C44:D44"/>
    <mergeCell ref="C46:D46"/>
    <mergeCell ref="C48:D48"/>
    <mergeCell ref="B20:U20"/>
    <mergeCell ref="B30:D30"/>
    <mergeCell ref="B32:D32"/>
    <mergeCell ref="C1:C3"/>
    <mergeCell ref="C10:D10"/>
    <mergeCell ref="C12:D12"/>
    <mergeCell ref="C14:D14"/>
    <mergeCell ref="C16:D16"/>
    <mergeCell ref="C18:D18"/>
    <mergeCell ref="C24:H24"/>
    <mergeCell ref="C28:V28"/>
    <mergeCell ref="C5:V5"/>
  </mergeCells>
  <pageMargins left="0.7" right="0.7" top="0.75" bottom="0.75" header="0.3" footer="0.3"/>
  <pageSetup paperSize="9" scale="94"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16</vt:i4>
      </vt:variant>
      <vt:variant>
        <vt:lpstr>Named Ranges</vt:lpstr>
      </vt:variant>
      <vt:variant>
        <vt:i4>8</vt:i4>
      </vt:variant>
    </vt:vector>
  </HeadingPairs>
  <TitlesOfParts>
    <vt:vector size="24" baseType="lpstr">
      <vt:lpstr>Introduction</vt:lpstr>
      <vt:lpstr>Disclaimer</vt:lpstr>
      <vt:lpstr>A. HTT General</vt:lpstr>
      <vt:lpstr>B1. HTT Mortgage Assets</vt:lpstr>
      <vt:lpstr>C. HTT Harmonised Glossary</vt:lpstr>
      <vt:lpstr>D1. Front Page</vt:lpstr>
      <vt:lpstr>D2. Covered Bond Series</vt:lpstr>
      <vt:lpstr>D3. Ratings</vt:lpstr>
      <vt:lpstr>D4. Tests Royal Decree</vt:lpstr>
      <vt:lpstr>D5. Cover Pool Summary</vt:lpstr>
      <vt:lpstr>D6. Stratification Tables</vt:lpstr>
      <vt:lpstr>D7. Stratification Graphs</vt:lpstr>
      <vt:lpstr>D8. Performance</vt:lpstr>
      <vt:lpstr>D9. Amortisation</vt:lpstr>
      <vt:lpstr>D10. Amortisation Graph </vt:lpstr>
      <vt:lpstr>E. Optional ECB-ECAIs data</vt:lpstr>
      <vt:lpstr>Disclaimer!general_tc</vt:lpstr>
      <vt:lpstr>'C. HTT Harmonised Glossary'!Print_Area</vt:lpstr>
      <vt:lpstr>'D10. Amortisation Graph '!Print_Area</vt:lpstr>
      <vt:lpstr>'D7. Stratification Graphs'!Print_Area</vt:lpstr>
      <vt:lpstr>Disclaimer!Print_Area</vt:lpstr>
      <vt:lpstr>Introduction!Print_Area</vt:lpstr>
      <vt:lpstr>Disclaimer!Print_Titles</vt:lpstr>
      <vt:lpstr>Disclaimer!privacy_policy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SERVER</dc:creator>
  <cp:lastModifiedBy>De Leusse Gonzague</cp:lastModifiedBy>
  <dcterms:created xsi:type="dcterms:W3CDTF">2022-07-06T03:21:02Z</dcterms:created>
  <dcterms:modified xsi:type="dcterms:W3CDTF">2022-07-11T14:11:28Z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ffbc0b8-e97b-47d1-beac-cb0955d66f3b_Enabled">
    <vt:lpwstr>true</vt:lpwstr>
  </property>
  <property fmtid="{D5CDD505-2E9C-101B-9397-08002B2CF9AE}" pid="3" name="MSIP_Label_8ffbc0b8-e97b-47d1-beac-cb0955d66f3b_SetDate">
    <vt:lpwstr>2022-07-11T14:11:21Z</vt:lpwstr>
  </property>
  <property fmtid="{D5CDD505-2E9C-101B-9397-08002B2CF9AE}" pid="4" name="MSIP_Label_8ffbc0b8-e97b-47d1-beac-cb0955d66f3b_Method">
    <vt:lpwstr>Standard</vt:lpwstr>
  </property>
  <property fmtid="{D5CDD505-2E9C-101B-9397-08002B2CF9AE}" pid="5" name="MSIP_Label_8ffbc0b8-e97b-47d1-beac-cb0955d66f3b_Name">
    <vt:lpwstr>8ffbc0b8-e97b-47d1-beac-cb0955d66f3b</vt:lpwstr>
  </property>
  <property fmtid="{D5CDD505-2E9C-101B-9397-08002B2CF9AE}" pid="6" name="MSIP_Label_8ffbc0b8-e97b-47d1-beac-cb0955d66f3b_SiteId">
    <vt:lpwstr>614f9c25-bffa-42c7-86d8-964101f55fa2</vt:lpwstr>
  </property>
  <property fmtid="{D5CDD505-2E9C-101B-9397-08002B2CF9AE}" pid="7" name="MSIP_Label_8ffbc0b8-e97b-47d1-beac-cb0955d66f3b_ActionId">
    <vt:lpwstr>702ea42e-3e62-47b7-8f63-cb85195c2032</vt:lpwstr>
  </property>
  <property fmtid="{D5CDD505-2E9C-101B-9397-08002B2CF9AE}" pid="8" name="MSIP_Label_8ffbc0b8-e97b-47d1-beac-cb0955d66f3b_ContentBits">
    <vt:lpwstr>2</vt:lpwstr>
  </property>
</Properties>
</file>