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2\2022_07_sh\"/>
    </mc:Choice>
  </mc:AlternateContent>
  <xr:revisionPtr revIDLastSave="0" documentId="13_ncr:1_{B6CF082F-A950-4B90-B893-5DAFC0A3A074}" xr6:coauthVersionLast="47" xr6:coauthVersionMax="47" xr10:uidLastSave="{00000000-0000-0000-0000-000000000000}"/>
  <bookViews>
    <workbookView xWindow="30975" yWindow="3645" windowWidth="21600" windowHeight="11385" firstSheet="4" activeTab="5" xr2:uid="{00000000-000D-0000-FFFF-FFFF00000000}"/>
  </bookViews>
  <sheets>
    <sheet name="Introduction" sheetId="43" r:id="rId1"/>
    <sheet name="Disclaimer" sheetId="44" r:id="rId2"/>
    <sheet name="A. HTT General" sheetId="39" r:id="rId3"/>
    <sheet name="B1. HTT Mortgage Assets" sheetId="40" r:id="rId4"/>
    <sheet name="C. HTT Harmonised Glossary" sheetId="41" r:id="rId5"/>
    <sheet name="D1. Front Page" sheetId="10" r:id="rId6"/>
    <sheet name="D2. Covered Bond Series" sheetId="11" r:id="rId7"/>
    <sheet name="D3. Ratings" sheetId="12" r:id="rId8"/>
    <sheet name="D4. Tests Royal Decree" sheetId="13" r:id="rId9"/>
    <sheet name="D5. Cover Pool Summary" sheetId="14" r:id="rId10"/>
    <sheet name="D6. Stratification Tables" sheetId="15" r:id="rId11"/>
    <sheet name="D7. Stratification Graphs" sheetId="16" r:id="rId12"/>
    <sheet name="D8. Performance" sheetId="17" r:id="rId13"/>
    <sheet name="D9. Amortisation" sheetId="18" r:id="rId14"/>
    <sheet name="D10. Amortisation Graph " sheetId="19" r:id="rId15"/>
    <sheet name="E. Optional ECB-ECAIs data" sheetId="42" r:id="rId16"/>
  </sheets>
  <definedNames>
    <definedName name="acceptable_use_policy" localSheetId="1">Disclaimer!#REF!</definedName>
    <definedName name="general_tc" localSheetId="1">Disclaimer!$A$61</definedName>
    <definedName name="_xlnm.Print_Area" localSheetId="1">Disclaimer!$A$1:$A$170</definedName>
    <definedName name="_xlnm.Print_Area" localSheetId="0">Introduction!$B$2:$J$43</definedName>
    <definedName name="_xlnm.Print_Titles" localSheetId="1">Disclaimer!$2:$2</definedName>
    <definedName name="privacy_policy" localSheetId="1">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40" l="1"/>
  <c r="F18" i="40" s="1"/>
  <c r="F22" i="40"/>
  <c r="F26" i="40"/>
  <c r="F28" i="40"/>
  <c r="F29" i="40"/>
  <c r="F30" i="40"/>
  <c r="F44" i="40"/>
  <c r="F99" i="40"/>
  <c r="F100" i="40"/>
  <c r="F101" i="40"/>
  <c r="F102" i="40"/>
  <c r="F103" i="40"/>
  <c r="F104" i="40"/>
  <c r="F105" i="40"/>
  <c r="F106" i="40"/>
  <c r="F107" i="40"/>
  <c r="F108" i="40"/>
  <c r="F109" i="40"/>
  <c r="F110" i="40"/>
  <c r="F150" i="40"/>
  <c r="F151" i="40"/>
  <c r="F152" i="40"/>
  <c r="F160" i="40"/>
  <c r="F161" i="40"/>
  <c r="F162" i="40"/>
  <c r="F170" i="40"/>
  <c r="F171" i="40"/>
  <c r="F172" i="40"/>
  <c r="F173" i="40"/>
  <c r="F174" i="40"/>
  <c r="F180" i="40"/>
  <c r="G191" i="40"/>
  <c r="G193" i="40"/>
  <c r="G195" i="40"/>
  <c r="G197" i="40"/>
  <c r="G199" i="40"/>
  <c r="G201" i="40"/>
  <c r="G203" i="40"/>
  <c r="G205" i="40"/>
  <c r="G207" i="40"/>
  <c r="G209" i="40"/>
  <c r="G211" i="40"/>
  <c r="G213" i="40"/>
  <c r="C214" i="40"/>
  <c r="F190" i="40" s="1"/>
  <c r="D214" i="40"/>
  <c r="G190" i="40" s="1"/>
  <c r="G220" i="40"/>
  <c r="G222" i="40"/>
  <c r="G224" i="40"/>
  <c r="G226" i="40"/>
  <c r="C227" i="40"/>
  <c r="F219" i="40" s="1"/>
  <c r="D227" i="40"/>
  <c r="G219" i="40" s="1"/>
  <c r="F228" i="40"/>
  <c r="G228" i="40"/>
  <c r="G229" i="40"/>
  <c r="F230" i="40"/>
  <c r="G230" i="40"/>
  <c r="G231" i="40"/>
  <c r="F232" i="40"/>
  <c r="G232" i="40"/>
  <c r="G233" i="40"/>
  <c r="G242" i="40"/>
  <c r="G244" i="40"/>
  <c r="G246" i="40"/>
  <c r="G248" i="40"/>
  <c r="C249" i="40"/>
  <c r="F241" i="40" s="1"/>
  <c r="D249" i="40"/>
  <c r="G241" i="40" s="1"/>
  <c r="F250" i="40"/>
  <c r="G250" i="40"/>
  <c r="G251" i="40"/>
  <c r="F252" i="40"/>
  <c r="G252" i="40"/>
  <c r="G253" i="40"/>
  <c r="F254" i="40"/>
  <c r="G254" i="40"/>
  <c r="G255" i="40"/>
  <c r="G288" i="40"/>
  <c r="G290" i="40"/>
  <c r="G292" i="40"/>
  <c r="G294" i="40"/>
  <c r="G296" i="40"/>
  <c r="G298" i="40"/>
  <c r="G300" i="40"/>
  <c r="G302" i="40"/>
  <c r="G304" i="40"/>
  <c r="C305" i="40"/>
  <c r="F287" i="40" s="1"/>
  <c r="D305" i="40"/>
  <c r="G287" i="40" s="1"/>
  <c r="F310" i="40"/>
  <c r="C328" i="40"/>
  <c r="D328" i="40"/>
  <c r="G310" i="40" s="1"/>
  <c r="G328" i="40" s="1"/>
  <c r="F328" i="40"/>
  <c r="G333" i="40"/>
  <c r="F334" i="40"/>
  <c r="F336" i="40"/>
  <c r="G337" i="40"/>
  <c r="F338" i="40"/>
  <c r="G339" i="40"/>
  <c r="F340" i="40"/>
  <c r="G341" i="40"/>
  <c r="F342" i="40"/>
  <c r="C343" i="40"/>
  <c r="F333" i="40" s="1"/>
  <c r="D343" i="40"/>
  <c r="G346" i="40"/>
  <c r="G348" i="40"/>
  <c r="G350" i="40"/>
  <c r="G352" i="40"/>
  <c r="C353" i="40"/>
  <c r="D353" i="40"/>
  <c r="G347" i="40" s="1"/>
  <c r="G357" i="40"/>
  <c r="F358" i="40"/>
  <c r="G359" i="40"/>
  <c r="C360" i="40"/>
  <c r="D360" i="40"/>
  <c r="G356" i="40" s="1"/>
  <c r="G364" i="40"/>
  <c r="G366" i="40"/>
  <c r="G368" i="40"/>
  <c r="G370" i="40"/>
  <c r="G372" i="40"/>
  <c r="G374" i="40"/>
  <c r="G376" i="40"/>
  <c r="G378" i="40"/>
  <c r="G380" i="40"/>
  <c r="C381" i="40"/>
  <c r="F363" i="40" s="1"/>
  <c r="D381" i="40"/>
  <c r="G363" i="40" s="1"/>
  <c r="G381" i="40"/>
  <c r="G417" i="40"/>
  <c r="G421" i="40"/>
  <c r="G425" i="40"/>
  <c r="G429" i="40"/>
  <c r="G434" i="40"/>
  <c r="G437" i="40"/>
  <c r="C440" i="40"/>
  <c r="F416" i="40" s="1"/>
  <c r="D440" i="40"/>
  <c r="G419" i="40" s="1"/>
  <c r="F447" i="40"/>
  <c r="F449" i="40"/>
  <c r="F451" i="40"/>
  <c r="C453" i="40"/>
  <c r="D453" i="40"/>
  <c r="G446" i="40" s="1"/>
  <c r="F454" i="40"/>
  <c r="G455" i="40"/>
  <c r="F456" i="40"/>
  <c r="F457" i="40"/>
  <c r="G457" i="40"/>
  <c r="F458" i="40"/>
  <c r="F459" i="40"/>
  <c r="G459" i="40"/>
  <c r="G468" i="40"/>
  <c r="G470" i="40"/>
  <c r="G472" i="40"/>
  <c r="G474" i="40"/>
  <c r="C475" i="40"/>
  <c r="F467" i="40" s="1"/>
  <c r="D475" i="40"/>
  <c r="G467" i="40" s="1"/>
  <c r="F476" i="40"/>
  <c r="G476" i="40"/>
  <c r="G477" i="40"/>
  <c r="F478" i="40"/>
  <c r="G478" i="40"/>
  <c r="G479" i="40"/>
  <c r="F480" i="40"/>
  <c r="G480" i="40"/>
  <c r="G481" i="40"/>
  <c r="G515" i="40"/>
  <c r="G517" i="40"/>
  <c r="G519" i="40"/>
  <c r="G521" i="40"/>
  <c r="G523" i="40"/>
  <c r="G525" i="40"/>
  <c r="G527" i="40"/>
  <c r="G529" i="40"/>
  <c r="G531" i="40"/>
  <c r="C532" i="40"/>
  <c r="F514" i="40" s="1"/>
  <c r="D532" i="40"/>
  <c r="G514" i="40" s="1"/>
  <c r="G538" i="40"/>
  <c r="G540" i="40"/>
  <c r="G542" i="40"/>
  <c r="G544" i="40"/>
  <c r="G546" i="40"/>
  <c r="G548" i="40"/>
  <c r="G550" i="40"/>
  <c r="G552" i="40"/>
  <c r="G554" i="40"/>
  <c r="C555" i="40"/>
  <c r="F537" i="40" s="1"/>
  <c r="D555" i="40"/>
  <c r="G537" i="40" s="1"/>
  <c r="G561" i="40"/>
  <c r="G563" i="40"/>
  <c r="G565" i="40"/>
  <c r="G567" i="40"/>
  <c r="G569" i="40"/>
  <c r="C570" i="40"/>
  <c r="F560" i="40" s="1"/>
  <c r="D570" i="40"/>
  <c r="G560" i="40" s="1"/>
  <c r="G574" i="40"/>
  <c r="G576" i="40"/>
  <c r="C577" i="40"/>
  <c r="F573" i="40" s="1"/>
  <c r="D577" i="40"/>
  <c r="G573" i="40" s="1"/>
  <c r="G581" i="40"/>
  <c r="G583" i="40"/>
  <c r="G585" i="40"/>
  <c r="G587" i="40"/>
  <c r="G589" i="40"/>
  <c r="G591" i="40"/>
  <c r="G593" i="40"/>
  <c r="G595" i="40"/>
  <c r="G597" i="40"/>
  <c r="C598" i="40"/>
  <c r="F580" i="40" s="1"/>
  <c r="D598" i="40"/>
  <c r="G580" i="40" s="1"/>
  <c r="G598" i="40"/>
  <c r="F55" i="39"/>
  <c r="F56" i="39"/>
  <c r="C58" i="39"/>
  <c r="F53" i="39" s="1"/>
  <c r="F59" i="39"/>
  <c r="F61" i="39"/>
  <c r="F62" i="39"/>
  <c r="F63" i="39"/>
  <c r="G70" i="39"/>
  <c r="G72" i="39"/>
  <c r="G74" i="39"/>
  <c r="G76" i="39"/>
  <c r="C77" i="39"/>
  <c r="F70" i="39" s="1"/>
  <c r="D77" i="39"/>
  <c r="G71" i="39" s="1"/>
  <c r="F78" i="39"/>
  <c r="G78" i="39"/>
  <c r="G79" i="39"/>
  <c r="F80" i="39"/>
  <c r="G80" i="39"/>
  <c r="G81" i="39"/>
  <c r="F82" i="39"/>
  <c r="G82" i="39"/>
  <c r="G86" i="39"/>
  <c r="F87" i="39"/>
  <c r="G87" i="39"/>
  <c r="G93" i="39"/>
  <c r="G95" i="39"/>
  <c r="G97" i="39"/>
  <c r="G99" i="39"/>
  <c r="C100" i="39"/>
  <c r="F93" i="39" s="1"/>
  <c r="D100" i="39"/>
  <c r="G94" i="39" s="1"/>
  <c r="F101" i="39"/>
  <c r="G101" i="39"/>
  <c r="G102" i="39"/>
  <c r="F103" i="39"/>
  <c r="G103" i="39"/>
  <c r="G104" i="39"/>
  <c r="F105" i="39"/>
  <c r="G105" i="39"/>
  <c r="F112" i="39"/>
  <c r="G112" i="39"/>
  <c r="G127" i="39" s="1"/>
  <c r="F113" i="39"/>
  <c r="G113" i="39"/>
  <c r="F114" i="39"/>
  <c r="G114" i="39"/>
  <c r="F115" i="39"/>
  <c r="G115" i="39"/>
  <c r="F116" i="39"/>
  <c r="G116" i="39"/>
  <c r="F117" i="39"/>
  <c r="G117" i="39"/>
  <c r="F118" i="39"/>
  <c r="G118" i="39"/>
  <c r="F119" i="39"/>
  <c r="G119" i="39"/>
  <c r="F120" i="39"/>
  <c r="G120" i="39"/>
  <c r="F121" i="39"/>
  <c r="G121" i="39"/>
  <c r="F122" i="39"/>
  <c r="G122" i="39"/>
  <c r="F123" i="39"/>
  <c r="G123" i="39"/>
  <c r="F124" i="39"/>
  <c r="G124" i="39"/>
  <c r="F125" i="39"/>
  <c r="G125" i="39"/>
  <c r="F126" i="39"/>
  <c r="G126" i="39"/>
  <c r="F127" i="39"/>
  <c r="F128" i="39"/>
  <c r="G128" i="39"/>
  <c r="F130" i="39"/>
  <c r="G130" i="39"/>
  <c r="F131" i="39"/>
  <c r="G131" i="39"/>
  <c r="F132" i="39"/>
  <c r="G132" i="39"/>
  <c r="F133" i="39"/>
  <c r="G133" i="39"/>
  <c r="F134" i="39"/>
  <c r="G134" i="39"/>
  <c r="F135" i="39"/>
  <c r="G135" i="39"/>
  <c r="F136" i="39"/>
  <c r="G136" i="39"/>
  <c r="F138" i="39"/>
  <c r="G138" i="39"/>
  <c r="G153" i="39" s="1"/>
  <c r="F139" i="39"/>
  <c r="G139" i="39"/>
  <c r="F140" i="39"/>
  <c r="G140" i="39"/>
  <c r="F141" i="39"/>
  <c r="G141" i="39"/>
  <c r="F142" i="39"/>
  <c r="G142" i="39"/>
  <c r="F143" i="39"/>
  <c r="G143" i="39"/>
  <c r="F144" i="39"/>
  <c r="G144" i="39"/>
  <c r="F145" i="39"/>
  <c r="G145" i="39"/>
  <c r="F146" i="39"/>
  <c r="G146" i="39"/>
  <c r="F147" i="39"/>
  <c r="G147" i="39"/>
  <c r="F148" i="39"/>
  <c r="G148" i="39"/>
  <c r="F149" i="39"/>
  <c r="G149" i="39"/>
  <c r="F150" i="39"/>
  <c r="G150" i="39"/>
  <c r="F151" i="39"/>
  <c r="G151" i="39"/>
  <c r="F152" i="39"/>
  <c r="G152" i="39"/>
  <c r="F153" i="39"/>
  <c r="F154" i="39"/>
  <c r="G154" i="39"/>
  <c r="F156" i="39"/>
  <c r="G156" i="39"/>
  <c r="F157" i="39"/>
  <c r="G157" i="39"/>
  <c r="F158" i="39"/>
  <c r="G158" i="39"/>
  <c r="F159" i="39"/>
  <c r="G159" i="39"/>
  <c r="F160" i="39"/>
  <c r="G160" i="39"/>
  <c r="F161" i="39"/>
  <c r="G161" i="39"/>
  <c r="F162" i="39"/>
  <c r="G162" i="39"/>
  <c r="D164" i="39"/>
  <c r="D165" i="39"/>
  <c r="D166" i="39"/>
  <c r="C167" i="39"/>
  <c r="F166" i="39" s="1"/>
  <c r="D167" i="39"/>
  <c r="G166" i="39" s="1"/>
  <c r="F175" i="39"/>
  <c r="C179" i="39"/>
  <c r="F177" i="39" s="1"/>
  <c r="F182" i="39"/>
  <c r="F183" i="39"/>
  <c r="F186" i="39"/>
  <c r="F187" i="39"/>
  <c r="F196" i="39"/>
  <c r="F200" i="39"/>
  <c r="F204" i="39"/>
  <c r="C208" i="39"/>
  <c r="F193" i="39" s="1"/>
  <c r="F211" i="39"/>
  <c r="F212" i="39"/>
  <c r="F215" i="39"/>
  <c r="F217" i="39"/>
  <c r="F220" i="39" s="1"/>
  <c r="G217" i="39"/>
  <c r="F218" i="39"/>
  <c r="G218" i="39"/>
  <c r="F219" i="39"/>
  <c r="G219" i="39"/>
  <c r="C220" i="39"/>
  <c r="G220" i="39"/>
  <c r="F221" i="39"/>
  <c r="G221" i="39"/>
  <c r="F222" i="39"/>
  <c r="G222" i="39"/>
  <c r="F223" i="39"/>
  <c r="G223" i="39"/>
  <c r="F224" i="39"/>
  <c r="G224" i="39"/>
  <c r="F225" i="39"/>
  <c r="G225" i="39"/>
  <c r="F226" i="39"/>
  <c r="G226" i="39"/>
  <c r="F227" i="39"/>
  <c r="G227" i="39"/>
  <c r="F292" i="39"/>
  <c r="G475" i="40" l="1"/>
  <c r="G448" i="40"/>
  <c r="F373" i="40"/>
  <c r="F369" i="40"/>
  <c r="F365" i="40"/>
  <c r="F346" i="40"/>
  <c r="F348" i="40"/>
  <c r="F350" i="40"/>
  <c r="F352" i="40"/>
  <c r="F598" i="40"/>
  <c r="F597" i="40"/>
  <c r="F595" i="40"/>
  <c r="F593" i="40"/>
  <c r="F591" i="40"/>
  <c r="F589" i="40"/>
  <c r="F587" i="40"/>
  <c r="F585" i="40"/>
  <c r="F583" i="40"/>
  <c r="F581" i="40"/>
  <c r="F576" i="40"/>
  <c r="F574" i="40"/>
  <c r="F569" i="40"/>
  <c r="F567" i="40"/>
  <c r="F565" i="40"/>
  <c r="F563" i="40"/>
  <c r="F561" i="40"/>
  <c r="F570" i="40" s="1"/>
  <c r="F554" i="40"/>
  <c r="F552" i="40"/>
  <c r="F550" i="40"/>
  <c r="F548" i="40"/>
  <c r="F546" i="40"/>
  <c r="F544" i="40"/>
  <c r="F542" i="40"/>
  <c r="F540" i="40"/>
  <c r="F538" i="40"/>
  <c r="F555" i="40" s="1"/>
  <c r="F531" i="40"/>
  <c r="F529" i="40"/>
  <c r="F527" i="40"/>
  <c r="F525" i="40"/>
  <c r="F523" i="40"/>
  <c r="F521" i="40"/>
  <c r="F519" i="40"/>
  <c r="F517" i="40"/>
  <c r="F515" i="40"/>
  <c r="F532" i="40" s="1"/>
  <c r="F481" i="40"/>
  <c r="F479" i="40"/>
  <c r="F477" i="40"/>
  <c r="F474" i="40"/>
  <c r="F472" i="40"/>
  <c r="F470" i="40"/>
  <c r="F468" i="40"/>
  <c r="F475" i="40" s="1"/>
  <c r="G454" i="40"/>
  <c r="F446" i="40"/>
  <c r="F448" i="40"/>
  <c r="F450" i="40"/>
  <c r="F452" i="40"/>
  <c r="F455" i="40"/>
  <c r="G450" i="40"/>
  <c r="G447" i="40"/>
  <c r="F445" i="40"/>
  <c r="G439" i="40"/>
  <c r="G436" i="40"/>
  <c r="F434" i="40"/>
  <c r="G431" i="40"/>
  <c r="F428" i="40"/>
  <c r="F424" i="40"/>
  <c r="F420" i="40"/>
  <c r="F357" i="40"/>
  <c r="F359" i="40"/>
  <c r="F356" i="40"/>
  <c r="F360" i="40" s="1"/>
  <c r="G334" i="40"/>
  <c r="G336" i="40"/>
  <c r="G338" i="40"/>
  <c r="G340" i="40"/>
  <c r="G342" i="40"/>
  <c r="F417" i="40"/>
  <c r="F440" i="40" s="1"/>
  <c r="F419" i="40"/>
  <c r="F421" i="40"/>
  <c r="F423" i="40"/>
  <c r="F425" i="40"/>
  <c r="F427" i="40"/>
  <c r="F429" i="40"/>
  <c r="F431" i="40"/>
  <c r="F433" i="40"/>
  <c r="F435" i="40"/>
  <c r="F437" i="40"/>
  <c r="F439" i="40"/>
  <c r="F432" i="40"/>
  <c r="F377" i="40"/>
  <c r="G596" i="40"/>
  <c r="G594" i="40"/>
  <c r="G592" i="40"/>
  <c r="G590" i="40"/>
  <c r="G588" i="40"/>
  <c r="G586" i="40"/>
  <c r="G584" i="40"/>
  <c r="G582" i="40"/>
  <c r="G575" i="40"/>
  <c r="G577" i="40" s="1"/>
  <c r="G568" i="40"/>
  <c r="G566" i="40"/>
  <c r="G564" i="40"/>
  <c r="G562" i="40"/>
  <c r="G570" i="40" s="1"/>
  <c r="G553" i="40"/>
  <c r="G551" i="40"/>
  <c r="G549" i="40"/>
  <c r="G547" i="40"/>
  <c r="G545" i="40"/>
  <c r="G543" i="40"/>
  <c r="G541" i="40"/>
  <c r="G539" i="40"/>
  <c r="G555" i="40" s="1"/>
  <c r="G530" i="40"/>
  <c r="G528" i="40"/>
  <c r="G526" i="40"/>
  <c r="G524" i="40"/>
  <c r="G522" i="40"/>
  <c r="G520" i="40"/>
  <c r="G518" i="40"/>
  <c r="G516" i="40"/>
  <c r="G532" i="40" s="1"/>
  <c r="G473" i="40"/>
  <c r="G471" i="40"/>
  <c r="G469" i="40"/>
  <c r="G458" i="40"/>
  <c r="G456" i="40"/>
  <c r="G452" i="40"/>
  <c r="G449" i="40"/>
  <c r="G438" i="40"/>
  <c r="F436" i="40"/>
  <c r="G433" i="40"/>
  <c r="G430" i="40"/>
  <c r="G427" i="40"/>
  <c r="G423" i="40"/>
  <c r="F379" i="40"/>
  <c r="F375" i="40"/>
  <c r="F371" i="40"/>
  <c r="F367" i="40"/>
  <c r="F351" i="40"/>
  <c r="F347" i="40"/>
  <c r="G335" i="40"/>
  <c r="G343" i="40" s="1"/>
  <c r="G445" i="40"/>
  <c r="F364" i="40"/>
  <c r="F366" i="40"/>
  <c r="F368" i="40"/>
  <c r="F370" i="40"/>
  <c r="F372" i="40"/>
  <c r="F374" i="40"/>
  <c r="F376" i="40"/>
  <c r="F378" i="40"/>
  <c r="F380" i="40"/>
  <c r="F381" i="40"/>
  <c r="F349" i="40"/>
  <c r="F596" i="40"/>
  <c r="F594" i="40"/>
  <c r="F592" i="40"/>
  <c r="F590" i="40"/>
  <c r="F588" i="40"/>
  <c r="F586" i="40"/>
  <c r="F584" i="40"/>
  <c r="F582" i="40"/>
  <c r="F575" i="40"/>
  <c r="F577" i="40" s="1"/>
  <c r="F568" i="40"/>
  <c r="F566" i="40"/>
  <c r="F564" i="40"/>
  <c r="F562" i="40"/>
  <c r="F553" i="40"/>
  <c r="F551" i="40"/>
  <c r="F549" i="40"/>
  <c r="F547" i="40"/>
  <c r="F545" i="40"/>
  <c r="F543" i="40"/>
  <c r="F541" i="40"/>
  <c r="F539" i="40"/>
  <c r="F530" i="40"/>
  <c r="F528" i="40"/>
  <c r="F526" i="40"/>
  <c r="F524" i="40"/>
  <c r="F522" i="40"/>
  <c r="F520" i="40"/>
  <c r="F518" i="40"/>
  <c r="F516" i="40"/>
  <c r="F473" i="40"/>
  <c r="F471" i="40"/>
  <c r="F469" i="40"/>
  <c r="G451" i="40"/>
  <c r="G416" i="40"/>
  <c r="G418" i="40"/>
  <c r="G420" i="40"/>
  <c r="G422" i="40"/>
  <c r="G424" i="40"/>
  <c r="G426" i="40"/>
  <c r="G428" i="40"/>
  <c r="F438" i="40"/>
  <c r="G435" i="40"/>
  <c r="G432" i="40"/>
  <c r="F430" i="40"/>
  <c r="F426" i="40"/>
  <c r="F422" i="40"/>
  <c r="F418" i="40"/>
  <c r="F12" i="40"/>
  <c r="F19" i="40"/>
  <c r="F23" i="40"/>
  <c r="F13" i="40"/>
  <c r="F16" i="40"/>
  <c r="F20" i="40"/>
  <c r="F24" i="40"/>
  <c r="F14" i="40"/>
  <c r="F17" i="40"/>
  <c r="F21" i="40"/>
  <c r="F25" i="40"/>
  <c r="F341" i="40"/>
  <c r="F339" i="40"/>
  <c r="F337" i="40"/>
  <c r="F335" i="40"/>
  <c r="F304" i="40"/>
  <c r="F302" i="40"/>
  <c r="F300" i="40"/>
  <c r="F298" i="40"/>
  <c r="F296" i="40"/>
  <c r="F294" i="40"/>
  <c r="F292" i="40"/>
  <c r="F290" i="40"/>
  <c r="F288" i="40"/>
  <c r="F305" i="40" s="1"/>
  <c r="F255" i="40"/>
  <c r="F253" i="40"/>
  <c r="F251" i="40"/>
  <c r="F248" i="40"/>
  <c r="F246" i="40"/>
  <c r="F244" i="40"/>
  <c r="F242" i="40"/>
  <c r="F249" i="40" s="1"/>
  <c r="F233" i="40"/>
  <c r="F231" i="40"/>
  <c r="F229" i="40"/>
  <c r="F226" i="40"/>
  <c r="F224" i="40"/>
  <c r="F222" i="40"/>
  <c r="F220" i="40"/>
  <c r="F227" i="40" s="1"/>
  <c r="F213" i="40"/>
  <c r="F211" i="40"/>
  <c r="F209" i="40"/>
  <c r="F207" i="40"/>
  <c r="F205" i="40"/>
  <c r="F203" i="40"/>
  <c r="F201" i="40"/>
  <c r="F199" i="40"/>
  <c r="F197" i="40"/>
  <c r="F195" i="40"/>
  <c r="F214" i="40" s="1"/>
  <c r="F193" i="40"/>
  <c r="F191" i="40"/>
  <c r="G379" i="40"/>
  <c r="G377" i="40"/>
  <c r="G375" i="40"/>
  <c r="G373" i="40"/>
  <c r="G371" i="40"/>
  <c r="G369" i="40"/>
  <c r="G367" i="40"/>
  <c r="G365" i="40"/>
  <c r="G358" i="40"/>
  <c r="G360" i="40" s="1"/>
  <c r="G351" i="40"/>
  <c r="G349" i="40"/>
  <c r="G303" i="40"/>
  <c r="G301" i="40"/>
  <c r="G299" i="40"/>
  <c r="G297" i="40"/>
  <c r="G295" i="40"/>
  <c r="G293" i="40"/>
  <c r="G291" i="40"/>
  <c r="G289" i="40"/>
  <c r="G305" i="40" s="1"/>
  <c r="G247" i="40"/>
  <c r="G245" i="40"/>
  <c r="G243" i="40"/>
  <c r="G249" i="40" s="1"/>
  <c r="G225" i="40"/>
  <c r="G223" i="40"/>
  <c r="G221" i="40"/>
  <c r="G227" i="40" s="1"/>
  <c r="G212" i="40"/>
  <c r="G210" i="40"/>
  <c r="G208" i="40"/>
  <c r="G206" i="40"/>
  <c r="G204" i="40"/>
  <c r="G202" i="40"/>
  <c r="G200" i="40"/>
  <c r="G198" i="40"/>
  <c r="G196" i="40"/>
  <c r="G194" i="40"/>
  <c r="G192" i="40"/>
  <c r="F303" i="40"/>
  <c r="F301" i="40"/>
  <c r="F299" i="40"/>
  <c r="F297" i="40"/>
  <c r="F295" i="40"/>
  <c r="F293" i="40"/>
  <c r="F291" i="40"/>
  <c r="F289" i="40"/>
  <c r="F247" i="40"/>
  <c r="F245" i="40"/>
  <c r="F243" i="40"/>
  <c r="F225" i="40"/>
  <c r="F223" i="40"/>
  <c r="F221" i="40"/>
  <c r="F212" i="40"/>
  <c r="F210" i="40"/>
  <c r="F208" i="40"/>
  <c r="F206" i="40"/>
  <c r="F204" i="40"/>
  <c r="F202" i="40"/>
  <c r="F200" i="40"/>
  <c r="F198" i="40"/>
  <c r="F196" i="40"/>
  <c r="F194" i="40"/>
  <c r="F192" i="40"/>
  <c r="G164" i="39"/>
  <c r="G167" i="39" s="1"/>
  <c r="F98" i="39"/>
  <c r="F96" i="39"/>
  <c r="F94" i="39"/>
  <c r="F100" i="39" s="1"/>
  <c r="F75" i="39"/>
  <c r="F73" i="39"/>
  <c r="F71" i="39"/>
  <c r="F77" i="39" s="1"/>
  <c r="F203" i="39"/>
  <c r="F199" i="39"/>
  <c r="F195" i="39"/>
  <c r="F174" i="39"/>
  <c r="G165" i="39"/>
  <c r="F164" i="39"/>
  <c r="F167" i="39" s="1"/>
  <c r="F214" i="39"/>
  <c r="F210" i="39"/>
  <c r="F206" i="39"/>
  <c r="F202" i="39"/>
  <c r="F198" i="39"/>
  <c r="F194" i="39"/>
  <c r="F208" i="39" s="1"/>
  <c r="F185" i="39"/>
  <c r="F181" i="39"/>
  <c r="F178" i="39"/>
  <c r="F165" i="39"/>
  <c r="F104" i="39"/>
  <c r="F102" i="39"/>
  <c r="F99" i="39"/>
  <c r="F97" i="39"/>
  <c r="F95" i="39"/>
  <c r="F86" i="39"/>
  <c r="F81" i="39"/>
  <c r="F79" i="39"/>
  <c r="F76" i="39"/>
  <c r="F74" i="39"/>
  <c r="F72" i="39"/>
  <c r="F54" i="39"/>
  <c r="F58" i="39" s="1"/>
  <c r="F213" i="39"/>
  <c r="F209" i="39"/>
  <c r="F205" i="39"/>
  <c r="F201" i="39"/>
  <c r="F197" i="39"/>
  <c r="F184" i="39"/>
  <c r="F180" i="39"/>
  <c r="G98" i="39"/>
  <c r="G100" i="39" s="1"/>
  <c r="G96" i="39"/>
  <c r="G75" i="39"/>
  <c r="G73" i="39"/>
  <c r="G77" i="39" s="1"/>
  <c r="F64" i="39"/>
  <c r="F60" i="39"/>
  <c r="F57" i="39"/>
  <c r="F343" i="40" l="1"/>
  <c r="G214" i="40"/>
  <c r="F453" i="40"/>
  <c r="F353" i="40"/>
  <c r="G353" i="40"/>
  <c r="F15" i="40"/>
  <c r="G440" i="40"/>
  <c r="G453" i="40"/>
  <c r="F179" i="39"/>
</calcChain>
</file>

<file path=xl/sharedStrings.xml><?xml version="1.0" encoding="utf-8"?>
<sst xmlns="http://schemas.openxmlformats.org/spreadsheetml/2006/main" count="3172" uniqueCount="2001">
  <si>
    <t>Residential Mortgage Pandbrieven Programme</t>
  </si>
  <si>
    <t>0</t>
  </si>
  <si>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</si>
  <si>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</si>
  <si>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</si>
  <si>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</si>
  <si>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</si>
  <si>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</si>
  <si>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</si>
  <si>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</si>
  <si>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</si>
  <si>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</si>
  <si>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</si>
  <si>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</si>
  <si>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</si>
  <si>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</si>
  <si>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</si>
  <si>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</si>
  <si>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</si>
  <si>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</si>
  <si>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</si>
  <si>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</si>
  <si>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</si>
  <si>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</si>
  <si>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</si>
  <si>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</si>
  <si>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</si>
  <si>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</si>
  <si>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</si>
  <si>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</si>
  <si>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</si>
  <si>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</si>
  <si>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</si>
  <si>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</si>
  <si>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</si>
  <si>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</si>
  <si>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</si>
  <si>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</si>
  <si>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</si>
  <si>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</si>
  <si>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</si>
  <si>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</si>
  <si>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</si>
  <si>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</si>
  <si>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</si>
  <si>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</si>
  <si>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</si>
  <si>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</si>
  <si>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</si>
  <si>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</si>
  <si>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</si>
  <si>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</si>
  <si>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</si>
  <si>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</si>
  <si>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</si>
  <si>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</si>
  <si>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</si>
  <si>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</si>
  <si>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</si>
  <si>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</si>
  <si>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</si>
  <si>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</si>
  <si>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</si>
  <si>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</si>
  <si>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</si>
  <si>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</si>
  <si>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</si>
  <si>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</si>
  <si>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</si>
  <si>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</si>
  <si>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</si>
  <si>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</si>
  <si>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</si>
  <si>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</si>
  <si>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</si>
  <si>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</si>
  <si>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</si>
  <si>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</si>
  <si>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</si>
  <si>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</si>
  <si>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</si>
  <si>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</si>
  <si>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</si>
  <si>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</si>
  <si>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</si>
  <si>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</si>
  <si>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</si>
  <si>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</si>
  <si>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</si>
  <si>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</si>
  <si>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</si>
  <si>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</si>
  <si>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</si>
  <si>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</si>
  <si>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</si>
  <si>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</si>
  <si>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</si>
  <si>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</si>
  <si>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</si>
  <si>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</si>
  <si>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</si>
  <si>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</si>
  <si>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</si>
  <si>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</si>
  <si>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</si>
  <si>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</si>
  <si>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</si>
  <si>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</si>
  <si>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</si>
  <si>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</si>
  <si>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</si>
  <si>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</si>
  <si>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</si>
  <si>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</si>
  <si>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</si>
  <si>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</si>
  <si>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</si>
  <si>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</si>
  <si>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</si>
  <si>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</si>
  <si>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</si>
  <si>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</si>
  <si>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</si>
  <si>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</si>
  <si>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</si>
  <si>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</si>
  <si>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</si>
  <si>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</si>
  <si>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</si>
  <si>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</si>
  <si>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</si>
  <si>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</si>
  <si>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</si>
  <si>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</si>
  <si>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</si>
  <si>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</si>
  <si>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</si>
  <si>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</si>
  <si>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</si>
  <si>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</si>
  <si>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</si>
  <si>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</si>
  <si>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</si>
  <si>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</si>
  <si>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</si>
  <si>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</si>
  <si>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</si>
  <si>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</si>
  <si>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</si>
  <si>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</si>
  <si>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</si>
  <si>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</si>
  <si>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</si>
  <si>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</si>
  <si>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</si>
  <si>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</si>
  <si>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</si>
  <si>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</si>
  <si>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</si>
  <si>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</si>
  <si>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</si>
  <si>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</si>
  <si>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</si>
  <si>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</si>
  <si>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</si>
  <si>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</si>
  <si>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</si>
  <si>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</si>
  <si>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</si>
  <si>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</si>
  <si>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</si>
  <si>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</si>
  <si>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</si>
  <si>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</si>
  <si>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</si>
  <si>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</si>
  <si>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</si>
  <si>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</si>
  <si>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</si>
  <si>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</si>
  <si>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</si>
  <si>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</si>
  <si>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</si>
  <si>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</si>
  <si>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</si>
  <si>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</si>
  <si>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</si>
  <si>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</si>
  <si>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</si>
  <si>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</si>
  <si>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</si>
  <si>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</si>
  <si>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</si>
  <si>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</si>
  <si>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</si>
  <si>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</si>
  <si>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</si>
  <si>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</si>
  <si>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</si>
  <si>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</si>
  <si>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</si>
  <si>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</si>
  <si>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</si>
  <si>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</si>
  <si>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</si>
  <si>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</si>
  <si>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</si>
  <si>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</si>
  <si>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</si>
  <si>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</si>
  <si>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</si>
  <si>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</si>
  <si>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</si>
  <si>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</si>
  <si>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</si>
  <si>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</si>
  <si>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</si>
  <si>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</si>
  <si>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</si>
  <si>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</si>
  <si>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</si>
  <si>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</si>
  <si>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</si>
  <si>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</si>
  <si>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</si>
  <si>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</si>
  <si>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</si>
  <si>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</si>
  <si>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</si>
  <si>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</si>
  <si>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</si>
  <si>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</si>
  <si>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</si>
  <si>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</si>
  <si>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</si>
  <si>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</si>
  <si>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</si>
  <si>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</si>
  <si>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</si>
  <si>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</si>
  <si>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</si>
  <si>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</si>
  <si>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</si>
  <si>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</si>
  <si>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</si>
  <si>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</si>
  <si>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</si>
  <si>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</si>
  <si>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</si>
  <si>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</si>
  <si>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</si>
  <si>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</si>
  <si>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</si>
  <si>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</si>
  <si>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</si>
  <si>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</si>
  <si>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</si>
  <si>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</si>
  <si>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</si>
  <si>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</si>
  <si>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</si>
  <si>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</si>
  <si>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</si>
  <si>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</si>
  <si>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</si>
  <si>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</si>
  <si>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</si>
  <si>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</si>
  <si>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</si>
  <si>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</si>
  <si>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</si>
  <si>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</si>
  <si>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</si>
  <si>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</si>
  <si>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</si>
  <si>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</si>
  <si>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</si>
  <si>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</si>
  <si>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</si>
  <si>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</si>
  <si>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</si>
  <si>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</si>
  <si>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</si>
  <si>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</si>
  <si>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</si>
  <si>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</si>
  <si>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</si>
  <si>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</si>
  <si>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</si>
  <si>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</si>
  <si>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</si>
  <si>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</si>
  <si>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</si>
  <si>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</si>
  <si>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</si>
  <si>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</si>
  <si>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</si>
  <si>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</si>
  <si>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</si>
  <si>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</si>
  <si>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</si>
  <si>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</si>
  <si>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</si>
  <si>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</si>
  <si>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</si>
  <si>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</si>
  <si>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</si>
  <si>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</si>
  <si>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</si>
  <si>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</si>
  <si>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</si>
  <si>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</si>
  <si>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</si>
  <si>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</si>
  <si>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</si>
  <si>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</si>
  <si>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</si>
  <si>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</si>
  <si>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</si>
  <si>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</si>
  <si>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</si>
  <si>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</si>
  <si>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</si>
  <si>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</si>
  <si>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</si>
  <si>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</si>
  <si>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</si>
  <si>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</si>
  <si>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</si>
  <si>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</si>
  <si>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</si>
  <si>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</si>
  <si>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</si>
  <si>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</si>
  <si>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</si>
  <si>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</si>
  <si>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</si>
  <si>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</si>
  <si>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</si>
  <si>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</si>
  <si>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</si>
  <si>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</si>
  <si>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</si>
  <si>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</si>
  <si>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</si>
  <si>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</si>
  <si>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</si>
  <si>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</si>
  <si>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</si>
  <si>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</si>
  <si>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</si>
  <si>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</si>
  <si>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</si>
  <si>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</si>
  <si>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</si>
  <si>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</si>
  <si>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</si>
  <si>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</si>
  <si>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</si>
  <si>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</si>
  <si>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</si>
  <si>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</si>
  <si>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</si>
  <si>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</si>
  <si>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</si>
  <si>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</si>
  <si>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</si>
  <si>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</si>
  <si>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</si>
  <si>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</si>
  <si>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</si>
  <si>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</si>
  <si>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</si>
  <si>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</si>
  <si>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</si>
  <si>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</si>
  <si>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</si>
  <si>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</si>
  <si>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</si>
  <si>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</si>
  <si>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</si>
  <si>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</si>
  <si>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</si>
  <si>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</si>
  <si>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</si>
  <si>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</si>
  <si>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</si>
  <si>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</si>
  <si>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</si>
  <si>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</si>
  <si>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</si>
  <si>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</si>
  <si>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</si>
  <si>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</si>
  <si>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</si>
  <si>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</si>
  <si>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</si>
  <si>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</si>
  <si>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</si>
  <si>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</si>
  <si>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</si>
  <si>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</si>
  <si>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</si>
  <si>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</si>
  <si>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</si>
  <si>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</si>
  <si>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</si>
  <si>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</si>
  <si>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</si>
  <si>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</si>
  <si>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</si>
  <si>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</si>
  <si>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</si>
  <si>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</si>
  <si>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</si>
  <si>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</si>
  <si>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</si>
  <si>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</si>
  <si>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</si>
  <si>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</si>
  <si>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</si>
  <si>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</si>
  <si>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</si>
  <si>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</si>
  <si>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</si>
  <si>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</si>
  <si>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</si>
  <si>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</si>
  <si>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</si>
  <si>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</si>
  <si>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</si>
  <si>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</si>
  <si>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</si>
  <si>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</si>
  <si>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</si>
  <si>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</si>
  <si>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</si>
  <si>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</si>
  <si>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</si>
  <si>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</si>
  <si>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</si>
  <si>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</si>
  <si>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</si>
  <si>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</si>
  <si>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</si>
  <si>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</si>
  <si>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</si>
  <si>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</si>
  <si>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</si>
  <si>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</si>
  <si>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</si>
  <si>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</si>
  <si>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</si>
  <si>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</si>
  <si>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</si>
  <si>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</si>
  <si>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</si>
  <si>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</si>
  <si>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</si>
  <si>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</si>
  <si>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</si>
  <si>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</si>
  <si>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</si>
  <si>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</si>
  <si>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</si>
  <si>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</si>
  <si>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</si>
  <si>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</si>
  <si>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</si>
  <si>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</si>
  <si>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</si>
  <si>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</si>
  <si>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</si>
  <si>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</si>
  <si>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</si>
  <si>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</si>
  <si>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</si>
  <si>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</si>
  <si>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</si>
  <si>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</si>
  <si>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</si>
  <si>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</si>
  <si>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</si>
  <si>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</si>
  <si>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</si>
  <si>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</si>
  <si>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</si>
  <si>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</si>
  <si>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</si>
  <si>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</si>
  <si>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</si>
  <si>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</si>
  <si>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</si>
  <si>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</si>
  <si>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</si>
  <si>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</si>
  <si>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</si>
  <si>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</si>
  <si>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</si>
  <si>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</si>
  <si>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</si>
  <si>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</si>
  <si>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</si>
  <si>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</si>
  <si>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</si>
  <si>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</si>
  <si>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</si>
  <si>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</si>
  <si>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</si>
  <si>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</si>
  <si>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</si>
  <si>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</si>
  <si>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</si>
  <si>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</si>
  <si>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</si>
  <si>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</si>
  <si>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</si>
  <si>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</si>
  <si>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</si>
  <si>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</si>
  <si>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</si>
  <si>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</si>
  <si>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</si>
  <si>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</si>
  <si>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</si>
  <si>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</si>
  <si>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</si>
  <si>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</si>
  <si>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</si>
  <si>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</si>
  <si>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</si>
  <si>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</si>
  <si>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</si>
  <si>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</si>
  <si>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</si>
  <si>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</si>
  <si>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</si>
  <si>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</si>
  <si>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</si>
  <si>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</si>
  <si>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</si>
  <si>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</si>
  <si>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</si>
  <si>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</si>
  <si>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</si>
  <si>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</si>
  <si>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</si>
  <si>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</si>
  <si>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</si>
  <si>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</si>
  <si>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</si>
  <si>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</si>
  <si>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</si>
  <si>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</si>
  <si>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</si>
  <si>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</si>
  <si>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</si>
  <si>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</si>
  <si>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</si>
  <si>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</si>
  <si>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</si>
  <si>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</si>
  <si>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</si>
  <si>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</si>
  <si>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</si>
  <si>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</si>
  <si>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</si>
  <si>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</si>
  <si>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</si>
  <si>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</si>
  <si>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</si>
  <si>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</si>
  <si>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</si>
  <si>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</si>
  <si>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</si>
  <si>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</si>
  <si>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</si>
  <si>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</si>
  <si>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</si>
  <si>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</si>
  <si>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</si>
  <si>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</si>
  <si>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</si>
  <si>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</si>
  <si>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</si>
  <si>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</si>
  <si>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</si>
  <si>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</si>
  <si>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</si>
  <si>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</si>
  <si>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</si>
  <si>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</si>
  <si>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</si>
  <si>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</si>
  <si>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</si>
  <si>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</si>
  <si>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</si>
  <si>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</si>
  <si>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</si>
  <si>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</si>
  <si>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</si>
  <si>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</si>
  <si>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</si>
  <si>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</si>
  <si>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</si>
  <si>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</si>
  <si>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</si>
  <si>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</si>
  <si>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</si>
  <si>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</si>
  <si>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</si>
  <si>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</si>
  <si>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</si>
  <si>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</si>
  <si>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</si>
  <si>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</si>
  <si>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</si>
  <si>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</si>
  <si>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</si>
  <si>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</si>
  <si>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</si>
  <si>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</si>
  <si>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</si>
  <si>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</si>
  <si>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</si>
  <si>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</si>
  <si>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</si>
  <si>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</si>
  <si>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</si>
  <si>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</si>
  <si>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</si>
  <si>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</si>
  <si>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</si>
  <si>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</si>
  <si>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</si>
  <si>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</si>
  <si>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</si>
  <si>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</si>
  <si>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</si>
  <si>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</si>
  <si>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</si>
  <si>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</si>
  <si>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</si>
  <si>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</si>
  <si>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</si>
  <si>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</si>
  <si>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</si>
  <si>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</si>
  <si>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</si>
  <si>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</si>
  <si>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</si>
  <si>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</si>
  <si>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</si>
  <si>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</si>
  <si>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</si>
  <si>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</si>
  <si>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</si>
  <si>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</si>
  <si>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</si>
  <si>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</si>
  <si>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</si>
  <si>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</si>
  <si>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</si>
  <si>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</si>
  <si>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</si>
  <si>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</si>
  <si>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</si>
  <si>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</si>
  <si>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</si>
  <si>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</si>
  <si>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</si>
  <si>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</si>
  <si>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</si>
  <si>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</si>
  <si>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</si>
  <si>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</si>
  <si>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</si>
  <si>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</si>
  <si>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</si>
  <si>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</si>
  <si>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</si>
  <si>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</si>
  <si>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</si>
  <si>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</si>
  <si>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</si>
  <si>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</si>
  <si>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</si>
  <si>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</si>
  <si>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</si>
  <si>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</si>
  <si>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</si>
  <si>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</si>
  <si>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</si>
  <si>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</si>
  <si>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</si>
  <si>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</si>
  <si>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</si>
  <si>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</si>
  <si>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</si>
  <si>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</si>
  <si>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</si>
  <si>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</si>
  <si>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</si>
  <si>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</si>
  <si>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</si>
  <si>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</si>
  <si>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</si>
  <si>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</si>
  <si>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</si>
  <si>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</si>
  <si>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</si>
  <si>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</si>
  <si>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</si>
  <si>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</si>
  <si>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</si>
  <si>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</si>
  <si>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</si>
  <si>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</si>
  <si>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</si>
  <si>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</si>
  <si>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</si>
  <si>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</si>
  <si>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</si>
  <si>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</si>
  <si>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</si>
  <si>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</si>
  <si>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</si>
  <si>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</si>
  <si>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</si>
  <si>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</si>
  <si>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</si>
  <si>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</si>
  <si>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</si>
  <si>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</si>
  <si>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</si>
  <si>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</si>
  <si>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</si>
  <si>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</si>
  <si>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</si>
  <si>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</si>
  <si>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</si>
  <si>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</si>
  <si>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</si>
  <si>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</si>
  <si>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</si>
  <si>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</si>
  <si>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</si>
  <si>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</si>
  <si>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</si>
  <si>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</si>
  <si>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</si>
  <si>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</si>
  <si>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</si>
  <si>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</si>
  <si>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</si>
  <si>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</si>
  <si>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</si>
  <si>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</si>
  <si>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</si>
  <si>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</si>
  <si>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</si>
  <si>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</si>
  <si>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</si>
  <si>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</si>
  <si>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</si>
  <si>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</si>
  <si>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</si>
  <si>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</si>
  <si>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</si>
  <si>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</si>
  <si>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</si>
  <si>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</si>
  <si>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</si>
  <si>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</si>
  <si>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</si>
  <si>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</si>
  <si>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</si>
  <si>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</si>
  <si>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</si>
  <si>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</si>
  <si>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</si>
  <si>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</si>
  <si>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</si>
  <si>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</si>
  <si>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</si>
  <si>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</si>
  <si>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</si>
  <si>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</si>
  <si>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</si>
  <si>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</si>
  <si>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</si>
  <si>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</si>
  <si>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</si>
  <si>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</si>
  <si>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</si>
  <si>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</si>
  <si>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</si>
  <si>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</si>
  <si>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</si>
  <si>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</si>
  <si>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</si>
  <si>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</si>
  <si>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</si>
  <si>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</si>
  <si>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</si>
  <si>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</si>
  <si>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</si>
  <si>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</si>
  <si>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</si>
  <si>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</si>
  <si>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</si>
  <si>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</si>
  <si>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</si>
  <si>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</si>
  <si>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</si>
  <si>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</si>
  <si>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</si>
  <si>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</si>
  <si>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</si>
  <si>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</si>
  <si>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</si>
  <si>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</si>
  <si>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</si>
  <si>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</si>
  <si>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</si>
  <si>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</si>
  <si>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</si>
  <si>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</si>
  <si>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</si>
  <si>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</si>
  <si>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</si>
  <si>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</si>
  <si>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</si>
  <si>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</si>
  <si>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</si>
  <si>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</si>
  <si>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</si>
  <si>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</si>
  <si>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</si>
  <si>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</si>
  <si>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</si>
  <si>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</si>
  <si>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</si>
  <si>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</si>
  <si>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</si>
  <si>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</si>
  <si>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</si>
  <si>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</si>
  <si>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</si>
  <si>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</si>
  <si>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</si>
  <si>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</si>
  <si>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</si>
  <si>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</si>
  <si>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</si>
  <si>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</si>
  <si>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</si>
  <si>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</si>
  <si>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</si>
  <si>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</si>
  <si>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</si>
  <si>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</si>
  <si>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</si>
  <si>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</si>
  <si>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</si>
  <si>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</si>
  <si>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</si>
  <si>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</si>
  <si>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</si>
  <si>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</si>
  <si>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</si>
  <si>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</si>
  <si>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</si>
  <si>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</si>
  <si>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</si>
  <si>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</si>
  <si>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</si>
  <si>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</si>
  <si>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</si>
  <si>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</si>
  <si>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</si>
  <si>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</si>
  <si>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</si>
  <si>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</si>
  <si>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</si>
  <si>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</si>
  <si>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</si>
  <si>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</si>
  <si>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</si>
  <si>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</si>
  <si>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</si>
  <si>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</si>
  <si>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ISIN</t>
  </si>
  <si>
    <t>BD@135194</t>
  </si>
  <si>
    <t>BE0002265347</t>
  </si>
  <si>
    <t>24/10/2024</t>
  </si>
  <si>
    <t>Fixed</t>
  </si>
  <si>
    <t>BD@138090</t>
  </si>
  <si>
    <t>BE0002274430</t>
  </si>
  <si>
    <t>23/09/2025</t>
  </si>
  <si>
    <t>BD@150169</t>
  </si>
  <si>
    <t>BE0002586643</t>
  </si>
  <si>
    <t>22/03/2029</t>
  </si>
  <si>
    <t>BD@153515</t>
  </si>
  <si>
    <t>BE0002614924</t>
  </si>
  <si>
    <t>04/10/2026</t>
  </si>
  <si>
    <t>Days</t>
  </si>
  <si>
    <t>105%</t>
  </si>
  <si>
    <t>85%</t>
  </si>
  <si>
    <t>Head of ALM Treasury</t>
  </si>
  <si>
    <t>GOOSSE Philippe</t>
  </si>
  <si>
    <t>+ 32 2 565 22 62</t>
  </si>
  <si>
    <t>philippe.goosse@bnpparibasfortis.com</t>
  </si>
  <si>
    <t>Asset Based Funding</t>
  </si>
  <si>
    <t>WAILLY Frederik</t>
  </si>
  <si>
    <t>+ 32 2 565 44 59</t>
  </si>
  <si>
    <t>frederik.wailly@bnpparibasfortis.com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</si>
  <si>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</si>
  <si>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</si>
  <si>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</si>
  <si>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</si>
  <si>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</si>
  <si>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</si>
  <si>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</si>
  <si>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</si>
  <si>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</si>
  <si>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</si>
  <si>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</si>
  <si>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</si>
  <si>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</si>
  <si>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</si>
  <si>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Amount</t>
  </si>
  <si>
    <t>Issue Date</t>
  </si>
  <si>
    <t>Maturity Date</t>
  </si>
  <si>
    <t>Currency</t>
  </si>
  <si>
    <t>Coupon Type</t>
  </si>
  <si>
    <t>Coupon</t>
  </si>
  <si>
    <t>Day Count</t>
  </si>
  <si>
    <t>Next Interest Payment Date</t>
  </si>
  <si>
    <t>Remaining Average Life *</t>
  </si>
  <si>
    <t>NACT</t>
  </si>
  <si>
    <t>24/10/2022</t>
  </si>
  <si>
    <t>23/09/2022</t>
  </si>
  <si>
    <t>22/03/2023</t>
  </si>
  <si>
    <t>04/10/2022</t>
  </si>
  <si>
    <t>Extended Maturity Date</t>
  </si>
  <si>
    <t>Covered Bond Emmission</t>
  </si>
  <si>
    <t>Outstanding Series</t>
  </si>
  <si>
    <t>Totals</t>
  </si>
  <si>
    <t>Total Outstanding (in EUR):</t>
  </si>
  <si>
    <t>Current Weighted Average Fixed Coupon:</t>
  </si>
  <si>
    <t>* At Reporting Date until Maturity Date</t>
  </si>
  <si>
    <t>Rating Agency</t>
  </si>
  <si>
    <t>Long Term Rating</t>
  </si>
  <si>
    <t>Outlook</t>
  </si>
  <si>
    <t>Short Term Rating</t>
  </si>
  <si>
    <t>Fitch</t>
  </si>
  <si>
    <t>A+</t>
  </si>
  <si>
    <t>stable</t>
  </si>
  <si>
    <t>F1</t>
  </si>
  <si>
    <t>Moody's</t>
  </si>
  <si>
    <t>A2</t>
  </si>
  <si>
    <t>P-1</t>
  </si>
  <si>
    <t>Standard and Poor's</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</si>
  <si>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</si>
  <si>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</si>
  <si>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</si>
  <si>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</si>
  <si>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</si>
  <si>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</si>
  <si>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</si>
  <si>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</si>
  <si>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</si>
  <si>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</si>
  <si>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</si>
  <si>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</si>
  <si>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</si>
  <si>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</si>
  <si>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</si>
  <si>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</si>
  <si>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</si>
  <si>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</si>
  <si>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</si>
  <si>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</si>
  <si>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</si>
  <si>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</si>
  <si>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</si>
  <si>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</si>
  <si>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</si>
  <si>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</si>
  <si>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</si>
  <si>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</si>
  <si>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</si>
  <si>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</si>
  <si>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</si>
  <si>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</si>
  <si>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</si>
  <si>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</si>
  <si>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</si>
  <si>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</si>
  <si>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</si>
  <si>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</si>
  <si>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</si>
  <si>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</si>
  <si>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</si>
  <si>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</si>
  <si>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</si>
  <si>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</si>
  <si>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</si>
  <si>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</si>
  <si>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</si>
  <si>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</si>
  <si>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</si>
  <si>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</si>
  <si>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</si>
  <si>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</si>
  <si>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</si>
  <si>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</si>
  <si>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</si>
  <si>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</si>
  <si>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</si>
  <si>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</si>
  <si>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</si>
  <si>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</si>
  <si>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</si>
  <si>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</si>
  <si>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</si>
  <si>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</si>
  <si>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</si>
  <si>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</si>
  <si>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</si>
  <si>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</si>
  <si>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</si>
  <si>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</si>
  <si>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</si>
  <si>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</si>
  <si>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</si>
  <si>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</si>
  <si>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</si>
  <si>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</si>
  <si>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</si>
  <si>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</si>
  <si>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</si>
  <si>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</si>
  <si>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</si>
  <si>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</si>
  <si>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</si>
  <si>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</si>
  <si>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</si>
  <si>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</si>
  <si>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</si>
  <si>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BE0000337460</t>
  </si>
  <si>
    <t>BE0000345547</t>
  </si>
  <si>
    <t>BE0000352618</t>
  </si>
  <si>
    <t>Kingdom of Belgium</t>
  </si>
  <si>
    <t>BGB  1  22JUN2026  77</t>
  </si>
  <si>
    <t>BGB 0,8 22JUN2028 85</t>
  </si>
  <si>
    <t>BGB 0 10/22/31 92</t>
  </si>
  <si>
    <t>Nominal Amount</t>
  </si>
  <si>
    <t>F</t>
  </si>
  <si>
    <t>Standar &amp; Poor's Rating</t>
  </si>
  <si>
    <t>AA</t>
  </si>
  <si>
    <t>Fitch Rating</t>
  </si>
  <si>
    <t>AA-</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</si>
  <si>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</si>
  <si>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</si>
  <si>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</si>
  <si>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</si>
  <si>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</si>
  <si>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</si>
  <si>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</si>
  <si>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</si>
  <si>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</si>
  <si>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</si>
  <si>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</si>
  <si>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</si>
  <si>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</si>
  <si>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</si>
  <si>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</si>
  <si>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</si>
  <si>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</si>
  <si>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</si>
  <si>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</si>
  <si>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</si>
  <si>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</si>
  <si>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</si>
  <si>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</si>
  <si>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</si>
  <si>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</si>
  <si>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</si>
  <si>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</si>
  <si>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</si>
  <si>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</si>
  <si>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</si>
  <si>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</si>
  <si>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</si>
  <si>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</si>
  <si>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</si>
  <si>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</si>
  <si>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</si>
  <si>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&gt;21 and &lt;=22</t>
  </si>
  <si>
    <t>&lt;0</t>
  </si>
  <si>
    <t>&gt;20 and &lt;=21</t>
  </si>
  <si>
    <t>&gt;22 and &lt;=23</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</si>
  <si>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</si>
  <si>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</si>
  <si>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</si>
  <si>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</si>
  <si>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</si>
  <si>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</si>
  <si>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</si>
  <si>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</si>
  <si>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</si>
  <si>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</si>
  <si>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</si>
  <si>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</si>
  <si>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</si>
  <si>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</si>
  <si>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</si>
  <si>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</si>
  <si>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</si>
  <si>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</si>
  <si>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</si>
  <si>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</si>
  <si>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</si>
  <si>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</si>
  <si>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</si>
  <si>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</si>
  <si>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</si>
  <si>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</si>
  <si>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</si>
  <si>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</si>
  <si>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</si>
  <si>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</si>
  <si>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</si>
  <si>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</si>
  <si>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</si>
  <si>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</si>
  <si>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</si>
  <si>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</si>
  <si>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</si>
  <si>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</si>
  <si>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</si>
  <si>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</si>
  <si>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</si>
  <si>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</si>
  <si>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</si>
  <si>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</si>
  <si>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</si>
  <si>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</si>
  <si>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</si>
  <si>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</si>
  <si>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</si>
  <si>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</si>
  <si>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</si>
  <si>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</si>
  <si>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</si>
  <si>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</si>
  <si>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</si>
  <si>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</si>
  <si>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</si>
  <si>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</si>
  <si>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</si>
  <si>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</si>
  <si>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</si>
  <si>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</si>
  <si>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</si>
  <si>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</si>
  <si>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</si>
  <si>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</si>
  <si>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</si>
  <si>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</si>
  <si>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</si>
  <si>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</si>
  <si>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</si>
  <si>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</si>
  <si>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</si>
  <si>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</si>
  <si>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</si>
  <si>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</si>
  <si>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</si>
  <si>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</si>
  <si>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</si>
  <si>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</si>
  <si>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</si>
  <si>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</si>
  <si>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</si>
  <si>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</si>
  <si>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</si>
  <si>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</si>
  <si>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</si>
  <si>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</si>
  <si>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</si>
  <si>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</si>
  <si>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</si>
  <si>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</si>
  <si>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</si>
  <si>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</si>
  <si>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</si>
  <si>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</si>
  <si>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</si>
  <si>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</si>
  <si>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</si>
  <si>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</si>
  <si>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</si>
  <si>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</si>
  <si>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</si>
  <si>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</si>
  <si>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</si>
  <si>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</si>
  <si>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</si>
  <si>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</si>
  <si>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</si>
  <si>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</si>
  <si>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</si>
  <si>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</si>
  <si>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</si>
  <si>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</si>
  <si>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Covered bonds</t>
  </si>
  <si>
    <t>CPR 0%</t>
  </si>
  <si>
    <t>CPR 2%</t>
  </si>
  <si>
    <t>CPR 5%</t>
  </si>
  <si>
    <t>CPR 10%</t>
  </si>
  <si>
    <t>Amortisation</t>
  </si>
  <si>
    <t>TIME</t>
  </si>
  <si>
    <t>LIABILITIES</t>
  </si>
  <si>
    <t>COVER LOAN ASSETS</t>
  </si>
  <si>
    <t>N</t>
  </si>
  <si>
    <t>Paying Agent</t>
  </si>
  <si>
    <t>Interest Covereage Test (passe/failed)</t>
  </si>
  <si>
    <t>NPV Test (passed/failed)</t>
  </si>
  <si>
    <t>(iv)        Percentage of loans more than ninety days past due:</t>
  </si>
  <si>
    <t xml:space="preserve">(iii)        Maturity structure of covered bonds: </t>
  </si>
  <si>
    <t xml:space="preserve">(iii)        Maturity structure of cover assets: </t>
  </si>
  <si>
    <t>(ii)        Currency risk - covered bond:</t>
  </si>
  <si>
    <t xml:space="preserve">          (ii)         Interest rate risk - covered bond:</t>
  </si>
  <si>
    <t>(ii)        Currency risk - cover pool:</t>
  </si>
  <si>
    <t xml:space="preserve">            (ii)        Interest rate risk - cover pool:</t>
  </si>
  <si>
    <t xml:space="preserve">(ii)        Loan size: </t>
  </si>
  <si>
    <t>(ii)        Type of cover assets:</t>
  </si>
  <si>
    <t xml:space="preserve">(ii)        Geographical distribution: </t>
  </si>
  <si>
    <t xml:space="preserve">(i)         Value of covered bonds: </t>
  </si>
  <si>
    <t xml:space="preserve">(i)         Value of the cover pool outstanding covered bonds: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</si>
  <si>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</si>
  <si>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</si>
  <si>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OG.3.14.41</t>
  </si>
  <si>
    <t>OG.3.14.40</t>
  </si>
  <si>
    <t>OG.3.14.39</t>
  </si>
  <si>
    <t>OG.3.14.38</t>
  </si>
  <si>
    <t>OG.3.14.37</t>
  </si>
  <si>
    <t>OG.3.14.36</t>
  </si>
  <si>
    <t>OG.3.14.35</t>
  </si>
  <si>
    <t>OG.3.14.34</t>
  </si>
  <si>
    <t>OG.3.14.33</t>
  </si>
  <si>
    <t>OG.3.14.32</t>
  </si>
  <si>
    <t>OG.3.14.31</t>
  </si>
  <si>
    <t>OG.3.14.30</t>
  </si>
  <si>
    <t>OG.3.14.29</t>
  </si>
  <si>
    <t>OG.3.14.28</t>
  </si>
  <si>
    <t>OG.3.14.27</t>
  </si>
  <si>
    <t>OG.3.14.26</t>
  </si>
  <si>
    <t>OG.3.14.25</t>
  </si>
  <si>
    <t>OG.3.14.24</t>
  </si>
  <si>
    <t>OG.3.14.23</t>
  </si>
  <si>
    <t>OG.3.14.22</t>
  </si>
  <si>
    <t>OG.3.14.21</t>
  </si>
  <si>
    <t>OG.3.14.20</t>
  </si>
  <si>
    <t>OG.3.14.19</t>
  </si>
  <si>
    <t>OG.3.14.18</t>
  </si>
  <si>
    <t>OG.3.14.17</t>
  </si>
  <si>
    <t>OG.3.14.16</t>
  </si>
  <si>
    <t>OG.3.14.15</t>
  </si>
  <si>
    <t>OG.3.14.14</t>
  </si>
  <si>
    <t>OG.3.14.13</t>
  </si>
  <si>
    <t>OG.3.14.12</t>
  </si>
  <si>
    <t>OG.3.14.11</t>
  </si>
  <si>
    <t>OG.3.14.10</t>
  </si>
  <si>
    <t>OG.3.14.9</t>
  </si>
  <si>
    <t>OG.3.14.8</t>
  </si>
  <si>
    <t>OG.3.14.7</t>
  </si>
  <si>
    <t>OG.3.14.6</t>
  </si>
  <si>
    <t>OG.3.14.5</t>
  </si>
  <si>
    <t>OG.3.14.4</t>
  </si>
  <si>
    <t>OG.3.14.3</t>
  </si>
  <si>
    <t>OG.3.14.2</t>
  </si>
  <si>
    <t>OG.3.14.1</t>
  </si>
  <si>
    <t>link to the committed objective criteria</t>
  </si>
  <si>
    <t>G.3.14.4</t>
  </si>
  <si>
    <t xml:space="preserve">specific criteria </t>
  </si>
  <si>
    <t>G.3.14.3</t>
  </si>
  <si>
    <t>If yes to G.3.14.1 is there a commitment (1) or are already sustainable components present (2)?</t>
  </si>
  <si>
    <t>G.3.14.2</t>
  </si>
  <si>
    <t>Cover pool involved in a sustainable/special purpose strategy? (Y/N)</t>
  </si>
  <si>
    <t>G.3.14.1</t>
  </si>
  <si>
    <t>14. Sustainable or other special purpose strategy - optional</t>
  </si>
  <si>
    <t xml:space="preserve">https://www.coveredbondlabel.com/issuer/131/ </t>
  </si>
  <si>
    <t xml:space="preserve">Bond list </t>
  </si>
  <si>
    <t xml:space="preserve">12. Bond List </t>
  </si>
  <si>
    <t xml:space="preserve">11. Liquid Assets </t>
  </si>
  <si>
    <t>OG.3.10.2</t>
  </si>
  <si>
    <t>6. Cover Assets - Currency</t>
  </si>
  <si>
    <t>o/w 1.5-2 y</t>
  </si>
  <si>
    <t>o/w 0.5-1 y</t>
  </si>
  <si>
    <t xml:space="preserve">% Total Initial Maturity </t>
  </si>
  <si>
    <t>OG.3.4.10</t>
  </si>
  <si>
    <t>Weighted Average Life (in years)</t>
  </si>
  <si>
    <t>3. Cover Pool Composition</t>
  </si>
  <si>
    <t>OG.3.2.6</t>
  </si>
  <si>
    <t>OG.3.2.5</t>
  </si>
  <si>
    <t>Optional information e.g. OC (NPV basis)</t>
  </si>
  <si>
    <t>Optional information e.g. Asset Coverage Test (ACT)</t>
  </si>
  <si>
    <t xml:space="preserve">2. Over-collateralisation (OC) </t>
  </si>
  <si>
    <t>OG.3.1.4</t>
  </si>
  <si>
    <t>Total Cover Assets</t>
  </si>
  <si>
    <t>OG.2.1.6</t>
  </si>
  <si>
    <t>G.2.1.3</t>
  </si>
  <si>
    <t>2. Regulatory Summary</t>
  </si>
  <si>
    <t>OG.1.1.8</t>
  </si>
  <si>
    <t>OG.1.1.7</t>
  </si>
  <si>
    <t>OG.1.1.6</t>
  </si>
  <si>
    <t>OG.1.1.3</t>
  </si>
  <si>
    <t>Optional information e.g. Parent name</t>
  </si>
  <si>
    <t>Optional information e.g. Contact names</t>
  </si>
  <si>
    <t>G.1.1.3</t>
  </si>
  <si>
    <t>G.1.1.1</t>
  </si>
  <si>
    <t>4. References to Capital Requirements Regulation (CRR) 129(7)</t>
  </si>
  <si>
    <t>`</t>
  </si>
  <si>
    <t>[Please insert currency]</t>
  </si>
  <si>
    <t>HTT 2022</t>
  </si>
  <si>
    <t xml:space="preserve">A. Harmonised Transparency Template - General Information </t>
  </si>
  <si>
    <t>M.7B.29.19</t>
  </si>
  <si>
    <t>[For completion]</t>
  </si>
  <si>
    <t>no data</t>
  </si>
  <si>
    <t>M.7B.29.18</t>
  </si>
  <si>
    <t>M.7B.29.17</t>
  </si>
  <si>
    <t>M.7B.29.16</t>
  </si>
  <si>
    <t>M.7B.29.15</t>
  </si>
  <si>
    <t>M.7B.29.14</t>
  </si>
  <si>
    <t>M.7B.29.13</t>
  </si>
  <si>
    <t>M.7B.29.12</t>
  </si>
  <si>
    <t>M.7B.29.11</t>
  </si>
  <si>
    <t>M.7B.29.10</t>
  </si>
  <si>
    <t>M.7B.29.9</t>
  </si>
  <si>
    <t>M.7B.29.8</t>
  </si>
  <si>
    <t>M.7B.29.7</t>
  </si>
  <si>
    <t>M.7B.29.6</t>
  </si>
  <si>
    <t>M.7B.29.5</t>
  </si>
  <si>
    <t>M.7B.29.4</t>
  </si>
  <si>
    <t>M.7B.29.3</t>
  </si>
  <si>
    <t>M.7B.29.2</t>
  </si>
  <si>
    <t>M.7B.29.1</t>
  </si>
  <si>
    <t>% No. of CRE</t>
  </si>
  <si>
    <t>Number of CRE</t>
  </si>
  <si>
    <t xml:space="preserve">29. CO2 emission (kg of CO2 per year) - optional </t>
  </si>
  <si>
    <t>M.7B.28.5</t>
  </si>
  <si>
    <t>M.7B.28.4</t>
  </si>
  <si>
    <t>other</t>
  </si>
  <si>
    <t>M.7B.28.3</t>
  </si>
  <si>
    <t>Existing Property</t>
  </si>
  <si>
    <t>M.7B.28.2</t>
  </si>
  <si>
    <t>New Property</t>
  </si>
  <si>
    <t>M.7B.28.1</t>
  </si>
  <si>
    <t>Number of dwellings</t>
  </si>
  <si>
    <t>28. New Commercial Property - optional</t>
  </si>
  <si>
    <t>OM.7B.27.1</t>
  </si>
  <si>
    <t>M.7B.27.11</t>
  </si>
  <si>
    <t>M.7B.27.10</t>
  </si>
  <si>
    <t>2006 and later</t>
  </si>
  <si>
    <t>M.7B.27.9</t>
  </si>
  <si>
    <t>2001 - 2005</t>
  </si>
  <si>
    <t>M.7B.27.8</t>
  </si>
  <si>
    <t>1991 - 2000</t>
  </si>
  <si>
    <t>M.7B.27.7</t>
  </si>
  <si>
    <t>1981 - 1990</t>
  </si>
  <si>
    <t>M.7B.27.6</t>
  </si>
  <si>
    <t>1971 - 1980</t>
  </si>
  <si>
    <t>M.7B.27.5</t>
  </si>
  <si>
    <t>1961 - 1970</t>
  </si>
  <si>
    <t>M.7B.27.4</t>
  </si>
  <si>
    <t>1946 - 1960</t>
  </si>
  <si>
    <t>M.7B.27.3</t>
  </si>
  <si>
    <t>1919 - 1945</t>
  </si>
  <si>
    <t>M.7B.27.2</t>
  </si>
  <si>
    <t>older than 1919</t>
  </si>
  <si>
    <t>M.7B.27.1</t>
  </si>
  <si>
    <t>27. CRE Age Structure - optional</t>
  </si>
  <si>
    <t>OM.7B.26.3</t>
  </si>
  <si>
    <t>OM.7B.26.2</t>
  </si>
  <si>
    <t>OM.7B.26.1</t>
  </si>
  <si>
    <t>M.7B.26.19</t>
  </si>
  <si>
    <t>M.7B.26.18</t>
  </si>
  <si>
    <t>M.7B.26.17</t>
  </si>
  <si>
    <t>M.7B.26.16</t>
  </si>
  <si>
    <t>M.7B.26.15</t>
  </si>
  <si>
    <t>M.7B.26.14</t>
  </si>
  <si>
    <t>M.7B.26.13</t>
  </si>
  <si>
    <t>M.7B.26.12</t>
  </si>
  <si>
    <t>M.7B.26.11</t>
  </si>
  <si>
    <t>M.7B.26.10</t>
  </si>
  <si>
    <t>M.7B.26.9</t>
  </si>
  <si>
    <t>M.7B.26.8</t>
  </si>
  <si>
    <t>M.7B.26.7</t>
  </si>
  <si>
    <t>M.7B.26.6</t>
  </si>
  <si>
    <t>M.7B.26.5</t>
  </si>
  <si>
    <t>M.7B.26.4</t>
  </si>
  <si>
    <t>M.7B.26.3</t>
  </si>
  <si>
    <t>M.7B.26.2</t>
  </si>
  <si>
    <t>M.7B.26.1</t>
  </si>
  <si>
    <t>26. Average energy use intensity (kWh/m2 per year) - optional</t>
  </si>
  <si>
    <t>OM.7B.25.3</t>
  </si>
  <si>
    <t>OM.7B.25.2</t>
  </si>
  <si>
    <t>OM.7B.25.1</t>
  </si>
  <si>
    <t>M.7B.25.19</t>
  </si>
  <si>
    <t>M.7B.25.18</t>
  </si>
  <si>
    <t>M.7B.25.17</t>
  </si>
  <si>
    <t>M.7B.25.16</t>
  </si>
  <si>
    <t>M.7B.25.15</t>
  </si>
  <si>
    <t>M.7B.25.14</t>
  </si>
  <si>
    <t>M.7B.25.13</t>
  </si>
  <si>
    <t>M.7B.25.12</t>
  </si>
  <si>
    <t>M.7B.25.11</t>
  </si>
  <si>
    <t>M.7B.25.10</t>
  </si>
  <si>
    <t>M.7B.25.9</t>
  </si>
  <si>
    <t>M.7B.25.8</t>
  </si>
  <si>
    <t>M.7B.25.7</t>
  </si>
  <si>
    <t>M.7B.25.6</t>
  </si>
  <si>
    <t>M.7B.25.5</t>
  </si>
  <si>
    <t>M.7B.25.4</t>
  </si>
  <si>
    <t>M.7B.25.3</t>
  </si>
  <si>
    <t>M.7B.25.2</t>
  </si>
  <si>
    <t>M.7B.25.1</t>
  </si>
  <si>
    <t>25. EPC  Information of the financed CRE - optional</t>
  </si>
  <si>
    <t>OM.7B.24.14</t>
  </si>
  <si>
    <t>OM.7B.24.13</t>
  </si>
  <si>
    <t>OM.7B.24.12</t>
  </si>
  <si>
    <t>OM.7B.24.11</t>
  </si>
  <si>
    <t>OM.7B.24.10</t>
  </si>
  <si>
    <t>OM.7B.24.9</t>
  </si>
  <si>
    <t>OM.7B.24.8</t>
  </si>
  <si>
    <t>OM.7B.24.7</t>
  </si>
  <si>
    <t>OM.7B.24.6</t>
  </si>
  <si>
    <t>OM.7B.24.5</t>
  </si>
  <si>
    <t>OM.7B.24.4</t>
  </si>
  <si>
    <t>OM.7B.24.3</t>
  </si>
  <si>
    <t>OM.7B.24.2</t>
  </si>
  <si>
    <t>o/w Cultural purposes</t>
  </si>
  <si>
    <t>OM.7B.24.1</t>
  </si>
  <si>
    <t>M.7B.24.13</t>
  </si>
  <si>
    <t>M.7B.24.12</t>
  </si>
  <si>
    <t>M.7B.24.11</t>
  </si>
  <si>
    <t>other RE with a social relevant purpose</t>
  </si>
  <si>
    <t>M.7B.24.10</t>
  </si>
  <si>
    <t xml:space="preserve">School </t>
  </si>
  <si>
    <t>M.7B.24.9</t>
  </si>
  <si>
    <t xml:space="preserve">Hospital </t>
  </si>
  <si>
    <t>M.7B.24.8</t>
  </si>
  <si>
    <t>M.7B.24.7</t>
  </si>
  <si>
    <t>M.7B.24.6</t>
  </si>
  <si>
    <t>M.7B.24.5</t>
  </si>
  <si>
    <t>M.7B.24.4</t>
  </si>
  <si>
    <t>M.7B.24.3</t>
  </si>
  <si>
    <t>M.7B.24.2</t>
  </si>
  <si>
    <t>M.7B.24.1</t>
  </si>
  <si>
    <t>24. Breakdown by Type</t>
  </si>
  <si>
    <t>OM.7B.23.9</t>
  </si>
  <si>
    <t>OM.7B.23.8</t>
  </si>
  <si>
    <t>OM.7B.23.7</t>
  </si>
  <si>
    <t>OM.7B.23.6</t>
  </si>
  <si>
    <t>OM.7B.23.5</t>
  </si>
  <si>
    <t>OM.7B.23.4</t>
  </si>
  <si>
    <t>OM.7B.23.3</t>
  </si>
  <si>
    <t>OM.7B.23.2</t>
  </si>
  <si>
    <t>OM.7B.23.1</t>
  </si>
  <si>
    <t>M.7B.23.10</t>
  </si>
  <si>
    <t>[Mark as ND1 if not relevant]</t>
  </si>
  <si>
    <t>M.7B.23.9</t>
  </si>
  <si>
    <t>M.7B.23.8</t>
  </si>
  <si>
    <t>M.7B.23.7</t>
  </si>
  <si>
    <t>M.7B.23.6</t>
  </si>
  <si>
    <t>M.7B.23.5</t>
  </si>
  <si>
    <t>M.7B.23.4</t>
  </si>
  <si>
    <t>M.7B.23.3</t>
  </si>
  <si>
    <t>M.7B.23.2</t>
  </si>
  <si>
    <t>M.7B.23.1</t>
  </si>
  <si>
    <t>23. Loan to Value (LTV) Information - INDEXED</t>
  </si>
  <si>
    <t>OM.7B.22.9</t>
  </si>
  <si>
    <t>OM.7B.22.8</t>
  </si>
  <si>
    <t>OM.7B.22.7</t>
  </si>
  <si>
    <t>OM.7B.22.6</t>
  </si>
  <si>
    <t>OM.7B.22.5</t>
  </si>
  <si>
    <t>OM.7B.22.4</t>
  </si>
  <si>
    <t>OM.7B.22.3</t>
  </si>
  <si>
    <t>OM.7B.22.2</t>
  </si>
  <si>
    <t>OM.7B.22.1</t>
  </si>
  <si>
    <t>M.7B.22.10</t>
  </si>
  <si>
    <t>M.7B.22.9</t>
  </si>
  <si>
    <t>M.7B.22.8</t>
  </si>
  <si>
    <t>M.7B.22.7</t>
  </si>
  <si>
    <t>M.7B.22.6</t>
  </si>
  <si>
    <t>M.7B.22.5</t>
  </si>
  <si>
    <t>M.7B.22.4</t>
  </si>
  <si>
    <t>M.7B.22.3</t>
  </si>
  <si>
    <t>M.7B.22.2</t>
  </si>
  <si>
    <t>M.7B.22.1</t>
  </si>
  <si>
    <t xml:space="preserve">22. Loan to Value (LTV) Information - UNINDEXED </t>
  </si>
  <si>
    <t>M.7B.21.26</t>
  </si>
  <si>
    <t>M.7B.21.25</t>
  </si>
  <si>
    <t>M.7B.21.24</t>
  </si>
  <si>
    <t>M.7B.21.23</t>
  </si>
  <si>
    <t>M.7B.21.22</t>
  </si>
  <si>
    <t>M.7B.21.21</t>
  </si>
  <si>
    <t>M.7B.21.20</t>
  </si>
  <si>
    <t>M.7B.21.19</t>
  </si>
  <si>
    <t>M.7B.21.18</t>
  </si>
  <si>
    <t>M.7B.21.17</t>
  </si>
  <si>
    <t>M.7B.21.16</t>
  </si>
  <si>
    <t>M.7B.21.15</t>
  </si>
  <si>
    <t>M.7B.21.14</t>
  </si>
  <si>
    <t>M.7B.21.13</t>
  </si>
  <si>
    <t>M.7B.21.12</t>
  </si>
  <si>
    <t>M.7B.21.11</t>
  </si>
  <si>
    <t>M.7B.21.10</t>
  </si>
  <si>
    <t>M.7B.21.9</t>
  </si>
  <si>
    <t>M.7B.21.8</t>
  </si>
  <si>
    <t>M.7B.21.7</t>
  </si>
  <si>
    <t>M.7B.21.6</t>
  </si>
  <si>
    <t>M.7B.21.5</t>
  </si>
  <si>
    <t>M.7B.21.4</t>
  </si>
  <si>
    <t>M.7B.21.3</t>
  </si>
  <si>
    <t>M.7B.21.2</t>
  </si>
  <si>
    <t>M.7B.21.1</t>
  </si>
  <si>
    <t>21. Loan Size Information</t>
  </si>
  <si>
    <t>7B Commercial Cover Pool</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</si>
  <si>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</si>
  <si>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</si>
  <si>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</si>
  <si>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</si>
  <si>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</si>
  <si>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</si>
  <si>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</si>
  <si>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</si>
  <si>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</si>
  <si>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</si>
  <si>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</si>
  <si>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</si>
  <si>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</si>
  <si>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</si>
  <si>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</si>
  <si>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</si>
  <si>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</si>
  <si>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</si>
  <si>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</si>
  <si>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</si>
  <si>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</si>
  <si>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</si>
  <si>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</si>
  <si>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</si>
  <si>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</si>
  <si>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</si>
  <si>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</si>
  <si>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</si>
  <si>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</si>
  <si>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</si>
  <si>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</si>
  <si>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</si>
  <si>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</si>
  <si>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</si>
  <si>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</si>
  <si>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</si>
  <si>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</si>
  <si>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</si>
  <si>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</si>
  <si>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M.7A.20.9</t>
  </si>
  <si>
    <t>M.7A.20.8</t>
  </si>
  <si>
    <t>M.7A.20.7</t>
  </si>
  <si>
    <t>M.7A.20.6</t>
  </si>
  <si>
    <t>M.7A.20.5</t>
  </si>
  <si>
    <t>M.7A.20.4</t>
  </si>
  <si>
    <t>M.7A.20.3</t>
  </si>
  <si>
    <t>M.7A.20.2</t>
  </si>
  <si>
    <t>M.7A.20.1</t>
  </si>
  <si>
    <t>% No. of Dwellings</t>
  </si>
  <si>
    <t xml:space="preserve">20. CO2 emission (kg of CO2 per year) - optional </t>
  </si>
  <si>
    <t>M.7A.19.6</t>
  </si>
  <si>
    <t>M.7A.19.5</t>
  </si>
  <si>
    <t>M.7A.19.4</t>
  </si>
  <si>
    <t>M.7A.19.3</t>
  </si>
  <si>
    <t>Existing property</t>
  </si>
  <si>
    <t>M.7A.19.2</t>
  </si>
  <si>
    <t>M.7A.19.1</t>
  </si>
  <si>
    <t>19. New Residential Property - optional</t>
  </si>
  <si>
    <t>OM.7A.18.1</t>
  </si>
  <si>
    <t>M.7A.18.8</t>
  </si>
  <si>
    <t>M.7A.18.7</t>
  </si>
  <si>
    <t>Land Only</t>
  </si>
  <si>
    <t>M.7A.18.6</t>
  </si>
  <si>
    <t>Multifamily House</t>
  </si>
  <si>
    <t>M.7A.18.5</t>
  </si>
  <si>
    <t>Terraced House</t>
  </si>
  <si>
    <t>M.7A.18.4</t>
  </si>
  <si>
    <t>Bungalow</t>
  </si>
  <si>
    <t>M.7A.18.3</t>
  </si>
  <si>
    <t>Flat or Apartment</t>
  </si>
  <si>
    <t>M.7A.18.2</t>
  </si>
  <si>
    <t>House, detached or semi-detached</t>
  </si>
  <si>
    <t>M.7A.18.1</t>
  </si>
  <si>
    <t>18. Dwelling type - optional</t>
  </si>
  <si>
    <t>OM.7A.17.1</t>
  </si>
  <si>
    <t>M.7A.17.11</t>
  </si>
  <si>
    <t>M.7A.17.10</t>
  </si>
  <si>
    <t>M.7A.17.9</t>
  </si>
  <si>
    <t>M.7A.17.8</t>
  </si>
  <si>
    <t>M.7A.17.7</t>
  </si>
  <si>
    <t>M.7A.17.6</t>
  </si>
  <si>
    <t>M.7A.17.5</t>
  </si>
  <si>
    <t>M.7A.17.4</t>
  </si>
  <si>
    <t>M.7A.17.3</t>
  </si>
  <si>
    <t>M.7A.17.2</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</si>
  <si>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</si>
  <si>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</si>
  <si>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</si>
  <si>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</si>
  <si>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</si>
  <si>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</si>
  <si>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</si>
  <si>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</si>
  <si>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</si>
  <si>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</si>
  <si>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</si>
  <si>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</si>
  <si>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</si>
  <si>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</si>
  <si>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</si>
  <si>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</si>
  <si>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</si>
  <si>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</si>
  <si>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</si>
  <si>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</si>
  <si>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</si>
  <si>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</si>
  <si>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</si>
  <si>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</si>
  <si>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</si>
  <si>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</si>
  <si>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</si>
  <si>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</si>
  <si>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</si>
  <si>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</si>
  <si>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</si>
  <si>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</si>
  <si>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</si>
  <si>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</si>
  <si>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</si>
  <si>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</si>
  <si>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</si>
  <si>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</si>
  <si>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</si>
  <si>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</si>
  <si>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</si>
  <si>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</si>
  <si>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</si>
  <si>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</si>
  <si>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</si>
  <si>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</si>
  <si>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</si>
  <si>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</si>
  <si>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</si>
  <si>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</si>
  <si>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 60 months</t>
  </si>
  <si>
    <t>≥ 36 - ≤ 60 months</t>
  </si>
  <si>
    <t>≥ 24 - ≤ 36 months</t>
  </si>
  <si>
    <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</si>
  <si>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</si>
  <si>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</si>
  <si>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</si>
  <si>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</si>
  <si>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</si>
  <si>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</si>
  <si>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</si>
  <si>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</si>
  <si>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</si>
  <si>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</si>
  <si>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</si>
  <si>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</si>
  <si>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</si>
  <si>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</si>
  <si>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</si>
  <si>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</si>
  <si>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</si>
  <si>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</si>
  <si>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</si>
  <si>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</si>
  <si>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</si>
  <si>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OM.7.1.11</t>
  </si>
  <si>
    <t>OHG.4.5</t>
  </si>
  <si>
    <t>OHG.4.4</t>
  </si>
  <si>
    <t>OHG.4.3</t>
  </si>
  <si>
    <t>OHG.4.2</t>
  </si>
  <si>
    <t>OHG.4.1</t>
  </si>
  <si>
    <t>Other definitions deemed relevant</t>
  </si>
  <si>
    <t>HG.4.1</t>
  </si>
  <si>
    <t>Definition</t>
  </si>
  <si>
    <t>4. Glossary - Extra national and/or Issuer Items</t>
  </si>
  <si>
    <t>OHG.3.3</t>
  </si>
  <si>
    <t>OHG.3.2</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</si>
  <si>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</si>
  <si>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</si>
  <si>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</si>
  <si>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</si>
  <si>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</si>
  <si>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</si>
  <si>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</si>
  <si>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</si>
  <si>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</si>
  <si>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</si>
  <si>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</si>
  <si>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</si>
  <si>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</si>
  <si>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</si>
  <si>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</si>
  <si>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</si>
  <si>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</si>
  <si>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</si>
  <si>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</si>
  <si>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</si>
  <si>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</si>
  <si>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</si>
  <si>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</si>
  <si>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</si>
  <si>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</si>
  <si>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</si>
  <si>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</si>
  <si>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</si>
  <si>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</si>
  <si>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</si>
  <si>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OHG.1.9</t>
  </si>
  <si>
    <t>OHG.1.8</t>
  </si>
  <si>
    <t>OHG.1.7</t>
  </si>
  <si>
    <t>OHG.1.6</t>
  </si>
  <si>
    <t>OHG.1.5</t>
  </si>
  <si>
    <t>OHG.1.4</t>
  </si>
  <si>
    <t>OHG.1.3</t>
  </si>
  <si>
    <t>OHG.1.2</t>
  </si>
  <si>
    <t>NPV assumptions (when stated)</t>
  </si>
  <si>
    <t>OHG.1.1</t>
  </si>
  <si>
    <t>Loans that are more than 90 days past due.</t>
  </si>
  <si>
    <t>Non-performing loans</t>
  </si>
  <si>
    <t>HG.1.13</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</si>
  <si>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</si>
  <si>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</si>
  <si>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HG.1.12</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</si>
  <si>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</si>
  <si>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</si>
  <si>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HG.1.11</t>
  </si>
  <si>
    <t>Indexation is done on a yearly basis</t>
  </si>
  <si>
    <t>LTVs: Frequency and time of last valuation</t>
  </si>
  <si>
    <t>HG.1.10</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</si>
  <si>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</si>
  <si>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</si>
  <si>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HG.1.9</t>
  </si>
  <si>
    <t>Property values are those used in the loan underwriting procedure</t>
  </si>
  <si>
    <t>LTVs: Calculation of property/shipping value</t>
  </si>
  <si>
    <t>HG.1.8</t>
  </si>
  <si>
    <t>As Belgium has general mortgages, we calculate LTV as the total borrower outstanding over the total borrower property value, resp. not indexed (M.7A.11) and indexed (M.7A.12)</t>
  </si>
  <si>
    <t>LTVs: Definition</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</si>
  <si>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</si>
  <si>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</si>
  <si>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</si>
  <si>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</si>
  <si>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</si>
  <si>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</si>
  <si>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</si>
  <si>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</si>
  <si>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</si>
  <si>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</si>
  <si>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BNP Paribas Fortis commits to the legally required OC</t>
  </si>
  <si>
    <t>OC Calculation: Committed</t>
  </si>
  <si>
    <t>HG.1.3</t>
  </si>
  <si>
    <t>The legal minimum OC is 5%. However, this is not on a straight nominal basis, but takes into account a/o 80% of the property value. The calculation of the basis for the legal OC can be found in the Belgian Royal Decree on covered bonds (art.6).</t>
  </si>
  <si>
    <t>OC Calculation: Legal minimum</t>
  </si>
  <si>
    <t>HG.1.2</t>
  </si>
  <si>
    <t>The Actual OC is the ratio between G.3.1.1 and G.3.1.2</t>
  </si>
  <si>
    <t>OC Calculation: Actual</t>
  </si>
  <si>
    <t>HG.1.1</t>
  </si>
  <si>
    <t>1. Glossary - Standard Harmonised Items</t>
  </si>
  <si>
    <t>The definitions below reflect the national specificities</t>
  </si>
  <si>
    <t>C. Harmonised Transparency Template - Glossary</t>
  </si>
  <si>
    <t>1-&lt;30 days</t>
  </si>
  <si>
    <t>Weighted Average Maturity (months)**</t>
  </si>
  <si>
    <t>Counterparty 25</t>
  </si>
  <si>
    <t>Counterparty 24</t>
  </si>
  <si>
    <t>Counterparty 23</t>
  </si>
  <si>
    <t>Counterparty 22</t>
  </si>
  <si>
    <t>Counterparty 21</t>
  </si>
  <si>
    <t>Counterparty 20</t>
  </si>
  <si>
    <t>Counterparty 19</t>
  </si>
  <si>
    <t>Counterparty 18</t>
  </si>
  <si>
    <t>Counterparty 17</t>
  </si>
  <si>
    <t>Counterparty 16</t>
  </si>
  <si>
    <t>Counterparty 15</t>
  </si>
  <si>
    <t>Counterparty 14</t>
  </si>
  <si>
    <t>Counterparty 13</t>
  </si>
  <si>
    <t>Counterparty 12</t>
  </si>
  <si>
    <t>Counterparty 11</t>
  </si>
  <si>
    <t>Counterparty 10</t>
  </si>
  <si>
    <t>Counterparty 9</t>
  </si>
  <si>
    <t>Counterparty 8</t>
  </si>
  <si>
    <t>Counterparty 7</t>
  </si>
  <si>
    <t>Counterparty 6</t>
  </si>
  <si>
    <t>Counterparty 5</t>
  </si>
  <si>
    <t>Counterparty 4</t>
  </si>
  <si>
    <t>Counterparty 3</t>
  </si>
  <si>
    <t>Counterparty 2</t>
  </si>
  <si>
    <t>FX</t>
  </si>
  <si>
    <t>Example Bank(LEI)</t>
  </si>
  <si>
    <t>Example Guarantor</t>
  </si>
  <si>
    <t>Example Bank</t>
  </si>
  <si>
    <t>where applicable - paying agent</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</si>
  <si>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</si>
  <si>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</si>
  <si>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</si>
  <si>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</si>
  <si>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</si>
  <si>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</si>
  <si>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</si>
  <si>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</si>
  <si>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</si>
  <si>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</si>
  <si>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</si>
  <si>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</si>
  <si>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</si>
  <si>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</si>
  <si>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</si>
  <si>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</si>
  <si>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</si>
  <si>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</si>
  <si>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</si>
  <si>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Reporting Date: 31/7/2022</t>
  </si>
  <si>
    <t>Cut-off Date: 31/7/2022</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</si>
  <si>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</si>
  <si>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</si>
  <si>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</si>
  <si>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</si>
  <si>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</si>
  <si>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</si>
  <si>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</si>
  <si>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</si>
  <si>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</si>
  <si>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</si>
  <si>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</si>
  <si>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</si>
  <si>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</si>
  <si>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</si>
  <si>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</si>
  <si>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</si>
  <si>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</si>
  <si>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</si>
  <si>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</si>
  <si>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</si>
  <si>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</si>
  <si>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</si>
  <si>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</si>
  <si>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</si>
  <si>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</si>
  <si>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</si>
  <si>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</si>
  <si>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</si>
  <si>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</si>
  <si>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</si>
  <si>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</si>
  <si>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</si>
  <si>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</si>
  <si>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</si>
  <si>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</si>
  <si>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</si>
  <si>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</si>
  <si>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</si>
  <si>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</si>
  <si>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</si>
  <si>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</si>
  <si>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</si>
  <si>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</si>
  <si>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</si>
  <si>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</si>
  <si>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</si>
  <si>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</si>
  <si>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</si>
  <si>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</si>
  <si>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</si>
  <si>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</si>
  <si>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</si>
  <si>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</si>
  <si>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</si>
  <si>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</si>
  <si>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</si>
  <si>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</si>
  <si>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</si>
  <si>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</si>
  <si>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</si>
  <si>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</si>
  <si>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</si>
  <si>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</si>
  <si>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</si>
  <si>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</si>
  <si>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</si>
  <si>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</si>
  <si>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</si>
  <si>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</si>
  <si>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</si>
  <si>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</si>
  <si>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</si>
  <si>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</si>
  <si>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</si>
  <si>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</si>
  <si>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</si>
  <si>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</si>
  <si>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</si>
  <si>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</si>
  <si>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</si>
  <si>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</si>
  <si>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</si>
  <si>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</si>
  <si>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</si>
  <si>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</si>
  <si>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</si>
  <si>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</si>
  <si>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</si>
  <si>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</si>
  <si>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</si>
  <si>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</si>
  <si>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</si>
  <si>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</si>
  <si>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</si>
  <si>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</si>
  <si>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</si>
  <si>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</si>
  <si>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</si>
  <si>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</si>
  <si>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</si>
  <si>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</si>
  <si>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</si>
  <si>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</si>
  <si>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</si>
  <si>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</si>
  <si>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</si>
  <si>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</si>
  <si>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</si>
  <si>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</si>
  <si>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</si>
  <si>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</si>
  <si>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</si>
  <si>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</si>
  <si>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</si>
  <si>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</si>
  <si>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</si>
  <si>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</si>
  <si>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</si>
  <si>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</si>
  <si>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</si>
  <si>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</si>
  <si>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</si>
  <si>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</si>
  <si>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</si>
  <si>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</si>
  <si>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</si>
  <si>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</si>
  <si>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</si>
  <si>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</si>
  <si>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</si>
  <si>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</si>
  <si>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</si>
  <si>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</si>
  <si>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</si>
  <si>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</si>
  <si>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</si>
  <si>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</si>
  <si>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</si>
  <si>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</si>
  <si>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</si>
  <si>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</si>
  <si>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</si>
  <si>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</si>
  <si>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</si>
  <si>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</si>
  <si>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</si>
  <si>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</si>
  <si>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</si>
  <si>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</si>
  <si>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</si>
  <si>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</si>
  <si>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</si>
  <si>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</si>
  <si>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</si>
  <si>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</si>
  <si>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</si>
  <si>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</si>
  <si>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</si>
  <si>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</si>
  <si>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</si>
  <si>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</si>
  <si>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Weighted Average Remaining Average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</si>
</sst>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0.0"/>
    <numFmt numFmtId="170" formatCode="0.0%"/>
    <numFmt numFmtId="171" formatCode="0.0"/>
    <numFmt numFmtId="172" formatCode="0.00000000%"/>
  </numFmts>
  <fonts count="69" x14ac:knownFonts="1">
    <font>
      <sz val="10"/>
      <color rgb="FF000000"/>
      <name val="Arial"/>
    </font>
    <font>
      <sz val="10"/>
      <color theme="1"/>
      <name val="Calibri"/>
      <family val="2"/>
      <scheme val="minor"/>
    </font>
    <font>
      <sz val="6"/>
      <color rgb="FF000000"/>
      <name val="Arial"/>
    </font>
    <font>
      <b/>
      <sz val="10"/>
      <color rgb="FF000000"/>
      <name val="Arial"/>
    </font>
    <font>
      <b/>
      <sz val="10"/>
      <color rgb="FFFFFFFF"/>
      <name val="Arial"/>
    </font>
    <font>
      <sz val="10"/>
      <color rgb="FF000000"/>
      <name val="Arial"/>
    </font>
    <font>
      <b/>
      <sz val="12"/>
      <color rgb="FF000000"/>
      <name val="Arial"/>
    </font>
    <font>
      <sz val="14"/>
      <color rgb="FF000000"/>
      <name val="Arial"/>
    </font>
    <font>
      <b/>
      <sz val="12"/>
      <color rgb="FFFFFFFF"/>
      <name val="Arial"/>
    </font>
    <font>
      <i/>
      <sz val="10"/>
      <color rgb="FF000000"/>
      <name val="Arial"/>
    </font>
    <font>
      <sz val="8"/>
      <color rgb="FF000000"/>
      <name val="Arial"/>
    </font>
    <font>
      <u/>
      <sz val="10"/>
      <color rgb="FF000000"/>
      <name val="Arial"/>
    </font>
    <font>
      <b/>
      <sz val="8"/>
      <color rgb="FF000000"/>
      <name val="Arial"/>
    </font>
    <font>
      <sz val="8"/>
      <color rgb="FFFFFFFF"/>
      <name val="Arial"/>
    </font>
    <font>
      <b/>
      <sz val="8"/>
      <color rgb="FFFFFFFF"/>
      <name val="Arial"/>
    </font>
    <font>
      <b/>
      <i/>
      <u/>
      <sz val="18"/>
      <color rgb="FFFF0000"/>
      <name val="Arial"/>
    </font>
    <font>
      <sz val="10"/>
      <color rgb="FF333333"/>
      <name val="Arial"/>
    </font>
    <font>
      <i/>
      <sz val="9"/>
      <color rgb="FF333333"/>
      <name val="Arial"/>
    </font>
    <font>
      <sz val="7"/>
      <color rgb="FF000000"/>
      <name val="Arial"/>
    </font>
    <font>
      <b/>
      <i/>
      <sz val="8"/>
      <color rgb="FF000000"/>
      <name val="Arial"/>
    </font>
    <font>
      <i/>
      <sz val="8"/>
      <color rgb="FF000000"/>
      <name val="Arial"/>
    </font>
    <font>
      <b/>
      <i/>
      <sz val="8"/>
      <color rgb="FFFF0000"/>
      <name val="Arial"/>
    </font>
    <font>
      <b/>
      <sz val="10"/>
      <color rgb="FFC0C0C0"/>
      <name val="Arial"/>
    </font>
    <font>
      <b/>
      <sz val="7"/>
      <color rgb="FFFFFFFF"/>
      <name val="Arial"/>
    </font>
    <font>
      <b/>
      <sz val="7"/>
      <color rgb="FF000000"/>
      <name val="Arial"/>
    </font>
    <font>
      <b/>
      <i/>
      <sz val="10"/>
      <color rgb="FF000000"/>
      <name val="Arial"/>
    </font>
    <font>
      <b/>
      <sz val="10"/>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u/>
      <sz val="11"/>
      <color theme="10"/>
      <name val="Calibri"/>
      <family val="2"/>
      <scheme val="minor"/>
    </font>
    <font>
      <sz val="11"/>
      <color theme="6" tint="-0.249977111117893"/>
      <name val="Calibri"/>
      <family val="2"/>
      <scheme val="minor"/>
    </font>
    <font>
      <sz val="11"/>
      <color theme="1"/>
      <name val="Calibri"/>
      <family val="2"/>
      <scheme val="minor"/>
    </font>
    <font>
      <i/>
      <sz val="9"/>
      <name val="Calibri"/>
      <family val="2"/>
      <scheme val="minor"/>
    </font>
    <font>
      <i/>
      <u/>
      <sz val="9"/>
      <name val="Calibri"/>
      <family val="2"/>
      <scheme val="minor"/>
    </font>
    <font>
      <i/>
      <sz val="11"/>
      <color theme="1"/>
      <name val="Calibri"/>
      <family val="2"/>
      <scheme val="minor"/>
    </font>
    <font>
      <b/>
      <u/>
      <sz val="11"/>
      <color theme="10"/>
      <name val="Calibri"/>
      <family val="2"/>
      <scheme val="minor"/>
    </font>
    <font>
      <b/>
      <sz val="24"/>
      <color theme="5" tint="-0.249977111117893"/>
      <name val="Calibri"/>
      <family val="2"/>
      <scheme val="minor"/>
    </font>
    <font>
      <b/>
      <sz val="24"/>
      <color theme="1"/>
      <name val="Calibri"/>
      <family val="2"/>
      <scheme val="minor"/>
    </font>
    <font>
      <b/>
      <i/>
      <sz val="14"/>
      <color theme="0"/>
      <name val="Calibri"/>
      <family val="2"/>
      <scheme val="minor"/>
    </font>
    <font>
      <u/>
      <sz val="11"/>
      <name val="Calibri"/>
      <family val="2"/>
      <scheme val="minor"/>
    </font>
    <font>
      <b/>
      <sz val="11"/>
      <color theme="0"/>
      <name val="Calibri"/>
      <family val="2"/>
      <scheme val="minor"/>
    </font>
    <font>
      <b/>
      <sz val="24"/>
      <color theme="9" tint="-0.249977111117893"/>
      <name val="Calibri"/>
      <family val="2"/>
      <scheme val="minor"/>
    </font>
    <font>
      <i/>
      <sz val="11"/>
      <color rgb="FF0070C0"/>
      <name val="Calibri"/>
      <family val="2"/>
      <scheme val="minor"/>
    </font>
    <font>
      <b/>
      <sz val="11"/>
      <color rgb="FFFF000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color theme="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4"/>
      <color rgb="FF000000"/>
      <name val="Arial"/>
      <family val="2"/>
    </font>
    <font>
      <sz val="13"/>
      <color rgb="FF000000"/>
      <name val="Arial"/>
      <family val="2"/>
    </font>
    <font>
      <b/>
      <sz val="10"/>
      <color rgb="FF000000"/>
      <name val="Arial"/>
      <family val="2"/>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FF0000"/>
        <bgColor rgb="FFFFFFFF"/>
      </patternFill>
    </fill>
    <fill>
      <patternFill patternType="solid">
        <fgColor rgb="FF008000"/>
        <bgColor rgb="FFFFFFFF"/>
      </patternFill>
    </fill>
    <fill>
      <patternFill patternType="solid">
        <fgColor rgb="FFFFFF00"/>
        <bgColor rgb="FFFFFFFF"/>
      </patternFill>
    </fill>
    <fill>
      <patternFill patternType="solid">
        <fgColor theme="5" tint="0.59999389629810485"/>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xf numFmtId="0" fontId="35" fillId="0" borderId="0" applyNumberForma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0" fontId="37" fillId="0" borderId="0"/>
  </cellStyleXfs>
  <cellXfs count="270">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49" fontId="12" fillId="3" borderId="5"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9" fontId="12" fillId="3" borderId="5" xfId="0" applyNumberFormat="1" applyFont="1" applyFill="1" applyBorder="1" applyAlignment="1">
      <alignment horizontal="center" vertical="center"/>
    </xf>
    <xf numFmtId="3" fontId="13"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49" fontId="10" fillId="2" borderId="0" xfId="0" applyNumberFormat="1" applyFont="1" applyFill="1" applyAlignment="1">
      <alignment horizontal="left" vertical="center"/>
    </xf>
    <xf numFmtId="49" fontId="5" fillId="2" borderId="0" xfId="0" applyNumberFormat="1" applyFont="1" applyFill="1" applyAlignment="1">
      <alignment horizontal="left" vertical="center"/>
    </xf>
    <xf numFmtId="165" fontId="5" fillId="2" borderId="0" xfId="0" applyNumberFormat="1" applyFont="1" applyFill="1" applyAlignment="1">
      <alignment horizontal="righ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49" fontId="3" fillId="3" borderId="5" xfId="0" applyNumberFormat="1" applyFont="1" applyFill="1" applyBorder="1" applyAlignment="1">
      <alignment horizontal="left" vertical="center"/>
    </xf>
    <xf numFmtId="0" fontId="3" fillId="3" borderId="5" xfId="0" applyFont="1" applyFill="1" applyBorder="1" applyAlignment="1">
      <alignment horizontal="center" vertical="center"/>
    </xf>
    <xf numFmtId="49" fontId="11" fillId="2" borderId="0" xfId="0" applyNumberFormat="1" applyFont="1" applyFill="1" applyAlignment="1">
      <alignment horizontal="left" vertical="center"/>
    </xf>
    <xf numFmtId="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0" fontId="3"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49" fontId="3" fillId="2" borderId="0" xfId="0" applyNumberFormat="1" applyFont="1" applyFill="1" applyAlignment="1">
      <alignment horizontal="left" vertical="center"/>
    </xf>
    <xf numFmtId="4" fontId="5" fillId="2" borderId="0" xfId="0" applyNumberFormat="1" applyFont="1" applyFill="1" applyAlignment="1">
      <alignment horizontal="right" vertical="center"/>
    </xf>
    <xf numFmtId="49" fontId="3" fillId="3" borderId="5"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6" fillId="2" borderId="0" xfId="0" applyNumberFormat="1" applyFont="1" applyFill="1" applyAlignment="1">
      <alignment horizontal="left"/>
    </xf>
    <xf numFmtId="3" fontId="16" fillId="2" borderId="0" xfId="0" applyNumberFormat="1" applyFont="1" applyFill="1" applyAlignment="1">
      <alignment horizontal="right"/>
    </xf>
    <xf numFmtId="49" fontId="17" fillId="2" borderId="0" xfId="0" applyNumberFormat="1" applyFont="1" applyFill="1" applyAlignment="1">
      <alignment horizontal="left"/>
    </xf>
    <xf numFmtId="166" fontId="16" fillId="2" borderId="0" xfId="0" applyNumberFormat="1" applyFont="1" applyFill="1" applyAlignment="1">
      <alignment horizontal="right"/>
    </xf>
    <xf numFmtId="0" fontId="17"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6"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0" fontId="16" fillId="2" borderId="0" xfId="0" applyFont="1" applyFill="1" applyAlignment="1">
      <alignment horizontal="right"/>
    </xf>
    <xf numFmtId="49" fontId="16" fillId="2" borderId="0" xfId="0" applyNumberFormat="1" applyFont="1" applyFill="1" applyAlignment="1">
      <alignment horizontal="right"/>
    </xf>
    <xf numFmtId="3" fontId="16" fillId="2" borderId="6" xfId="0" applyNumberFormat="1" applyFont="1" applyFill="1" applyBorder="1" applyAlignment="1">
      <alignment horizontal="right" vertical="center"/>
    </xf>
    <xf numFmtId="3" fontId="16" fillId="2" borderId="0" xfId="0" applyNumberFormat="1" applyFont="1" applyFill="1" applyAlignment="1">
      <alignment horizontal="right" vertical="center"/>
    </xf>
    <xf numFmtId="166" fontId="16" fillId="2" borderId="0" xfId="0" applyNumberFormat="1" applyFont="1" applyFill="1" applyAlignment="1">
      <alignment horizontal="right" vertical="center"/>
    </xf>
    <xf numFmtId="4" fontId="16" fillId="2" borderId="0" xfId="0" applyNumberFormat="1" applyFont="1" applyFill="1" applyAlignment="1">
      <alignment horizontal="right" vertical="center"/>
    </xf>
    <xf numFmtId="4" fontId="16" fillId="2" borderId="4" xfId="0" applyNumberFormat="1" applyFont="1" applyFill="1" applyBorder="1" applyAlignment="1">
      <alignment horizontal="right" vertical="center"/>
    </xf>
    <xf numFmtId="0" fontId="10"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10" fillId="2" borderId="3" xfId="0" applyNumberFormat="1" applyFont="1" applyFill="1" applyBorder="1" applyAlignment="1">
      <alignment horizontal="left" vertical="center"/>
    </xf>
    <xf numFmtId="49" fontId="10" fillId="2" borderId="6" xfId="0" applyNumberFormat="1" applyFont="1" applyFill="1" applyBorder="1" applyAlignment="1">
      <alignment horizontal="center" vertical="center"/>
    </xf>
    <xf numFmtId="49" fontId="10" fillId="2" borderId="7" xfId="0" applyNumberFormat="1" applyFont="1" applyFill="1" applyBorder="1" applyAlignment="1">
      <alignment horizontal="left" vertical="center"/>
    </xf>
    <xf numFmtId="49" fontId="10" fillId="2" borderId="7" xfId="0" applyNumberFormat="1" applyFont="1" applyFill="1" applyBorder="1" applyAlignment="1">
      <alignment horizontal="left" vertical="center" wrapText="1"/>
    </xf>
    <xf numFmtId="49" fontId="18" fillId="2" borderId="0" xfId="0" applyNumberFormat="1" applyFont="1" applyFill="1" applyAlignment="1">
      <alignment horizontal="center" vertical="center"/>
    </xf>
    <xf numFmtId="3" fontId="16" fillId="2" borderId="0" xfId="0" applyNumberFormat="1" applyFont="1" applyFill="1" applyAlignment="1">
      <alignment horizontal="left"/>
    </xf>
    <xf numFmtId="49" fontId="19"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21" fillId="3" borderId="5" xfId="0" applyFont="1" applyFill="1" applyBorder="1" applyAlignment="1">
      <alignment horizontal="center" vertical="center"/>
    </xf>
    <xf numFmtId="0" fontId="14" fillId="2" borderId="0" xfId="0" applyFont="1" applyFill="1" applyAlignment="1">
      <alignment horizontal="left" vertical="center"/>
    </xf>
    <xf numFmtId="0" fontId="13" fillId="2" borderId="0" xfId="0" applyFont="1" applyFill="1" applyAlignment="1">
      <alignment horizontal="right" vertical="center"/>
    </xf>
    <xf numFmtId="0" fontId="14" fillId="2" borderId="0" xfId="0"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5"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13"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49" fontId="5" fillId="2" borderId="0" xfId="0" applyNumberFormat="1" applyFont="1" applyFill="1" applyAlignment="1">
      <alignment horizontal="left" vertical="center"/>
    </xf>
    <xf numFmtId="0" fontId="1" fillId="0" borderId="0" xfId="1"/>
    <xf numFmtId="0" fontId="1" fillId="0" borderId="0" xfId="1" applyAlignment="1">
      <alignment horizontal="center" vertical="center" wrapText="1"/>
    </xf>
    <xf numFmtId="0" fontId="28" fillId="0" borderId="0" xfId="1" applyFont="1" applyAlignment="1">
      <alignment horizontal="center" vertical="center" wrapText="1"/>
    </xf>
    <xf numFmtId="0" fontId="27" fillId="0" borderId="0" xfId="1" applyFont="1" applyAlignment="1">
      <alignment horizontal="center" vertical="center" wrapText="1"/>
    </xf>
    <xf numFmtId="0" fontId="29" fillId="0" borderId="0" xfId="1" applyFont="1" applyAlignment="1">
      <alignment horizontal="right" vertical="center" wrapText="1"/>
    </xf>
    <xf numFmtId="0" fontId="29" fillId="0" borderId="0" xfId="1" applyFont="1" applyAlignment="1">
      <alignment horizontal="center" vertical="center" wrapText="1"/>
    </xf>
    <xf numFmtId="0" fontId="30" fillId="8" borderId="0" xfId="1" applyFont="1" applyFill="1" applyAlignment="1">
      <alignment horizontal="center" vertical="center" wrapText="1"/>
    </xf>
    <xf numFmtId="0" fontId="31" fillId="8" borderId="0" xfId="1" applyFont="1" applyFill="1" applyAlignment="1">
      <alignment horizontal="center" vertical="center" wrapText="1"/>
    </xf>
    <xf numFmtId="0" fontId="32" fillId="8" borderId="0" xfId="1" applyFont="1" applyFill="1" applyAlignment="1">
      <alignment horizontal="center" vertical="center" wrapText="1"/>
    </xf>
    <xf numFmtId="0" fontId="33" fillId="8" borderId="0" xfId="1" quotePrefix="1" applyFont="1" applyFill="1" applyAlignment="1">
      <alignment horizontal="center" vertical="center" wrapText="1"/>
    </xf>
    <xf numFmtId="0" fontId="1" fillId="9" borderId="0" xfId="1" applyFill="1" applyAlignment="1">
      <alignment horizontal="center" vertical="center" wrapText="1"/>
    </xf>
    <xf numFmtId="0" fontId="31" fillId="9" borderId="0" xfId="1" applyFont="1" applyFill="1" applyAlignment="1">
      <alignment horizontal="center" vertical="center" wrapText="1"/>
    </xf>
    <xf numFmtId="0" fontId="34" fillId="9" borderId="0" xfId="1" applyFont="1" applyFill="1" applyAlignment="1">
      <alignment horizontal="center" vertical="center" wrapText="1"/>
    </xf>
    <xf numFmtId="0" fontId="35" fillId="0" borderId="0" xfId="2" applyFill="1" applyBorder="1" applyAlignment="1">
      <alignment horizontal="center" vertical="center" wrapText="1"/>
    </xf>
    <xf numFmtId="0" fontId="29" fillId="0" borderId="0" xfId="1" quotePrefix="1" applyFont="1" applyAlignment="1">
      <alignment horizontal="center" vertical="center" wrapText="1"/>
    </xf>
    <xf numFmtId="0" fontId="36" fillId="0" borderId="0" xfId="1" applyFont="1" applyAlignment="1">
      <alignment horizontal="center" vertical="center" wrapText="1"/>
    </xf>
    <xf numFmtId="0" fontId="35" fillId="0" borderId="0" xfId="2" applyAlignment="1">
      <alignment horizontal="center"/>
    </xf>
    <xf numFmtId="9" fontId="28" fillId="0" borderId="0" xfId="3" applyFont="1" applyFill="1" applyBorder="1" applyAlignment="1">
      <alignment horizontal="center" vertical="center" wrapText="1"/>
    </xf>
    <xf numFmtId="0" fontId="38" fillId="0" borderId="0" xfId="1" applyFont="1" applyAlignment="1">
      <alignment horizontal="center" vertical="center" wrapText="1"/>
    </xf>
    <xf numFmtId="0" fontId="39" fillId="0" borderId="0" xfId="1" applyFont="1" applyAlignment="1">
      <alignment horizontal="center" vertical="center" wrapText="1"/>
    </xf>
    <xf numFmtId="0" fontId="38" fillId="0" borderId="0" xfId="1" applyFont="1" applyAlignment="1">
      <alignment horizontal="left" vertical="center"/>
    </xf>
    <xf numFmtId="0" fontId="28" fillId="0" borderId="0" xfId="1" applyFont="1" applyAlignment="1" applyProtection="1">
      <alignment horizontal="center" vertical="center" wrapText="1"/>
      <protection locked="0"/>
    </xf>
    <xf numFmtId="0" fontId="28" fillId="0" borderId="0" xfId="1" quotePrefix="1" applyFont="1" applyAlignment="1">
      <alignment horizontal="center" vertical="center" wrapText="1"/>
    </xf>
    <xf numFmtId="169" fontId="28" fillId="0" borderId="0" xfId="1" quotePrefix="1" applyNumberFormat="1" applyFont="1" applyAlignment="1">
      <alignment horizontal="center" vertical="center" wrapText="1"/>
    </xf>
    <xf numFmtId="169" fontId="28" fillId="0" borderId="0" xfId="1" applyNumberFormat="1" applyFont="1" applyAlignment="1">
      <alignment horizontal="center" vertical="center" wrapText="1"/>
    </xf>
    <xf numFmtId="0" fontId="1" fillId="0" borderId="0" xfId="1" applyAlignment="1">
      <alignment horizontal="center"/>
    </xf>
    <xf numFmtId="0" fontId="35" fillId="0" borderId="0" xfId="2" applyAlignment="1" applyProtection="1">
      <alignment horizontal="center" vertical="center" wrapText="1"/>
    </xf>
    <xf numFmtId="170" fontId="28" fillId="0" borderId="0" xfId="1" quotePrefix="1" applyNumberFormat="1" applyFont="1" applyAlignment="1">
      <alignment horizontal="center" vertical="center" wrapText="1"/>
    </xf>
    <xf numFmtId="9" fontId="0" fillId="0" borderId="0" xfId="3" quotePrefix="1" applyFont="1" applyFill="1" applyBorder="1" applyAlignment="1">
      <alignment horizontal="center" vertical="center" wrapText="1"/>
    </xf>
    <xf numFmtId="10" fontId="28" fillId="0" borderId="0" xfId="3" applyNumberFormat="1" applyFont="1" applyFill="1" applyBorder="1" applyAlignment="1">
      <alignment horizontal="center" vertical="center" wrapText="1"/>
    </xf>
    <xf numFmtId="0" fontId="1" fillId="0" borderId="0" xfId="1" quotePrefix="1" applyAlignment="1">
      <alignment horizontal="right" vertical="center" wrapText="1"/>
    </xf>
    <xf numFmtId="10" fontId="28" fillId="0" borderId="0" xfId="1" quotePrefix="1" applyNumberFormat="1" applyFont="1" applyAlignment="1">
      <alignment horizontal="center" vertical="center" wrapText="1"/>
    </xf>
    <xf numFmtId="0" fontId="1" fillId="0" borderId="0" xfId="1" quotePrefix="1" applyAlignment="1">
      <alignment horizontal="center" vertical="center" wrapText="1"/>
    </xf>
    <xf numFmtId="9" fontId="28" fillId="0" borderId="0" xfId="3" quotePrefix="1" applyFont="1" applyFill="1" applyBorder="1" applyAlignment="1">
      <alignment horizontal="center" vertical="center" wrapText="1"/>
    </xf>
    <xf numFmtId="170" fontId="28" fillId="0" borderId="0" xfId="3" quotePrefix="1" applyNumberFormat="1" applyFont="1" applyFill="1" applyBorder="1" applyAlignment="1">
      <alignment horizontal="center" vertical="center" wrapText="1"/>
    </xf>
    <xf numFmtId="0" fontId="28" fillId="0" borderId="0" xfId="1" quotePrefix="1" applyFont="1" applyAlignment="1">
      <alignment horizontal="right" vertical="center" wrapText="1"/>
    </xf>
    <xf numFmtId="3" fontId="28" fillId="0" borderId="0" xfId="1" quotePrefix="1" applyNumberFormat="1" applyFont="1" applyAlignment="1">
      <alignment horizontal="center" vertical="center" wrapText="1"/>
    </xf>
    <xf numFmtId="0" fontId="29" fillId="0" borderId="0" xfId="1" quotePrefix="1" applyFont="1" applyAlignment="1">
      <alignment horizontal="right" vertical="center" wrapText="1"/>
    </xf>
    <xf numFmtId="169" fontId="29" fillId="0" borderId="0" xfId="1" quotePrefix="1" applyNumberFormat="1" applyFont="1" applyAlignment="1">
      <alignment horizontal="right" vertical="center" wrapText="1"/>
    </xf>
    <xf numFmtId="0" fontId="31" fillId="0" borderId="0" xfId="1" applyFont="1" applyAlignment="1">
      <alignment horizontal="center" vertical="center" wrapText="1"/>
    </xf>
    <xf numFmtId="0" fontId="32" fillId="0" borderId="0" xfId="1" applyFont="1" applyAlignment="1">
      <alignment horizontal="center" vertical="center" wrapText="1"/>
    </xf>
    <xf numFmtId="169" fontId="1" fillId="0" borderId="0" xfId="1" applyNumberFormat="1" applyAlignment="1">
      <alignment horizontal="center" vertical="center" wrapText="1"/>
    </xf>
    <xf numFmtId="0" fontId="1" fillId="0" borderId="0" xfId="1" applyAlignment="1">
      <alignment horizontal="right" vertical="center" wrapText="1"/>
    </xf>
    <xf numFmtId="170" fontId="0" fillId="0" borderId="0" xfId="3" quotePrefix="1" applyNumberFormat="1" applyFont="1" applyFill="1" applyBorder="1" applyAlignment="1">
      <alignment horizontal="center" vertical="center" wrapText="1"/>
    </xf>
    <xf numFmtId="0" fontId="32" fillId="8" borderId="0" xfId="1" quotePrefix="1" applyFont="1" applyFill="1" applyAlignment="1">
      <alignment horizontal="center" vertical="center" wrapText="1"/>
    </xf>
    <xf numFmtId="170" fontId="28" fillId="0" borderId="0" xfId="3" applyNumberFormat="1" applyFont="1" applyFill="1" applyBorder="1" applyAlignment="1">
      <alignment horizontal="center" vertical="center" wrapText="1"/>
    </xf>
    <xf numFmtId="0" fontId="33" fillId="8" borderId="0" xfId="1" applyFont="1" applyFill="1" applyAlignment="1">
      <alignment horizontal="center" vertical="center" wrapText="1"/>
    </xf>
    <xf numFmtId="0" fontId="40" fillId="0" borderId="0" xfId="1" quotePrefix="1" applyFont="1" applyAlignment="1">
      <alignment horizontal="right" vertical="center" wrapText="1"/>
    </xf>
    <xf numFmtId="170" fontId="30" fillId="0" borderId="0" xfId="1" applyNumberFormat="1" applyFont="1" applyAlignment="1">
      <alignment horizontal="center" vertical="center" wrapText="1"/>
    </xf>
    <xf numFmtId="171" fontId="28" fillId="0" borderId="0" xfId="1" applyNumberFormat="1" applyFont="1" applyAlignment="1">
      <alignment horizontal="center" vertical="center" wrapText="1"/>
    </xf>
    <xf numFmtId="171" fontId="32" fillId="0" borderId="0" xfId="1" applyNumberFormat="1" applyFont="1" applyAlignment="1">
      <alignment horizontal="center" vertical="center" wrapText="1"/>
    </xf>
    <xf numFmtId="170" fontId="30" fillId="0" borderId="0" xfId="1" quotePrefix="1" applyNumberFormat="1" applyFont="1" applyAlignment="1">
      <alignment horizontal="center" vertical="center" wrapText="1"/>
    </xf>
    <xf numFmtId="10" fontId="28" fillId="0" borderId="0" xfId="3" quotePrefix="1" applyNumberFormat="1" applyFont="1" applyFill="1" applyBorder="1" applyAlignment="1">
      <alignment horizontal="center" vertical="center" wrapText="1"/>
    </xf>
    <xf numFmtId="0" fontId="30" fillId="0" borderId="0" xfId="1" applyFont="1" applyAlignment="1">
      <alignment horizontal="center" vertical="center" wrapText="1"/>
    </xf>
    <xf numFmtId="0" fontId="30" fillId="0" borderId="0" xfId="1" quotePrefix="1" applyFont="1" applyAlignment="1">
      <alignment horizontal="center" vertical="center" wrapText="1"/>
    </xf>
    <xf numFmtId="0" fontId="26" fillId="8" borderId="0" xfId="1" applyFont="1" applyFill="1" applyAlignment="1">
      <alignment horizontal="center" vertical="center" wrapText="1"/>
    </xf>
    <xf numFmtId="169" fontId="27" fillId="0" borderId="0" xfId="1" applyNumberFormat="1" applyFont="1" applyAlignment="1">
      <alignment horizontal="center" vertical="center" wrapText="1"/>
    </xf>
    <xf numFmtId="170" fontId="28" fillId="0" borderId="0" xfId="1" applyNumberFormat="1" applyFont="1" applyAlignment="1">
      <alignment horizontal="center" vertical="center" wrapText="1"/>
    </xf>
    <xf numFmtId="0" fontId="32" fillId="0" borderId="0" xfId="1" quotePrefix="1" applyFont="1" applyAlignment="1">
      <alignment horizontal="center" vertical="center" wrapText="1"/>
    </xf>
    <xf numFmtId="0" fontId="41" fillId="0" borderId="0" xfId="2" quotePrefix="1" applyFont="1" applyFill="1" applyBorder="1" applyAlignment="1">
      <alignment horizontal="center" vertical="center" wrapText="1"/>
    </xf>
    <xf numFmtId="14" fontId="28" fillId="0" borderId="0" xfId="1" applyNumberFormat="1" applyFont="1" applyAlignment="1">
      <alignment horizontal="center" vertical="center" wrapText="1"/>
    </xf>
    <xf numFmtId="0" fontId="35" fillId="0" borderId="0" xfId="2" quotePrefix="1" applyFill="1" applyBorder="1" applyAlignment="1">
      <alignment horizontal="center" vertical="center" wrapText="1"/>
    </xf>
    <xf numFmtId="0" fontId="35" fillId="0" borderId="8" xfId="2" quotePrefix="1" applyFill="1" applyBorder="1" applyAlignment="1">
      <alignment horizontal="center" vertical="center" wrapText="1"/>
    </xf>
    <xf numFmtId="0" fontId="35" fillId="0" borderId="9" xfId="2" quotePrefix="1" applyFill="1" applyBorder="1" applyAlignment="1">
      <alignment horizontal="center" vertical="center" wrapText="1"/>
    </xf>
    <xf numFmtId="0" fontId="35" fillId="0" borderId="9" xfId="2" applyFill="1" applyBorder="1" applyAlignment="1">
      <alignment horizontal="center" vertical="center" wrapText="1"/>
    </xf>
    <xf numFmtId="0" fontId="34" fillId="0" borderId="0" xfId="1" applyFont="1" applyAlignment="1">
      <alignment horizontal="center" vertical="center" wrapText="1"/>
    </xf>
    <xf numFmtId="0" fontId="34" fillId="9" borderId="10" xfId="1" applyFont="1" applyFill="1" applyBorder="1" applyAlignment="1">
      <alignment horizontal="center" vertical="center" wrapText="1"/>
    </xf>
    <xf numFmtId="0" fontId="34" fillId="0" borderId="0" xfId="1" applyFont="1" applyAlignment="1">
      <alignment vertical="center" wrapText="1"/>
    </xf>
    <xf numFmtId="0" fontId="28" fillId="0" borderId="11" xfId="1" applyFont="1" applyBorder="1" applyAlignment="1">
      <alignment horizontal="center" vertical="center" wrapText="1"/>
    </xf>
    <xf numFmtId="0" fontId="34" fillId="10" borderId="0" xfId="1" applyFont="1" applyFill="1" applyAlignment="1">
      <alignment horizontal="center" vertical="center" wrapText="1"/>
    </xf>
    <xf numFmtId="0" fontId="1" fillId="0" borderId="12" xfId="1" applyBorder="1" applyAlignment="1">
      <alignment horizontal="center" vertical="center" wrapText="1"/>
    </xf>
    <xf numFmtId="0" fontId="42" fillId="0" borderId="0" xfId="1" applyFont="1" applyAlignment="1">
      <alignment horizontal="center" vertical="center"/>
    </xf>
    <xf numFmtId="0" fontId="43" fillId="0" borderId="0" xfId="1" applyFont="1" applyAlignment="1">
      <alignment horizontal="left" vertical="center"/>
    </xf>
    <xf numFmtId="3" fontId="28" fillId="0" borderId="0" xfId="1" applyNumberFormat="1" applyFont="1" applyAlignment="1">
      <alignment horizontal="center" vertical="center" wrapText="1"/>
    </xf>
    <xf numFmtId="170" fontId="28" fillId="0" borderId="0" xfId="3" applyNumberFormat="1" applyFont="1" applyFill="1" applyBorder="1" applyAlignment="1" applyProtection="1">
      <alignment horizontal="center" vertical="center" wrapText="1"/>
    </xf>
    <xf numFmtId="0" fontId="1" fillId="0" borderId="0" xfId="1" quotePrefix="1" applyAlignment="1">
      <alignment horizontal="center"/>
    </xf>
    <xf numFmtId="9" fontId="28" fillId="0" borderId="0" xfId="3" applyFont="1" applyFill="1" applyBorder="1" applyAlignment="1" applyProtection="1">
      <alignment horizontal="center" vertical="center" wrapText="1"/>
    </xf>
    <xf numFmtId="170" fontId="28" fillId="0" borderId="0" xfId="3" quotePrefix="1" applyNumberFormat="1" applyFont="1" applyFill="1" applyBorder="1" applyAlignment="1" applyProtection="1">
      <alignment horizontal="center" vertical="center" wrapText="1"/>
    </xf>
    <xf numFmtId="0" fontId="30" fillId="11" borderId="0" xfId="1" applyFont="1" applyFill="1" applyAlignment="1">
      <alignment horizontal="center" vertical="center" wrapText="1"/>
    </xf>
    <xf numFmtId="0" fontId="32" fillId="11" borderId="0" xfId="1" applyFont="1" applyFill="1" applyAlignment="1">
      <alignment horizontal="center" vertical="center" wrapText="1"/>
    </xf>
    <xf numFmtId="0" fontId="44" fillId="11" borderId="0" xfId="1" quotePrefix="1" applyFont="1" applyFill="1" applyAlignment="1">
      <alignment horizontal="center" vertical="center" wrapText="1"/>
    </xf>
    <xf numFmtId="170" fontId="28" fillId="0" borderId="0" xfId="3" applyNumberFormat="1" applyFont="1" applyFill="1" applyAlignment="1">
      <alignment horizontal="center" vertical="center" wrapText="1"/>
    </xf>
    <xf numFmtId="170" fontId="27" fillId="0" borderId="0" xfId="3" applyNumberFormat="1" applyFont="1" applyFill="1" applyBorder="1" applyAlignment="1" applyProtection="1">
      <alignment horizontal="center" vertical="center" wrapText="1"/>
    </xf>
    <xf numFmtId="0" fontId="33" fillId="0" borderId="0" xfId="1" quotePrefix="1" applyFont="1" applyAlignment="1">
      <alignment horizontal="center" vertical="center" wrapText="1"/>
    </xf>
    <xf numFmtId="170" fontId="0" fillId="0" borderId="0" xfId="3" applyNumberFormat="1" applyFont="1" applyFill="1" applyBorder="1" applyAlignment="1" applyProtection="1">
      <alignment horizontal="center" vertical="center" wrapText="1"/>
    </xf>
    <xf numFmtId="9" fontId="29" fillId="0" borderId="0" xfId="3" applyFont="1" applyFill="1" applyBorder="1" applyAlignment="1" applyProtection="1">
      <alignment horizontal="center" vertical="center" wrapText="1"/>
    </xf>
    <xf numFmtId="10" fontId="28" fillId="0" borderId="0" xfId="3" applyNumberFormat="1" applyFont="1" applyFill="1" applyBorder="1" applyAlignment="1" applyProtection="1">
      <alignment horizontal="center" vertical="center" wrapText="1"/>
    </xf>
    <xf numFmtId="10" fontId="28" fillId="0" borderId="0" xfId="4" applyNumberFormat="1" applyFont="1" applyAlignment="1">
      <alignment horizontal="center" vertical="center" wrapText="1"/>
    </xf>
    <xf numFmtId="172" fontId="28" fillId="0" borderId="0" xfId="4" applyNumberFormat="1" applyFont="1" applyAlignment="1">
      <alignment horizontal="center" vertical="center" wrapText="1"/>
    </xf>
    <xf numFmtId="0" fontId="45" fillId="0" borderId="0" xfId="1" applyFont="1" applyAlignment="1">
      <alignment horizontal="center" vertical="center" wrapText="1"/>
    </xf>
    <xf numFmtId="170" fontId="45" fillId="0" borderId="0" xfId="3" applyNumberFormat="1" applyFont="1" applyFill="1" applyBorder="1" applyAlignment="1" applyProtection="1">
      <alignment horizontal="center" vertical="center" wrapText="1"/>
    </xf>
    <xf numFmtId="4" fontId="28" fillId="0" borderId="0" xfId="1" applyNumberFormat="1" applyFont="1" applyAlignment="1">
      <alignment horizontal="center" vertical="center" wrapText="1"/>
    </xf>
    <xf numFmtId="0" fontId="28" fillId="0" borderId="0" xfId="1" applyFont="1" applyAlignment="1">
      <alignment horizontal="right" vertical="center" wrapText="1"/>
    </xf>
    <xf numFmtId="0" fontId="35" fillId="0" borderId="0" xfId="2" quotePrefix="1" applyFill="1" applyBorder="1" applyAlignment="1" applyProtection="1">
      <alignment horizontal="center" vertical="center" wrapText="1"/>
    </xf>
    <xf numFmtId="0" fontId="35" fillId="0" borderId="8" xfId="2" quotePrefix="1" applyFill="1" applyBorder="1" applyAlignment="1" applyProtection="1">
      <alignment horizontal="right" vertical="center" wrapText="1"/>
    </xf>
    <xf numFmtId="0" fontId="35" fillId="0" borderId="9" xfId="2" quotePrefix="1" applyFill="1" applyBorder="1" applyAlignment="1" applyProtection="1">
      <alignment horizontal="right" vertical="center" wrapText="1"/>
    </xf>
    <xf numFmtId="0" fontId="35" fillId="0" borderId="9" xfId="2" applyFill="1" applyBorder="1" applyAlignment="1" applyProtection="1">
      <alignment horizontal="center" vertical="center" wrapText="1"/>
    </xf>
    <xf numFmtId="0" fontId="28" fillId="12" borderId="0" xfId="1" quotePrefix="1" applyFont="1" applyFill="1" applyAlignment="1">
      <alignment horizontal="center" vertical="center" wrapText="1"/>
    </xf>
    <xf numFmtId="0" fontId="46" fillId="9" borderId="0" xfId="1" applyFont="1" applyFill="1" applyAlignment="1">
      <alignment horizontal="center" vertical="center" wrapText="1"/>
    </xf>
    <xf numFmtId="0" fontId="1" fillId="0" borderId="0" xfId="1" applyAlignment="1">
      <alignment horizontal="left" vertical="center" wrapText="1"/>
    </xf>
    <xf numFmtId="0" fontId="1" fillId="0" borderId="0" xfId="1" applyAlignment="1">
      <alignment horizontal="left" vertical="center"/>
    </xf>
    <xf numFmtId="0" fontId="47" fillId="0" borderId="0" xfId="1" applyFont="1" applyAlignment="1">
      <alignment horizontal="center" vertical="center"/>
    </xf>
    <xf numFmtId="2" fontId="28" fillId="0" borderId="0" xfId="1" applyNumberFormat="1" applyFont="1" applyAlignment="1">
      <alignment horizontal="center" vertical="center" wrapText="1"/>
    </xf>
    <xf numFmtId="14" fontId="48" fillId="0" borderId="0" xfId="1" applyNumberFormat="1" applyFont="1" applyAlignment="1">
      <alignment horizontal="center" vertical="center" wrapText="1"/>
    </xf>
    <xf numFmtId="0" fontId="48" fillId="0" borderId="0" xfId="1" applyFont="1" applyAlignment="1">
      <alignment horizontal="center" vertical="center" wrapText="1"/>
    </xf>
    <xf numFmtId="0" fontId="32" fillId="0" borderId="0" xfId="1" applyFont="1" applyAlignment="1">
      <alignment horizontal="left" vertical="center" wrapText="1"/>
    </xf>
    <xf numFmtId="0" fontId="32" fillId="0" borderId="0" xfId="1" quotePrefix="1" applyFont="1" applyAlignment="1">
      <alignment horizontal="left" vertical="center" wrapText="1"/>
    </xf>
    <xf numFmtId="0" fontId="37" fillId="0" borderId="0" xfId="5"/>
    <xf numFmtId="0" fontId="50" fillId="0" borderId="13" xfId="5" applyFont="1" applyBorder="1"/>
    <xf numFmtId="0" fontId="50" fillId="0" borderId="14" xfId="5" applyFont="1" applyBorder="1"/>
    <xf numFmtId="0" fontId="50" fillId="0" borderId="15" xfId="5" applyFont="1" applyBorder="1"/>
    <xf numFmtId="0" fontId="50" fillId="0" borderId="16" xfId="5" applyFont="1" applyBorder="1"/>
    <xf numFmtId="0" fontId="50" fillId="0" borderId="0" xfId="5" applyFont="1"/>
    <xf numFmtId="0" fontId="50" fillId="0" borderId="17" xfId="5" applyFont="1" applyBorder="1"/>
    <xf numFmtId="0" fontId="51" fillId="0" borderId="0" xfId="5" applyFont="1" applyAlignment="1">
      <alignment horizontal="center"/>
    </xf>
    <xf numFmtId="0" fontId="43" fillId="0" borderId="0" xfId="5" applyFont="1" applyAlignment="1">
      <alignment horizontal="center" vertical="center"/>
    </xf>
    <xf numFmtId="0" fontId="52" fillId="0" borderId="0" xfId="5" applyFont="1" applyAlignment="1">
      <alignment horizontal="center" vertical="center"/>
    </xf>
    <xf numFmtId="0" fontId="53" fillId="0" borderId="0" xfId="5" applyFont="1" applyAlignment="1">
      <alignment horizontal="center" vertical="center"/>
    </xf>
    <xf numFmtId="14" fontId="37" fillId="0" borderId="0" xfId="5" applyNumberFormat="1"/>
    <xf numFmtId="0" fontId="54" fillId="0" borderId="0" xfId="5" applyFont="1" applyAlignment="1">
      <alignment horizontal="center"/>
    </xf>
    <xf numFmtId="0" fontId="55" fillId="0" borderId="0" xfId="5" applyFont="1"/>
    <xf numFmtId="0" fontId="56" fillId="0" borderId="0" xfId="2" applyFont="1" applyAlignment="1"/>
    <xf numFmtId="0" fontId="56" fillId="0" borderId="0" xfId="2" applyFont="1" applyFill="1" applyAlignment="1"/>
    <xf numFmtId="0" fontId="50" fillId="0" borderId="18" xfId="5" applyFont="1" applyBorder="1"/>
    <xf numFmtId="0" fontId="50" fillId="0" borderId="19" xfId="5" applyFont="1" applyBorder="1"/>
    <xf numFmtId="0" fontId="50" fillId="0" borderId="20" xfId="5" applyFont="1" applyBorder="1"/>
    <xf numFmtId="0" fontId="43" fillId="0" borderId="0" xfId="5" applyFont="1" applyAlignment="1">
      <alignment horizontal="left" vertical="center"/>
    </xf>
    <xf numFmtId="0" fontId="57" fillId="0" borderId="0" xfId="5" applyFont="1" applyAlignment="1">
      <alignment horizontal="center" vertical="center"/>
    </xf>
    <xf numFmtId="0" fontId="58" fillId="0" borderId="0" xfId="5" applyFont="1" applyAlignment="1">
      <alignment vertical="center" wrapText="1"/>
    </xf>
    <xf numFmtId="0" fontId="59" fillId="0" borderId="0" xfId="5" applyFont="1" applyAlignment="1">
      <alignment horizontal="left" vertical="center" wrapText="1"/>
    </xf>
    <xf numFmtId="0" fontId="60" fillId="0" borderId="0" xfId="5" applyFont="1" applyAlignment="1">
      <alignment wrapText="1"/>
    </xf>
    <xf numFmtId="0" fontId="58" fillId="0" borderId="0" xfId="5" applyFont="1" applyAlignment="1">
      <alignment horizontal="left" vertical="center" wrapText="1"/>
    </xf>
    <xf numFmtId="0" fontId="62" fillId="0" borderId="0" xfId="5" applyFont="1" applyAlignment="1">
      <alignment vertical="center" wrapText="1"/>
    </xf>
    <xf numFmtId="0" fontId="63" fillId="0" borderId="0" xfId="5" applyFont="1" applyAlignment="1">
      <alignment horizontal="left" vertical="center" wrapText="1"/>
    </xf>
    <xf numFmtId="0" fontId="63" fillId="0" borderId="0" xfId="5" applyFont="1" applyAlignment="1">
      <alignment wrapText="1"/>
    </xf>
    <xf numFmtId="0" fontId="60" fillId="0" borderId="0" xfId="5" applyFont="1" applyAlignment="1">
      <alignment vertical="center" wrapText="1"/>
    </xf>
    <xf numFmtId="0" fontId="64" fillId="0" borderId="0" xfId="5" applyFont="1" applyAlignment="1">
      <alignment vertical="center" wrapText="1"/>
    </xf>
    <xf numFmtId="0" fontId="63" fillId="0" borderId="0" xfId="5" applyFont="1" applyAlignment="1">
      <alignment vertical="center" wrapText="1"/>
    </xf>
    <xf numFmtId="0" fontId="56" fillId="9" borderId="0" xfId="2" applyFont="1" applyFill="1" applyBorder="1" applyAlignment="1">
      <alignment horizontal="center"/>
    </xf>
    <xf numFmtId="0" fontId="56" fillId="0" borderId="0" xfId="2" applyFont="1" applyAlignment="1"/>
    <xf numFmtId="0" fontId="56" fillId="0" borderId="0" xfId="5" applyFont="1" applyAlignment="1">
      <alignment horizontal="center"/>
    </xf>
    <xf numFmtId="0" fontId="37" fillId="0" borderId="0" xfId="5"/>
    <xf numFmtId="0" fontId="56" fillId="10" borderId="0" xfId="5" applyFont="1" applyFill="1" applyAlignment="1">
      <alignment horizontal="center"/>
    </xf>
    <xf numFmtId="0" fontId="56" fillId="0" borderId="0" xfId="2" applyFont="1" applyFill="1" applyBorder="1" applyAlignment="1">
      <alignment horizontal="center"/>
    </xf>
    <xf numFmtId="0" fontId="56" fillId="0" borderId="0" xfId="2" applyFont="1" applyFill="1" applyAlignment="1"/>
    <xf numFmtId="0" fontId="47" fillId="0" borderId="0" xfId="5" applyFont="1" applyAlignment="1">
      <alignment horizontal="center" vertical="center"/>
    </xf>
    <xf numFmtId="49"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0" fontId="3" fillId="3" borderId="5" xfId="0" applyFont="1" applyFill="1" applyBorder="1" applyAlignment="1">
      <alignment horizontal="center" vertical="center"/>
    </xf>
    <xf numFmtId="0" fontId="5" fillId="2" borderId="0" xfId="0" applyFont="1" applyFill="1" applyAlignment="1">
      <alignment horizontal="left" vertical="center"/>
    </xf>
    <xf numFmtId="49" fontId="3" fillId="3" borderId="5" xfId="0" applyNumberFormat="1" applyFont="1" applyFill="1" applyBorder="1" applyAlignment="1">
      <alignment horizontal="lef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49" fontId="5" fillId="2" borderId="0" xfId="0" applyNumberFormat="1" applyFont="1" applyFill="1" applyAlignment="1">
      <alignment horizontal="left" vertical="center" wrapText="1"/>
    </xf>
    <xf numFmtId="49" fontId="7"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3" fillId="3" borderId="5" xfId="0" applyNumberFormat="1" applyFont="1" applyFill="1" applyBorder="1" applyAlignment="1">
      <alignment horizontal="left" vertical="top"/>
    </xf>
    <xf numFmtId="16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6" fillId="2" borderId="4" xfId="0" applyNumberFormat="1" applyFont="1" applyFill="1" applyBorder="1" applyAlignment="1">
      <alignment horizontal="left" vertical="center"/>
    </xf>
    <xf numFmtId="49" fontId="16" fillId="2" borderId="0" xfId="0" applyNumberFormat="1" applyFont="1" applyFill="1" applyAlignment="1">
      <alignment horizontal="left"/>
    </xf>
    <xf numFmtId="49" fontId="16" fillId="2" borderId="0" xfId="0" applyNumberFormat="1" applyFont="1" applyFill="1" applyAlignment="1">
      <alignment horizontal="left" vertical="center"/>
    </xf>
    <xf numFmtId="49" fontId="20" fillId="2" borderId="0" xfId="0" applyNumberFormat="1" applyFont="1" applyFill="1" applyAlignment="1">
      <alignment horizontal="left" vertical="center"/>
    </xf>
    <xf numFmtId="49" fontId="16" fillId="2" borderId="6" xfId="0" applyNumberFormat="1" applyFont="1" applyFill="1" applyBorder="1" applyAlignment="1">
      <alignment horizontal="left" vertical="center"/>
    </xf>
    <xf numFmtId="3" fontId="10"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 fontId="10"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49" fontId="10" fillId="2" borderId="0" xfId="0" applyNumberFormat="1" applyFont="1" applyFill="1" applyAlignment="1">
      <alignment horizontal="left" vertical="center"/>
    </xf>
    <xf numFmtId="1" fontId="10" fillId="2" borderId="0" xfId="0" applyNumberFormat="1" applyFont="1" applyFill="1" applyAlignment="1">
      <alignment horizontal="center" vertical="center"/>
    </xf>
    <xf numFmtId="4" fontId="5" fillId="2" borderId="0" xfId="0" applyNumberFormat="1" applyFont="1" applyFill="1" applyAlignment="1">
      <alignment horizontal="center" vertical="center"/>
    </xf>
    <xf numFmtId="4" fontId="3" fillId="3" borderId="5"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5"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3" fontId="10" fillId="2" borderId="0" xfId="0" applyNumberFormat="1" applyFont="1" applyFill="1" applyAlignment="1">
      <alignment horizontal="right" vertical="center" wrapText="1"/>
    </xf>
    <xf numFmtId="0" fontId="24" fillId="3" borderId="5" xfId="0" applyFont="1" applyFill="1" applyBorder="1" applyAlignment="1">
      <alignment horizontal="right" vertical="center" wrapText="1"/>
    </xf>
    <xf numFmtId="49" fontId="3" fillId="3" borderId="5" xfId="0" applyNumberFormat="1" applyFont="1" applyFill="1" applyBorder="1" applyAlignment="1">
      <alignment horizontal="center" vertical="center" wrapText="1"/>
    </xf>
    <xf numFmtId="49" fontId="25" fillId="7" borderId="1" xfId="0" applyNumberFormat="1" applyFont="1" applyFill="1" applyBorder="1" applyAlignment="1">
      <alignment horizontal="center" vertical="center"/>
    </xf>
    <xf numFmtId="49" fontId="25" fillId="5" borderId="1" xfId="0" applyNumberFormat="1" applyFont="1" applyFill="1" applyBorder="1" applyAlignment="1">
      <alignment horizontal="center" vertical="center"/>
    </xf>
    <xf numFmtId="167" fontId="5" fillId="2" borderId="0" xfId="0" applyNumberFormat="1" applyFont="1" applyFill="1" applyAlignment="1">
      <alignment horizontal="left" vertical="center"/>
    </xf>
    <xf numFmtId="49" fontId="25" fillId="6" borderId="1" xfId="0" applyNumberFormat="1" applyFont="1" applyFill="1" applyBorder="1" applyAlignment="1">
      <alignment horizontal="center" vertical="center"/>
    </xf>
    <xf numFmtId="0" fontId="49" fillId="0" borderId="0" xfId="1" applyFont="1" applyAlignment="1">
      <alignment horizontal="left" vertical="center" wrapText="1"/>
    </xf>
    <xf numFmtId="0" fontId="2" fillId="0" borderId="0" xfId="0" applyFont="1" applyFill="1" applyAlignment="1">
      <alignment horizontal="left"/>
    </xf>
    <xf numFmtId="49" fontId="0" fillId="2" borderId="0" xfId="0" applyNumberFormat="1" applyFont="1" applyFill="1" applyAlignment="1">
      <alignment horizontal="left" vertical="center"/>
    </xf>
    <xf numFmtId="49" fontId="66" fillId="2" borderId="0" xfId="0" applyNumberFormat="1" applyFont="1" applyFill="1" applyAlignment="1">
      <alignment horizontal="left" vertical="center"/>
    </xf>
    <xf numFmtId="49" fontId="67" fillId="2" borderId="0" xfId="0" applyNumberFormat="1" applyFont="1" applyFill="1" applyAlignment="1">
      <alignment horizontal="left" vertical="center"/>
    </xf>
    <xf numFmtId="49" fontId="68" fillId="3" borderId="5" xfId="0" applyNumberFormat="1" applyFont="1" applyFill="1" applyBorder="1" applyAlignment="1">
      <alignment horizontal="left" vertical="center"/>
    </xf>
  </cellXfs>
  <cellStyles count="6">
    <cellStyle name="Hyperlink 2" xfId="2" xr:uid="{2A84A342-1EA3-48E7-8414-AA6131E5D12B}"/>
    <cellStyle name="Normal" xfId="0" builtinId="0"/>
    <cellStyle name="Normal 2" xfId="1" xr:uid="{78166E54-5E77-4FF1-881C-1CFAC6B0ABD1}"/>
    <cellStyle name="Normal 2 2" xfId="5" xr:uid="{43989B3A-8F8B-4092-B5ED-271D3512FE58}"/>
    <cellStyle name="Percent 2" xfId="3" xr:uid="{2AE5F693-1D38-446E-94C4-BDE70315D5CA}"/>
    <cellStyle name="Percent 3" xfId="4" xr:uid="{11F9E371-221F-446E-A264-1A21A5BC3DFA}"/>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122919</xdr:rowOff>
    </xdr:to>
    <xdr:pic>
      <xdr:nvPicPr>
        <xdr:cNvPr id="2" name="Picture 1">
          <a:extLst>
            <a:ext uri="{FF2B5EF4-FFF2-40B4-BE49-F238E27FC236}">
              <a16:creationId xmlns:a16="http://schemas.microsoft.com/office/drawing/2014/main" id="{8E081FFA-4AF5-4ADB-87ED-EE84E0B9C267}"/>
            </a:ext>
          </a:extLst>
        </xdr:cNvPr>
        <xdr:cNvPicPr>
          <a:picLocks noChangeAspect="1"/>
        </xdr:cNvPicPr>
      </xdr:nvPicPr>
      <xdr:blipFill>
        <a:blip xmlns:r="http://schemas.openxmlformats.org/officeDocument/2006/relationships" r:embed="rId1"/>
        <a:stretch>
          <a:fillRect/>
        </a:stretch>
      </xdr:blipFill>
      <xdr:spPr>
        <a:xfrm>
          <a:off x="1967865" y="3368041"/>
          <a:ext cx="4070568" cy="144117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15" name="Picture 15" descr="Inserted picture RelID:1">
          <a:extLst>
            <a:ext uri="{FF2B5EF4-FFF2-40B4-BE49-F238E27FC236}">
              <a16:creationId xmlns:a16="http://schemas.microsoft.com/office/drawing/2014/main" id="{00000000-0008-0000-1100-00000F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951230</xdr:colOff>
      <xdr:row>2</xdr:row>
      <xdr:rowOff>47625</xdr:rowOff>
    </xdr:to>
    <xdr:pic>
      <xdr:nvPicPr>
        <xdr:cNvPr id="16" name="Picture 36" descr="Inserted picture RelID:1">
          <a:extLst>
            <a:ext uri="{FF2B5EF4-FFF2-40B4-BE49-F238E27FC236}">
              <a16:creationId xmlns:a16="http://schemas.microsoft.com/office/drawing/2014/main" id="{00000000-0008-0000-1200-000010000000}"/>
            </a:ext>
          </a:extLst>
        </xdr:cNvPr>
        <xdr:cNvPicPr>
          <a:picLocks noChangeAspect="1"/>
        </xdr:cNvPicPr>
      </xdr:nvPicPr>
      <xdr:blipFill>
        <a:blip xmlns:r="http://schemas.openxmlformats.org/officeDocument/2006/relationships" r:embed="rId1"/>
        <a:stretch>
          <a:fillRect/>
        </a:stretch>
      </xdr:blipFill>
      <xdr:spPr>
        <a:xfrm>
          <a:off x="76200" y="66675"/>
          <a:ext cx="10463530" cy="6140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10" name="Picture 10"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11" name="Picture 11" descr="Inserted picture RelID: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12" name="Picture 12" descr="Inserted picture RelID:1">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13" name="Picture 13" descr="Inserted picture RelID:1">
          <a:extLst>
            <a:ext uri="{FF2B5EF4-FFF2-40B4-BE49-F238E27FC236}">
              <a16:creationId xmlns:a16="http://schemas.microsoft.com/office/drawing/2014/main" id="{00000000-0008-0000-0F00-00000D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15" descr="Inserted picture RelID:2">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16" descr="Inserted picture RelID:3">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7" descr="Inserted picture RelID:4">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8" descr="Inserted picture RelID:5">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9" descr="Inserted picture RelID:6">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7" name="Picture 20" descr="Inserted picture RelID:7">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8" name="Picture 21" descr="Inserted picture RelID:8">
          <a:extLst>
            <a:ext uri="{FF2B5EF4-FFF2-40B4-BE49-F238E27FC236}">
              <a16:creationId xmlns:a16="http://schemas.microsoft.com/office/drawing/2014/main" id="{00000000-0008-0000-0F00-000008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9" name="Picture 22" descr="Inserted picture RelID:9">
          <a:extLst>
            <a:ext uri="{FF2B5EF4-FFF2-40B4-BE49-F238E27FC236}">
              <a16:creationId xmlns:a16="http://schemas.microsoft.com/office/drawing/2014/main" id="{00000000-0008-0000-0F00-000009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0" name="Picture 23" descr="Inserted picture RelID:10">
          <a:extLst>
            <a:ext uri="{FF2B5EF4-FFF2-40B4-BE49-F238E27FC236}">
              <a16:creationId xmlns:a16="http://schemas.microsoft.com/office/drawing/2014/main" id="{00000000-0008-0000-0F00-00000A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1" name="Picture 24" descr="Inserted picture RelID:11">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2" name="Picture 25" descr="Inserted picture RelID:12">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26" descr="Inserted picture RelID:13">
          <a:extLst>
            <a:ext uri="{FF2B5EF4-FFF2-40B4-BE49-F238E27FC236}">
              <a16:creationId xmlns:a16="http://schemas.microsoft.com/office/drawing/2014/main" id="{00000000-0008-0000-0F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7" descr="Inserted picture RelID:14">
          <a:extLst>
            <a:ext uri="{FF2B5EF4-FFF2-40B4-BE49-F238E27FC236}">
              <a16:creationId xmlns:a16="http://schemas.microsoft.com/office/drawing/2014/main" id="{00000000-0008-0000-0F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8" descr="Inserted picture RelID:15">
          <a:extLst>
            <a:ext uri="{FF2B5EF4-FFF2-40B4-BE49-F238E27FC236}">
              <a16:creationId xmlns:a16="http://schemas.microsoft.com/office/drawing/2014/main" id="{00000000-0008-0000-0F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9" descr="Inserted picture RelID:16">
          <a:extLst>
            <a:ext uri="{FF2B5EF4-FFF2-40B4-BE49-F238E27FC236}">
              <a16:creationId xmlns:a16="http://schemas.microsoft.com/office/drawing/2014/main" id="{00000000-0008-0000-0F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30" descr="Inserted picture RelID:17">
          <a:extLst>
            <a:ext uri="{FF2B5EF4-FFF2-40B4-BE49-F238E27FC236}">
              <a16:creationId xmlns:a16="http://schemas.microsoft.com/office/drawing/2014/main" id="{00000000-0008-0000-0F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31" descr="Inserted picture RelID:18">
          <a:extLst>
            <a:ext uri="{FF2B5EF4-FFF2-40B4-BE49-F238E27FC236}">
              <a16:creationId xmlns:a16="http://schemas.microsoft.com/office/drawing/2014/main" id="{00000000-0008-0000-0F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32" descr="Inserted picture RelID:19">
          <a:extLst>
            <a:ext uri="{FF2B5EF4-FFF2-40B4-BE49-F238E27FC236}">
              <a16:creationId xmlns:a16="http://schemas.microsoft.com/office/drawing/2014/main" id="{00000000-0008-0000-0F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14" name="Picture 14" descr="Inserted picture RelID:1">
          <a:extLst>
            <a:ext uri="{FF2B5EF4-FFF2-40B4-BE49-F238E27FC236}">
              <a16:creationId xmlns:a16="http://schemas.microsoft.com/office/drawing/2014/main" id="{00000000-0008-0000-1000-00000E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34" descr="Inserted picture RelID:2">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2EA75-1AF4-4F6E-BE4B-34CA205B7692}">
  <sheetPr>
    <tabColor rgb="FF847A75"/>
  </sheetPr>
  <dimension ref="B1:L43"/>
  <sheetViews>
    <sheetView zoomScale="80" zoomScaleNormal="80" workbookViewId="0">
      <selection activeCell="I10" sqref="I10"/>
    </sheetView>
  </sheetViews>
  <sheetFormatPr defaultColWidth="8.28515625" defaultRowHeight="15" x14ac:dyDescent="0.25"/>
  <cols>
    <col min="1" max="1" width="8.28515625" style="178"/>
    <col min="2" max="10" width="11.28515625" style="178" customWidth="1"/>
    <col min="11" max="11" width="8.28515625" style="178"/>
    <col min="12" max="12" width="10.5703125" style="178" bestFit="1" customWidth="1"/>
    <col min="13" max="16384" width="8.28515625" style="178"/>
  </cols>
  <sheetData>
    <row r="1" spans="2:12" ht="15.75" thickBot="1" x14ac:dyDescent="0.3"/>
    <row r="2" spans="2:12" x14ac:dyDescent="0.25">
      <c r="B2" s="179"/>
      <c r="C2" s="180"/>
      <c r="D2" s="180"/>
      <c r="E2" s="180"/>
      <c r="F2" s="180"/>
      <c r="G2" s="180"/>
      <c r="H2" s="180"/>
      <c r="I2" s="180"/>
      <c r="J2" s="181"/>
    </row>
    <row r="3" spans="2:12" x14ac:dyDescent="0.25">
      <c r="B3" s="182"/>
      <c r="C3" s="183"/>
      <c r="D3" s="183"/>
      <c r="E3" s="183"/>
      <c r="F3" s="183"/>
      <c r="G3" s="183"/>
      <c r="H3" s="183"/>
      <c r="I3" s="183"/>
      <c r="J3" s="184"/>
    </row>
    <row r="4" spans="2:12" x14ac:dyDescent="0.25">
      <c r="B4" s="182"/>
      <c r="C4" s="183"/>
      <c r="D4" s="183"/>
      <c r="E4" s="183"/>
      <c r="F4" s="183"/>
      <c r="G4" s="183"/>
      <c r="H4" s="183"/>
      <c r="I4" s="183"/>
      <c r="J4" s="184"/>
    </row>
    <row r="5" spans="2:12" ht="31.5" x14ac:dyDescent="0.3">
      <c r="B5" s="182"/>
      <c r="C5" s="183"/>
      <c r="D5" s="183"/>
      <c r="E5" s="185"/>
      <c r="F5" s="186" t="s">
        <v>1827</v>
      </c>
      <c r="G5" s="183"/>
      <c r="H5" s="183"/>
      <c r="I5" s="183"/>
      <c r="J5" s="184"/>
    </row>
    <row r="6" spans="2:12" ht="41.25" customHeight="1" x14ac:dyDescent="0.25">
      <c r="B6" s="182"/>
      <c r="C6" s="183"/>
      <c r="D6" s="183"/>
      <c r="E6" s="216" t="s">
        <v>1828</v>
      </c>
      <c r="F6" s="216"/>
      <c r="G6" s="216"/>
      <c r="H6" s="183"/>
      <c r="I6" s="183"/>
      <c r="J6" s="184"/>
    </row>
    <row r="7" spans="2:12" ht="26.25" x14ac:dyDescent="0.25">
      <c r="B7" s="182"/>
      <c r="C7" s="183"/>
      <c r="D7" s="183"/>
      <c r="E7" s="183"/>
      <c r="F7" s="187" t="s">
        <v>10</v>
      </c>
      <c r="G7" s="183"/>
      <c r="H7" s="183"/>
      <c r="I7" s="183"/>
      <c r="J7" s="184"/>
    </row>
    <row r="8" spans="2:12" ht="26.25" x14ac:dyDescent="0.25">
      <c r="B8" s="182"/>
      <c r="C8" s="183"/>
      <c r="D8" s="183"/>
      <c r="E8" s="183"/>
      <c r="F8" s="187" t="s">
        <v>1829</v>
      </c>
      <c r="G8" s="183"/>
      <c r="H8" s="183"/>
      <c r="I8" s="183"/>
      <c r="J8" s="184"/>
    </row>
    <row r="9" spans="2:12" ht="21" x14ac:dyDescent="0.25">
      <c r="B9" s="182"/>
      <c r="C9" s="183"/>
      <c r="D9" s="183"/>
      <c r="E9" s="183"/>
      <c r="F9" s="188" t="s">
        <v>1837</v>
      </c>
      <c r="G9" s="183"/>
      <c r="H9" s="183"/>
      <c r="I9" s="183"/>
      <c r="J9" s="184"/>
      <c r="L9" s="189"/>
    </row>
    <row r="10" spans="2:12" ht="21" x14ac:dyDescent="0.25">
      <c r="B10" s="182"/>
      <c r="C10" s="183"/>
      <c r="D10" s="183"/>
      <c r="E10" s="183"/>
      <c r="F10" s="188" t="s">
        <v>1838</v>
      </c>
      <c r="G10" s="183"/>
      <c r="H10" s="183"/>
      <c r="I10" s="183"/>
      <c r="J10" s="184"/>
    </row>
    <row r="11" spans="2:12" ht="21" x14ac:dyDescent="0.25">
      <c r="B11" s="182"/>
      <c r="C11" s="183"/>
      <c r="D11" s="183"/>
      <c r="E11" s="183"/>
      <c r="F11" s="188"/>
      <c r="G11" s="183"/>
      <c r="H11" s="183"/>
      <c r="I11" s="183"/>
      <c r="J11" s="184"/>
    </row>
    <row r="12" spans="2:12" x14ac:dyDescent="0.25">
      <c r="B12" s="182"/>
      <c r="C12" s="183"/>
      <c r="D12" s="183"/>
      <c r="E12" s="183"/>
      <c r="F12" s="183"/>
      <c r="G12" s="183"/>
      <c r="H12" s="183"/>
      <c r="I12" s="183"/>
      <c r="J12" s="184"/>
    </row>
    <row r="13" spans="2:12" x14ac:dyDescent="0.25">
      <c r="B13" s="182"/>
      <c r="C13" s="183"/>
      <c r="D13" s="183"/>
      <c r="E13" s="183"/>
      <c r="F13" s="183"/>
      <c r="G13" s="183"/>
      <c r="H13" s="183"/>
      <c r="I13" s="183"/>
      <c r="J13" s="184"/>
    </row>
    <row r="14" spans="2:12" x14ac:dyDescent="0.25">
      <c r="B14" s="182"/>
      <c r="C14" s="183"/>
      <c r="D14" s="183"/>
      <c r="E14" s="183"/>
      <c r="F14" s="183"/>
      <c r="G14" s="183"/>
      <c r="H14" s="183"/>
      <c r="I14" s="183"/>
      <c r="J14" s="184"/>
    </row>
    <row r="15" spans="2:12" x14ac:dyDescent="0.25">
      <c r="B15" s="182"/>
      <c r="C15" s="183"/>
      <c r="D15" s="183"/>
      <c r="E15" s="183"/>
      <c r="F15" s="183"/>
      <c r="G15" s="183"/>
      <c r="H15" s="183"/>
      <c r="I15" s="183"/>
      <c r="J15" s="184"/>
    </row>
    <row r="16" spans="2:12" x14ac:dyDescent="0.25">
      <c r="B16" s="182"/>
      <c r="C16" s="183"/>
      <c r="D16" s="183"/>
      <c r="E16" s="183"/>
      <c r="F16" s="183"/>
      <c r="G16" s="183"/>
      <c r="H16" s="183"/>
      <c r="I16" s="183"/>
      <c r="J16" s="184"/>
    </row>
    <row r="17" spans="2:10" x14ac:dyDescent="0.25">
      <c r="B17" s="182"/>
      <c r="C17" s="183"/>
      <c r="D17" s="183"/>
      <c r="E17" s="183"/>
      <c r="F17" s="183"/>
      <c r="G17" s="183"/>
      <c r="H17" s="183"/>
      <c r="I17" s="183"/>
      <c r="J17" s="184"/>
    </row>
    <row r="18" spans="2:10" x14ac:dyDescent="0.25">
      <c r="B18" s="182"/>
      <c r="C18" s="183"/>
      <c r="D18" s="183"/>
      <c r="E18" s="183"/>
      <c r="F18" s="183"/>
      <c r="G18" s="183"/>
      <c r="H18" s="183"/>
      <c r="I18" s="183"/>
      <c r="J18" s="184"/>
    </row>
    <row r="19" spans="2:10" x14ac:dyDescent="0.25">
      <c r="B19" s="182"/>
      <c r="C19" s="183"/>
      <c r="D19" s="183"/>
      <c r="E19" s="183"/>
      <c r="F19" s="183"/>
      <c r="G19" s="183"/>
      <c r="H19" s="183"/>
      <c r="I19" s="183"/>
      <c r="J19" s="184"/>
    </row>
    <row r="20" spans="2:10" x14ac:dyDescent="0.25">
      <c r="B20" s="182"/>
      <c r="C20" s="183"/>
      <c r="D20" s="183"/>
      <c r="E20" s="183"/>
      <c r="F20" s="183"/>
      <c r="G20" s="183"/>
      <c r="H20" s="183"/>
      <c r="I20" s="183"/>
      <c r="J20" s="184"/>
    </row>
    <row r="21" spans="2:10" x14ac:dyDescent="0.25">
      <c r="B21" s="182"/>
      <c r="C21" s="183"/>
      <c r="D21" s="183"/>
      <c r="E21" s="183"/>
      <c r="F21" s="183"/>
      <c r="G21" s="183"/>
      <c r="H21" s="183"/>
      <c r="I21" s="183"/>
      <c r="J21" s="184"/>
    </row>
    <row r="22" spans="2:10" x14ac:dyDescent="0.25">
      <c r="B22" s="182"/>
      <c r="C22" s="183"/>
      <c r="D22" s="183"/>
      <c r="E22" s="183"/>
      <c r="F22" s="190" t="s">
        <v>1830</v>
      </c>
      <c r="G22" s="183"/>
      <c r="H22" s="183"/>
      <c r="I22" s="183"/>
      <c r="J22" s="184"/>
    </row>
    <row r="23" spans="2:10" x14ac:dyDescent="0.25">
      <c r="B23" s="182"/>
      <c r="C23" s="183"/>
      <c r="D23" s="183"/>
      <c r="E23" s="183"/>
      <c r="F23" s="191"/>
      <c r="G23" s="183"/>
      <c r="H23" s="183"/>
      <c r="I23" s="183"/>
      <c r="J23" s="184"/>
    </row>
    <row r="24" spans="2:10" x14ac:dyDescent="0.25">
      <c r="B24" s="182"/>
      <c r="C24" s="183"/>
      <c r="D24" s="209" t="s">
        <v>1831</v>
      </c>
      <c r="E24" s="210" t="s">
        <v>1832</v>
      </c>
      <c r="F24" s="210"/>
      <c r="G24" s="210"/>
      <c r="H24" s="210"/>
      <c r="I24" s="183"/>
      <c r="J24" s="184"/>
    </row>
    <row r="25" spans="2:10" x14ac:dyDescent="0.25">
      <c r="B25" s="182"/>
      <c r="C25" s="183"/>
      <c r="D25" s="183"/>
      <c r="H25" s="183"/>
      <c r="I25" s="183"/>
      <c r="J25" s="184"/>
    </row>
    <row r="26" spans="2:10" x14ac:dyDescent="0.25">
      <c r="B26" s="182"/>
      <c r="C26" s="183"/>
      <c r="D26" s="209" t="s">
        <v>1833</v>
      </c>
      <c r="E26" s="210"/>
      <c r="F26" s="210"/>
      <c r="G26" s="210"/>
      <c r="H26" s="210"/>
      <c r="I26" s="183"/>
      <c r="J26" s="184"/>
    </row>
    <row r="27" spans="2:10" x14ac:dyDescent="0.25">
      <c r="B27" s="182"/>
      <c r="C27" s="183"/>
      <c r="D27" s="192"/>
      <c r="E27" s="192"/>
      <c r="F27" s="192"/>
      <c r="G27" s="192"/>
      <c r="H27" s="192"/>
      <c r="I27" s="183"/>
      <c r="J27" s="184"/>
    </row>
    <row r="28" spans="2:10" x14ac:dyDescent="0.25">
      <c r="B28" s="182"/>
      <c r="C28" s="183"/>
      <c r="D28" s="214"/>
      <c r="E28" s="215"/>
      <c r="F28" s="215"/>
      <c r="G28" s="215"/>
      <c r="H28" s="215"/>
      <c r="I28" s="183"/>
      <c r="J28" s="184"/>
    </row>
    <row r="29" spans="2:10" x14ac:dyDescent="0.25">
      <c r="B29" s="182"/>
      <c r="C29" s="183"/>
      <c r="D29" s="193"/>
      <c r="E29" s="193"/>
      <c r="F29" s="193"/>
      <c r="G29" s="193"/>
      <c r="H29" s="193"/>
      <c r="I29" s="183"/>
      <c r="J29" s="184"/>
    </row>
    <row r="30" spans="2:10" x14ac:dyDescent="0.25">
      <c r="B30" s="182"/>
      <c r="C30" s="183"/>
      <c r="D30" s="214"/>
      <c r="E30" s="215"/>
      <c r="F30" s="215"/>
      <c r="G30" s="215"/>
      <c r="H30" s="215"/>
      <c r="I30" s="183"/>
      <c r="J30" s="184"/>
    </row>
    <row r="31" spans="2:10" x14ac:dyDescent="0.25">
      <c r="B31" s="182"/>
      <c r="C31" s="183"/>
      <c r="D31" s="192"/>
      <c r="E31" s="192"/>
      <c r="F31" s="192"/>
      <c r="G31" s="192"/>
      <c r="H31" s="192"/>
      <c r="I31" s="183"/>
      <c r="J31" s="184"/>
    </row>
    <row r="32" spans="2:10" x14ac:dyDescent="0.25">
      <c r="B32" s="182"/>
      <c r="C32" s="183"/>
      <c r="D32" s="209" t="s">
        <v>1834</v>
      </c>
      <c r="E32" s="210" t="s">
        <v>1832</v>
      </c>
      <c r="F32" s="210"/>
      <c r="G32" s="210"/>
      <c r="H32" s="210"/>
      <c r="I32" s="183"/>
      <c r="J32" s="184"/>
    </row>
    <row r="33" spans="2:10" x14ac:dyDescent="0.25">
      <c r="B33" s="182"/>
      <c r="C33" s="183"/>
      <c r="I33" s="183"/>
      <c r="J33" s="184"/>
    </row>
    <row r="34" spans="2:10" x14ac:dyDescent="0.25">
      <c r="B34" s="182"/>
      <c r="C34" s="183"/>
      <c r="D34" s="209" t="s">
        <v>1835</v>
      </c>
      <c r="E34" s="210" t="s">
        <v>1832</v>
      </c>
      <c r="F34" s="210"/>
      <c r="G34" s="210"/>
      <c r="H34" s="210"/>
      <c r="I34" s="183"/>
      <c r="J34" s="184"/>
    </row>
    <row r="35" spans="2:10" x14ac:dyDescent="0.25">
      <c r="B35" s="182"/>
      <c r="C35" s="183"/>
      <c r="D35" s="183"/>
      <c r="E35" s="183"/>
      <c r="F35" s="183"/>
      <c r="G35" s="183"/>
      <c r="H35" s="183"/>
      <c r="I35" s="183"/>
      <c r="J35" s="184"/>
    </row>
    <row r="36" spans="2:10" x14ac:dyDescent="0.25">
      <c r="B36" s="182"/>
      <c r="C36" s="183"/>
      <c r="D36" s="211"/>
      <c r="E36" s="212"/>
      <c r="F36" s="212"/>
      <c r="G36" s="212"/>
      <c r="H36" s="212"/>
      <c r="I36" s="183"/>
      <c r="J36" s="184"/>
    </row>
    <row r="37" spans="2:10" x14ac:dyDescent="0.25">
      <c r="B37" s="182"/>
      <c r="C37" s="183"/>
      <c r="D37" s="183"/>
      <c r="E37" s="183"/>
      <c r="F37" s="191"/>
      <c r="G37" s="183"/>
      <c r="H37" s="183"/>
      <c r="I37" s="183"/>
      <c r="J37" s="184"/>
    </row>
    <row r="38" spans="2:10" x14ac:dyDescent="0.25">
      <c r="B38" s="182"/>
      <c r="C38" s="183"/>
      <c r="D38" s="213" t="s">
        <v>1836</v>
      </c>
      <c r="E38" s="212"/>
      <c r="F38" s="212"/>
      <c r="G38" s="212"/>
      <c r="H38" s="212"/>
      <c r="I38" s="183"/>
      <c r="J38" s="184"/>
    </row>
    <row r="39" spans="2:10" x14ac:dyDescent="0.25">
      <c r="B39" s="182"/>
      <c r="C39" s="183"/>
      <c r="I39" s="183"/>
      <c r="J39" s="184"/>
    </row>
    <row r="40" spans="2:10" x14ac:dyDescent="0.25">
      <c r="B40" s="182"/>
      <c r="C40" s="183"/>
      <c r="D40" s="214"/>
      <c r="E40" s="215"/>
      <c r="F40" s="215"/>
      <c r="G40" s="215"/>
      <c r="H40" s="215"/>
      <c r="I40" s="183"/>
      <c r="J40" s="184"/>
    </row>
    <row r="41" spans="2:10" x14ac:dyDescent="0.25">
      <c r="B41" s="182"/>
      <c r="C41" s="183"/>
      <c r="D41" s="183"/>
      <c r="E41" s="193"/>
      <c r="F41" s="193"/>
      <c r="G41" s="193"/>
      <c r="H41" s="193"/>
      <c r="I41" s="183"/>
      <c r="J41" s="184"/>
    </row>
    <row r="42" spans="2:10" x14ac:dyDescent="0.25">
      <c r="B42" s="182"/>
      <c r="C42" s="183"/>
      <c r="D42" s="214"/>
      <c r="E42" s="215"/>
      <c r="F42" s="215"/>
      <c r="G42" s="215"/>
      <c r="H42" s="215"/>
      <c r="I42" s="183"/>
      <c r="J42" s="184"/>
    </row>
    <row r="43" spans="2:10" ht="15.75" thickBot="1" x14ac:dyDescent="0.3">
      <c r="B43" s="194"/>
      <c r="C43" s="195"/>
      <c r="D43" s="195"/>
      <c r="E43" s="195"/>
      <c r="F43" s="195"/>
      <c r="G43" s="195"/>
      <c r="H43" s="195"/>
      <c r="I43" s="195"/>
      <c r="J43" s="196"/>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xr:uid="{F4CDEF36-7680-43D0-BED8-47D09118FE87}"/>
    <hyperlink ref="D26:H26" location="'B1. HTT Mortgage Assets'!A1" display="Worksheet B1: HTT Mortgage Assets" xr:uid="{910F6A42-F9D7-4865-A4B8-691746C93C33}"/>
    <hyperlink ref="D32:H32" location="'C. HTT Harmonised Glossary'!A1" display="Worksheet C: HTT Harmonised Glossary" xr:uid="{8439F0AD-58BA-402B-BB03-BF6D35C874AB}"/>
    <hyperlink ref="D34:H34" location="Disclaimer!A1" display="Disclaimer" xr:uid="{1E2ABC1B-0AC6-46D2-9A07-E384D9884A2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G59"/>
  <sheetViews>
    <sheetView topLeftCell="A40" zoomScaleNormal="100" workbookViewId="0">
      <selection activeCell="B58" sqref="B58"/>
    </sheetView>
  </sheetViews>
  <sheetFormatPr defaultRowHeight="12.75" x14ac:dyDescent="0.2"/>
  <cols>
    <col min="1" max="1" width="0.42578125" customWidth="1"/>
    <col min="2" max="3" width="14.7109375" customWidth="1"/>
    <col min="4" max="4" width="24.85546875" customWidth="1"/>
    <col min="5" max="5" width="13.5703125" customWidth="1"/>
    <col min="6" max="6" width="17.7109375" customWidth="1"/>
    <col min="7" max="8" width="0.28515625" customWidth="1"/>
    <col min="9" max="9" width="4.7109375" customWidth="1"/>
  </cols>
  <sheetData>
    <row r="1" spans="2:7" s="1" customFormat="1" ht="9" customHeight="1" x14ac:dyDescent="0.15">
      <c r="B1" s="222"/>
    </row>
    <row r="2" spans="2:7" s="1" customFormat="1" ht="22.9" customHeight="1" x14ac:dyDescent="0.15">
      <c r="B2" s="222"/>
      <c r="D2" s="227" t="s">
        <v>0</v>
      </c>
      <c r="E2" s="227"/>
      <c r="F2" s="227"/>
      <c r="G2" s="227"/>
    </row>
    <row r="3" spans="2:7" s="1" customFormat="1" ht="5.85" customHeight="1" x14ac:dyDescent="0.15">
      <c r="B3" s="222"/>
    </row>
    <row r="4" spans="2:7" s="1" customFormat="1" ht="34.15" customHeight="1" x14ac:dyDescent="0.15">
      <c r="B4" s="223" t="s">
        <v>1066</v>
      </c>
      <c r="C4" s="223"/>
      <c r="D4" s="223"/>
      <c r="E4" s="223"/>
      <c r="F4" s="223"/>
    </row>
    <row r="5" spans="2:7" s="1" customFormat="1" ht="6.4" customHeight="1" x14ac:dyDescent="0.15"/>
    <row r="6" spans="2:7" s="1" customFormat="1" ht="24.6" customHeight="1" x14ac:dyDescent="0.15">
      <c r="B6" s="20" t="s">
        <v>1068</v>
      </c>
      <c r="C6" s="16">
        <v>44773</v>
      </c>
      <c r="D6" s="52" t="s">
        <v>1067</v>
      </c>
    </row>
    <row r="7" spans="2:7" s="1" customFormat="1" ht="4.3499999999999996" customHeight="1" x14ac:dyDescent="0.15"/>
    <row r="8" spans="2:7" s="1" customFormat="1" ht="19.149999999999999" customHeight="1" x14ac:dyDescent="0.15">
      <c r="B8" s="234" t="s">
        <v>1069</v>
      </c>
      <c r="C8" s="234"/>
      <c r="D8" s="234"/>
      <c r="E8" s="234"/>
      <c r="F8" s="234"/>
    </row>
    <row r="9" spans="2:7" s="1" customFormat="1" ht="11.1" customHeight="1" x14ac:dyDescent="0.15"/>
    <row r="10" spans="2:7" s="1" customFormat="1" ht="18.2" customHeight="1" x14ac:dyDescent="0.15">
      <c r="B10" s="239" t="s">
        <v>1070</v>
      </c>
      <c r="C10" s="239"/>
      <c r="D10" s="239"/>
    </row>
    <row r="11" spans="2:7" s="1" customFormat="1" ht="5.25" customHeight="1" x14ac:dyDescent="0.15"/>
    <row r="12" spans="2:7" s="1" customFormat="1" ht="17.100000000000001" customHeight="1" x14ac:dyDescent="0.15">
      <c r="B12" s="240" t="s">
        <v>1031</v>
      </c>
      <c r="C12" s="240"/>
      <c r="D12" s="240"/>
      <c r="E12" s="240"/>
      <c r="F12" s="39">
        <v>2951181409.0500002</v>
      </c>
    </row>
    <row r="13" spans="2:7" s="1" customFormat="1" ht="17.100000000000001" customHeight="1" x14ac:dyDescent="0.15">
      <c r="B13" s="238" t="s">
        <v>1032</v>
      </c>
      <c r="C13" s="238"/>
      <c r="D13" s="238"/>
      <c r="E13" s="238"/>
      <c r="F13" s="40">
        <v>2951181409.0500002</v>
      </c>
    </row>
    <row r="14" spans="2:7" s="1" customFormat="1" ht="17.100000000000001" customHeight="1" x14ac:dyDescent="0.15">
      <c r="B14" s="238" t="s">
        <v>1033</v>
      </c>
      <c r="C14" s="238"/>
      <c r="D14" s="238"/>
      <c r="E14" s="238"/>
      <c r="F14" s="40">
        <v>361034778.02999997</v>
      </c>
    </row>
    <row r="15" spans="2:7" s="1" customFormat="1" ht="17.100000000000001" customHeight="1" x14ac:dyDescent="0.15">
      <c r="B15" s="238" t="s">
        <v>456</v>
      </c>
      <c r="C15" s="238"/>
      <c r="D15" s="238"/>
      <c r="E15" s="238"/>
      <c r="F15" s="40">
        <v>24157</v>
      </c>
    </row>
    <row r="16" spans="2:7" s="1" customFormat="1" ht="17.100000000000001" customHeight="1" x14ac:dyDescent="0.15">
      <c r="B16" s="238" t="s">
        <v>1034</v>
      </c>
      <c r="C16" s="238"/>
      <c r="D16" s="238"/>
      <c r="E16" s="238"/>
      <c r="F16" s="40">
        <v>42987</v>
      </c>
    </row>
    <row r="17" spans="2:6" s="1" customFormat="1" ht="17.100000000000001" customHeight="1" x14ac:dyDescent="0.15">
      <c r="B17" s="238" t="s">
        <v>1035</v>
      </c>
      <c r="C17" s="238"/>
      <c r="D17" s="238"/>
      <c r="E17" s="238"/>
      <c r="F17" s="40">
        <v>122166.718096204</v>
      </c>
    </row>
    <row r="18" spans="2:6" s="1" customFormat="1" ht="17.100000000000001" customHeight="1" x14ac:dyDescent="0.15">
      <c r="B18" s="238" t="s">
        <v>1036</v>
      </c>
      <c r="C18" s="238"/>
      <c r="D18" s="238"/>
      <c r="E18" s="238"/>
      <c r="F18" s="40">
        <v>68652.881314118</v>
      </c>
    </row>
    <row r="19" spans="2:6" s="1" customFormat="1" ht="17.100000000000001" customHeight="1" x14ac:dyDescent="0.15">
      <c r="B19" s="238" t="s">
        <v>1037</v>
      </c>
      <c r="C19" s="238"/>
      <c r="D19" s="238"/>
      <c r="E19" s="238"/>
      <c r="F19" s="41">
        <v>0.52218375968793895</v>
      </c>
    </row>
    <row r="20" spans="2:6" s="1" customFormat="1" ht="17.100000000000001" customHeight="1" x14ac:dyDescent="0.15">
      <c r="B20" s="238" t="s">
        <v>1038</v>
      </c>
      <c r="C20" s="238"/>
      <c r="D20" s="238"/>
      <c r="E20" s="238"/>
      <c r="F20" s="41">
        <v>0.57005339186287696</v>
      </c>
    </row>
    <row r="21" spans="2:6" s="1" customFormat="1" ht="17.100000000000001" customHeight="1" x14ac:dyDescent="0.15">
      <c r="B21" s="238" t="s">
        <v>1039</v>
      </c>
      <c r="C21" s="238"/>
      <c r="D21" s="238"/>
      <c r="E21" s="238"/>
      <c r="F21" s="42">
        <v>4.1640922113714796</v>
      </c>
    </row>
    <row r="22" spans="2:6" s="1" customFormat="1" ht="17.100000000000001" customHeight="1" x14ac:dyDescent="0.15">
      <c r="B22" s="238" t="s">
        <v>1040</v>
      </c>
      <c r="C22" s="238"/>
      <c r="D22" s="238"/>
      <c r="E22" s="238"/>
      <c r="F22" s="42">
        <v>14.006185523251499</v>
      </c>
    </row>
    <row r="23" spans="2:6" s="1" customFormat="1" ht="17.100000000000001" customHeight="1" x14ac:dyDescent="0.15">
      <c r="B23" s="238" t="s">
        <v>1041</v>
      </c>
      <c r="C23" s="238"/>
      <c r="D23" s="238"/>
      <c r="E23" s="238"/>
      <c r="F23" s="42">
        <v>18.170201838382699</v>
      </c>
    </row>
    <row r="24" spans="2:6" s="1" customFormat="1" ht="17.100000000000001" customHeight="1" x14ac:dyDescent="0.15">
      <c r="B24" s="238" t="s">
        <v>1042</v>
      </c>
      <c r="C24" s="238"/>
      <c r="D24" s="238"/>
      <c r="E24" s="238"/>
      <c r="F24" s="41">
        <v>0.93339460701832</v>
      </c>
    </row>
    <row r="25" spans="2:6" s="1" customFormat="1" ht="17.100000000000001" customHeight="1" x14ac:dyDescent="0.15">
      <c r="B25" s="238" t="s">
        <v>1043</v>
      </c>
      <c r="C25" s="238"/>
      <c r="D25" s="238"/>
      <c r="E25" s="238"/>
      <c r="F25" s="41">
        <v>6.6605392981679001E-2</v>
      </c>
    </row>
    <row r="26" spans="2:6" s="1" customFormat="1" ht="17.100000000000001" customHeight="1" x14ac:dyDescent="0.15">
      <c r="B26" s="238" t="s">
        <v>1044</v>
      </c>
      <c r="C26" s="238"/>
      <c r="D26" s="238"/>
      <c r="E26" s="238"/>
      <c r="F26" s="41">
        <v>1.6678884369093299E-2</v>
      </c>
    </row>
    <row r="27" spans="2:6" s="1" customFormat="1" ht="17.100000000000001" customHeight="1" x14ac:dyDescent="0.15">
      <c r="B27" s="238" t="s">
        <v>1045</v>
      </c>
      <c r="C27" s="238"/>
      <c r="D27" s="238"/>
      <c r="E27" s="238"/>
      <c r="F27" s="41">
        <v>1.68736808168919E-2</v>
      </c>
    </row>
    <row r="28" spans="2:6" s="1" customFormat="1" ht="17.100000000000001" customHeight="1" x14ac:dyDescent="0.15">
      <c r="B28" s="238" t="s">
        <v>1046</v>
      </c>
      <c r="C28" s="238"/>
      <c r="D28" s="238"/>
      <c r="E28" s="238"/>
      <c r="F28" s="41">
        <v>1.3949046052673299E-2</v>
      </c>
    </row>
    <row r="29" spans="2:6" s="1" customFormat="1" ht="17.100000000000001" customHeight="1" x14ac:dyDescent="0.15">
      <c r="B29" s="238" t="s">
        <v>1047</v>
      </c>
      <c r="C29" s="238"/>
      <c r="D29" s="238"/>
      <c r="E29" s="238"/>
      <c r="F29" s="42">
        <v>7.3013437682343501</v>
      </c>
    </row>
    <row r="30" spans="2:6" s="1" customFormat="1" ht="17.100000000000001" customHeight="1" x14ac:dyDescent="0.15">
      <c r="B30" s="236" t="s">
        <v>1048</v>
      </c>
      <c r="C30" s="236"/>
      <c r="D30" s="236"/>
      <c r="E30" s="236"/>
      <c r="F30" s="43">
        <v>6.8689688875252601</v>
      </c>
    </row>
    <row r="31" spans="2:6" s="1" customFormat="1" ht="5.25" customHeight="1" x14ac:dyDescent="0.15"/>
    <row r="32" spans="2:6" s="1" customFormat="1" ht="19.149999999999999" customHeight="1" x14ac:dyDescent="0.15">
      <c r="B32" s="234" t="s">
        <v>1071</v>
      </c>
      <c r="C32" s="234"/>
      <c r="D32" s="234"/>
      <c r="E32" s="234"/>
      <c r="F32" s="234"/>
    </row>
    <row r="33" spans="2:6" s="1" customFormat="1" ht="5.25" customHeight="1" x14ac:dyDescent="0.15"/>
    <row r="34" spans="2:6" s="1" customFormat="1" ht="21.4" customHeight="1" x14ac:dyDescent="0.2">
      <c r="B34" s="237" t="s">
        <v>1049</v>
      </c>
      <c r="C34" s="237"/>
      <c r="D34" s="237"/>
      <c r="E34" s="237"/>
      <c r="F34" s="30">
        <v>121449007.48</v>
      </c>
    </row>
    <row r="35" spans="2:6" s="1" customFormat="1" ht="5.25" customHeight="1" x14ac:dyDescent="0.15"/>
    <row r="36" spans="2:6" s="1" customFormat="1" ht="19.149999999999999" customHeight="1" x14ac:dyDescent="0.15">
      <c r="B36" s="234" t="s">
        <v>1072</v>
      </c>
      <c r="C36" s="234"/>
      <c r="D36" s="234"/>
      <c r="E36" s="234"/>
      <c r="F36" s="234"/>
    </row>
    <row r="37" spans="2:6" s="1" customFormat="1" ht="5.25" customHeight="1" x14ac:dyDescent="0.15"/>
    <row r="38" spans="2:6" s="1" customFormat="1" ht="13.35" customHeight="1" x14ac:dyDescent="0.15">
      <c r="B38" s="44"/>
      <c r="C38" s="45" t="s">
        <v>1050</v>
      </c>
      <c r="D38" s="45" t="s">
        <v>1050</v>
      </c>
      <c r="E38" s="45" t="s">
        <v>1050</v>
      </c>
    </row>
    <row r="39" spans="2:6" s="1" customFormat="1" ht="10.7" customHeight="1" x14ac:dyDescent="0.15">
      <c r="B39" s="46" t="s">
        <v>892</v>
      </c>
      <c r="C39" s="47" t="s">
        <v>1051</v>
      </c>
      <c r="D39" s="47" t="s">
        <v>1052</v>
      </c>
      <c r="E39" s="47" t="s">
        <v>1053</v>
      </c>
    </row>
    <row r="40" spans="2:6" s="1" customFormat="1" ht="14.45" customHeight="1" x14ac:dyDescent="0.15">
      <c r="B40" s="48" t="s">
        <v>12</v>
      </c>
      <c r="C40" s="6" t="s">
        <v>1054</v>
      </c>
      <c r="D40" s="6" t="s">
        <v>1054</v>
      </c>
      <c r="E40" s="6" t="s">
        <v>1054</v>
      </c>
    </row>
    <row r="41" spans="2:6" s="1" customFormat="1" ht="12.75" customHeight="1" x14ac:dyDescent="0.15">
      <c r="B41" s="49" t="s">
        <v>930</v>
      </c>
      <c r="C41" s="50" t="s">
        <v>1055</v>
      </c>
      <c r="D41" s="50" t="s">
        <v>1056</v>
      </c>
      <c r="E41" s="50" t="s">
        <v>1057</v>
      </c>
    </row>
    <row r="42" spans="2:6" s="1" customFormat="1" ht="12.75" customHeight="1" x14ac:dyDescent="0.15">
      <c r="B42" s="48" t="s">
        <v>934</v>
      </c>
      <c r="C42" s="6" t="s">
        <v>3</v>
      </c>
      <c r="D42" s="6" t="s">
        <v>3</v>
      </c>
      <c r="E42" s="6" t="s">
        <v>3</v>
      </c>
    </row>
    <row r="43" spans="2:6" s="1" customFormat="1" ht="12.75" customHeight="1" x14ac:dyDescent="0.15">
      <c r="B43" s="49" t="s">
        <v>1058</v>
      </c>
      <c r="C43" s="8">
        <v>2000000</v>
      </c>
      <c r="D43" s="8">
        <v>6000000</v>
      </c>
      <c r="E43" s="8">
        <v>5000000</v>
      </c>
    </row>
    <row r="44" spans="2:6" s="1" customFormat="1" ht="12.75" customHeight="1" x14ac:dyDescent="0.15">
      <c r="B44" s="49" t="s">
        <v>932</v>
      </c>
      <c r="C44" s="7">
        <v>43385</v>
      </c>
      <c r="D44" s="7">
        <v>43180</v>
      </c>
      <c r="E44" s="7">
        <v>44587</v>
      </c>
    </row>
    <row r="45" spans="2:6" s="1" customFormat="1" ht="12.75" customHeight="1" x14ac:dyDescent="0.15">
      <c r="B45" s="49" t="s">
        <v>933</v>
      </c>
      <c r="C45" s="7">
        <v>46195</v>
      </c>
      <c r="D45" s="7">
        <v>46926</v>
      </c>
      <c r="E45" s="7">
        <v>48143</v>
      </c>
    </row>
    <row r="46" spans="2:6" s="1" customFormat="1" ht="12.75" customHeight="1" x14ac:dyDescent="0.15">
      <c r="B46" s="49" t="s">
        <v>935</v>
      </c>
      <c r="C46" s="6" t="s">
        <v>1059</v>
      </c>
      <c r="D46" s="6" t="s">
        <v>1059</v>
      </c>
      <c r="E46" s="6" t="s">
        <v>1059</v>
      </c>
    </row>
    <row r="47" spans="2:6" s="1" customFormat="1" ht="12.75" customHeight="1" x14ac:dyDescent="0.15">
      <c r="B47" s="48" t="s">
        <v>936</v>
      </c>
      <c r="C47" s="9">
        <v>0.01</v>
      </c>
      <c r="D47" s="9">
        <v>8.0000000000000002E-3</v>
      </c>
      <c r="E47" s="9">
        <v>0</v>
      </c>
    </row>
    <row r="48" spans="2:6" s="1" customFormat="1" ht="12.2" customHeight="1" x14ac:dyDescent="0.15">
      <c r="B48" s="48" t="s">
        <v>1060</v>
      </c>
      <c r="C48" s="6" t="s">
        <v>1061</v>
      </c>
      <c r="D48" s="6" t="s">
        <v>1061</v>
      </c>
      <c r="E48" s="6" t="s">
        <v>1061</v>
      </c>
    </row>
    <row r="49" spans="2:6" s="1" customFormat="1" ht="10.7" customHeight="1" x14ac:dyDescent="0.15">
      <c r="B49" s="48" t="s">
        <v>1062</v>
      </c>
      <c r="C49" s="6" t="s">
        <v>1063</v>
      </c>
      <c r="D49" s="6" t="s">
        <v>1063</v>
      </c>
      <c r="E49" s="6" t="s">
        <v>1063</v>
      </c>
    </row>
    <row r="50" spans="2:6" s="1" customFormat="1" ht="14.85" customHeight="1" x14ac:dyDescent="0.15">
      <c r="B50" s="48" t="s">
        <v>1064</v>
      </c>
      <c r="C50" s="6" t="s">
        <v>1065</v>
      </c>
      <c r="D50" s="6" t="s">
        <v>1065</v>
      </c>
      <c r="E50" s="6" t="s">
        <v>1065</v>
      </c>
    </row>
    <row r="51" spans="2:6" s="1" customFormat="1" ht="26.1" customHeight="1" x14ac:dyDescent="0.15"/>
    <row r="52" spans="2:6" s="1" customFormat="1" ht="19.149999999999999" customHeight="1" x14ac:dyDescent="0.15">
      <c r="B52" s="234" t="s">
        <v>1073</v>
      </c>
      <c r="C52" s="234"/>
      <c r="D52" s="234"/>
      <c r="E52" s="234"/>
      <c r="F52" s="234"/>
    </row>
    <row r="53" spans="2:6" s="1" customFormat="1" ht="5.25" customHeight="1" x14ac:dyDescent="0.15"/>
    <row r="54" spans="2:6" s="1" customFormat="1" ht="19.149999999999999" customHeight="1" x14ac:dyDescent="0.15">
      <c r="B54" s="14" t="s">
        <v>1074</v>
      </c>
    </row>
    <row r="55" spans="2:6" s="1" customFormat="1" ht="5.25" customHeight="1" x14ac:dyDescent="0.15"/>
    <row r="56" spans="2:6" s="1" customFormat="1" ht="19.149999999999999" customHeight="1" x14ac:dyDescent="0.15">
      <c r="B56" s="234" t="s">
        <v>1075</v>
      </c>
      <c r="C56" s="234"/>
      <c r="D56" s="234"/>
      <c r="E56" s="234"/>
      <c r="F56" s="234"/>
    </row>
    <row r="57" spans="2:6" s="1" customFormat="1" ht="5.25" customHeight="1" x14ac:dyDescent="0.15"/>
    <row r="58" spans="2:6" s="1" customFormat="1" ht="21.4" customHeight="1" x14ac:dyDescent="0.2">
      <c r="B58" s="51">
        <v>8730813.9499999993</v>
      </c>
      <c r="C58" s="29" t="s">
        <v>3</v>
      </c>
    </row>
    <row r="59" spans="2:6" s="1" customFormat="1" ht="28.7" customHeight="1" x14ac:dyDescent="0.15"/>
  </sheetData>
  <mergeCells count="29">
    <mergeCell ref="B1:B3"/>
    <mergeCell ref="B10:D10"/>
    <mergeCell ref="B12:E12"/>
    <mergeCell ref="B13:E13"/>
    <mergeCell ref="B14:E14"/>
    <mergeCell ref="B22:E22"/>
    <mergeCell ref="B23:E23"/>
    <mergeCell ref="B24:E24"/>
    <mergeCell ref="B15:E15"/>
    <mergeCell ref="B16:E16"/>
    <mergeCell ref="B17:E17"/>
    <mergeCell ref="B18:E18"/>
    <mergeCell ref="B19:E19"/>
    <mergeCell ref="B52:F52"/>
    <mergeCell ref="B56:F56"/>
    <mergeCell ref="B8:F8"/>
    <mergeCell ref="D2:G2"/>
    <mergeCell ref="B30:E30"/>
    <mergeCell ref="B32:F32"/>
    <mergeCell ref="B34:E34"/>
    <mergeCell ref="B36:F36"/>
    <mergeCell ref="B4:F4"/>
    <mergeCell ref="B25:E25"/>
    <mergeCell ref="B26:E26"/>
    <mergeCell ref="B27:E27"/>
    <mergeCell ref="B28:E28"/>
    <mergeCell ref="B29:E29"/>
    <mergeCell ref="B20:E20"/>
    <mergeCell ref="B21:E21"/>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R332"/>
  <sheetViews>
    <sheetView topLeftCell="A211" zoomScaleNormal="100" workbookViewId="0"/>
  </sheetViews>
  <sheetFormatPr defaultRowHeight="12.75" x14ac:dyDescent="0.2"/>
  <cols>
    <col min="1" max="1" width="0.7109375" customWidth="1"/>
    <col min="2" max="2" width="11.7109375" customWidth="1"/>
    <col min="3" max="3" width="0.42578125" customWidth="1"/>
    <col min="4" max="4" width="0.28515625" customWidth="1"/>
    <col min="5" max="5" width="0.42578125" customWidth="1"/>
    <col min="6" max="7" width="0.28515625" customWidth="1"/>
    <col min="8" max="9" width="0.5703125" customWidth="1"/>
    <col min="10" max="10" width="0.7109375" customWidth="1"/>
    <col min="11" max="11" width="0.42578125" customWidth="1"/>
    <col min="12" max="12" width="6" customWidth="1"/>
    <col min="13" max="13" width="7.42578125" customWidth="1"/>
    <col min="14" max="14" width="0.42578125" customWidth="1"/>
    <col min="15" max="15" width="0.28515625" customWidth="1"/>
    <col min="16" max="16" width="0.42578125" customWidth="1"/>
    <col min="17" max="18" width="0.28515625" customWidth="1"/>
    <col min="19" max="20" width="0.5703125" customWidth="1"/>
    <col min="21" max="22" width="0.7109375" customWidth="1"/>
    <col min="23" max="23" width="7.42578125" customWidth="1"/>
    <col min="24" max="24" width="0.42578125" customWidth="1"/>
    <col min="25" max="25" width="0.28515625" customWidth="1"/>
    <col min="26" max="26" width="0.42578125" customWidth="1"/>
    <col min="27" max="28" width="0.28515625" customWidth="1"/>
    <col min="29" max="30" width="0.5703125" customWidth="1"/>
    <col min="31" max="31" width="0.7109375" customWidth="1"/>
    <col min="32" max="32" width="15.28515625" customWidth="1"/>
    <col min="33" max="34" width="0.42578125" customWidth="1"/>
    <col min="35" max="36" width="0.28515625" customWidth="1"/>
    <col min="37" max="37" width="0.140625" customWidth="1"/>
    <col min="38" max="38" width="0.5703125" customWidth="1"/>
    <col min="39" max="39" width="0.28515625" customWidth="1"/>
    <col min="40" max="40" width="1" customWidth="1"/>
    <col min="41" max="41" width="9" customWidth="1"/>
    <col min="42" max="43" width="0.28515625" customWidth="1"/>
    <col min="44" max="44" width="0.7109375" customWidth="1"/>
    <col min="45" max="45" width="0.28515625" customWidth="1"/>
    <col min="46" max="46" width="4.7109375" customWidth="1"/>
  </cols>
  <sheetData>
    <row r="1" spans="2:44" s="1" customFormat="1" ht="9" customHeight="1" x14ac:dyDescent="0.15">
      <c r="B1" s="222"/>
      <c r="C1" s="222"/>
      <c r="D1" s="222"/>
      <c r="E1" s="222"/>
      <c r="F1" s="222"/>
      <c r="G1" s="222"/>
      <c r="H1" s="222"/>
      <c r="I1" s="222"/>
      <c r="J1" s="222"/>
      <c r="K1" s="222"/>
      <c r="L1" s="222"/>
    </row>
    <row r="2" spans="2:44" s="1" customFormat="1" ht="22.9" customHeight="1" x14ac:dyDescent="0.15">
      <c r="B2" s="222"/>
      <c r="C2" s="222"/>
      <c r="D2" s="222"/>
      <c r="E2" s="222"/>
      <c r="F2" s="222"/>
      <c r="G2" s="222"/>
      <c r="H2" s="222"/>
      <c r="I2" s="222"/>
      <c r="J2" s="222"/>
      <c r="K2" s="222"/>
      <c r="L2" s="222"/>
      <c r="M2" s="227" t="s">
        <v>0</v>
      </c>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row>
    <row r="3" spans="2:44" s="1" customFormat="1" ht="6.4" customHeight="1" x14ac:dyDescent="0.15">
      <c r="B3" s="222"/>
      <c r="C3" s="222"/>
      <c r="D3" s="222"/>
      <c r="E3" s="222"/>
      <c r="F3" s="222"/>
      <c r="G3" s="222"/>
      <c r="H3" s="222"/>
      <c r="I3" s="222"/>
      <c r="J3" s="222"/>
      <c r="K3" s="222"/>
      <c r="L3" s="222"/>
    </row>
    <row r="4" spans="2:44" s="1" customFormat="1" ht="2.65" customHeight="1" x14ac:dyDescent="0.15"/>
    <row r="5" spans="2:44" s="1" customFormat="1" ht="33" customHeight="1" x14ac:dyDescent="0.15">
      <c r="B5" s="223" t="s">
        <v>1189</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row>
    <row r="6" spans="2:44" s="1" customFormat="1" ht="6.95" customHeight="1" x14ac:dyDescent="0.15"/>
    <row r="7" spans="2:44" s="1" customFormat="1" ht="2.65" customHeight="1" x14ac:dyDescent="0.15">
      <c r="B7" s="228" t="s">
        <v>1068</v>
      </c>
      <c r="C7" s="228"/>
      <c r="D7" s="228"/>
      <c r="E7" s="228"/>
      <c r="F7" s="228"/>
      <c r="G7" s="228"/>
      <c r="H7" s="228"/>
      <c r="I7" s="228"/>
      <c r="J7" s="228"/>
      <c r="K7" s="228"/>
    </row>
    <row r="8" spans="2:44" s="1" customFormat="1" ht="21.4" customHeight="1" x14ac:dyDescent="0.15">
      <c r="B8" s="228"/>
      <c r="C8" s="228"/>
      <c r="D8" s="228"/>
      <c r="E8" s="228"/>
      <c r="F8" s="228"/>
      <c r="G8" s="228"/>
      <c r="H8" s="228"/>
      <c r="I8" s="228"/>
      <c r="J8" s="228"/>
      <c r="K8" s="228"/>
      <c r="M8" s="225">
        <v>44773</v>
      </c>
      <c r="N8" s="225"/>
      <c r="O8" s="225"/>
      <c r="P8" s="225"/>
      <c r="Q8" s="225"/>
      <c r="R8" s="225"/>
      <c r="S8" s="225"/>
      <c r="T8" s="225"/>
      <c r="U8" s="225"/>
      <c r="V8" s="225"/>
    </row>
    <row r="9" spans="2:44" s="1" customFormat="1" ht="5.25" customHeight="1" x14ac:dyDescent="0.15">
      <c r="B9" s="228"/>
      <c r="C9" s="228"/>
      <c r="D9" s="228"/>
      <c r="E9" s="228"/>
      <c r="F9" s="228"/>
      <c r="G9" s="228"/>
      <c r="H9" s="228"/>
      <c r="I9" s="228"/>
      <c r="J9" s="228"/>
      <c r="K9" s="228"/>
    </row>
    <row r="10" spans="2:44" s="1" customFormat="1" ht="2.1" customHeight="1" x14ac:dyDescent="0.15"/>
    <row r="11" spans="2:44" s="1" customFormat="1" ht="19.149999999999999" customHeight="1" x14ac:dyDescent="0.15">
      <c r="B11" s="234" t="s">
        <v>1190</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row>
    <row r="12" spans="2:44" s="1" customFormat="1" ht="5.25" customHeight="1" x14ac:dyDescent="0.15"/>
    <row r="13" spans="2:44" s="1" customFormat="1" ht="14.85" customHeight="1" x14ac:dyDescent="0.15">
      <c r="B13" s="249"/>
      <c r="C13" s="249"/>
      <c r="D13" s="249"/>
      <c r="E13" s="249"/>
      <c r="F13" s="249"/>
      <c r="G13" s="249"/>
      <c r="H13" s="249"/>
      <c r="I13" s="249"/>
      <c r="J13" s="249"/>
      <c r="K13" s="232" t="s">
        <v>1076</v>
      </c>
      <c r="L13" s="232"/>
      <c r="M13" s="232"/>
      <c r="N13" s="232"/>
      <c r="O13" s="232"/>
      <c r="P13" s="232"/>
      <c r="Q13" s="232"/>
      <c r="R13" s="232"/>
      <c r="S13" s="232"/>
      <c r="T13" s="232"/>
      <c r="U13" s="232"/>
      <c r="V13" s="232" t="s">
        <v>1077</v>
      </c>
      <c r="W13" s="232"/>
      <c r="X13" s="232"/>
      <c r="Y13" s="232"/>
      <c r="Z13" s="232"/>
      <c r="AA13" s="232"/>
      <c r="AB13" s="232"/>
      <c r="AC13" s="232"/>
      <c r="AD13" s="232"/>
      <c r="AE13" s="232"/>
      <c r="AF13" s="232" t="s">
        <v>1078</v>
      </c>
      <c r="AG13" s="232"/>
      <c r="AH13" s="232"/>
      <c r="AI13" s="232"/>
      <c r="AJ13" s="232"/>
      <c r="AK13" s="232"/>
      <c r="AL13" s="232"/>
      <c r="AM13" s="232"/>
      <c r="AN13" s="232"/>
      <c r="AO13" s="10" t="s">
        <v>1077</v>
      </c>
    </row>
    <row r="14" spans="2:44" s="1" customFormat="1" ht="12.2" customHeight="1" x14ac:dyDescent="0.15">
      <c r="B14" s="250" t="s">
        <v>560</v>
      </c>
      <c r="C14" s="250"/>
      <c r="D14" s="250"/>
      <c r="E14" s="250"/>
      <c r="F14" s="250"/>
      <c r="G14" s="250"/>
      <c r="H14" s="250"/>
      <c r="I14" s="250"/>
      <c r="J14" s="250"/>
      <c r="K14" s="245">
        <v>489681894.109999</v>
      </c>
      <c r="L14" s="245"/>
      <c r="M14" s="245"/>
      <c r="N14" s="245"/>
      <c r="O14" s="245"/>
      <c r="P14" s="245"/>
      <c r="Q14" s="245"/>
      <c r="R14" s="245"/>
      <c r="S14" s="245"/>
      <c r="T14" s="245"/>
      <c r="U14" s="245"/>
      <c r="V14" s="243">
        <v>0.16592741219104901</v>
      </c>
      <c r="W14" s="243"/>
      <c r="X14" s="243"/>
      <c r="Y14" s="243"/>
      <c r="Z14" s="243"/>
      <c r="AA14" s="243"/>
      <c r="AB14" s="243"/>
      <c r="AC14" s="243"/>
      <c r="AD14" s="243"/>
      <c r="AE14" s="243"/>
      <c r="AF14" s="241">
        <v>6917</v>
      </c>
      <c r="AG14" s="241"/>
      <c r="AH14" s="241"/>
      <c r="AI14" s="241"/>
      <c r="AJ14" s="241"/>
      <c r="AK14" s="241"/>
      <c r="AL14" s="241"/>
      <c r="AM14" s="241"/>
      <c r="AN14" s="241"/>
      <c r="AO14" s="9">
        <v>0.16090911205713401</v>
      </c>
    </row>
    <row r="15" spans="2:44" s="1" customFormat="1" ht="12.2" customHeight="1" x14ac:dyDescent="0.15">
      <c r="B15" s="250" t="s">
        <v>564</v>
      </c>
      <c r="C15" s="250"/>
      <c r="D15" s="250"/>
      <c r="E15" s="250"/>
      <c r="F15" s="250"/>
      <c r="G15" s="250"/>
      <c r="H15" s="250"/>
      <c r="I15" s="250"/>
      <c r="J15" s="250"/>
      <c r="K15" s="245">
        <v>447210508.50999898</v>
      </c>
      <c r="L15" s="245"/>
      <c r="M15" s="245"/>
      <c r="N15" s="245"/>
      <c r="O15" s="245"/>
      <c r="P15" s="245"/>
      <c r="Q15" s="245"/>
      <c r="R15" s="245"/>
      <c r="S15" s="245"/>
      <c r="T15" s="245"/>
      <c r="U15" s="245"/>
      <c r="V15" s="243">
        <v>0.15153609572715501</v>
      </c>
      <c r="W15" s="243"/>
      <c r="X15" s="243"/>
      <c r="Y15" s="243"/>
      <c r="Z15" s="243"/>
      <c r="AA15" s="243"/>
      <c r="AB15" s="243"/>
      <c r="AC15" s="243"/>
      <c r="AD15" s="243"/>
      <c r="AE15" s="243"/>
      <c r="AF15" s="241">
        <v>6869</v>
      </c>
      <c r="AG15" s="241"/>
      <c r="AH15" s="241"/>
      <c r="AI15" s="241"/>
      <c r="AJ15" s="241"/>
      <c r="AK15" s="241"/>
      <c r="AL15" s="241"/>
      <c r="AM15" s="241"/>
      <c r="AN15" s="241"/>
      <c r="AO15" s="9">
        <v>0.15979249540558799</v>
      </c>
    </row>
    <row r="16" spans="2:44" s="1" customFormat="1" ht="12.2" customHeight="1" x14ac:dyDescent="0.15">
      <c r="B16" s="250" t="s">
        <v>562</v>
      </c>
      <c r="C16" s="250"/>
      <c r="D16" s="250"/>
      <c r="E16" s="250"/>
      <c r="F16" s="250"/>
      <c r="G16" s="250"/>
      <c r="H16" s="250"/>
      <c r="I16" s="250"/>
      <c r="J16" s="250"/>
      <c r="K16" s="245">
        <v>401246922.79000002</v>
      </c>
      <c r="L16" s="245"/>
      <c r="M16" s="245"/>
      <c r="N16" s="245"/>
      <c r="O16" s="245"/>
      <c r="P16" s="245"/>
      <c r="Q16" s="245"/>
      <c r="R16" s="245"/>
      <c r="S16" s="245"/>
      <c r="T16" s="245"/>
      <c r="U16" s="245"/>
      <c r="V16" s="243">
        <v>0.13596145650672301</v>
      </c>
      <c r="W16" s="243"/>
      <c r="X16" s="243"/>
      <c r="Y16" s="243"/>
      <c r="Z16" s="243"/>
      <c r="AA16" s="243"/>
      <c r="AB16" s="243"/>
      <c r="AC16" s="243"/>
      <c r="AD16" s="243"/>
      <c r="AE16" s="243"/>
      <c r="AF16" s="241">
        <v>5607</v>
      </c>
      <c r="AG16" s="241"/>
      <c r="AH16" s="241"/>
      <c r="AI16" s="241"/>
      <c r="AJ16" s="241"/>
      <c r="AK16" s="241"/>
      <c r="AL16" s="241"/>
      <c r="AM16" s="241"/>
      <c r="AN16" s="241"/>
      <c r="AO16" s="9">
        <v>0.13043478260869601</v>
      </c>
    </row>
    <row r="17" spans="2:44" s="1" customFormat="1" ht="12.2" customHeight="1" x14ac:dyDescent="0.15">
      <c r="B17" s="250" t="s">
        <v>568</v>
      </c>
      <c r="C17" s="250"/>
      <c r="D17" s="250"/>
      <c r="E17" s="250"/>
      <c r="F17" s="250"/>
      <c r="G17" s="250"/>
      <c r="H17" s="250"/>
      <c r="I17" s="250"/>
      <c r="J17" s="250"/>
      <c r="K17" s="245">
        <v>326113232.99999899</v>
      </c>
      <c r="L17" s="245"/>
      <c r="M17" s="245"/>
      <c r="N17" s="245"/>
      <c r="O17" s="245"/>
      <c r="P17" s="245"/>
      <c r="Q17" s="245"/>
      <c r="R17" s="245"/>
      <c r="S17" s="245"/>
      <c r="T17" s="245"/>
      <c r="U17" s="245"/>
      <c r="V17" s="243">
        <v>0.110502604821225</v>
      </c>
      <c r="W17" s="243"/>
      <c r="X17" s="243"/>
      <c r="Y17" s="243"/>
      <c r="Z17" s="243"/>
      <c r="AA17" s="243"/>
      <c r="AB17" s="243"/>
      <c r="AC17" s="243"/>
      <c r="AD17" s="243"/>
      <c r="AE17" s="243"/>
      <c r="AF17" s="241">
        <v>5372</v>
      </c>
      <c r="AG17" s="241"/>
      <c r="AH17" s="241"/>
      <c r="AI17" s="241"/>
      <c r="AJ17" s="241"/>
      <c r="AK17" s="241"/>
      <c r="AL17" s="241"/>
      <c r="AM17" s="241"/>
      <c r="AN17" s="241"/>
      <c r="AO17" s="9">
        <v>0.124968013585503</v>
      </c>
    </row>
    <row r="18" spans="2:44" s="1" customFormat="1" ht="12.2" customHeight="1" x14ac:dyDescent="0.15">
      <c r="B18" s="250" t="s">
        <v>566</v>
      </c>
      <c r="C18" s="250"/>
      <c r="D18" s="250"/>
      <c r="E18" s="250"/>
      <c r="F18" s="250"/>
      <c r="G18" s="250"/>
      <c r="H18" s="250"/>
      <c r="I18" s="250"/>
      <c r="J18" s="250"/>
      <c r="K18" s="245">
        <v>307530028.41000003</v>
      </c>
      <c r="L18" s="245"/>
      <c r="M18" s="245"/>
      <c r="N18" s="245"/>
      <c r="O18" s="245"/>
      <c r="P18" s="245"/>
      <c r="Q18" s="245"/>
      <c r="R18" s="245"/>
      <c r="S18" s="245"/>
      <c r="T18" s="245"/>
      <c r="U18" s="245"/>
      <c r="V18" s="243">
        <v>0.10420573519030001</v>
      </c>
      <c r="W18" s="243"/>
      <c r="X18" s="243"/>
      <c r="Y18" s="243"/>
      <c r="Z18" s="243"/>
      <c r="AA18" s="243"/>
      <c r="AB18" s="243"/>
      <c r="AC18" s="243"/>
      <c r="AD18" s="243"/>
      <c r="AE18" s="243"/>
      <c r="AF18" s="241">
        <v>3312</v>
      </c>
      <c r="AG18" s="241"/>
      <c r="AH18" s="241"/>
      <c r="AI18" s="241"/>
      <c r="AJ18" s="241"/>
      <c r="AK18" s="241"/>
      <c r="AL18" s="241"/>
      <c r="AM18" s="241"/>
      <c r="AN18" s="241"/>
      <c r="AO18" s="9">
        <v>7.7046548956661298E-2</v>
      </c>
    </row>
    <row r="19" spans="2:44" s="1" customFormat="1" ht="12.2" customHeight="1" x14ac:dyDescent="0.15">
      <c r="B19" s="250" t="s">
        <v>572</v>
      </c>
      <c r="C19" s="250"/>
      <c r="D19" s="250"/>
      <c r="E19" s="250"/>
      <c r="F19" s="250"/>
      <c r="G19" s="250"/>
      <c r="H19" s="250"/>
      <c r="I19" s="250"/>
      <c r="J19" s="250"/>
      <c r="K19" s="245">
        <v>233066125.41999999</v>
      </c>
      <c r="L19" s="245"/>
      <c r="M19" s="245"/>
      <c r="N19" s="245"/>
      <c r="O19" s="245"/>
      <c r="P19" s="245"/>
      <c r="Q19" s="245"/>
      <c r="R19" s="245"/>
      <c r="S19" s="245"/>
      <c r="T19" s="245"/>
      <c r="U19" s="245"/>
      <c r="V19" s="243">
        <v>7.8973838987087402E-2</v>
      </c>
      <c r="W19" s="243"/>
      <c r="X19" s="243"/>
      <c r="Y19" s="243"/>
      <c r="Z19" s="243"/>
      <c r="AA19" s="243"/>
      <c r="AB19" s="243"/>
      <c r="AC19" s="243"/>
      <c r="AD19" s="243"/>
      <c r="AE19" s="243"/>
      <c r="AF19" s="241">
        <v>3620</v>
      </c>
      <c r="AG19" s="241"/>
      <c r="AH19" s="241"/>
      <c r="AI19" s="241"/>
      <c r="AJ19" s="241"/>
      <c r="AK19" s="241"/>
      <c r="AL19" s="241"/>
      <c r="AM19" s="241"/>
      <c r="AN19" s="241"/>
      <c r="AO19" s="9">
        <v>8.4211505804080294E-2</v>
      </c>
    </row>
    <row r="20" spans="2:44" s="1" customFormat="1" ht="12.2" customHeight="1" x14ac:dyDescent="0.15">
      <c r="B20" s="250" t="s">
        <v>570</v>
      </c>
      <c r="C20" s="250"/>
      <c r="D20" s="250"/>
      <c r="E20" s="250"/>
      <c r="F20" s="250"/>
      <c r="G20" s="250"/>
      <c r="H20" s="250"/>
      <c r="I20" s="250"/>
      <c r="J20" s="250"/>
      <c r="K20" s="245">
        <v>202342765.09</v>
      </c>
      <c r="L20" s="245"/>
      <c r="M20" s="245"/>
      <c r="N20" s="245"/>
      <c r="O20" s="245"/>
      <c r="P20" s="245"/>
      <c r="Q20" s="245"/>
      <c r="R20" s="245"/>
      <c r="S20" s="245"/>
      <c r="T20" s="245"/>
      <c r="U20" s="245"/>
      <c r="V20" s="243">
        <v>6.8563309754358703E-2</v>
      </c>
      <c r="W20" s="243"/>
      <c r="X20" s="243"/>
      <c r="Y20" s="243"/>
      <c r="Z20" s="243"/>
      <c r="AA20" s="243"/>
      <c r="AB20" s="243"/>
      <c r="AC20" s="243"/>
      <c r="AD20" s="243"/>
      <c r="AE20" s="243"/>
      <c r="AF20" s="241">
        <v>3354</v>
      </c>
      <c r="AG20" s="241"/>
      <c r="AH20" s="241"/>
      <c r="AI20" s="241"/>
      <c r="AJ20" s="241"/>
      <c r="AK20" s="241"/>
      <c r="AL20" s="241"/>
      <c r="AM20" s="241"/>
      <c r="AN20" s="241"/>
      <c r="AO20" s="9">
        <v>7.8023588526763901E-2</v>
      </c>
    </row>
    <row r="21" spans="2:44" s="1" customFormat="1" ht="12.2" customHeight="1" x14ac:dyDescent="0.15">
      <c r="B21" s="250" t="s">
        <v>574</v>
      </c>
      <c r="C21" s="250"/>
      <c r="D21" s="250"/>
      <c r="E21" s="250"/>
      <c r="F21" s="250"/>
      <c r="G21" s="250"/>
      <c r="H21" s="250"/>
      <c r="I21" s="250"/>
      <c r="J21" s="250"/>
      <c r="K21" s="245">
        <v>185837585.13999999</v>
      </c>
      <c r="L21" s="245"/>
      <c r="M21" s="245"/>
      <c r="N21" s="245"/>
      <c r="O21" s="245"/>
      <c r="P21" s="245"/>
      <c r="Q21" s="245"/>
      <c r="R21" s="245"/>
      <c r="S21" s="245"/>
      <c r="T21" s="245"/>
      <c r="U21" s="245"/>
      <c r="V21" s="243">
        <v>6.2970573266054305E-2</v>
      </c>
      <c r="W21" s="243"/>
      <c r="X21" s="243"/>
      <c r="Y21" s="243"/>
      <c r="Z21" s="243"/>
      <c r="AA21" s="243"/>
      <c r="AB21" s="243"/>
      <c r="AC21" s="243"/>
      <c r="AD21" s="243"/>
      <c r="AE21" s="243"/>
      <c r="AF21" s="241">
        <v>2995</v>
      </c>
      <c r="AG21" s="241"/>
      <c r="AH21" s="241"/>
      <c r="AI21" s="241"/>
      <c r="AJ21" s="241"/>
      <c r="AK21" s="241"/>
      <c r="AL21" s="241"/>
      <c r="AM21" s="241"/>
      <c r="AN21" s="241"/>
      <c r="AO21" s="9">
        <v>6.9672226487077493E-2</v>
      </c>
    </row>
    <row r="22" spans="2:44" s="1" customFormat="1" ht="12.2" customHeight="1" x14ac:dyDescent="0.15">
      <c r="B22" s="250" t="s">
        <v>576</v>
      </c>
      <c r="C22" s="250"/>
      <c r="D22" s="250"/>
      <c r="E22" s="250"/>
      <c r="F22" s="250"/>
      <c r="G22" s="250"/>
      <c r="H22" s="250"/>
      <c r="I22" s="250"/>
      <c r="J22" s="250"/>
      <c r="K22" s="245">
        <v>162420469.91</v>
      </c>
      <c r="L22" s="245"/>
      <c r="M22" s="245"/>
      <c r="N22" s="245"/>
      <c r="O22" s="245"/>
      <c r="P22" s="245"/>
      <c r="Q22" s="245"/>
      <c r="R22" s="245"/>
      <c r="S22" s="245"/>
      <c r="T22" s="245"/>
      <c r="U22" s="245"/>
      <c r="V22" s="243">
        <v>5.5035745824342397E-2</v>
      </c>
      <c r="W22" s="243"/>
      <c r="X22" s="243"/>
      <c r="Y22" s="243"/>
      <c r="Z22" s="243"/>
      <c r="AA22" s="243"/>
      <c r="AB22" s="243"/>
      <c r="AC22" s="243"/>
      <c r="AD22" s="243"/>
      <c r="AE22" s="243"/>
      <c r="AF22" s="241">
        <v>2037</v>
      </c>
      <c r="AG22" s="241"/>
      <c r="AH22" s="241"/>
      <c r="AI22" s="241"/>
      <c r="AJ22" s="241"/>
      <c r="AK22" s="241"/>
      <c r="AL22" s="241"/>
      <c r="AM22" s="241"/>
      <c r="AN22" s="241"/>
      <c r="AO22" s="9">
        <v>4.73864191499756E-2</v>
      </c>
    </row>
    <row r="23" spans="2:44" s="1" customFormat="1" ht="12.2" customHeight="1" x14ac:dyDescent="0.15">
      <c r="B23" s="250" t="s">
        <v>578</v>
      </c>
      <c r="C23" s="250"/>
      <c r="D23" s="250"/>
      <c r="E23" s="250"/>
      <c r="F23" s="250"/>
      <c r="G23" s="250"/>
      <c r="H23" s="250"/>
      <c r="I23" s="250"/>
      <c r="J23" s="250"/>
      <c r="K23" s="245">
        <v>112937097.45</v>
      </c>
      <c r="L23" s="245"/>
      <c r="M23" s="245"/>
      <c r="N23" s="245"/>
      <c r="O23" s="245"/>
      <c r="P23" s="245"/>
      <c r="Q23" s="245"/>
      <c r="R23" s="245"/>
      <c r="S23" s="245"/>
      <c r="T23" s="245"/>
      <c r="U23" s="245"/>
      <c r="V23" s="243">
        <v>3.8268436194288401E-2</v>
      </c>
      <c r="W23" s="243"/>
      <c r="X23" s="243"/>
      <c r="Y23" s="243"/>
      <c r="Z23" s="243"/>
      <c r="AA23" s="243"/>
      <c r="AB23" s="243"/>
      <c r="AC23" s="243"/>
      <c r="AD23" s="243"/>
      <c r="AE23" s="243"/>
      <c r="AF23" s="241">
        <v>1696</v>
      </c>
      <c r="AG23" s="241"/>
      <c r="AH23" s="241"/>
      <c r="AI23" s="241"/>
      <c r="AJ23" s="241"/>
      <c r="AK23" s="241"/>
      <c r="AL23" s="241"/>
      <c r="AM23" s="241"/>
      <c r="AN23" s="241"/>
      <c r="AO23" s="9">
        <v>3.9453788354618803E-2</v>
      </c>
    </row>
    <row r="24" spans="2:44" s="1" customFormat="1" ht="12.2" customHeight="1" x14ac:dyDescent="0.15">
      <c r="B24" s="250" t="s">
        <v>512</v>
      </c>
      <c r="C24" s="250"/>
      <c r="D24" s="250"/>
      <c r="E24" s="250"/>
      <c r="F24" s="250"/>
      <c r="G24" s="250"/>
      <c r="H24" s="250"/>
      <c r="I24" s="250"/>
      <c r="J24" s="250"/>
      <c r="K24" s="245">
        <v>79699015.090000093</v>
      </c>
      <c r="L24" s="245"/>
      <c r="M24" s="245"/>
      <c r="N24" s="245"/>
      <c r="O24" s="245"/>
      <c r="P24" s="245"/>
      <c r="Q24" s="245"/>
      <c r="R24" s="245"/>
      <c r="S24" s="245"/>
      <c r="T24" s="245"/>
      <c r="U24" s="245"/>
      <c r="V24" s="243">
        <v>2.7005800065559402E-2</v>
      </c>
      <c r="W24" s="243"/>
      <c r="X24" s="243"/>
      <c r="Y24" s="243"/>
      <c r="Z24" s="243"/>
      <c r="AA24" s="243"/>
      <c r="AB24" s="243"/>
      <c r="AC24" s="243"/>
      <c r="AD24" s="243"/>
      <c r="AE24" s="243"/>
      <c r="AF24" s="241">
        <v>1158</v>
      </c>
      <c r="AG24" s="241"/>
      <c r="AH24" s="241"/>
      <c r="AI24" s="241"/>
      <c r="AJ24" s="241"/>
      <c r="AK24" s="241"/>
      <c r="AL24" s="241"/>
      <c r="AM24" s="241"/>
      <c r="AN24" s="241"/>
      <c r="AO24" s="9">
        <v>2.6938376718542802E-2</v>
      </c>
    </row>
    <row r="25" spans="2:44" s="1" customFormat="1" ht="12.2" customHeight="1" x14ac:dyDescent="0.15">
      <c r="B25" s="250" t="s">
        <v>67</v>
      </c>
      <c r="C25" s="250"/>
      <c r="D25" s="250"/>
      <c r="E25" s="250"/>
      <c r="F25" s="250"/>
      <c r="G25" s="250"/>
      <c r="H25" s="250"/>
      <c r="I25" s="250"/>
      <c r="J25" s="250"/>
      <c r="K25" s="245">
        <v>3095764.13</v>
      </c>
      <c r="L25" s="245"/>
      <c r="M25" s="245"/>
      <c r="N25" s="245"/>
      <c r="O25" s="245"/>
      <c r="P25" s="245"/>
      <c r="Q25" s="245"/>
      <c r="R25" s="245"/>
      <c r="S25" s="245"/>
      <c r="T25" s="245"/>
      <c r="U25" s="245"/>
      <c r="V25" s="243">
        <v>1.04899147185823E-3</v>
      </c>
      <c r="W25" s="243"/>
      <c r="X25" s="243"/>
      <c r="Y25" s="243"/>
      <c r="Z25" s="243"/>
      <c r="AA25" s="243"/>
      <c r="AB25" s="243"/>
      <c r="AC25" s="243"/>
      <c r="AD25" s="243"/>
      <c r="AE25" s="243"/>
      <c r="AF25" s="241">
        <v>50</v>
      </c>
      <c r="AG25" s="241"/>
      <c r="AH25" s="241"/>
      <c r="AI25" s="241"/>
      <c r="AJ25" s="241"/>
      <c r="AK25" s="241"/>
      <c r="AL25" s="241"/>
      <c r="AM25" s="241"/>
      <c r="AN25" s="241"/>
      <c r="AO25" s="9">
        <v>1.16314234536023E-3</v>
      </c>
    </row>
    <row r="26" spans="2:44" s="1" customFormat="1" ht="13.35" customHeight="1" x14ac:dyDescent="0.15">
      <c r="B26" s="249"/>
      <c r="C26" s="249"/>
      <c r="D26" s="249"/>
      <c r="E26" s="249"/>
      <c r="F26" s="249"/>
      <c r="G26" s="249"/>
      <c r="H26" s="249"/>
      <c r="I26" s="249"/>
      <c r="J26" s="249"/>
      <c r="K26" s="246">
        <v>2951181409.0500002</v>
      </c>
      <c r="L26" s="246"/>
      <c r="M26" s="246"/>
      <c r="N26" s="246"/>
      <c r="O26" s="246"/>
      <c r="P26" s="246"/>
      <c r="Q26" s="246"/>
      <c r="R26" s="246"/>
      <c r="S26" s="246"/>
      <c r="T26" s="246"/>
      <c r="U26" s="246"/>
      <c r="V26" s="244">
        <v>1</v>
      </c>
      <c r="W26" s="244"/>
      <c r="X26" s="244"/>
      <c r="Y26" s="244"/>
      <c r="Z26" s="244"/>
      <c r="AA26" s="244"/>
      <c r="AB26" s="244"/>
      <c r="AC26" s="244"/>
      <c r="AD26" s="244"/>
      <c r="AE26" s="244"/>
      <c r="AF26" s="242">
        <v>42987</v>
      </c>
      <c r="AG26" s="242"/>
      <c r="AH26" s="242"/>
      <c r="AI26" s="242"/>
      <c r="AJ26" s="242"/>
      <c r="AK26" s="242"/>
      <c r="AL26" s="242"/>
      <c r="AM26" s="242"/>
      <c r="AN26" s="242"/>
      <c r="AO26" s="53">
        <v>1</v>
      </c>
    </row>
    <row r="27" spans="2:44" s="1" customFormat="1" ht="9" customHeight="1" x14ac:dyDescent="0.15"/>
    <row r="28" spans="2:44" s="1" customFormat="1" ht="19.149999999999999" customHeight="1" x14ac:dyDescent="0.15">
      <c r="B28" s="234" t="s">
        <v>1191</v>
      </c>
      <c r="C28" s="234"/>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row>
    <row r="29" spans="2:44" s="1" customFormat="1" ht="7.9" customHeight="1" x14ac:dyDescent="0.15"/>
    <row r="30" spans="2:44" s="1" customFormat="1" ht="13.35" customHeight="1" x14ac:dyDescent="0.15">
      <c r="B30" s="232" t="s">
        <v>1079</v>
      </c>
      <c r="C30" s="232"/>
      <c r="D30" s="232"/>
      <c r="E30" s="232"/>
      <c r="F30" s="232"/>
      <c r="G30" s="232"/>
      <c r="H30" s="232"/>
      <c r="I30" s="232"/>
      <c r="J30" s="232"/>
      <c r="K30" s="232" t="s">
        <v>1076</v>
      </c>
      <c r="L30" s="232"/>
      <c r="M30" s="232"/>
      <c r="N30" s="232"/>
      <c r="O30" s="232"/>
      <c r="P30" s="232"/>
      <c r="Q30" s="232"/>
      <c r="R30" s="232"/>
      <c r="S30" s="232"/>
      <c r="T30" s="232"/>
      <c r="U30" s="232"/>
      <c r="V30" s="232" t="s">
        <v>1077</v>
      </c>
      <c r="W30" s="232"/>
      <c r="X30" s="232"/>
      <c r="Y30" s="232"/>
      <c r="Z30" s="232"/>
      <c r="AA30" s="232"/>
      <c r="AB30" s="232"/>
      <c r="AC30" s="232"/>
      <c r="AD30" s="232"/>
      <c r="AE30" s="232"/>
      <c r="AF30" s="232" t="s">
        <v>1078</v>
      </c>
      <c r="AG30" s="232"/>
      <c r="AH30" s="232"/>
      <c r="AI30" s="232"/>
      <c r="AJ30" s="232"/>
      <c r="AK30" s="232"/>
      <c r="AL30" s="232"/>
      <c r="AM30" s="232"/>
      <c r="AN30" s="232" t="s">
        <v>1077</v>
      </c>
      <c r="AO30" s="232"/>
    </row>
    <row r="31" spans="2:44" s="1" customFormat="1" ht="10.7" customHeight="1" x14ac:dyDescent="0.15">
      <c r="B31" s="247" t="s">
        <v>1080</v>
      </c>
      <c r="C31" s="247"/>
      <c r="D31" s="247"/>
      <c r="E31" s="247"/>
      <c r="F31" s="247"/>
      <c r="G31" s="247"/>
      <c r="H31" s="247"/>
      <c r="I31" s="247"/>
      <c r="J31" s="247"/>
      <c r="K31" s="245">
        <v>212087239.40000001</v>
      </c>
      <c r="L31" s="245"/>
      <c r="M31" s="245"/>
      <c r="N31" s="245"/>
      <c r="O31" s="245"/>
      <c r="P31" s="245"/>
      <c r="Q31" s="245"/>
      <c r="R31" s="245"/>
      <c r="S31" s="245"/>
      <c r="T31" s="245"/>
      <c r="U31" s="245"/>
      <c r="V31" s="243">
        <v>7.1865199052020406E-2</v>
      </c>
      <c r="W31" s="243"/>
      <c r="X31" s="243"/>
      <c r="Y31" s="243"/>
      <c r="Z31" s="243"/>
      <c r="AA31" s="243"/>
      <c r="AB31" s="243"/>
      <c r="AC31" s="243"/>
      <c r="AD31" s="243"/>
      <c r="AE31" s="243"/>
      <c r="AF31" s="241">
        <v>1905</v>
      </c>
      <c r="AG31" s="241"/>
      <c r="AH31" s="241"/>
      <c r="AI31" s="241"/>
      <c r="AJ31" s="241"/>
      <c r="AK31" s="241"/>
      <c r="AL31" s="241"/>
      <c r="AM31" s="241"/>
      <c r="AN31" s="243">
        <v>4.4315723358224597E-2</v>
      </c>
      <c r="AO31" s="243"/>
    </row>
    <row r="32" spans="2:44" s="1" customFormat="1" ht="10.7" customHeight="1" x14ac:dyDescent="0.15">
      <c r="B32" s="247" t="s">
        <v>1081</v>
      </c>
      <c r="C32" s="247"/>
      <c r="D32" s="247"/>
      <c r="E32" s="247"/>
      <c r="F32" s="247"/>
      <c r="G32" s="247"/>
      <c r="H32" s="247"/>
      <c r="I32" s="247"/>
      <c r="J32" s="247"/>
      <c r="K32" s="245">
        <v>443886011.33999997</v>
      </c>
      <c r="L32" s="245"/>
      <c r="M32" s="245"/>
      <c r="N32" s="245"/>
      <c r="O32" s="245"/>
      <c r="P32" s="245"/>
      <c r="Q32" s="245"/>
      <c r="R32" s="245"/>
      <c r="S32" s="245"/>
      <c r="T32" s="245"/>
      <c r="U32" s="245"/>
      <c r="V32" s="243">
        <v>0.15040959867082199</v>
      </c>
      <c r="W32" s="243"/>
      <c r="X32" s="243"/>
      <c r="Y32" s="243"/>
      <c r="Z32" s="243"/>
      <c r="AA32" s="243"/>
      <c r="AB32" s="243"/>
      <c r="AC32" s="243"/>
      <c r="AD32" s="243"/>
      <c r="AE32" s="243"/>
      <c r="AF32" s="241">
        <v>4184</v>
      </c>
      <c r="AG32" s="241"/>
      <c r="AH32" s="241"/>
      <c r="AI32" s="241"/>
      <c r="AJ32" s="241"/>
      <c r="AK32" s="241"/>
      <c r="AL32" s="241"/>
      <c r="AM32" s="241"/>
      <c r="AN32" s="243">
        <v>9.7331751459743598E-2</v>
      </c>
      <c r="AO32" s="243"/>
    </row>
    <row r="33" spans="2:41" s="1" customFormat="1" ht="10.7" customHeight="1" x14ac:dyDescent="0.15">
      <c r="B33" s="247" t="s">
        <v>1082</v>
      </c>
      <c r="C33" s="247"/>
      <c r="D33" s="247"/>
      <c r="E33" s="247"/>
      <c r="F33" s="247"/>
      <c r="G33" s="247"/>
      <c r="H33" s="247"/>
      <c r="I33" s="247"/>
      <c r="J33" s="247"/>
      <c r="K33" s="245">
        <v>424087102</v>
      </c>
      <c r="L33" s="245"/>
      <c r="M33" s="245"/>
      <c r="N33" s="245"/>
      <c r="O33" s="245"/>
      <c r="P33" s="245"/>
      <c r="Q33" s="245"/>
      <c r="R33" s="245"/>
      <c r="S33" s="245"/>
      <c r="T33" s="245"/>
      <c r="U33" s="245"/>
      <c r="V33" s="243">
        <v>0.143700790706904</v>
      </c>
      <c r="W33" s="243"/>
      <c r="X33" s="243"/>
      <c r="Y33" s="243"/>
      <c r="Z33" s="243"/>
      <c r="AA33" s="243"/>
      <c r="AB33" s="243"/>
      <c r="AC33" s="243"/>
      <c r="AD33" s="243"/>
      <c r="AE33" s="243"/>
      <c r="AF33" s="241">
        <v>4753</v>
      </c>
      <c r="AG33" s="241"/>
      <c r="AH33" s="241"/>
      <c r="AI33" s="241"/>
      <c r="AJ33" s="241"/>
      <c r="AK33" s="241"/>
      <c r="AL33" s="241"/>
      <c r="AM33" s="241"/>
      <c r="AN33" s="243">
        <v>0.11056831134994299</v>
      </c>
      <c r="AO33" s="243"/>
    </row>
    <row r="34" spans="2:41" s="1" customFormat="1" ht="10.7" customHeight="1" x14ac:dyDescent="0.15">
      <c r="B34" s="247" t="s">
        <v>1083</v>
      </c>
      <c r="C34" s="247"/>
      <c r="D34" s="247"/>
      <c r="E34" s="247"/>
      <c r="F34" s="247"/>
      <c r="G34" s="247"/>
      <c r="H34" s="247"/>
      <c r="I34" s="247"/>
      <c r="J34" s="247"/>
      <c r="K34" s="245">
        <v>298728173.88999897</v>
      </c>
      <c r="L34" s="245"/>
      <c r="M34" s="245"/>
      <c r="N34" s="245"/>
      <c r="O34" s="245"/>
      <c r="P34" s="245"/>
      <c r="Q34" s="245"/>
      <c r="R34" s="245"/>
      <c r="S34" s="245"/>
      <c r="T34" s="245"/>
      <c r="U34" s="245"/>
      <c r="V34" s="243">
        <v>0.10122325011059299</v>
      </c>
      <c r="W34" s="243"/>
      <c r="X34" s="243"/>
      <c r="Y34" s="243"/>
      <c r="Z34" s="243"/>
      <c r="AA34" s="243"/>
      <c r="AB34" s="243"/>
      <c r="AC34" s="243"/>
      <c r="AD34" s="243"/>
      <c r="AE34" s="243"/>
      <c r="AF34" s="241">
        <v>3815</v>
      </c>
      <c r="AG34" s="241"/>
      <c r="AH34" s="241"/>
      <c r="AI34" s="241"/>
      <c r="AJ34" s="241"/>
      <c r="AK34" s="241"/>
      <c r="AL34" s="241"/>
      <c r="AM34" s="241"/>
      <c r="AN34" s="243">
        <v>8.8747760950985202E-2</v>
      </c>
      <c r="AO34" s="243"/>
    </row>
    <row r="35" spans="2:41" s="1" customFormat="1" ht="10.7" customHeight="1" x14ac:dyDescent="0.15">
      <c r="B35" s="247" t="s">
        <v>1084</v>
      </c>
      <c r="C35" s="247"/>
      <c r="D35" s="247"/>
      <c r="E35" s="247"/>
      <c r="F35" s="247"/>
      <c r="G35" s="247"/>
      <c r="H35" s="247"/>
      <c r="I35" s="247"/>
      <c r="J35" s="247"/>
      <c r="K35" s="245">
        <v>331495785.36999899</v>
      </c>
      <c r="L35" s="245"/>
      <c r="M35" s="245"/>
      <c r="N35" s="245"/>
      <c r="O35" s="245"/>
      <c r="P35" s="245"/>
      <c r="Q35" s="245"/>
      <c r="R35" s="245"/>
      <c r="S35" s="245"/>
      <c r="T35" s="245"/>
      <c r="U35" s="245"/>
      <c r="V35" s="243">
        <v>0.112326468428354</v>
      </c>
      <c r="W35" s="243"/>
      <c r="X35" s="243"/>
      <c r="Y35" s="243"/>
      <c r="Z35" s="243"/>
      <c r="AA35" s="243"/>
      <c r="AB35" s="243"/>
      <c r="AC35" s="243"/>
      <c r="AD35" s="243"/>
      <c r="AE35" s="243"/>
      <c r="AF35" s="241">
        <v>4518</v>
      </c>
      <c r="AG35" s="241"/>
      <c r="AH35" s="241"/>
      <c r="AI35" s="241"/>
      <c r="AJ35" s="241"/>
      <c r="AK35" s="241"/>
      <c r="AL35" s="241"/>
      <c r="AM35" s="241"/>
      <c r="AN35" s="243">
        <v>0.10510154232674999</v>
      </c>
      <c r="AO35" s="243"/>
    </row>
    <row r="36" spans="2:41" s="1" customFormat="1" ht="10.7" customHeight="1" x14ac:dyDescent="0.15">
      <c r="B36" s="247" t="s">
        <v>1085</v>
      </c>
      <c r="C36" s="247"/>
      <c r="D36" s="247"/>
      <c r="E36" s="247"/>
      <c r="F36" s="247"/>
      <c r="G36" s="247"/>
      <c r="H36" s="247"/>
      <c r="I36" s="247"/>
      <c r="J36" s="247"/>
      <c r="K36" s="245">
        <v>540917907.5</v>
      </c>
      <c r="L36" s="245"/>
      <c r="M36" s="245"/>
      <c r="N36" s="245"/>
      <c r="O36" s="245"/>
      <c r="P36" s="245"/>
      <c r="Q36" s="245"/>
      <c r="R36" s="245"/>
      <c r="S36" s="245"/>
      <c r="T36" s="245"/>
      <c r="U36" s="245"/>
      <c r="V36" s="243">
        <v>0.18328859955583801</v>
      </c>
      <c r="W36" s="243"/>
      <c r="X36" s="243"/>
      <c r="Y36" s="243"/>
      <c r="Z36" s="243"/>
      <c r="AA36" s="243"/>
      <c r="AB36" s="243"/>
      <c r="AC36" s="243"/>
      <c r="AD36" s="243"/>
      <c r="AE36" s="243"/>
      <c r="AF36" s="241">
        <v>8737</v>
      </c>
      <c r="AG36" s="241"/>
      <c r="AH36" s="241"/>
      <c r="AI36" s="241"/>
      <c r="AJ36" s="241"/>
      <c r="AK36" s="241"/>
      <c r="AL36" s="241"/>
      <c r="AM36" s="241"/>
      <c r="AN36" s="243">
        <v>0.203247493428246</v>
      </c>
      <c r="AO36" s="243"/>
    </row>
    <row r="37" spans="2:41" s="1" customFormat="1" ht="10.7" customHeight="1" x14ac:dyDescent="0.15">
      <c r="B37" s="247" t="s">
        <v>1086</v>
      </c>
      <c r="C37" s="247"/>
      <c r="D37" s="247"/>
      <c r="E37" s="247"/>
      <c r="F37" s="247"/>
      <c r="G37" s="247"/>
      <c r="H37" s="247"/>
      <c r="I37" s="247"/>
      <c r="J37" s="247"/>
      <c r="K37" s="245">
        <v>432879232.74000001</v>
      </c>
      <c r="L37" s="245"/>
      <c r="M37" s="245"/>
      <c r="N37" s="245"/>
      <c r="O37" s="245"/>
      <c r="P37" s="245"/>
      <c r="Q37" s="245"/>
      <c r="R37" s="245"/>
      <c r="S37" s="245"/>
      <c r="T37" s="245"/>
      <c r="U37" s="245"/>
      <c r="V37" s="243">
        <v>0.146679980909525</v>
      </c>
      <c r="W37" s="243"/>
      <c r="X37" s="243"/>
      <c r="Y37" s="243"/>
      <c r="Z37" s="243"/>
      <c r="AA37" s="243"/>
      <c r="AB37" s="243"/>
      <c r="AC37" s="243"/>
      <c r="AD37" s="243"/>
      <c r="AE37" s="243"/>
      <c r="AF37" s="241">
        <v>8593</v>
      </c>
      <c r="AG37" s="241"/>
      <c r="AH37" s="241"/>
      <c r="AI37" s="241"/>
      <c r="AJ37" s="241"/>
      <c r="AK37" s="241"/>
      <c r="AL37" s="241"/>
      <c r="AM37" s="241"/>
      <c r="AN37" s="243">
        <v>0.199897643473608</v>
      </c>
      <c r="AO37" s="243"/>
    </row>
    <row r="38" spans="2:41" s="1" customFormat="1" ht="10.7" customHeight="1" x14ac:dyDescent="0.15">
      <c r="B38" s="247" t="s">
        <v>1087</v>
      </c>
      <c r="C38" s="247"/>
      <c r="D38" s="247"/>
      <c r="E38" s="247"/>
      <c r="F38" s="247"/>
      <c r="G38" s="247"/>
      <c r="H38" s="247"/>
      <c r="I38" s="247"/>
      <c r="J38" s="247"/>
      <c r="K38" s="245">
        <v>225331442.22</v>
      </c>
      <c r="L38" s="245"/>
      <c r="M38" s="245"/>
      <c r="N38" s="245"/>
      <c r="O38" s="245"/>
      <c r="P38" s="245"/>
      <c r="Q38" s="245"/>
      <c r="R38" s="245"/>
      <c r="S38" s="245"/>
      <c r="T38" s="245"/>
      <c r="U38" s="245"/>
      <c r="V38" s="243">
        <v>7.6352962081221304E-2</v>
      </c>
      <c r="W38" s="243"/>
      <c r="X38" s="243"/>
      <c r="Y38" s="243"/>
      <c r="Z38" s="243"/>
      <c r="AA38" s="243"/>
      <c r="AB38" s="243"/>
      <c r="AC38" s="243"/>
      <c r="AD38" s="243"/>
      <c r="AE38" s="243"/>
      <c r="AF38" s="241">
        <v>5118</v>
      </c>
      <c r="AG38" s="241"/>
      <c r="AH38" s="241"/>
      <c r="AI38" s="241"/>
      <c r="AJ38" s="241"/>
      <c r="AK38" s="241"/>
      <c r="AL38" s="241"/>
      <c r="AM38" s="241"/>
      <c r="AN38" s="243">
        <v>0.11905925047107301</v>
      </c>
      <c r="AO38" s="243"/>
    </row>
    <row r="39" spans="2:41" s="1" customFormat="1" ht="10.7" customHeight="1" x14ac:dyDescent="0.15">
      <c r="B39" s="247" t="s">
        <v>1088</v>
      </c>
      <c r="C39" s="247"/>
      <c r="D39" s="247"/>
      <c r="E39" s="247"/>
      <c r="F39" s="247"/>
      <c r="G39" s="247"/>
      <c r="H39" s="247"/>
      <c r="I39" s="247"/>
      <c r="J39" s="247"/>
      <c r="K39" s="245">
        <v>8358595.1599999899</v>
      </c>
      <c r="L39" s="245"/>
      <c r="M39" s="245"/>
      <c r="N39" s="245"/>
      <c r="O39" s="245"/>
      <c r="P39" s="245"/>
      <c r="Q39" s="245"/>
      <c r="R39" s="245"/>
      <c r="S39" s="245"/>
      <c r="T39" s="245"/>
      <c r="U39" s="245"/>
      <c r="V39" s="243">
        <v>2.8322878201820501E-3</v>
      </c>
      <c r="W39" s="243"/>
      <c r="X39" s="243"/>
      <c r="Y39" s="243"/>
      <c r="Z39" s="243"/>
      <c r="AA39" s="243"/>
      <c r="AB39" s="243"/>
      <c r="AC39" s="243"/>
      <c r="AD39" s="243"/>
      <c r="AE39" s="243"/>
      <c r="AF39" s="241">
        <v>228</v>
      </c>
      <c r="AG39" s="241"/>
      <c r="AH39" s="241"/>
      <c r="AI39" s="241"/>
      <c r="AJ39" s="241"/>
      <c r="AK39" s="241"/>
      <c r="AL39" s="241"/>
      <c r="AM39" s="241"/>
      <c r="AN39" s="243">
        <v>5.30392909484263E-3</v>
      </c>
      <c r="AO39" s="243"/>
    </row>
    <row r="40" spans="2:41" s="1" customFormat="1" ht="10.7" customHeight="1" x14ac:dyDescent="0.15">
      <c r="B40" s="247" t="s">
        <v>1089</v>
      </c>
      <c r="C40" s="247"/>
      <c r="D40" s="247"/>
      <c r="E40" s="247"/>
      <c r="F40" s="247"/>
      <c r="G40" s="247"/>
      <c r="H40" s="247"/>
      <c r="I40" s="247"/>
      <c r="J40" s="247"/>
      <c r="K40" s="245">
        <v>4065745.29</v>
      </c>
      <c r="L40" s="245"/>
      <c r="M40" s="245"/>
      <c r="N40" s="245"/>
      <c r="O40" s="245"/>
      <c r="P40" s="245"/>
      <c r="Q40" s="245"/>
      <c r="R40" s="245"/>
      <c r="S40" s="245"/>
      <c r="T40" s="245"/>
      <c r="U40" s="245"/>
      <c r="V40" s="243">
        <v>1.3776670175313899E-3</v>
      </c>
      <c r="W40" s="243"/>
      <c r="X40" s="243"/>
      <c r="Y40" s="243"/>
      <c r="Z40" s="243"/>
      <c r="AA40" s="243"/>
      <c r="AB40" s="243"/>
      <c r="AC40" s="243"/>
      <c r="AD40" s="243"/>
      <c r="AE40" s="243"/>
      <c r="AF40" s="241">
        <v>168</v>
      </c>
      <c r="AG40" s="241"/>
      <c r="AH40" s="241"/>
      <c r="AI40" s="241"/>
      <c r="AJ40" s="241"/>
      <c r="AK40" s="241"/>
      <c r="AL40" s="241"/>
      <c r="AM40" s="241"/>
      <c r="AN40" s="243">
        <v>3.90815828041036E-3</v>
      </c>
      <c r="AO40" s="243"/>
    </row>
    <row r="41" spans="2:41" s="1" customFormat="1" ht="10.7" customHeight="1" x14ac:dyDescent="0.15">
      <c r="B41" s="247" t="s">
        <v>1090</v>
      </c>
      <c r="C41" s="247"/>
      <c r="D41" s="247"/>
      <c r="E41" s="247"/>
      <c r="F41" s="247"/>
      <c r="G41" s="247"/>
      <c r="H41" s="247"/>
      <c r="I41" s="247"/>
      <c r="J41" s="247"/>
      <c r="K41" s="245">
        <v>2182205.31</v>
      </c>
      <c r="L41" s="245"/>
      <c r="M41" s="245"/>
      <c r="N41" s="245"/>
      <c r="O41" s="245"/>
      <c r="P41" s="245"/>
      <c r="Q41" s="245"/>
      <c r="R41" s="245"/>
      <c r="S41" s="245"/>
      <c r="T41" s="245"/>
      <c r="U41" s="245"/>
      <c r="V41" s="243">
        <v>7.3943448657819502E-4</v>
      </c>
      <c r="W41" s="243"/>
      <c r="X41" s="243"/>
      <c r="Y41" s="243"/>
      <c r="Z41" s="243"/>
      <c r="AA41" s="243"/>
      <c r="AB41" s="243"/>
      <c r="AC41" s="243"/>
      <c r="AD41" s="243"/>
      <c r="AE41" s="243"/>
      <c r="AF41" s="241">
        <v>104</v>
      </c>
      <c r="AG41" s="241"/>
      <c r="AH41" s="241"/>
      <c r="AI41" s="241"/>
      <c r="AJ41" s="241"/>
      <c r="AK41" s="241"/>
      <c r="AL41" s="241"/>
      <c r="AM41" s="241"/>
      <c r="AN41" s="243">
        <v>2.41933607834927E-3</v>
      </c>
      <c r="AO41" s="243"/>
    </row>
    <row r="42" spans="2:41" s="1" customFormat="1" ht="10.7" customHeight="1" x14ac:dyDescent="0.15">
      <c r="B42" s="247" t="s">
        <v>1091</v>
      </c>
      <c r="C42" s="247"/>
      <c r="D42" s="247"/>
      <c r="E42" s="247"/>
      <c r="F42" s="247"/>
      <c r="G42" s="247"/>
      <c r="H42" s="247"/>
      <c r="I42" s="247"/>
      <c r="J42" s="247"/>
      <c r="K42" s="245">
        <v>5329619.87</v>
      </c>
      <c r="L42" s="245"/>
      <c r="M42" s="245"/>
      <c r="N42" s="245"/>
      <c r="O42" s="245"/>
      <c r="P42" s="245"/>
      <c r="Q42" s="245"/>
      <c r="R42" s="245"/>
      <c r="S42" s="245"/>
      <c r="T42" s="245"/>
      <c r="U42" s="245"/>
      <c r="V42" s="243">
        <v>1.8059275697713301E-3</v>
      </c>
      <c r="W42" s="243"/>
      <c r="X42" s="243"/>
      <c r="Y42" s="243"/>
      <c r="Z42" s="243"/>
      <c r="AA42" s="243"/>
      <c r="AB42" s="243"/>
      <c r="AC42" s="243"/>
      <c r="AD42" s="243"/>
      <c r="AE42" s="243"/>
      <c r="AF42" s="241">
        <v>237</v>
      </c>
      <c r="AG42" s="241"/>
      <c r="AH42" s="241"/>
      <c r="AI42" s="241"/>
      <c r="AJ42" s="241"/>
      <c r="AK42" s="241"/>
      <c r="AL42" s="241"/>
      <c r="AM42" s="241"/>
      <c r="AN42" s="243">
        <v>5.5132947170074701E-3</v>
      </c>
      <c r="AO42" s="243"/>
    </row>
    <row r="43" spans="2:41" s="1" customFormat="1" ht="10.7" customHeight="1" x14ac:dyDescent="0.15">
      <c r="B43" s="247" t="s">
        <v>1092</v>
      </c>
      <c r="C43" s="247"/>
      <c r="D43" s="247"/>
      <c r="E43" s="247"/>
      <c r="F43" s="247"/>
      <c r="G43" s="247"/>
      <c r="H43" s="247"/>
      <c r="I43" s="247"/>
      <c r="J43" s="247"/>
      <c r="K43" s="245">
        <v>13129147.33</v>
      </c>
      <c r="L43" s="245"/>
      <c r="M43" s="245"/>
      <c r="N43" s="245"/>
      <c r="O43" s="245"/>
      <c r="P43" s="245"/>
      <c r="Q43" s="245"/>
      <c r="R43" s="245"/>
      <c r="S43" s="245"/>
      <c r="T43" s="245"/>
      <c r="U43" s="245"/>
      <c r="V43" s="243">
        <v>4.4487767813048001E-3</v>
      </c>
      <c r="W43" s="243"/>
      <c r="X43" s="243"/>
      <c r="Y43" s="243"/>
      <c r="Z43" s="243"/>
      <c r="AA43" s="243"/>
      <c r="AB43" s="243"/>
      <c r="AC43" s="243"/>
      <c r="AD43" s="243"/>
      <c r="AE43" s="243"/>
      <c r="AF43" s="241">
        <v>275</v>
      </c>
      <c r="AG43" s="241"/>
      <c r="AH43" s="241"/>
      <c r="AI43" s="241"/>
      <c r="AJ43" s="241"/>
      <c r="AK43" s="241"/>
      <c r="AL43" s="241"/>
      <c r="AM43" s="241"/>
      <c r="AN43" s="243">
        <v>6.3972828994812402E-3</v>
      </c>
      <c r="AO43" s="243"/>
    </row>
    <row r="44" spans="2:41" s="1" customFormat="1" ht="10.7" customHeight="1" x14ac:dyDescent="0.15">
      <c r="B44" s="247" t="s">
        <v>1093</v>
      </c>
      <c r="C44" s="247"/>
      <c r="D44" s="247"/>
      <c r="E44" s="247"/>
      <c r="F44" s="247"/>
      <c r="G44" s="247"/>
      <c r="H44" s="247"/>
      <c r="I44" s="247"/>
      <c r="J44" s="247"/>
      <c r="K44" s="245">
        <v>1916895.85</v>
      </c>
      <c r="L44" s="245"/>
      <c r="M44" s="245"/>
      <c r="N44" s="245"/>
      <c r="O44" s="245"/>
      <c r="P44" s="245"/>
      <c r="Q44" s="245"/>
      <c r="R44" s="245"/>
      <c r="S44" s="245"/>
      <c r="T44" s="245"/>
      <c r="U44" s="245"/>
      <c r="V44" s="243">
        <v>6.49535079111609E-4</v>
      </c>
      <c r="W44" s="243"/>
      <c r="X44" s="243"/>
      <c r="Y44" s="243"/>
      <c r="Z44" s="243"/>
      <c r="AA44" s="243"/>
      <c r="AB44" s="243"/>
      <c r="AC44" s="243"/>
      <c r="AD44" s="243"/>
      <c r="AE44" s="243"/>
      <c r="AF44" s="241">
        <v>83</v>
      </c>
      <c r="AG44" s="241"/>
      <c r="AH44" s="241"/>
      <c r="AI44" s="241"/>
      <c r="AJ44" s="241"/>
      <c r="AK44" s="241"/>
      <c r="AL44" s="241"/>
      <c r="AM44" s="241"/>
      <c r="AN44" s="243">
        <v>1.93081629329797E-3</v>
      </c>
      <c r="AO44" s="243"/>
    </row>
    <row r="45" spans="2:41" s="1" customFormat="1" ht="10.7" customHeight="1" x14ac:dyDescent="0.15">
      <c r="B45" s="247" t="s">
        <v>1094</v>
      </c>
      <c r="C45" s="247"/>
      <c r="D45" s="247"/>
      <c r="E45" s="247"/>
      <c r="F45" s="247"/>
      <c r="G45" s="247"/>
      <c r="H45" s="247"/>
      <c r="I45" s="247"/>
      <c r="J45" s="247"/>
      <c r="K45" s="245">
        <v>1696626.9</v>
      </c>
      <c r="L45" s="245"/>
      <c r="M45" s="245"/>
      <c r="N45" s="245"/>
      <c r="O45" s="245"/>
      <c r="P45" s="245"/>
      <c r="Q45" s="245"/>
      <c r="R45" s="245"/>
      <c r="S45" s="245"/>
      <c r="T45" s="245"/>
      <c r="U45" s="245"/>
      <c r="V45" s="243">
        <v>5.74897529103829E-4</v>
      </c>
      <c r="W45" s="243"/>
      <c r="X45" s="243"/>
      <c r="Y45" s="243"/>
      <c r="Z45" s="243"/>
      <c r="AA45" s="243"/>
      <c r="AB45" s="243"/>
      <c r="AC45" s="243"/>
      <c r="AD45" s="243"/>
      <c r="AE45" s="243"/>
      <c r="AF45" s="241">
        <v>29</v>
      </c>
      <c r="AG45" s="241"/>
      <c r="AH45" s="241"/>
      <c r="AI45" s="241"/>
      <c r="AJ45" s="241"/>
      <c r="AK45" s="241"/>
      <c r="AL45" s="241"/>
      <c r="AM45" s="241"/>
      <c r="AN45" s="243">
        <v>6.7462256030893103E-4</v>
      </c>
      <c r="AO45" s="243"/>
    </row>
    <row r="46" spans="2:41" s="1" customFormat="1" ht="10.7" customHeight="1" x14ac:dyDescent="0.15">
      <c r="B46" s="247" t="s">
        <v>1095</v>
      </c>
      <c r="C46" s="247"/>
      <c r="D46" s="247"/>
      <c r="E46" s="247"/>
      <c r="F46" s="247"/>
      <c r="G46" s="247"/>
      <c r="H46" s="247"/>
      <c r="I46" s="247"/>
      <c r="J46" s="247"/>
      <c r="K46" s="245">
        <v>212945.79</v>
      </c>
      <c r="L46" s="245"/>
      <c r="M46" s="245"/>
      <c r="N46" s="245"/>
      <c r="O46" s="245"/>
      <c r="P46" s="245"/>
      <c r="Q46" s="245"/>
      <c r="R46" s="245"/>
      <c r="S46" s="245"/>
      <c r="T46" s="245"/>
      <c r="U46" s="245"/>
      <c r="V46" s="243">
        <v>7.2156116647721896E-5</v>
      </c>
      <c r="W46" s="243"/>
      <c r="X46" s="243"/>
      <c r="Y46" s="243"/>
      <c r="Z46" s="243"/>
      <c r="AA46" s="243"/>
      <c r="AB46" s="243"/>
      <c r="AC46" s="243"/>
      <c r="AD46" s="243"/>
      <c r="AE46" s="243"/>
      <c r="AF46" s="241">
        <v>14</v>
      </c>
      <c r="AG46" s="241"/>
      <c r="AH46" s="241"/>
      <c r="AI46" s="241"/>
      <c r="AJ46" s="241"/>
      <c r="AK46" s="241"/>
      <c r="AL46" s="241"/>
      <c r="AM46" s="241"/>
      <c r="AN46" s="243">
        <v>3.2567985670086302E-4</v>
      </c>
      <c r="AO46" s="243"/>
    </row>
    <row r="47" spans="2:41" s="1" customFormat="1" ht="10.7" customHeight="1" x14ac:dyDescent="0.15">
      <c r="B47" s="247" t="s">
        <v>1096</v>
      </c>
      <c r="C47" s="247"/>
      <c r="D47" s="247"/>
      <c r="E47" s="247"/>
      <c r="F47" s="247"/>
      <c r="G47" s="247"/>
      <c r="H47" s="247"/>
      <c r="I47" s="247"/>
      <c r="J47" s="247"/>
      <c r="K47" s="245">
        <v>1998278.95</v>
      </c>
      <c r="L47" s="245"/>
      <c r="M47" s="245"/>
      <c r="N47" s="245"/>
      <c r="O47" s="245"/>
      <c r="P47" s="245"/>
      <c r="Q47" s="245"/>
      <c r="R47" s="245"/>
      <c r="S47" s="245"/>
      <c r="T47" s="245"/>
      <c r="U47" s="245"/>
      <c r="V47" s="243">
        <v>6.7711152688619601E-4</v>
      </c>
      <c r="W47" s="243"/>
      <c r="X47" s="243"/>
      <c r="Y47" s="243"/>
      <c r="Z47" s="243"/>
      <c r="AA47" s="243"/>
      <c r="AB47" s="243"/>
      <c r="AC47" s="243"/>
      <c r="AD47" s="243"/>
      <c r="AE47" s="243"/>
      <c r="AF47" s="241">
        <v>70</v>
      </c>
      <c r="AG47" s="241"/>
      <c r="AH47" s="241"/>
      <c r="AI47" s="241"/>
      <c r="AJ47" s="241"/>
      <c r="AK47" s="241"/>
      <c r="AL47" s="241"/>
      <c r="AM47" s="241"/>
      <c r="AN47" s="243">
        <v>1.6283992835043201E-3</v>
      </c>
      <c r="AO47" s="243"/>
    </row>
    <row r="48" spans="2:41" s="1" customFormat="1" ht="10.7" customHeight="1" x14ac:dyDescent="0.15">
      <c r="B48" s="247" t="s">
        <v>1097</v>
      </c>
      <c r="C48" s="247"/>
      <c r="D48" s="247"/>
      <c r="E48" s="247"/>
      <c r="F48" s="247"/>
      <c r="G48" s="247"/>
      <c r="H48" s="247"/>
      <c r="I48" s="247"/>
      <c r="J48" s="247"/>
      <c r="K48" s="245">
        <v>1919970.87</v>
      </c>
      <c r="L48" s="245"/>
      <c r="M48" s="245"/>
      <c r="N48" s="245"/>
      <c r="O48" s="245"/>
      <c r="P48" s="245"/>
      <c r="Q48" s="245"/>
      <c r="R48" s="245"/>
      <c r="S48" s="245"/>
      <c r="T48" s="245"/>
      <c r="U48" s="245"/>
      <c r="V48" s="243">
        <v>6.5057704148998804E-4</v>
      </c>
      <c r="W48" s="243"/>
      <c r="X48" s="243"/>
      <c r="Y48" s="243"/>
      <c r="Z48" s="243"/>
      <c r="AA48" s="243"/>
      <c r="AB48" s="243"/>
      <c r="AC48" s="243"/>
      <c r="AD48" s="243"/>
      <c r="AE48" s="243"/>
      <c r="AF48" s="241">
        <v>100</v>
      </c>
      <c r="AG48" s="241"/>
      <c r="AH48" s="241"/>
      <c r="AI48" s="241"/>
      <c r="AJ48" s="241"/>
      <c r="AK48" s="241"/>
      <c r="AL48" s="241"/>
      <c r="AM48" s="241"/>
      <c r="AN48" s="243">
        <v>2.3262846907204501E-3</v>
      </c>
      <c r="AO48" s="243"/>
    </row>
    <row r="49" spans="2:44" s="1" customFormat="1" ht="10.7" customHeight="1" x14ac:dyDescent="0.15">
      <c r="B49" s="247" t="s">
        <v>1098</v>
      </c>
      <c r="C49" s="247"/>
      <c r="D49" s="247"/>
      <c r="E49" s="247"/>
      <c r="F49" s="247"/>
      <c r="G49" s="247"/>
      <c r="H49" s="247"/>
      <c r="I49" s="247"/>
      <c r="J49" s="247"/>
      <c r="K49" s="245">
        <v>350714.09</v>
      </c>
      <c r="L49" s="245"/>
      <c r="M49" s="245"/>
      <c r="N49" s="245"/>
      <c r="O49" s="245"/>
      <c r="P49" s="245"/>
      <c r="Q49" s="245"/>
      <c r="R49" s="245"/>
      <c r="S49" s="245"/>
      <c r="T49" s="245"/>
      <c r="U49" s="245"/>
      <c r="V49" s="243">
        <v>1.18838540024856E-4</v>
      </c>
      <c r="W49" s="243"/>
      <c r="X49" s="243"/>
      <c r="Y49" s="243"/>
      <c r="Z49" s="243"/>
      <c r="AA49" s="243"/>
      <c r="AB49" s="243"/>
      <c r="AC49" s="243"/>
      <c r="AD49" s="243"/>
      <c r="AE49" s="243"/>
      <c r="AF49" s="241">
        <v>39</v>
      </c>
      <c r="AG49" s="241"/>
      <c r="AH49" s="241"/>
      <c r="AI49" s="241"/>
      <c r="AJ49" s="241"/>
      <c r="AK49" s="241"/>
      <c r="AL49" s="241"/>
      <c r="AM49" s="241"/>
      <c r="AN49" s="243">
        <v>9.0725102938097604E-4</v>
      </c>
      <c r="AO49" s="243"/>
    </row>
    <row r="50" spans="2:44" s="1" customFormat="1" ht="10.7" customHeight="1" x14ac:dyDescent="0.15">
      <c r="B50" s="247" t="s">
        <v>1099</v>
      </c>
      <c r="C50" s="247"/>
      <c r="D50" s="247"/>
      <c r="E50" s="247"/>
      <c r="F50" s="247"/>
      <c r="G50" s="247"/>
      <c r="H50" s="247"/>
      <c r="I50" s="247"/>
      <c r="J50" s="247"/>
      <c r="K50" s="245">
        <v>578685.76</v>
      </c>
      <c r="L50" s="245"/>
      <c r="M50" s="245"/>
      <c r="N50" s="245"/>
      <c r="O50" s="245"/>
      <c r="P50" s="245"/>
      <c r="Q50" s="245"/>
      <c r="R50" s="245"/>
      <c r="S50" s="245"/>
      <c r="T50" s="245"/>
      <c r="U50" s="245"/>
      <c r="V50" s="243">
        <v>1.9608613629288301E-4</v>
      </c>
      <c r="W50" s="243"/>
      <c r="X50" s="243"/>
      <c r="Y50" s="243"/>
      <c r="Z50" s="243"/>
      <c r="AA50" s="243"/>
      <c r="AB50" s="243"/>
      <c r="AC50" s="243"/>
      <c r="AD50" s="243"/>
      <c r="AE50" s="243"/>
      <c r="AF50" s="241">
        <v>15</v>
      </c>
      <c r="AG50" s="241"/>
      <c r="AH50" s="241"/>
      <c r="AI50" s="241"/>
      <c r="AJ50" s="241"/>
      <c r="AK50" s="241"/>
      <c r="AL50" s="241"/>
      <c r="AM50" s="241"/>
      <c r="AN50" s="243">
        <v>3.48942703608068E-4</v>
      </c>
      <c r="AO50" s="243"/>
    </row>
    <row r="51" spans="2:44" s="1" customFormat="1" ht="10.7" customHeight="1" x14ac:dyDescent="0.15">
      <c r="B51" s="247" t="s">
        <v>1100</v>
      </c>
      <c r="C51" s="247"/>
      <c r="D51" s="247"/>
      <c r="E51" s="247"/>
      <c r="F51" s="247"/>
      <c r="G51" s="247"/>
      <c r="H51" s="247"/>
      <c r="I51" s="247"/>
      <c r="J51" s="247"/>
      <c r="K51" s="245">
        <v>29083.42</v>
      </c>
      <c r="L51" s="245"/>
      <c r="M51" s="245"/>
      <c r="N51" s="245"/>
      <c r="O51" s="245"/>
      <c r="P51" s="245"/>
      <c r="Q51" s="245"/>
      <c r="R51" s="245"/>
      <c r="S51" s="245"/>
      <c r="T51" s="245"/>
      <c r="U51" s="245"/>
      <c r="V51" s="243">
        <v>9.85483979765315E-6</v>
      </c>
      <c r="W51" s="243"/>
      <c r="X51" s="243"/>
      <c r="Y51" s="243"/>
      <c r="Z51" s="243"/>
      <c r="AA51" s="243"/>
      <c r="AB51" s="243"/>
      <c r="AC51" s="243"/>
      <c r="AD51" s="243"/>
      <c r="AE51" s="243"/>
      <c r="AF51" s="241">
        <v>2</v>
      </c>
      <c r="AG51" s="241"/>
      <c r="AH51" s="241"/>
      <c r="AI51" s="241"/>
      <c r="AJ51" s="241"/>
      <c r="AK51" s="241"/>
      <c r="AL51" s="241"/>
      <c r="AM51" s="241"/>
      <c r="AN51" s="243">
        <v>4.6525693814409001E-5</v>
      </c>
      <c r="AO51" s="243"/>
    </row>
    <row r="52" spans="2:44" s="1" customFormat="1" ht="12.75" customHeight="1" x14ac:dyDescent="0.15">
      <c r="B52" s="248"/>
      <c r="C52" s="248"/>
      <c r="D52" s="248"/>
      <c r="E52" s="248"/>
      <c r="F52" s="248"/>
      <c r="G52" s="248"/>
      <c r="H52" s="248"/>
      <c r="I52" s="248"/>
      <c r="J52" s="248"/>
      <c r="K52" s="246">
        <v>2951181409.0500002</v>
      </c>
      <c r="L52" s="246"/>
      <c r="M52" s="246"/>
      <c r="N52" s="246"/>
      <c r="O52" s="246"/>
      <c r="P52" s="246"/>
      <c r="Q52" s="246"/>
      <c r="R52" s="246"/>
      <c r="S52" s="246"/>
      <c r="T52" s="246"/>
      <c r="U52" s="246"/>
      <c r="V52" s="244">
        <v>1</v>
      </c>
      <c r="W52" s="244"/>
      <c r="X52" s="244"/>
      <c r="Y52" s="244"/>
      <c r="Z52" s="244"/>
      <c r="AA52" s="244"/>
      <c r="AB52" s="244"/>
      <c r="AC52" s="244"/>
      <c r="AD52" s="244"/>
      <c r="AE52" s="244"/>
      <c r="AF52" s="242">
        <v>42987</v>
      </c>
      <c r="AG52" s="242"/>
      <c r="AH52" s="242"/>
      <c r="AI52" s="242"/>
      <c r="AJ52" s="242"/>
      <c r="AK52" s="242"/>
      <c r="AL52" s="242"/>
      <c r="AM52" s="242"/>
      <c r="AN52" s="244">
        <v>1</v>
      </c>
      <c r="AO52" s="244"/>
    </row>
    <row r="53" spans="2:44" s="1" customFormat="1" ht="7.9" customHeight="1" x14ac:dyDescent="0.15"/>
    <row r="54" spans="2:44" s="1" customFormat="1" ht="19.149999999999999" customHeight="1" x14ac:dyDescent="0.15">
      <c r="B54" s="234" t="s">
        <v>1192</v>
      </c>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row>
    <row r="55" spans="2:44" s="1" customFormat="1" ht="9.6" customHeight="1" x14ac:dyDescent="0.15"/>
    <row r="56" spans="2:44" s="1" customFormat="1" ht="13.35" customHeight="1" x14ac:dyDescent="0.15">
      <c r="B56" s="232" t="s">
        <v>1079</v>
      </c>
      <c r="C56" s="232"/>
      <c r="D56" s="232"/>
      <c r="E56" s="232"/>
      <c r="F56" s="232"/>
      <c r="G56" s="232"/>
      <c r="H56" s="232"/>
      <c r="I56" s="232"/>
      <c r="J56" s="232"/>
      <c r="K56" s="232"/>
      <c r="L56" s="232" t="s">
        <v>1076</v>
      </c>
      <c r="M56" s="232"/>
      <c r="N56" s="232"/>
      <c r="O56" s="232"/>
      <c r="P56" s="232"/>
      <c r="Q56" s="232"/>
      <c r="R56" s="232"/>
      <c r="S56" s="232"/>
      <c r="T56" s="232"/>
      <c r="U56" s="232"/>
      <c r="V56" s="232" t="s">
        <v>1077</v>
      </c>
      <c r="W56" s="232"/>
      <c r="X56" s="232"/>
      <c r="Y56" s="232"/>
      <c r="Z56" s="232"/>
      <c r="AA56" s="232"/>
      <c r="AB56" s="232"/>
      <c r="AC56" s="232"/>
      <c r="AD56" s="232"/>
      <c r="AE56" s="232"/>
      <c r="AF56" s="232" t="s">
        <v>1078</v>
      </c>
      <c r="AG56" s="232"/>
      <c r="AH56" s="232"/>
      <c r="AI56" s="232"/>
      <c r="AJ56" s="232"/>
      <c r="AK56" s="232" t="s">
        <v>1077</v>
      </c>
      <c r="AL56" s="232"/>
      <c r="AM56" s="232"/>
      <c r="AN56" s="232"/>
      <c r="AO56" s="232"/>
      <c r="AP56" s="232"/>
      <c r="AQ56" s="232"/>
    </row>
    <row r="57" spans="2:44" s="1" customFormat="1" ht="10.7" customHeight="1" x14ac:dyDescent="0.15">
      <c r="B57" s="247" t="s">
        <v>1101</v>
      </c>
      <c r="C57" s="247"/>
      <c r="D57" s="247"/>
      <c r="E57" s="247"/>
      <c r="F57" s="247"/>
      <c r="G57" s="247"/>
      <c r="H57" s="247"/>
      <c r="I57" s="247"/>
      <c r="J57" s="247"/>
      <c r="K57" s="247"/>
      <c r="L57" s="245">
        <v>630000</v>
      </c>
      <c r="M57" s="245"/>
      <c r="N57" s="245"/>
      <c r="O57" s="245"/>
      <c r="P57" s="245"/>
      <c r="Q57" s="245"/>
      <c r="R57" s="245"/>
      <c r="S57" s="245"/>
      <c r="T57" s="245"/>
      <c r="U57" s="245"/>
      <c r="V57" s="243">
        <v>2.13473830537175E-4</v>
      </c>
      <c r="W57" s="243"/>
      <c r="X57" s="243"/>
      <c r="Y57" s="243"/>
      <c r="Z57" s="243"/>
      <c r="AA57" s="243"/>
      <c r="AB57" s="243"/>
      <c r="AC57" s="243"/>
      <c r="AD57" s="243"/>
      <c r="AE57" s="243"/>
      <c r="AF57" s="241">
        <v>210</v>
      </c>
      <c r="AG57" s="241"/>
      <c r="AH57" s="241"/>
      <c r="AI57" s="241"/>
      <c r="AJ57" s="241"/>
      <c r="AK57" s="243">
        <v>4.88519785051295E-3</v>
      </c>
      <c r="AL57" s="243"/>
      <c r="AM57" s="243"/>
      <c r="AN57" s="243"/>
      <c r="AO57" s="243"/>
      <c r="AP57" s="243"/>
      <c r="AQ57" s="243"/>
    </row>
    <row r="58" spans="2:44" s="1" customFormat="1" ht="10.7" customHeight="1" x14ac:dyDescent="0.15">
      <c r="B58" s="247" t="s">
        <v>1080</v>
      </c>
      <c r="C58" s="247"/>
      <c r="D58" s="247"/>
      <c r="E58" s="247"/>
      <c r="F58" s="247"/>
      <c r="G58" s="247"/>
      <c r="H58" s="247"/>
      <c r="I58" s="247"/>
      <c r="J58" s="247"/>
      <c r="K58" s="247"/>
      <c r="L58" s="245">
        <v>17307692.329999998</v>
      </c>
      <c r="M58" s="245"/>
      <c r="N58" s="245"/>
      <c r="O58" s="245"/>
      <c r="P58" s="245"/>
      <c r="Q58" s="245"/>
      <c r="R58" s="245"/>
      <c r="S58" s="245"/>
      <c r="T58" s="245"/>
      <c r="U58" s="245"/>
      <c r="V58" s="243">
        <v>5.8646656816571099E-3</v>
      </c>
      <c r="W58" s="243"/>
      <c r="X58" s="243"/>
      <c r="Y58" s="243"/>
      <c r="Z58" s="243"/>
      <c r="AA58" s="243"/>
      <c r="AB58" s="243"/>
      <c r="AC58" s="243"/>
      <c r="AD58" s="243"/>
      <c r="AE58" s="243"/>
      <c r="AF58" s="241">
        <v>663</v>
      </c>
      <c r="AG58" s="241"/>
      <c r="AH58" s="241"/>
      <c r="AI58" s="241"/>
      <c r="AJ58" s="241"/>
      <c r="AK58" s="243">
        <v>1.54232674994766E-2</v>
      </c>
      <c r="AL58" s="243"/>
      <c r="AM58" s="243"/>
      <c r="AN58" s="243"/>
      <c r="AO58" s="243"/>
      <c r="AP58" s="243"/>
      <c r="AQ58" s="243"/>
    </row>
    <row r="59" spans="2:44" s="1" customFormat="1" ht="10.7" customHeight="1" x14ac:dyDescent="0.15">
      <c r="B59" s="247" t="s">
        <v>1081</v>
      </c>
      <c r="C59" s="247"/>
      <c r="D59" s="247"/>
      <c r="E59" s="247"/>
      <c r="F59" s="247"/>
      <c r="G59" s="247"/>
      <c r="H59" s="247"/>
      <c r="I59" s="247"/>
      <c r="J59" s="247"/>
      <c r="K59" s="247"/>
      <c r="L59" s="245">
        <v>21792990.899999999</v>
      </c>
      <c r="M59" s="245"/>
      <c r="N59" s="245"/>
      <c r="O59" s="245"/>
      <c r="P59" s="245"/>
      <c r="Q59" s="245"/>
      <c r="R59" s="245"/>
      <c r="S59" s="245"/>
      <c r="T59" s="245"/>
      <c r="U59" s="245"/>
      <c r="V59" s="243">
        <v>7.3844972163250597E-3</v>
      </c>
      <c r="W59" s="243"/>
      <c r="X59" s="243"/>
      <c r="Y59" s="243"/>
      <c r="Z59" s="243"/>
      <c r="AA59" s="243"/>
      <c r="AB59" s="243"/>
      <c r="AC59" s="243"/>
      <c r="AD59" s="243"/>
      <c r="AE59" s="243"/>
      <c r="AF59" s="241">
        <v>828</v>
      </c>
      <c r="AG59" s="241"/>
      <c r="AH59" s="241"/>
      <c r="AI59" s="241"/>
      <c r="AJ59" s="241"/>
      <c r="AK59" s="243">
        <v>1.92616372391653E-2</v>
      </c>
      <c r="AL59" s="243"/>
      <c r="AM59" s="243"/>
      <c r="AN59" s="243"/>
      <c r="AO59" s="243"/>
      <c r="AP59" s="243"/>
      <c r="AQ59" s="243"/>
    </row>
    <row r="60" spans="2:44" s="1" customFormat="1" ht="10.7" customHeight="1" x14ac:dyDescent="0.15">
      <c r="B60" s="247" t="s">
        <v>1082</v>
      </c>
      <c r="C60" s="247"/>
      <c r="D60" s="247"/>
      <c r="E60" s="247"/>
      <c r="F60" s="247"/>
      <c r="G60" s="247"/>
      <c r="H60" s="247"/>
      <c r="I60" s="247"/>
      <c r="J60" s="247"/>
      <c r="K60" s="247"/>
      <c r="L60" s="245">
        <v>58830707.770000003</v>
      </c>
      <c r="M60" s="245"/>
      <c r="N60" s="245"/>
      <c r="O60" s="245"/>
      <c r="P60" s="245"/>
      <c r="Q60" s="245"/>
      <c r="R60" s="245"/>
      <c r="S60" s="245"/>
      <c r="T60" s="245"/>
      <c r="U60" s="245"/>
      <c r="V60" s="243">
        <v>1.9934629429960399E-2</v>
      </c>
      <c r="W60" s="243"/>
      <c r="X60" s="243"/>
      <c r="Y60" s="243"/>
      <c r="Z60" s="243"/>
      <c r="AA60" s="243"/>
      <c r="AB60" s="243"/>
      <c r="AC60" s="243"/>
      <c r="AD60" s="243"/>
      <c r="AE60" s="243"/>
      <c r="AF60" s="241">
        <v>2637</v>
      </c>
      <c r="AG60" s="241"/>
      <c r="AH60" s="241"/>
      <c r="AI60" s="241"/>
      <c r="AJ60" s="241"/>
      <c r="AK60" s="243">
        <v>6.1344127294298299E-2</v>
      </c>
      <c r="AL60" s="243"/>
      <c r="AM60" s="243"/>
      <c r="AN60" s="243"/>
      <c r="AO60" s="243"/>
      <c r="AP60" s="243"/>
      <c r="AQ60" s="243"/>
    </row>
    <row r="61" spans="2:44" s="1" customFormat="1" ht="10.7" customHeight="1" x14ac:dyDescent="0.15">
      <c r="B61" s="247" t="s">
        <v>1083</v>
      </c>
      <c r="C61" s="247"/>
      <c r="D61" s="247"/>
      <c r="E61" s="247"/>
      <c r="F61" s="247"/>
      <c r="G61" s="247"/>
      <c r="H61" s="247"/>
      <c r="I61" s="247"/>
      <c r="J61" s="247"/>
      <c r="K61" s="247"/>
      <c r="L61" s="245">
        <v>90290913.859999999</v>
      </c>
      <c r="M61" s="245"/>
      <c r="N61" s="245"/>
      <c r="O61" s="245"/>
      <c r="P61" s="245"/>
      <c r="Q61" s="245"/>
      <c r="R61" s="245"/>
      <c r="S61" s="245"/>
      <c r="T61" s="245"/>
      <c r="U61" s="245"/>
      <c r="V61" s="243">
        <v>3.05948368958671E-2</v>
      </c>
      <c r="W61" s="243"/>
      <c r="X61" s="243"/>
      <c r="Y61" s="243"/>
      <c r="Z61" s="243"/>
      <c r="AA61" s="243"/>
      <c r="AB61" s="243"/>
      <c r="AC61" s="243"/>
      <c r="AD61" s="243"/>
      <c r="AE61" s="243"/>
      <c r="AF61" s="241">
        <v>3320</v>
      </c>
      <c r="AG61" s="241"/>
      <c r="AH61" s="241"/>
      <c r="AI61" s="241"/>
      <c r="AJ61" s="241"/>
      <c r="AK61" s="243">
        <v>7.7232651731918997E-2</v>
      </c>
      <c r="AL61" s="243"/>
      <c r="AM61" s="243"/>
      <c r="AN61" s="243"/>
      <c r="AO61" s="243"/>
      <c r="AP61" s="243"/>
      <c r="AQ61" s="243"/>
    </row>
    <row r="62" spans="2:44" s="1" customFormat="1" ht="10.7" customHeight="1" x14ac:dyDescent="0.15">
      <c r="B62" s="247" t="s">
        <v>1084</v>
      </c>
      <c r="C62" s="247"/>
      <c r="D62" s="247"/>
      <c r="E62" s="247"/>
      <c r="F62" s="247"/>
      <c r="G62" s="247"/>
      <c r="H62" s="247"/>
      <c r="I62" s="247"/>
      <c r="J62" s="247"/>
      <c r="K62" s="247"/>
      <c r="L62" s="245">
        <v>87913335.439999893</v>
      </c>
      <c r="M62" s="245"/>
      <c r="N62" s="245"/>
      <c r="O62" s="245"/>
      <c r="P62" s="245"/>
      <c r="Q62" s="245"/>
      <c r="R62" s="245"/>
      <c r="S62" s="245"/>
      <c r="T62" s="245"/>
      <c r="U62" s="245"/>
      <c r="V62" s="243">
        <v>2.9789200748692599E-2</v>
      </c>
      <c r="W62" s="243"/>
      <c r="X62" s="243"/>
      <c r="Y62" s="243"/>
      <c r="Z62" s="243"/>
      <c r="AA62" s="243"/>
      <c r="AB62" s="243"/>
      <c r="AC62" s="243"/>
      <c r="AD62" s="243"/>
      <c r="AE62" s="243"/>
      <c r="AF62" s="241">
        <v>2696</v>
      </c>
      <c r="AG62" s="241"/>
      <c r="AH62" s="241"/>
      <c r="AI62" s="241"/>
      <c r="AJ62" s="241"/>
      <c r="AK62" s="243">
        <v>6.2716635261823306E-2</v>
      </c>
      <c r="AL62" s="243"/>
      <c r="AM62" s="243"/>
      <c r="AN62" s="243"/>
      <c r="AO62" s="243"/>
      <c r="AP62" s="243"/>
      <c r="AQ62" s="243"/>
    </row>
    <row r="63" spans="2:44" s="1" customFormat="1" ht="10.7" customHeight="1" x14ac:dyDescent="0.15">
      <c r="B63" s="247" t="s">
        <v>1085</v>
      </c>
      <c r="C63" s="247"/>
      <c r="D63" s="247"/>
      <c r="E63" s="247"/>
      <c r="F63" s="247"/>
      <c r="G63" s="247"/>
      <c r="H63" s="247"/>
      <c r="I63" s="247"/>
      <c r="J63" s="247"/>
      <c r="K63" s="247"/>
      <c r="L63" s="245">
        <v>89520771.709999695</v>
      </c>
      <c r="M63" s="245"/>
      <c r="N63" s="245"/>
      <c r="O63" s="245"/>
      <c r="P63" s="245"/>
      <c r="Q63" s="245"/>
      <c r="R63" s="245"/>
      <c r="S63" s="245"/>
      <c r="T63" s="245"/>
      <c r="U63" s="245"/>
      <c r="V63" s="243">
        <v>3.0333876269170799E-2</v>
      </c>
      <c r="W63" s="243"/>
      <c r="X63" s="243"/>
      <c r="Y63" s="243"/>
      <c r="Z63" s="243"/>
      <c r="AA63" s="243"/>
      <c r="AB63" s="243"/>
      <c r="AC63" s="243"/>
      <c r="AD63" s="243"/>
      <c r="AE63" s="243"/>
      <c r="AF63" s="241">
        <v>2286</v>
      </c>
      <c r="AG63" s="241"/>
      <c r="AH63" s="241"/>
      <c r="AI63" s="241"/>
      <c r="AJ63" s="241"/>
      <c r="AK63" s="243">
        <v>5.31788680298695E-2</v>
      </c>
      <c r="AL63" s="243"/>
      <c r="AM63" s="243"/>
      <c r="AN63" s="243"/>
      <c r="AO63" s="243"/>
      <c r="AP63" s="243"/>
      <c r="AQ63" s="243"/>
    </row>
    <row r="64" spans="2:44" s="1" customFormat="1" ht="10.7" customHeight="1" x14ac:dyDescent="0.15">
      <c r="B64" s="247" t="s">
        <v>1086</v>
      </c>
      <c r="C64" s="247"/>
      <c r="D64" s="247"/>
      <c r="E64" s="247"/>
      <c r="F64" s="247"/>
      <c r="G64" s="247"/>
      <c r="H64" s="247"/>
      <c r="I64" s="247"/>
      <c r="J64" s="247"/>
      <c r="K64" s="247"/>
      <c r="L64" s="245">
        <v>104691243.19</v>
      </c>
      <c r="M64" s="245"/>
      <c r="N64" s="245"/>
      <c r="O64" s="245"/>
      <c r="P64" s="245"/>
      <c r="Q64" s="245"/>
      <c r="R64" s="245"/>
      <c r="S64" s="245"/>
      <c r="T64" s="245"/>
      <c r="U64" s="245"/>
      <c r="V64" s="243">
        <v>3.5474350329314598E-2</v>
      </c>
      <c r="W64" s="243"/>
      <c r="X64" s="243"/>
      <c r="Y64" s="243"/>
      <c r="Z64" s="243"/>
      <c r="AA64" s="243"/>
      <c r="AB64" s="243"/>
      <c r="AC64" s="243"/>
      <c r="AD64" s="243"/>
      <c r="AE64" s="243"/>
      <c r="AF64" s="241">
        <v>2221</v>
      </c>
      <c r="AG64" s="241"/>
      <c r="AH64" s="241"/>
      <c r="AI64" s="241"/>
      <c r="AJ64" s="241"/>
      <c r="AK64" s="243">
        <v>5.1666782980901202E-2</v>
      </c>
      <c r="AL64" s="243"/>
      <c r="AM64" s="243"/>
      <c r="AN64" s="243"/>
      <c r="AO64" s="243"/>
      <c r="AP64" s="243"/>
      <c r="AQ64" s="243"/>
    </row>
    <row r="65" spans="2:43" s="1" customFormat="1" ht="10.7" customHeight="1" x14ac:dyDescent="0.15">
      <c r="B65" s="247" t="s">
        <v>1087</v>
      </c>
      <c r="C65" s="247"/>
      <c r="D65" s="247"/>
      <c r="E65" s="247"/>
      <c r="F65" s="247"/>
      <c r="G65" s="247"/>
      <c r="H65" s="247"/>
      <c r="I65" s="247"/>
      <c r="J65" s="247"/>
      <c r="K65" s="247"/>
      <c r="L65" s="245">
        <v>120974918.40000001</v>
      </c>
      <c r="M65" s="245"/>
      <c r="N65" s="245"/>
      <c r="O65" s="245"/>
      <c r="P65" s="245"/>
      <c r="Q65" s="245"/>
      <c r="R65" s="245"/>
      <c r="S65" s="245"/>
      <c r="T65" s="245"/>
      <c r="U65" s="245"/>
      <c r="V65" s="243">
        <v>4.0992030523444703E-2</v>
      </c>
      <c r="W65" s="243"/>
      <c r="X65" s="243"/>
      <c r="Y65" s="243"/>
      <c r="Z65" s="243"/>
      <c r="AA65" s="243"/>
      <c r="AB65" s="243"/>
      <c r="AC65" s="243"/>
      <c r="AD65" s="243"/>
      <c r="AE65" s="243"/>
      <c r="AF65" s="241">
        <v>2356</v>
      </c>
      <c r="AG65" s="241"/>
      <c r="AH65" s="241"/>
      <c r="AI65" s="241"/>
      <c r="AJ65" s="241"/>
      <c r="AK65" s="243">
        <v>5.4807267313373799E-2</v>
      </c>
      <c r="AL65" s="243"/>
      <c r="AM65" s="243"/>
      <c r="AN65" s="243"/>
      <c r="AO65" s="243"/>
      <c r="AP65" s="243"/>
      <c r="AQ65" s="243"/>
    </row>
    <row r="66" spans="2:43" s="1" customFormat="1" ht="10.7" customHeight="1" x14ac:dyDescent="0.15">
      <c r="B66" s="247" t="s">
        <v>1088</v>
      </c>
      <c r="C66" s="247"/>
      <c r="D66" s="247"/>
      <c r="E66" s="247"/>
      <c r="F66" s="247"/>
      <c r="G66" s="247"/>
      <c r="H66" s="247"/>
      <c r="I66" s="247"/>
      <c r="J66" s="247"/>
      <c r="K66" s="247"/>
      <c r="L66" s="245">
        <v>124842930.78</v>
      </c>
      <c r="M66" s="245"/>
      <c r="N66" s="245"/>
      <c r="O66" s="245"/>
      <c r="P66" s="245"/>
      <c r="Q66" s="245"/>
      <c r="R66" s="245"/>
      <c r="S66" s="245"/>
      <c r="T66" s="245"/>
      <c r="U66" s="245"/>
      <c r="V66" s="243">
        <v>4.2302696268403099E-2</v>
      </c>
      <c r="W66" s="243"/>
      <c r="X66" s="243"/>
      <c r="Y66" s="243"/>
      <c r="Z66" s="243"/>
      <c r="AA66" s="243"/>
      <c r="AB66" s="243"/>
      <c r="AC66" s="243"/>
      <c r="AD66" s="243"/>
      <c r="AE66" s="243"/>
      <c r="AF66" s="241">
        <v>2092</v>
      </c>
      <c r="AG66" s="241"/>
      <c r="AH66" s="241"/>
      <c r="AI66" s="241"/>
      <c r="AJ66" s="241"/>
      <c r="AK66" s="243">
        <v>4.8665875729871799E-2</v>
      </c>
      <c r="AL66" s="243"/>
      <c r="AM66" s="243"/>
      <c r="AN66" s="243"/>
      <c r="AO66" s="243"/>
      <c r="AP66" s="243"/>
      <c r="AQ66" s="243"/>
    </row>
    <row r="67" spans="2:43" s="1" customFormat="1" ht="10.7" customHeight="1" x14ac:dyDescent="0.15">
      <c r="B67" s="247" t="s">
        <v>1089</v>
      </c>
      <c r="C67" s="247"/>
      <c r="D67" s="247"/>
      <c r="E67" s="247"/>
      <c r="F67" s="247"/>
      <c r="G67" s="247"/>
      <c r="H67" s="247"/>
      <c r="I67" s="247"/>
      <c r="J67" s="247"/>
      <c r="K67" s="247"/>
      <c r="L67" s="245">
        <v>125761899.90000001</v>
      </c>
      <c r="M67" s="245"/>
      <c r="N67" s="245"/>
      <c r="O67" s="245"/>
      <c r="P67" s="245"/>
      <c r="Q67" s="245"/>
      <c r="R67" s="245"/>
      <c r="S67" s="245"/>
      <c r="T67" s="245"/>
      <c r="U67" s="245"/>
      <c r="V67" s="243">
        <v>4.2614086519501097E-2</v>
      </c>
      <c r="W67" s="243"/>
      <c r="X67" s="243"/>
      <c r="Y67" s="243"/>
      <c r="Z67" s="243"/>
      <c r="AA67" s="243"/>
      <c r="AB67" s="243"/>
      <c r="AC67" s="243"/>
      <c r="AD67" s="243"/>
      <c r="AE67" s="243"/>
      <c r="AF67" s="241">
        <v>1917</v>
      </c>
      <c r="AG67" s="241"/>
      <c r="AH67" s="241"/>
      <c r="AI67" s="241"/>
      <c r="AJ67" s="241"/>
      <c r="AK67" s="243">
        <v>4.4594877521111E-2</v>
      </c>
      <c r="AL67" s="243"/>
      <c r="AM67" s="243"/>
      <c r="AN67" s="243"/>
      <c r="AO67" s="243"/>
      <c r="AP67" s="243"/>
      <c r="AQ67" s="243"/>
    </row>
    <row r="68" spans="2:43" s="1" customFormat="1" ht="10.7" customHeight="1" x14ac:dyDescent="0.15">
      <c r="B68" s="247" t="s">
        <v>1090</v>
      </c>
      <c r="C68" s="247"/>
      <c r="D68" s="247"/>
      <c r="E68" s="247"/>
      <c r="F68" s="247"/>
      <c r="G68" s="247"/>
      <c r="H68" s="247"/>
      <c r="I68" s="247"/>
      <c r="J68" s="247"/>
      <c r="K68" s="247"/>
      <c r="L68" s="245">
        <v>107010240.5</v>
      </c>
      <c r="M68" s="245"/>
      <c r="N68" s="245"/>
      <c r="O68" s="245"/>
      <c r="P68" s="245"/>
      <c r="Q68" s="245"/>
      <c r="R68" s="245"/>
      <c r="S68" s="245"/>
      <c r="T68" s="245"/>
      <c r="U68" s="245"/>
      <c r="V68" s="243">
        <v>3.6260136422602098E-2</v>
      </c>
      <c r="W68" s="243"/>
      <c r="X68" s="243"/>
      <c r="Y68" s="243"/>
      <c r="Z68" s="243"/>
      <c r="AA68" s="243"/>
      <c r="AB68" s="243"/>
      <c r="AC68" s="243"/>
      <c r="AD68" s="243"/>
      <c r="AE68" s="243"/>
      <c r="AF68" s="241">
        <v>1570</v>
      </c>
      <c r="AG68" s="241"/>
      <c r="AH68" s="241"/>
      <c r="AI68" s="241"/>
      <c r="AJ68" s="241"/>
      <c r="AK68" s="243">
        <v>3.6522669644311098E-2</v>
      </c>
      <c r="AL68" s="243"/>
      <c r="AM68" s="243"/>
      <c r="AN68" s="243"/>
      <c r="AO68" s="243"/>
      <c r="AP68" s="243"/>
      <c r="AQ68" s="243"/>
    </row>
    <row r="69" spans="2:43" s="1" customFormat="1" ht="10.7" customHeight="1" x14ac:dyDescent="0.15">
      <c r="B69" s="247" t="s">
        <v>1091</v>
      </c>
      <c r="C69" s="247"/>
      <c r="D69" s="247"/>
      <c r="E69" s="247"/>
      <c r="F69" s="247"/>
      <c r="G69" s="247"/>
      <c r="H69" s="247"/>
      <c r="I69" s="247"/>
      <c r="J69" s="247"/>
      <c r="K69" s="247"/>
      <c r="L69" s="245">
        <v>122054936.06999999</v>
      </c>
      <c r="M69" s="245"/>
      <c r="N69" s="245"/>
      <c r="O69" s="245"/>
      <c r="P69" s="245"/>
      <c r="Q69" s="245"/>
      <c r="R69" s="245"/>
      <c r="S69" s="245"/>
      <c r="T69" s="245"/>
      <c r="U69" s="245"/>
      <c r="V69" s="243">
        <v>4.1357991648941002E-2</v>
      </c>
      <c r="W69" s="243"/>
      <c r="X69" s="243"/>
      <c r="Y69" s="243"/>
      <c r="Z69" s="243"/>
      <c r="AA69" s="243"/>
      <c r="AB69" s="243"/>
      <c r="AC69" s="243"/>
      <c r="AD69" s="243"/>
      <c r="AE69" s="243"/>
      <c r="AF69" s="241">
        <v>1636</v>
      </c>
      <c r="AG69" s="241"/>
      <c r="AH69" s="241"/>
      <c r="AI69" s="241"/>
      <c r="AJ69" s="241"/>
      <c r="AK69" s="243">
        <v>3.8058017540186603E-2</v>
      </c>
      <c r="AL69" s="243"/>
      <c r="AM69" s="243"/>
      <c r="AN69" s="243"/>
      <c r="AO69" s="243"/>
      <c r="AP69" s="243"/>
      <c r="AQ69" s="243"/>
    </row>
    <row r="70" spans="2:43" s="1" customFormat="1" ht="10.7" customHeight="1" x14ac:dyDescent="0.15">
      <c r="B70" s="247" t="s">
        <v>1092</v>
      </c>
      <c r="C70" s="247"/>
      <c r="D70" s="247"/>
      <c r="E70" s="247"/>
      <c r="F70" s="247"/>
      <c r="G70" s="247"/>
      <c r="H70" s="247"/>
      <c r="I70" s="247"/>
      <c r="J70" s="247"/>
      <c r="K70" s="247"/>
      <c r="L70" s="245">
        <v>174141084.69</v>
      </c>
      <c r="M70" s="245"/>
      <c r="N70" s="245"/>
      <c r="O70" s="245"/>
      <c r="P70" s="245"/>
      <c r="Q70" s="245"/>
      <c r="R70" s="245"/>
      <c r="S70" s="245"/>
      <c r="T70" s="245"/>
      <c r="U70" s="245"/>
      <c r="V70" s="243">
        <v>5.90072450836076E-2</v>
      </c>
      <c r="W70" s="243"/>
      <c r="X70" s="243"/>
      <c r="Y70" s="243"/>
      <c r="Z70" s="243"/>
      <c r="AA70" s="243"/>
      <c r="AB70" s="243"/>
      <c r="AC70" s="243"/>
      <c r="AD70" s="243"/>
      <c r="AE70" s="243"/>
      <c r="AF70" s="241">
        <v>2324</v>
      </c>
      <c r="AG70" s="241"/>
      <c r="AH70" s="241"/>
      <c r="AI70" s="241"/>
      <c r="AJ70" s="241"/>
      <c r="AK70" s="243">
        <v>5.4062856212343302E-2</v>
      </c>
      <c r="AL70" s="243"/>
      <c r="AM70" s="243"/>
      <c r="AN70" s="243"/>
      <c r="AO70" s="243"/>
      <c r="AP70" s="243"/>
      <c r="AQ70" s="243"/>
    </row>
    <row r="71" spans="2:43" s="1" customFormat="1" ht="10.7" customHeight="1" x14ac:dyDescent="0.15">
      <c r="B71" s="247" t="s">
        <v>1093</v>
      </c>
      <c r="C71" s="247"/>
      <c r="D71" s="247"/>
      <c r="E71" s="247"/>
      <c r="F71" s="247"/>
      <c r="G71" s="247"/>
      <c r="H71" s="247"/>
      <c r="I71" s="247"/>
      <c r="J71" s="247"/>
      <c r="K71" s="247"/>
      <c r="L71" s="245">
        <v>160041145.59</v>
      </c>
      <c r="M71" s="245"/>
      <c r="N71" s="245"/>
      <c r="O71" s="245"/>
      <c r="P71" s="245"/>
      <c r="Q71" s="245"/>
      <c r="R71" s="245"/>
      <c r="S71" s="245"/>
      <c r="T71" s="245"/>
      <c r="U71" s="245"/>
      <c r="V71" s="243">
        <v>5.4229518083579398E-2</v>
      </c>
      <c r="W71" s="243"/>
      <c r="X71" s="243"/>
      <c r="Y71" s="243"/>
      <c r="Z71" s="243"/>
      <c r="AA71" s="243"/>
      <c r="AB71" s="243"/>
      <c r="AC71" s="243"/>
      <c r="AD71" s="243"/>
      <c r="AE71" s="243"/>
      <c r="AF71" s="241">
        <v>1900</v>
      </c>
      <c r="AG71" s="241"/>
      <c r="AH71" s="241"/>
      <c r="AI71" s="241"/>
      <c r="AJ71" s="241"/>
      <c r="AK71" s="243">
        <v>4.4199409123688603E-2</v>
      </c>
      <c r="AL71" s="243"/>
      <c r="AM71" s="243"/>
      <c r="AN71" s="243"/>
      <c r="AO71" s="243"/>
      <c r="AP71" s="243"/>
      <c r="AQ71" s="243"/>
    </row>
    <row r="72" spans="2:43" s="1" customFormat="1" ht="10.7" customHeight="1" x14ac:dyDescent="0.15">
      <c r="B72" s="247" t="s">
        <v>1094</v>
      </c>
      <c r="C72" s="247"/>
      <c r="D72" s="247"/>
      <c r="E72" s="247"/>
      <c r="F72" s="247"/>
      <c r="G72" s="247"/>
      <c r="H72" s="247"/>
      <c r="I72" s="247"/>
      <c r="J72" s="247"/>
      <c r="K72" s="247"/>
      <c r="L72" s="245">
        <v>179514767.47999999</v>
      </c>
      <c r="M72" s="245"/>
      <c r="N72" s="245"/>
      <c r="O72" s="245"/>
      <c r="P72" s="245"/>
      <c r="Q72" s="245"/>
      <c r="R72" s="245"/>
      <c r="S72" s="245"/>
      <c r="T72" s="245"/>
      <c r="U72" s="245"/>
      <c r="V72" s="243">
        <v>6.0828103257056898E-2</v>
      </c>
      <c r="W72" s="243"/>
      <c r="X72" s="243"/>
      <c r="Y72" s="243"/>
      <c r="Z72" s="243"/>
      <c r="AA72" s="243"/>
      <c r="AB72" s="243"/>
      <c r="AC72" s="243"/>
      <c r="AD72" s="243"/>
      <c r="AE72" s="243"/>
      <c r="AF72" s="241">
        <v>1969</v>
      </c>
      <c r="AG72" s="241"/>
      <c r="AH72" s="241"/>
      <c r="AI72" s="241"/>
      <c r="AJ72" s="241"/>
      <c r="AK72" s="243">
        <v>4.5804545560285702E-2</v>
      </c>
      <c r="AL72" s="243"/>
      <c r="AM72" s="243"/>
      <c r="AN72" s="243"/>
      <c r="AO72" s="243"/>
      <c r="AP72" s="243"/>
      <c r="AQ72" s="243"/>
    </row>
    <row r="73" spans="2:43" s="1" customFormat="1" ht="10.7" customHeight="1" x14ac:dyDescent="0.15">
      <c r="B73" s="247" t="s">
        <v>1095</v>
      </c>
      <c r="C73" s="247"/>
      <c r="D73" s="247"/>
      <c r="E73" s="247"/>
      <c r="F73" s="247"/>
      <c r="G73" s="247"/>
      <c r="H73" s="247"/>
      <c r="I73" s="247"/>
      <c r="J73" s="247"/>
      <c r="K73" s="247"/>
      <c r="L73" s="245">
        <v>150002439.09999999</v>
      </c>
      <c r="M73" s="245"/>
      <c r="N73" s="245"/>
      <c r="O73" s="245"/>
      <c r="P73" s="245"/>
      <c r="Q73" s="245"/>
      <c r="R73" s="245"/>
      <c r="S73" s="245"/>
      <c r="T73" s="245"/>
      <c r="U73" s="245"/>
      <c r="V73" s="243">
        <v>5.0827928991422799E-2</v>
      </c>
      <c r="W73" s="243"/>
      <c r="X73" s="243"/>
      <c r="Y73" s="243"/>
      <c r="Z73" s="243"/>
      <c r="AA73" s="243"/>
      <c r="AB73" s="243"/>
      <c r="AC73" s="243"/>
      <c r="AD73" s="243"/>
      <c r="AE73" s="243"/>
      <c r="AF73" s="241">
        <v>1516</v>
      </c>
      <c r="AG73" s="241"/>
      <c r="AH73" s="241"/>
      <c r="AI73" s="241"/>
      <c r="AJ73" s="241"/>
      <c r="AK73" s="243">
        <v>3.5266475911322002E-2</v>
      </c>
      <c r="AL73" s="243"/>
      <c r="AM73" s="243"/>
      <c r="AN73" s="243"/>
      <c r="AO73" s="243"/>
      <c r="AP73" s="243"/>
      <c r="AQ73" s="243"/>
    </row>
    <row r="74" spans="2:43" s="1" customFormat="1" ht="10.7" customHeight="1" x14ac:dyDescent="0.15">
      <c r="B74" s="247" t="s">
        <v>1096</v>
      </c>
      <c r="C74" s="247"/>
      <c r="D74" s="247"/>
      <c r="E74" s="247"/>
      <c r="F74" s="247"/>
      <c r="G74" s="247"/>
      <c r="H74" s="247"/>
      <c r="I74" s="247"/>
      <c r="J74" s="247"/>
      <c r="K74" s="247"/>
      <c r="L74" s="245">
        <v>111309087.12</v>
      </c>
      <c r="M74" s="245"/>
      <c r="N74" s="245"/>
      <c r="O74" s="245"/>
      <c r="P74" s="245"/>
      <c r="Q74" s="245"/>
      <c r="R74" s="245"/>
      <c r="S74" s="245"/>
      <c r="T74" s="245"/>
      <c r="U74" s="245"/>
      <c r="V74" s="243">
        <v>3.7716789208099198E-2</v>
      </c>
      <c r="W74" s="243"/>
      <c r="X74" s="243"/>
      <c r="Y74" s="243"/>
      <c r="Z74" s="243"/>
      <c r="AA74" s="243"/>
      <c r="AB74" s="243"/>
      <c r="AC74" s="243"/>
      <c r="AD74" s="243"/>
      <c r="AE74" s="243"/>
      <c r="AF74" s="241">
        <v>1241</v>
      </c>
      <c r="AG74" s="241"/>
      <c r="AH74" s="241"/>
      <c r="AI74" s="241"/>
      <c r="AJ74" s="241"/>
      <c r="AK74" s="243">
        <v>2.8869193011840801E-2</v>
      </c>
      <c r="AL74" s="243"/>
      <c r="AM74" s="243"/>
      <c r="AN74" s="243"/>
      <c r="AO74" s="243"/>
      <c r="AP74" s="243"/>
      <c r="AQ74" s="243"/>
    </row>
    <row r="75" spans="2:43" s="1" customFormat="1" ht="10.7" customHeight="1" x14ac:dyDescent="0.15">
      <c r="B75" s="247" t="s">
        <v>1097</v>
      </c>
      <c r="C75" s="247"/>
      <c r="D75" s="247"/>
      <c r="E75" s="247"/>
      <c r="F75" s="247"/>
      <c r="G75" s="247"/>
      <c r="H75" s="247"/>
      <c r="I75" s="247"/>
      <c r="J75" s="247"/>
      <c r="K75" s="247"/>
      <c r="L75" s="245">
        <v>188780788.28999999</v>
      </c>
      <c r="M75" s="245"/>
      <c r="N75" s="245"/>
      <c r="O75" s="245"/>
      <c r="P75" s="245"/>
      <c r="Q75" s="245"/>
      <c r="R75" s="245"/>
      <c r="S75" s="245"/>
      <c r="T75" s="245"/>
      <c r="U75" s="245"/>
      <c r="V75" s="243">
        <v>6.3967869854116899E-2</v>
      </c>
      <c r="W75" s="243"/>
      <c r="X75" s="243"/>
      <c r="Y75" s="243"/>
      <c r="Z75" s="243"/>
      <c r="AA75" s="243"/>
      <c r="AB75" s="243"/>
      <c r="AC75" s="243"/>
      <c r="AD75" s="243"/>
      <c r="AE75" s="243"/>
      <c r="AF75" s="241">
        <v>1983</v>
      </c>
      <c r="AG75" s="241"/>
      <c r="AH75" s="241"/>
      <c r="AI75" s="241"/>
      <c r="AJ75" s="241"/>
      <c r="AK75" s="243">
        <v>4.6130225416986498E-2</v>
      </c>
      <c r="AL75" s="243"/>
      <c r="AM75" s="243"/>
      <c r="AN75" s="243"/>
      <c r="AO75" s="243"/>
      <c r="AP75" s="243"/>
      <c r="AQ75" s="243"/>
    </row>
    <row r="76" spans="2:43" s="1" customFormat="1" ht="10.7" customHeight="1" x14ac:dyDescent="0.15">
      <c r="B76" s="247" t="s">
        <v>1098</v>
      </c>
      <c r="C76" s="247"/>
      <c r="D76" s="247"/>
      <c r="E76" s="247"/>
      <c r="F76" s="247"/>
      <c r="G76" s="247"/>
      <c r="H76" s="247"/>
      <c r="I76" s="247"/>
      <c r="J76" s="247"/>
      <c r="K76" s="247"/>
      <c r="L76" s="245">
        <v>217510378.77000001</v>
      </c>
      <c r="M76" s="245"/>
      <c r="N76" s="245"/>
      <c r="O76" s="245"/>
      <c r="P76" s="245"/>
      <c r="Q76" s="245"/>
      <c r="R76" s="245"/>
      <c r="S76" s="245"/>
      <c r="T76" s="245"/>
      <c r="U76" s="245"/>
      <c r="V76" s="243">
        <v>7.3702815456545404E-2</v>
      </c>
      <c r="W76" s="243"/>
      <c r="X76" s="243"/>
      <c r="Y76" s="243"/>
      <c r="Z76" s="243"/>
      <c r="AA76" s="243"/>
      <c r="AB76" s="243"/>
      <c r="AC76" s="243"/>
      <c r="AD76" s="243"/>
      <c r="AE76" s="243"/>
      <c r="AF76" s="241">
        <v>2102</v>
      </c>
      <c r="AG76" s="241"/>
      <c r="AH76" s="241"/>
      <c r="AI76" s="241"/>
      <c r="AJ76" s="241"/>
      <c r="AK76" s="243">
        <v>4.8898504198943898E-2</v>
      </c>
      <c r="AL76" s="243"/>
      <c r="AM76" s="243"/>
      <c r="AN76" s="243"/>
      <c r="AO76" s="243"/>
      <c r="AP76" s="243"/>
      <c r="AQ76" s="243"/>
    </row>
    <row r="77" spans="2:43" s="1" customFormat="1" ht="10.7" customHeight="1" x14ac:dyDescent="0.15">
      <c r="B77" s="247" t="s">
        <v>1099</v>
      </c>
      <c r="C77" s="247"/>
      <c r="D77" s="247"/>
      <c r="E77" s="247"/>
      <c r="F77" s="247"/>
      <c r="G77" s="247"/>
      <c r="H77" s="247"/>
      <c r="I77" s="247"/>
      <c r="J77" s="247"/>
      <c r="K77" s="247"/>
      <c r="L77" s="245">
        <v>192079400.21000001</v>
      </c>
      <c r="M77" s="245"/>
      <c r="N77" s="245"/>
      <c r="O77" s="245"/>
      <c r="P77" s="245"/>
      <c r="Q77" s="245"/>
      <c r="R77" s="245"/>
      <c r="S77" s="245"/>
      <c r="T77" s="245"/>
      <c r="U77" s="245"/>
      <c r="V77" s="243">
        <v>6.5085595762082102E-2</v>
      </c>
      <c r="W77" s="243"/>
      <c r="X77" s="243"/>
      <c r="Y77" s="243"/>
      <c r="Z77" s="243"/>
      <c r="AA77" s="243"/>
      <c r="AB77" s="243"/>
      <c r="AC77" s="243"/>
      <c r="AD77" s="243"/>
      <c r="AE77" s="243"/>
      <c r="AF77" s="241">
        <v>1672</v>
      </c>
      <c r="AG77" s="241"/>
      <c r="AH77" s="241"/>
      <c r="AI77" s="241"/>
      <c r="AJ77" s="241"/>
      <c r="AK77" s="243">
        <v>3.8895480028845901E-2</v>
      </c>
      <c r="AL77" s="243"/>
      <c r="AM77" s="243"/>
      <c r="AN77" s="243"/>
      <c r="AO77" s="243"/>
      <c r="AP77" s="243"/>
      <c r="AQ77" s="243"/>
    </row>
    <row r="78" spans="2:43" s="1" customFormat="1" ht="10.7" customHeight="1" x14ac:dyDescent="0.15">
      <c r="B78" s="247" t="s">
        <v>1102</v>
      </c>
      <c r="C78" s="247"/>
      <c r="D78" s="247"/>
      <c r="E78" s="247"/>
      <c r="F78" s="247"/>
      <c r="G78" s="247"/>
      <c r="H78" s="247"/>
      <c r="I78" s="247"/>
      <c r="J78" s="247"/>
      <c r="K78" s="247"/>
      <c r="L78" s="245">
        <v>70115301.230000004</v>
      </c>
      <c r="M78" s="245"/>
      <c r="N78" s="245"/>
      <c r="O78" s="245"/>
      <c r="P78" s="245"/>
      <c r="Q78" s="245"/>
      <c r="R78" s="245"/>
      <c r="S78" s="245"/>
      <c r="T78" s="245"/>
      <c r="U78" s="245"/>
      <c r="V78" s="243">
        <v>2.3758384020374598E-2</v>
      </c>
      <c r="W78" s="243"/>
      <c r="X78" s="243"/>
      <c r="Y78" s="243"/>
      <c r="Z78" s="243"/>
      <c r="AA78" s="243"/>
      <c r="AB78" s="243"/>
      <c r="AC78" s="243"/>
      <c r="AD78" s="243"/>
      <c r="AE78" s="243"/>
      <c r="AF78" s="241">
        <v>630</v>
      </c>
      <c r="AG78" s="241"/>
      <c r="AH78" s="241"/>
      <c r="AI78" s="241"/>
      <c r="AJ78" s="241"/>
      <c r="AK78" s="243">
        <v>1.46555935515388E-2</v>
      </c>
      <c r="AL78" s="243"/>
      <c r="AM78" s="243"/>
      <c r="AN78" s="243"/>
      <c r="AO78" s="243"/>
      <c r="AP78" s="243"/>
      <c r="AQ78" s="243"/>
    </row>
    <row r="79" spans="2:43" s="1" customFormat="1" ht="10.7" customHeight="1" x14ac:dyDescent="0.15">
      <c r="B79" s="247" t="s">
        <v>1100</v>
      </c>
      <c r="C79" s="247"/>
      <c r="D79" s="247"/>
      <c r="E79" s="247"/>
      <c r="F79" s="247"/>
      <c r="G79" s="247"/>
      <c r="H79" s="247"/>
      <c r="I79" s="247"/>
      <c r="J79" s="247"/>
      <c r="K79" s="247"/>
      <c r="L79" s="245">
        <v>77397746.120000005</v>
      </c>
      <c r="M79" s="245"/>
      <c r="N79" s="245"/>
      <c r="O79" s="245"/>
      <c r="P79" s="245"/>
      <c r="Q79" s="245"/>
      <c r="R79" s="245"/>
      <c r="S79" s="245"/>
      <c r="T79" s="245"/>
      <c r="U79" s="245"/>
      <c r="V79" s="243">
        <v>2.6226021173301799E-2</v>
      </c>
      <c r="W79" s="243"/>
      <c r="X79" s="243"/>
      <c r="Y79" s="243"/>
      <c r="Z79" s="243"/>
      <c r="AA79" s="243"/>
      <c r="AB79" s="243"/>
      <c r="AC79" s="243"/>
      <c r="AD79" s="243"/>
      <c r="AE79" s="243"/>
      <c r="AF79" s="241">
        <v>690</v>
      </c>
      <c r="AG79" s="241"/>
      <c r="AH79" s="241"/>
      <c r="AI79" s="241"/>
      <c r="AJ79" s="241"/>
      <c r="AK79" s="243">
        <v>1.6051364365971099E-2</v>
      </c>
      <c r="AL79" s="243"/>
      <c r="AM79" s="243"/>
      <c r="AN79" s="243"/>
      <c r="AO79" s="243"/>
      <c r="AP79" s="243"/>
      <c r="AQ79" s="243"/>
    </row>
    <row r="80" spans="2:43" s="1" customFormat="1" ht="10.7" customHeight="1" x14ac:dyDescent="0.15">
      <c r="B80" s="247" t="s">
        <v>1103</v>
      </c>
      <c r="C80" s="247"/>
      <c r="D80" s="247"/>
      <c r="E80" s="247"/>
      <c r="F80" s="247"/>
      <c r="G80" s="247"/>
      <c r="H80" s="247"/>
      <c r="I80" s="247"/>
      <c r="J80" s="247"/>
      <c r="K80" s="247"/>
      <c r="L80" s="245">
        <v>134419944.94999999</v>
      </c>
      <c r="M80" s="245"/>
      <c r="N80" s="245"/>
      <c r="O80" s="245"/>
      <c r="P80" s="245"/>
      <c r="Q80" s="245"/>
      <c r="R80" s="245"/>
      <c r="S80" s="245"/>
      <c r="T80" s="245"/>
      <c r="U80" s="245"/>
      <c r="V80" s="243">
        <v>4.5547842141385103E-2</v>
      </c>
      <c r="W80" s="243"/>
      <c r="X80" s="243"/>
      <c r="Y80" s="243"/>
      <c r="Z80" s="243"/>
      <c r="AA80" s="243"/>
      <c r="AB80" s="243"/>
      <c r="AC80" s="243"/>
      <c r="AD80" s="243"/>
      <c r="AE80" s="243"/>
      <c r="AF80" s="241">
        <v>1077</v>
      </c>
      <c r="AG80" s="241"/>
      <c r="AH80" s="241"/>
      <c r="AI80" s="241"/>
      <c r="AJ80" s="241"/>
      <c r="AK80" s="243">
        <v>2.50540861190593E-2</v>
      </c>
      <c r="AL80" s="243"/>
      <c r="AM80" s="243"/>
      <c r="AN80" s="243"/>
      <c r="AO80" s="243"/>
      <c r="AP80" s="243"/>
      <c r="AQ80" s="243"/>
    </row>
    <row r="81" spans="2:44" s="1" customFormat="1" ht="10.7" customHeight="1" x14ac:dyDescent="0.15">
      <c r="B81" s="247" t="s">
        <v>1104</v>
      </c>
      <c r="C81" s="247"/>
      <c r="D81" s="247"/>
      <c r="E81" s="247"/>
      <c r="F81" s="247"/>
      <c r="G81" s="247"/>
      <c r="H81" s="247"/>
      <c r="I81" s="247"/>
      <c r="J81" s="247"/>
      <c r="K81" s="247"/>
      <c r="L81" s="245">
        <v>159372372.44</v>
      </c>
      <c r="M81" s="245"/>
      <c r="N81" s="245"/>
      <c r="O81" s="245"/>
      <c r="P81" s="245"/>
      <c r="Q81" s="245"/>
      <c r="R81" s="245"/>
      <c r="S81" s="245"/>
      <c r="T81" s="245"/>
      <c r="U81" s="245"/>
      <c r="V81" s="243">
        <v>5.40029060739112E-2</v>
      </c>
      <c r="W81" s="243"/>
      <c r="X81" s="243"/>
      <c r="Y81" s="243"/>
      <c r="Z81" s="243"/>
      <c r="AA81" s="243"/>
      <c r="AB81" s="243"/>
      <c r="AC81" s="243"/>
      <c r="AD81" s="243"/>
      <c r="AE81" s="243"/>
      <c r="AF81" s="241">
        <v>1042</v>
      </c>
      <c r="AG81" s="241"/>
      <c r="AH81" s="241"/>
      <c r="AI81" s="241"/>
      <c r="AJ81" s="241"/>
      <c r="AK81" s="243">
        <v>2.4239886477307099E-2</v>
      </c>
      <c r="AL81" s="243"/>
      <c r="AM81" s="243"/>
      <c r="AN81" s="243"/>
      <c r="AO81" s="243"/>
      <c r="AP81" s="243"/>
      <c r="AQ81" s="243"/>
    </row>
    <row r="82" spans="2:44" s="1" customFormat="1" ht="10.7" customHeight="1" x14ac:dyDescent="0.15">
      <c r="B82" s="247" t="s">
        <v>1105</v>
      </c>
      <c r="C82" s="247"/>
      <c r="D82" s="247"/>
      <c r="E82" s="247"/>
      <c r="F82" s="247"/>
      <c r="G82" s="247"/>
      <c r="H82" s="247"/>
      <c r="I82" s="247"/>
      <c r="J82" s="247"/>
      <c r="K82" s="247"/>
      <c r="L82" s="245">
        <v>61476093.969999999</v>
      </c>
      <c r="M82" s="245"/>
      <c r="N82" s="245"/>
      <c r="O82" s="245"/>
      <c r="P82" s="245"/>
      <c r="Q82" s="245"/>
      <c r="R82" s="245"/>
      <c r="S82" s="245"/>
      <c r="T82" s="245"/>
      <c r="U82" s="245"/>
      <c r="V82" s="243">
        <v>2.0831011533713001E-2</v>
      </c>
      <c r="W82" s="243"/>
      <c r="X82" s="243"/>
      <c r="Y82" s="243"/>
      <c r="Z82" s="243"/>
      <c r="AA82" s="243"/>
      <c r="AB82" s="243"/>
      <c r="AC82" s="243"/>
      <c r="AD82" s="243"/>
      <c r="AE82" s="243"/>
      <c r="AF82" s="241">
        <v>382</v>
      </c>
      <c r="AG82" s="241"/>
      <c r="AH82" s="241"/>
      <c r="AI82" s="241"/>
      <c r="AJ82" s="241"/>
      <c r="AK82" s="243">
        <v>8.8864075185521203E-3</v>
      </c>
      <c r="AL82" s="243"/>
      <c r="AM82" s="243"/>
      <c r="AN82" s="243"/>
      <c r="AO82" s="243"/>
      <c r="AP82" s="243"/>
      <c r="AQ82" s="243"/>
    </row>
    <row r="83" spans="2:44" s="1" customFormat="1" ht="10.7" customHeight="1" x14ac:dyDescent="0.15">
      <c r="B83" s="247" t="s">
        <v>1106</v>
      </c>
      <c r="C83" s="247"/>
      <c r="D83" s="247"/>
      <c r="E83" s="247"/>
      <c r="F83" s="247"/>
      <c r="G83" s="247"/>
      <c r="H83" s="247"/>
      <c r="I83" s="247"/>
      <c r="J83" s="247"/>
      <c r="K83" s="247"/>
      <c r="L83" s="245">
        <v>380871.49</v>
      </c>
      <c r="M83" s="245"/>
      <c r="N83" s="245"/>
      <c r="O83" s="245"/>
      <c r="P83" s="245"/>
      <c r="Q83" s="245"/>
      <c r="R83" s="245"/>
      <c r="S83" s="245"/>
      <c r="T83" s="245"/>
      <c r="U83" s="245"/>
      <c r="V83" s="243">
        <v>1.29057295099526E-4</v>
      </c>
      <c r="W83" s="243"/>
      <c r="X83" s="243"/>
      <c r="Y83" s="243"/>
      <c r="Z83" s="243"/>
      <c r="AA83" s="243"/>
      <c r="AB83" s="243"/>
      <c r="AC83" s="243"/>
      <c r="AD83" s="243"/>
      <c r="AE83" s="243"/>
      <c r="AF83" s="241">
        <v>4</v>
      </c>
      <c r="AG83" s="241"/>
      <c r="AH83" s="241"/>
      <c r="AI83" s="241"/>
      <c r="AJ83" s="241"/>
      <c r="AK83" s="243">
        <v>9.3051387628818001E-5</v>
      </c>
      <c r="AL83" s="243"/>
      <c r="AM83" s="243"/>
      <c r="AN83" s="243"/>
      <c r="AO83" s="243"/>
      <c r="AP83" s="243"/>
      <c r="AQ83" s="243"/>
    </row>
    <row r="84" spans="2:44" s="1" customFormat="1" ht="10.7" customHeight="1" x14ac:dyDescent="0.15">
      <c r="B84" s="247" t="s">
        <v>1107</v>
      </c>
      <c r="C84" s="247"/>
      <c r="D84" s="247"/>
      <c r="E84" s="247"/>
      <c r="F84" s="247"/>
      <c r="G84" s="247"/>
      <c r="H84" s="247"/>
      <c r="I84" s="247"/>
      <c r="J84" s="247"/>
      <c r="K84" s="247"/>
      <c r="L84" s="245">
        <v>850016.06</v>
      </c>
      <c r="M84" s="245"/>
      <c r="N84" s="245"/>
      <c r="O84" s="245"/>
      <c r="P84" s="245"/>
      <c r="Q84" s="245"/>
      <c r="R84" s="245"/>
      <c r="S84" s="245"/>
      <c r="T84" s="245"/>
      <c r="U84" s="245"/>
      <c r="V84" s="243">
        <v>2.8802568943859798E-4</v>
      </c>
      <c r="W84" s="243"/>
      <c r="X84" s="243"/>
      <c r="Y84" s="243"/>
      <c r="Z84" s="243"/>
      <c r="AA84" s="243"/>
      <c r="AB84" s="243"/>
      <c r="AC84" s="243"/>
      <c r="AD84" s="243"/>
      <c r="AE84" s="243"/>
      <c r="AF84" s="241">
        <v>5</v>
      </c>
      <c r="AG84" s="241"/>
      <c r="AH84" s="241"/>
      <c r="AI84" s="241"/>
      <c r="AJ84" s="241"/>
      <c r="AK84" s="243">
        <v>1.1631423453602301E-4</v>
      </c>
      <c r="AL84" s="243"/>
      <c r="AM84" s="243"/>
      <c r="AN84" s="243"/>
      <c r="AO84" s="243"/>
      <c r="AP84" s="243"/>
      <c r="AQ84" s="243"/>
    </row>
    <row r="85" spans="2:44" s="1" customFormat="1" ht="10.7" customHeight="1" x14ac:dyDescent="0.15">
      <c r="B85" s="247" t="s">
        <v>1108</v>
      </c>
      <c r="C85" s="247"/>
      <c r="D85" s="247"/>
      <c r="E85" s="247"/>
      <c r="F85" s="247"/>
      <c r="G85" s="247"/>
      <c r="H85" s="247"/>
      <c r="I85" s="247"/>
      <c r="J85" s="247"/>
      <c r="K85" s="247"/>
      <c r="L85" s="245">
        <v>699196.16</v>
      </c>
      <c r="M85" s="245"/>
      <c r="N85" s="245"/>
      <c r="O85" s="245"/>
      <c r="P85" s="245"/>
      <c r="Q85" s="245"/>
      <c r="R85" s="245"/>
      <c r="S85" s="245"/>
      <c r="T85" s="245"/>
      <c r="U85" s="245"/>
      <c r="V85" s="243">
        <v>2.3692076598743399E-4</v>
      </c>
      <c r="W85" s="243"/>
      <c r="X85" s="243"/>
      <c r="Y85" s="243"/>
      <c r="Z85" s="243"/>
      <c r="AA85" s="243"/>
      <c r="AB85" s="243"/>
      <c r="AC85" s="243"/>
      <c r="AD85" s="243"/>
      <c r="AE85" s="243"/>
      <c r="AF85" s="241">
        <v>7</v>
      </c>
      <c r="AG85" s="241"/>
      <c r="AH85" s="241"/>
      <c r="AI85" s="241"/>
      <c r="AJ85" s="241"/>
      <c r="AK85" s="243">
        <v>1.62839928350432E-4</v>
      </c>
      <c r="AL85" s="243"/>
      <c r="AM85" s="243"/>
      <c r="AN85" s="243"/>
      <c r="AO85" s="243"/>
      <c r="AP85" s="243"/>
      <c r="AQ85" s="243"/>
    </row>
    <row r="86" spans="2:44" s="1" customFormat="1" ht="10.7" customHeight="1" x14ac:dyDescent="0.15">
      <c r="B86" s="247" t="s">
        <v>1109</v>
      </c>
      <c r="C86" s="247"/>
      <c r="D86" s="247"/>
      <c r="E86" s="247"/>
      <c r="F86" s="247"/>
      <c r="G86" s="247"/>
      <c r="H86" s="247"/>
      <c r="I86" s="247"/>
      <c r="J86" s="247"/>
      <c r="K86" s="247"/>
      <c r="L86" s="245">
        <v>861351.38</v>
      </c>
      <c r="M86" s="245"/>
      <c r="N86" s="245"/>
      <c r="O86" s="245"/>
      <c r="P86" s="245"/>
      <c r="Q86" s="245"/>
      <c r="R86" s="245"/>
      <c r="S86" s="245"/>
      <c r="T86" s="245"/>
      <c r="U86" s="245"/>
      <c r="V86" s="243">
        <v>2.9186663258266897E-4</v>
      </c>
      <c r="W86" s="243"/>
      <c r="X86" s="243"/>
      <c r="Y86" s="243"/>
      <c r="Z86" s="243"/>
      <c r="AA86" s="243"/>
      <c r="AB86" s="243"/>
      <c r="AC86" s="243"/>
      <c r="AD86" s="243"/>
      <c r="AE86" s="243"/>
      <c r="AF86" s="241">
        <v>7</v>
      </c>
      <c r="AG86" s="241"/>
      <c r="AH86" s="241"/>
      <c r="AI86" s="241"/>
      <c r="AJ86" s="241"/>
      <c r="AK86" s="243">
        <v>1.62839928350432E-4</v>
      </c>
      <c r="AL86" s="243"/>
      <c r="AM86" s="243"/>
      <c r="AN86" s="243"/>
      <c r="AO86" s="243"/>
      <c r="AP86" s="243"/>
      <c r="AQ86" s="243"/>
    </row>
    <row r="87" spans="2:44" s="1" customFormat="1" ht="10.7" customHeight="1" x14ac:dyDescent="0.15">
      <c r="B87" s="247" t="s">
        <v>1110</v>
      </c>
      <c r="C87" s="247"/>
      <c r="D87" s="247"/>
      <c r="E87" s="247"/>
      <c r="F87" s="247"/>
      <c r="G87" s="247"/>
      <c r="H87" s="247"/>
      <c r="I87" s="247"/>
      <c r="J87" s="247"/>
      <c r="K87" s="247"/>
      <c r="L87" s="245">
        <v>606843.15</v>
      </c>
      <c r="M87" s="245"/>
      <c r="N87" s="245"/>
      <c r="O87" s="245"/>
      <c r="P87" s="245"/>
      <c r="Q87" s="245"/>
      <c r="R87" s="245"/>
      <c r="S87" s="245"/>
      <c r="T87" s="245"/>
      <c r="U87" s="245"/>
      <c r="V87" s="243">
        <v>2.0562719327896101E-4</v>
      </c>
      <c r="W87" s="243"/>
      <c r="X87" s="243"/>
      <c r="Y87" s="243"/>
      <c r="Z87" s="243"/>
      <c r="AA87" s="243"/>
      <c r="AB87" s="243"/>
      <c r="AC87" s="243"/>
      <c r="AD87" s="243"/>
      <c r="AE87" s="243"/>
      <c r="AF87" s="241">
        <v>4</v>
      </c>
      <c r="AG87" s="241"/>
      <c r="AH87" s="241"/>
      <c r="AI87" s="241"/>
      <c r="AJ87" s="241"/>
      <c r="AK87" s="243">
        <v>9.3051387628818001E-5</v>
      </c>
      <c r="AL87" s="243"/>
      <c r="AM87" s="243"/>
      <c r="AN87" s="243"/>
      <c r="AO87" s="243"/>
      <c r="AP87" s="243"/>
      <c r="AQ87" s="243"/>
    </row>
    <row r="88" spans="2:44" s="1" customFormat="1" ht="13.35" customHeight="1" x14ac:dyDescent="0.15">
      <c r="B88" s="248"/>
      <c r="C88" s="248"/>
      <c r="D88" s="248"/>
      <c r="E88" s="248"/>
      <c r="F88" s="248"/>
      <c r="G88" s="248"/>
      <c r="H88" s="248"/>
      <c r="I88" s="248"/>
      <c r="J88" s="248"/>
      <c r="K88" s="248"/>
      <c r="L88" s="246">
        <v>2951181409.0500002</v>
      </c>
      <c r="M88" s="246"/>
      <c r="N88" s="246"/>
      <c r="O88" s="246"/>
      <c r="P88" s="246"/>
      <c r="Q88" s="246"/>
      <c r="R88" s="246"/>
      <c r="S88" s="246"/>
      <c r="T88" s="246"/>
      <c r="U88" s="246"/>
      <c r="V88" s="244">
        <v>1</v>
      </c>
      <c r="W88" s="244"/>
      <c r="X88" s="244"/>
      <c r="Y88" s="244"/>
      <c r="Z88" s="244"/>
      <c r="AA88" s="244"/>
      <c r="AB88" s="244"/>
      <c r="AC88" s="244"/>
      <c r="AD88" s="244"/>
      <c r="AE88" s="244"/>
      <c r="AF88" s="242">
        <v>42987</v>
      </c>
      <c r="AG88" s="242"/>
      <c r="AH88" s="242"/>
      <c r="AI88" s="242"/>
      <c r="AJ88" s="242"/>
      <c r="AK88" s="244">
        <v>1</v>
      </c>
      <c r="AL88" s="244"/>
      <c r="AM88" s="244"/>
      <c r="AN88" s="244"/>
      <c r="AO88" s="244"/>
      <c r="AP88" s="244"/>
      <c r="AQ88" s="244"/>
    </row>
    <row r="89" spans="2:44" s="1" customFormat="1" ht="9" customHeight="1" x14ac:dyDescent="0.15"/>
    <row r="90" spans="2:44" s="1" customFormat="1" ht="19.149999999999999" customHeight="1" x14ac:dyDescent="0.15">
      <c r="B90" s="234" t="s">
        <v>1193</v>
      </c>
      <c r="C90" s="234"/>
      <c r="D90" s="234"/>
      <c r="E90" s="234"/>
      <c r="F90" s="234"/>
      <c r="G90" s="234"/>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234"/>
      <c r="AP90" s="234"/>
      <c r="AQ90" s="234"/>
      <c r="AR90" s="234"/>
    </row>
    <row r="91" spans="2:44" s="1" customFormat="1" ht="9" customHeight="1" x14ac:dyDescent="0.15"/>
    <row r="92" spans="2:44" s="1" customFormat="1" ht="12.75" customHeight="1" x14ac:dyDescent="0.15">
      <c r="B92" s="232" t="s">
        <v>1079</v>
      </c>
      <c r="C92" s="232"/>
      <c r="D92" s="232"/>
      <c r="E92" s="232"/>
      <c r="F92" s="232"/>
      <c r="G92" s="232"/>
      <c r="H92" s="232"/>
      <c r="I92" s="232"/>
      <c r="J92" s="232"/>
      <c r="K92" s="232" t="s">
        <v>1076</v>
      </c>
      <c r="L92" s="232"/>
      <c r="M92" s="232"/>
      <c r="N92" s="232"/>
      <c r="O92" s="232"/>
      <c r="P92" s="232"/>
      <c r="Q92" s="232"/>
      <c r="R92" s="232"/>
      <c r="S92" s="232"/>
      <c r="T92" s="232"/>
      <c r="U92" s="232"/>
      <c r="V92" s="232" t="s">
        <v>1077</v>
      </c>
      <c r="W92" s="232"/>
      <c r="X92" s="232"/>
      <c r="Y92" s="232"/>
      <c r="Z92" s="232"/>
      <c r="AA92" s="232"/>
      <c r="AB92" s="232"/>
      <c r="AC92" s="232"/>
      <c r="AD92" s="232"/>
      <c r="AE92" s="232"/>
      <c r="AF92" s="232" t="s">
        <v>1078</v>
      </c>
      <c r="AG92" s="232"/>
      <c r="AH92" s="232"/>
      <c r="AI92" s="232"/>
      <c r="AJ92" s="232"/>
      <c r="AK92" s="232" t="s">
        <v>1077</v>
      </c>
      <c r="AL92" s="232"/>
      <c r="AM92" s="232"/>
      <c r="AN92" s="232"/>
      <c r="AO92" s="232"/>
    </row>
    <row r="93" spans="2:44" s="1" customFormat="1" ht="10.7" customHeight="1" x14ac:dyDescent="0.15">
      <c r="B93" s="247" t="s">
        <v>1080</v>
      </c>
      <c r="C93" s="247"/>
      <c r="D93" s="247"/>
      <c r="E93" s="247"/>
      <c r="F93" s="247"/>
      <c r="G93" s="247"/>
      <c r="H93" s="247"/>
      <c r="I93" s="247"/>
      <c r="J93" s="247"/>
      <c r="K93" s="245">
        <v>711000</v>
      </c>
      <c r="L93" s="245"/>
      <c r="M93" s="245"/>
      <c r="N93" s="245"/>
      <c r="O93" s="245"/>
      <c r="P93" s="245"/>
      <c r="Q93" s="245"/>
      <c r="R93" s="245"/>
      <c r="S93" s="245"/>
      <c r="T93" s="245"/>
      <c r="U93" s="245"/>
      <c r="V93" s="243">
        <v>2.4092046589195399E-4</v>
      </c>
      <c r="W93" s="243"/>
      <c r="X93" s="243"/>
      <c r="Y93" s="243"/>
      <c r="Z93" s="243"/>
      <c r="AA93" s="243"/>
      <c r="AB93" s="243"/>
      <c r="AC93" s="243"/>
      <c r="AD93" s="243"/>
      <c r="AE93" s="243"/>
      <c r="AF93" s="241">
        <v>6</v>
      </c>
      <c r="AG93" s="241"/>
      <c r="AH93" s="241"/>
      <c r="AI93" s="241"/>
      <c r="AJ93" s="241"/>
      <c r="AK93" s="243">
        <v>1.39577081443227E-4</v>
      </c>
      <c r="AL93" s="243"/>
      <c r="AM93" s="243"/>
      <c r="AN93" s="243"/>
      <c r="AO93" s="243"/>
    </row>
    <row r="94" spans="2:44" s="1" customFormat="1" ht="10.7" customHeight="1" x14ac:dyDescent="0.15">
      <c r="B94" s="247" t="s">
        <v>1081</v>
      </c>
      <c r="C94" s="247"/>
      <c r="D94" s="247"/>
      <c r="E94" s="247"/>
      <c r="F94" s="247"/>
      <c r="G94" s="247"/>
      <c r="H94" s="247"/>
      <c r="I94" s="247"/>
      <c r="J94" s="247"/>
      <c r="K94" s="245">
        <v>5802455.1299999999</v>
      </c>
      <c r="L94" s="245"/>
      <c r="M94" s="245"/>
      <c r="N94" s="245"/>
      <c r="O94" s="245"/>
      <c r="P94" s="245"/>
      <c r="Q94" s="245"/>
      <c r="R94" s="245"/>
      <c r="S94" s="245"/>
      <c r="T94" s="245"/>
      <c r="U94" s="245"/>
      <c r="V94" s="243">
        <v>1.9661465446367899E-3</v>
      </c>
      <c r="W94" s="243"/>
      <c r="X94" s="243"/>
      <c r="Y94" s="243"/>
      <c r="Z94" s="243"/>
      <c r="AA94" s="243"/>
      <c r="AB94" s="243"/>
      <c r="AC94" s="243"/>
      <c r="AD94" s="243"/>
      <c r="AE94" s="243"/>
      <c r="AF94" s="241">
        <v>44</v>
      </c>
      <c r="AG94" s="241"/>
      <c r="AH94" s="241"/>
      <c r="AI94" s="241"/>
      <c r="AJ94" s="241"/>
      <c r="AK94" s="243">
        <v>1.023565263917E-3</v>
      </c>
      <c r="AL94" s="243"/>
      <c r="AM94" s="243"/>
      <c r="AN94" s="243"/>
      <c r="AO94" s="243"/>
    </row>
    <row r="95" spans="2:44" s="1" customFormat="1" ht="10.7" customHeight="1" x14ac:dyDescent="0.15">
      <c r="B95" s="247" t="s">
        <v>1082</v>
      </c>
      <c r="C95" s="247"/>
      <c r="D95" s="247"/>
      <c r="E95" s="247"/>
      <c r="F95" s="247"/>
      <c r="G95" s="247"/>
      <c r="H95" s="247"/>
      <c r="I95" s="247"/>
      <c r="J95" s="247"/>
      <c r="K95" s="245">
        <v>4120618.6</v>
      </c>
      <c r="L95" s="245"/>
      <c r="M95" s="245"/>
      <c r="N95" s="245"/>
      <c r="O95" s="245"/>
      <c r="P95" s="245"/>
      <c r="Q95" s="245"/>
      <c r="R95" s="245"/>
      <c r="S95" s="245"/>
      <c r="T95" s="245"/>
      <c r="U95" s="245"/>
      <c r="V95" s="243">
        <v>1.3962606932138601E-3</v>
      </c>
      <c r="W95" s="243"/>
      <c r="X95" s="243"/>
      <c r="Y95" s="243"/>
      <c r="Z95" s="243"/>
      <c r="AA95" s="243"/>
      <c r="AB95" s="243"/>
      <c r="AC95" s="243"/>
      <c r="AD95" s="243"/>
      <c r="AE95" s="243"/>
      <c r="AF95" s="241">
        <v>45</v>
      </c>
      <c r="AG95" s="241"/>
      <c r="AH95" s="241"/>
      <c r="AI95" s="241"/>
      <c r="AJ95" s="241"/>
      <c r="AK95" s="243">
        <v>1.0468281108241999E-3</v>
      </c>
      <c r="AL95" s="243"/>
      <c r="AM95" s="243"/>
      <c r="AN95" s="243"/>
      <c r="AO95" s="243"/>
    </row>
    <row r="96" spans="2:44" s="1" customFormat="1" ht="10.7" customHeight="1" x14ac:dyDescent="0.15">
      <c r="B96" s="247" t="s">
        <v>1083</v>
      </c>
      <c r="C96" s="247"/>
      <c r="D96" s="247"/>
      <c r="E96" s="247"/>
      <c r="F96" s="247"/>
      <c r="G96" s="247"/>
      <c r="H96" s="247"/>
      <c r="I96" s="247"/>
      <c r="J96" s="247"/>
      <c r="K96" s="245">
        <v>2544715.9900000002</v>
      </c>
      <c r="L96" s="245"/>
      <c r="M96" s="245"/>
      <c r="N96" s="245"/>
      <c r="O96" s="245"/>
      <c r="P96" s="245"/>
      <c r="Q96" s="245"/>
      <c r="R96" s="245"/>
      <c r="S96" s="245"/>
      <c r="T96" s="245"/>
      <c r="U96" s="245"/>
      <c r="V96" s="243">
        <v>8.6227026986428396E-4</v>
      </c>
      <c r="W96" s="243"/>
      <c r="X96" s="243"/>
      <c r="Y96" s="243"/>
      <c r="Z96" s="243"/>
      <c r="AA96" s="243"/>
      <c r="AB96" s="243"/>
      <c r="AC96" s="243"/>
      <c r="AD96" s="243"/>
      <c r="AE96" s="243"/>
      <c r="AF96" s="241">
        <v>55</v>
      </c>
      <c r="AG96" s="241"/>
      <c r="AH96" s="241"/>
      <c r="AI96" s="241"/>
      <c r="AJ96" s="241"/>
      <c r="AK96" s="243">
        <v>1.2794565798962499E-3</v>
      </c>
      <c r="AL96" s="243"/>
      <c r="AM96" s="243"/>
      <c r="AN96" s="243"/>
      <c r="AO96" s="243"/>
    </row>
    <row r="97" spans="2:41" s="1" customFormat="1" ht="10.7" customHeight="1" x14ac:dyDescent="0.15">
      <c r="B97" s="247" t="s">
        <v>1084</v>
      </c>
      <c r="C97" s="247"/>
      <c r="D97" s="247"/>
      <c r="E97" s="247"/>
      <c r="F97" s="247"/>
      <c r="G97" s="247"/>
      <c r="H97" s="247"/>
      <c r="I97" s="247"/>
      <c r="J97" s="247"/>
      <c r="K97" s="245">
        <v>31971491.629999999</v>
      </c>
      <c r="L97" s="245"/>
      <c r="M97" s="245"/>
      <c r="N97" s="245"/>
      <c r="O97" s="245"/>
      <c r="P97" s="245"/>
      <c r="Q97" s="245"/>
      <c r="R97" s="245"/>
      <c r="S97" s="245"/>
      <c r="T97" s="245"/>
      <c r="U97" s="245"/>
      <c r="V97" s="243">
        <v>1.08334552162592E-2</v>
      </c>
      <c r="W97" s="243"/>
      <c r="X97" s="243"/>
      <c r="Y97" s="243"/>
      <c r="Z97" s="243"/>
      <c r="AA97" s="243"/>
      <c r="AB97" s="243"/>
      <c r="AC97" s="243"/>
      <c r="AD97" s="243"/>
      <c r="AE97" s="243"/>
      <c r="AF97" s="241">
        <v>289</v>
      </c>
      <c r="AG97" s="241"/>
      <c r="AH97" s="241"/>
      <c r="AI97" s="241"/>
      <c r="AJ97" s="241"/>
      <c r="AK97" s="243">
        <v>6.7229627561821003E-3</v>
      </c>
      <c r="AL97" s="243"/>
      <c r="AM97" s="243"/>
      <c r="AN97" s="243"/>
      <c r="AO97" s="243"/>
    </row>
    <row r="98" spans="2:41" s="1" customFormat="1" ht="10.7" customHeight="1" x14ac:dyDescent="0.15">
      <c r="B98" s="247" t="s">
        <v>1085</v>
      </c>
      <c r="C98" s="247"/>
      <c r="D98" s="247"/>
      <c r="E98" s="247"/>
      <c r="F98" s="247"/>
      <c r="G98" s="247"/>
      <c r="H98" s="247"/>
      <c r="I98" s="247"/>
      <c r="J98" s="247"/>
      <c r="K98" s="245">
        <v>3670752.59</v>
      </c>
      <c r="L98" s="245"/>
      <c r="M98" s="245"/>
      <c r="N98" s="245"/>
      <c r="O98" s="245"/>
      <c r="P98" s="245"/>
      <c r="Q98" s="245"/>
      <c r="R98" s="245"/>
      <c r="S98" s="245"/>
      <c r="T98" s="245"/>
      <c r="U98" s="245"/>
      <c r="V98" s="243">
        <v>1.24382478784374E-3</v>
      </c>
      <c r="W98" s="243"/>
      <c r="X98" s="243"/>
      <c r="Y98" s="243"/>
      <c r="Z98" s="243"/>
      <c r="AA98" s="243"/>
      <c r="AB98" s="243"/>
      <c r="AC98" s="243"/>
      <c r="AD98" s="243"/>
      <c r="AE98" s="243"/>
      <c r="AF98" s="241">
        <v>187</v>
      </c>
      <c r="AG98" s="241"/>
      <c r="AH98" s="241"/>
      <c r="AI98" s="241"/>
      <c r="AJ98" s="241"/>
      <c r="AK98" s="243">
        <v>4.3501523716472403E-3</v>
      </c>
      <c r="AL98" s="243"/>
      <c r="AM98" s="243"/>
      <c r="AN98" s="243"/>
      <c r="AO98" s="243"/>
    </row>
    <row r="99" spans="2:41" s="1" customFormat="1" ht="10.7" customHeight="1" x14ac:dyDescent="0.15">
      <c r="B99" s="247" t="s">
        <v>1086</v>
      </c>
      <c r="C99" s="247"/>
      <c r="D99" s="247"/>
      <c r="E99" s="247"/>
      <c r="F99" s="247"/>
      <c r="G99" s="247"/>
      <c r="H99" s="247"/>
      <c r="I99" s="247"/>
      <c r="J99" s="247"/>
      <c r="K99" s="245">
        <v>8356992.46</v>
      </c>
      <c r="L99" s="245"/>
      <c r="M99" s="245"/>
      <c r="N99" s="245"/>
      <c r="O99" s="245"/>
      <c r="P99" s="245"/>
      <c r="Q99" s="245"/>
      <c r="R99" s="245"/>
      <c r="S99" s="245"/>
      <c r="T99" s="245"/>
      <c r="U99" s="245"/>
      <c r="V99" s="243">
        <v>2.8317447495341099E-3</v>
      </c>
      <c r="W99" s="243"/>
      <c r="X99" s="243"/>
      <c r="Y99" s="243"/>
      <c r="Z99" s="243"/>
      <c r="AA99" s="243"/>
      <c r="AB99" s="243"/>
      <c r="AC99" s="243"/>
      <c r="AD99" s="243"/>
      <c r="AE99" s="243"/>
      <c r="AF99" s="241">
        <v>489</v>
      </c>
      <c r="AG99" s="241"/>
      <c r="AH99" s="241"/>
      <c r="AI99" s="241"/>
      <c r="AJ99" s="241"/>
      <c r="AK99" s="243">
        <v>1.1375532137623001E-2</v>
      </c>
      <c r="AL99" s="243"/>
      <c r="AM99" s="243"/>
      <c r="AN99" s="243"/>
      <c r="AO99" s="243"/>
    </row>
    <row r="100" spans="2:41" s="1" customFormat="1" ht="10.7" customHeight="1" x14ac:dyDescent="0.15">
      <c r="B100" s="247" t="s">
        <v>1087</v>
      </c>
      <c r="C100" s="247"/>
      <c r="D100" s="247"/>
      <c r="E100" s="247"/>
      <c r="F100" s="247"/>
      <c r="G100" s="247"/>
      <c r="H100" s="247"/>
      <c r="I100" s="247"/>
      <c r="J100" s="247"/>
      <c r="K100" s="245">
        <v>11662537.949999999</v>
      </c>
      <c r="L100" s="245"/>
      <c r="M100" s="245"/>
      <c r="N100" s="245"/>
      <c r="O100" s="245"/>
      <c r="P100" s="245"/>
      <c r="Q100" s="245"/>
      <c r="R100" s="245"/>
      <c r="S100" s="245"/>
      <c r="T100" s="245"/>
      <c r="U100" s="245"/>
      <c r="V100" s="243">
        <v>3.9518200793201104E-3</v>
      </c>
      <c r="W100" s="243"/>
      <c r="X100" s="243"/>
      <c r="Y100" s="243"/>
      <c r="Z100" s="243"/>
      <c r="AA100" s="243"/>
      <c r="AB100" s="243"/>
      <c r="AC100" s="243"/>
      <c r="AD100" s="243"/>
      <c r="AE100" s="243"/>
      <c r="AF100" s="241">
        <v>678</v>
      </c>
      <c r="AG100" s="241"/>
      <c r="AH100" s="241"/>
      <c r="AI100" s="241"/>
      <c r="AJ100" s="241"/>
      <c r="AK100" s="243">
        <v>1.57722102030847E-2</v>
      </c>
      <c r="AL100" s="243"/>
      <c r="AM100" s="243"/>
      <c r="AN100" s="243"/>
      <c r="AO100" s="243"/>
    </row>
    <row r="101" spans="2:41" s="1" customFormat="1" ht="10.7" customHeight="1" x14ac:dyDescent="0.15">
      <c r="B101" s="247" t="s">
        <v>1088</v>
      </c>
      <c r="C101" s="247"/>
      <c r="D101" s="247"/>
      <c r="E101" s="247"/>
      <c r="F101" s="247"/>
      <c r="G101" s="247"/>
      <c r="H101" s="247"/>
      <c r="I101" s="247"/>
      <c r="J101" s="247"/>
      <c r="K101" s="245">
        <v>23348145.370000001</v>
      </c>
      <c r="L101" s="245"/>
      <c r="M101" s="245"/>
      <c r="N101" s="245"/>
      <c r="O101" s="245"/>
      <c r="P101" s="245"/>
      <c r="Q101" s="245"/>
      <c r="R101" s="245"/>
      <c r="S101" s="245"/>
      <c r="T101" s="245"/>
      <c r="U101" s="245"/>
      <c r="V101" s="243">
        <v>7.9114571874169901E-3</v>
      </c>
      <c r="W101" s="243"/>
      <c r="X101" s="243"/>
      <c r="Y101" s="243"/>
      <c r="Z101" s="243"/>
      <c r="AA101" s="243"/>
      <c r="AB101" s="243"/>
      <c r="AC101" s="243"/>
      <c r="AD101" s="243"/>
      <c r="AE101" s="243"/>
      <c r="AF101" s="241">
        <v>859</v>
      </c>
      <c r="AG101" s="241"/>
      <c r="AH101" s="241"/>
      <c r="AI101" s="241"/>
      <c r="AJ101" s="241"/>
      <c r="AK101" s="243">
        <v>1.9982785493288701E-2</v>
      </c>
      <c r="AL101" s="243"/>
      <c r="AM101" s="243"/>
      <c r="AN101" s="243"/>
      <c r="AO101" s="243"/>
    </row>
    <row r="102" spans="2:41" s="1" customFormat="1" ht="10.7" customHeight="1" x14ac:dyDescent="0.15">
      <c r="B102" s="247" t="s">
        <v>1089</v>
      </c>
      <c r="C102" s="247"/>
      <c r="D102" s="247"/>
      <c r="E102" s="247"/>
      <c r="F102" s="247"/>
      <c r="G102" s="247"/>
      <c r="H102" s="247"/>
      <c r="I102" s="247"/>
      <c r="J102" s="247"/>
      <c r="K102" s="245">
        <v>295105741.25999999</v>
      </c>
      <c r="L102" s="245"/>
      <c r="M102" s="245"/>
      <c r="N102" s="245"/>
      <c r="O102" s="245"/>
      <c r="P102" s="245"/>
      <c r="Q102" s="245"/>
      <c r="R102" s="245"/>
      <c r="S102" s="245"/>
      <c r="T102" s="245"/>
      <c r="U102" s="245"/>
      <c r="V102" s="243">
        <v>9.9995798413150205E-2</v>
      </c>
      <c r="W102" s="243"/>
      <c r="X102" s="243"/>
      <c r="Y102" s="243"/>
      <c r="Z102" s="243"/>
      <c r="AA102" s="243"/>
      <c r="AB102" s="243"/>
      <c r="AC102" s="243"/>
      <c r="AD102" s="243"/>
      <c r="AE102" s="243"/>
      <c r="AF102" s="241">
        <v>8821</v>
      </c>
      <c r="AG102" s="241"/>
      <c r="AH102" s="241"/>
      <c r="AI102" s="241"/>
      <c r="AJ102" s="241"/>
      <c r="AK102" s="243">
        <v>0.20520157256845101</v>
      </c>
      <c r="AL102" s="243"/>
      <c r="AM102" s="243"/>
      <c r="AN102" s="243"/>
      <c r="AO102" s="243"/>
    </row>
    <row r="103" spans="2:41" s="1" customFormat="1" ht="10.7" customHeight="1" x14ac:dyDescent="0.15">
      <c r="B103" s="247" t="s">
        <v>1090</v>
      </c>
      <c r="C103" s="247"/>
      <c r="D103" s="247"/>
      <c r="E103" s="247"/>
      <c r="F103" s="247"/>
      <c r="G103" s="247"/>
      <c r="H103" s="247"/>
      <c r="I103" s="247"/>
      <c r="J103" s="247"/>
      <c r="K103" s="245">
        <v>43992047.919999897</v>
      </c>
      <c r="L103" s="245"/>
      <c r="M103" s="245"/>
      <c r="N103" s="245"/>
      <c r="O103" s="245"/>
      <c r="P103" s="245"/>
      <c r="Q103" s="245"/>
      <c r="R103" s="245"/>
      <c r="S103" s="245"/>
      <c r="T103" s="245"/>
      <c r="U103" s="245"/>
      <c r="V103" s="243">
        <v>1.4906588861360899E-2</v>
      </c>
      <c r="W103" s="243"/>
      <c r="X103" s="243"/>
      <c r="Y103" s="243"/>
      <c r="Z103" s="243"/>
      <c r="AA103" s="243"/>
      <c r="AB103" s="243"/>
      <c r="AC103" s="243"/>
      <c r="AD103" s="243"/>
      <c r="AE103" s="243"/>
      <c r="AF103" s="241">
        <v>1701</v>
      </c>
      <c r="AG103" s="241"/>
      <c r="AH103" s="241"/>
      <c r="AI103" s="241"/>
      <c r="AJ103" s="241"/>
      <c r="AK103" s="243">
        <v>3.9570102589154901E-2</v>
      </c>
      <c r="AL103" s="243"/>
      <c r="AM103" s="243"/>
      <c r="AN103" s="243"/>
      <c r="AO103" s="243"/>
    </row>
    <row r="104" spans="2:41" s="1" customFormat="1" ht="10.7" customHeight="1" x14ac:dyDescent="0.15">
      <c r="B104" s="247" t="s">
        <v>1091</v>
      </c>
      <c r="C104" s="247"/>
      <c r="D104" s="247"/>
      <c r="E104" s="247"/>
      <c r="F104" s="247"/>
      <c r="G104" s="247"/>
      <c r="H104" s="247"/>
      <c r="I104" s="247"/>
      <c r="J104" s="247"/>
      <c r="K104" s="245">
        <v>53939171.320000097</v>
      </c>
      <c r="L104" s="245"/>
      <c r="M104" s="245"/>
      <c r="N104" s="245"/>
      <c r="O104" s="245"/>
      <c r="P104" s="245"/>
      <c r="Q104" s="245"/>
      <c r="R104" s="245"/>
      <c r="S104" s="245"/>
      <c r="T104" s="245"/>
      <c r="U104" s="245"/>
      <c r="V104" s="243">
        <v>1.82771452661608E-2</v>
      </c>
      <c r="W104" s="243"/>
      <c r="X104" s="243"/>
      <c r="Y104" s="243"/>
      <c r="Z104" s="243"/>
      <c r="AA104" s="243"/>
      <c r="AB104" s="243"/>
      <c r="AC104" s="243"/>
      <c r="AD104" s="243"/>
      <c r="AE104" s="243"/>
      <c r="AF104" s="241">
        <v>1117</v>
      </c>
      <c r="AG104" s="241"/>
      <c r="AH104" s="241"/>
      <c r="AI104" s="241"/>
      <c r="AJ104" s="241"/>
      <c r="AK104" s="243">
        <v>2.5984599995347399E-2</v>
      </c>
      <c r="AL104" s="243"/>
      <c r="AM104" s="243"/>
      <c r="AN104" s="243"/>
      <c r="AO104" s="243"/>
    </row>
    <row r="105" spans="2:41" s="1" customFormat="1" ht="10.7" customHeight="1" x14ac:dyDescent="0.15">
      <c r="B105" s="247" t="s">
        <v>1092</v>
      </c>
      <c r="C105" s="247"/>
      <c r="D105" s="247"/>
      <c r="E105" s="247"/>
      <c r="F105" s="247"/>
      <c r="G105" s="247"/>
      <c r="H105" s="247"/>
      <c r="I105" s="247"/>
      <c r="J105" s="247"/>
      <c r="K105" s="245">
        <v>175625931.24000001</v>
      </c>
      <c r="L105" s="245"/>
      <c r="M105" s="245"/>
      <c r="N105" s="245"/>
      <c r="O105" s="245"/>
      <c r="P105" s="245"/>
      <c r="Q105" s="245"/>
      <c r="R105" s="245"/>
      <c r="S105" s="245"/>
      <c r="T105" s="245"/>
      <c r="U105" s="245"/>
      <c r="V105" s="243">
        <v>5.9510381402319401E-2</v>
      </c>
      <c r="W105" s="243"/>
      <c r="X105" s="243"/>
      <c r="Y105" s="243"/>
      <c r="Z105" s="243"/>
      <c r="AA105" s="243"/>
      <c r="AB105" s="243"/>
      <c r="AC105" s="243"/>
      <c r="AD105" s="243"/>
      <c r="AE105" s="243"/>
      <c r="AF105" s="241">
        <v>3408</v>
      </c>
      <c r="AG105" s="241"/>
      <c r="AH105" s="241"/>
      <c r="AI105" s="241"/>
      <c r="AJ105" s="241"/>
      <c r="AK105" s="243">
        <v>7.9279782259753004E-2</v>
      </c>
      <c r="AL105" s="243"/>
      <c r="AM105" s="243"/>
      <c r="AN105" s="243"/>
      <c r="AO105" s="243"/>
    </row>
    <row r="106" spans="2:41" s="1" customFormat="1" ht="10.7" customHeight="1" x14ac:dyDescent="0.15">
      <c r="B106" s="247" t="s">
        <v>1093</v>
      </c>
      <c r="C106" s="247"/>
      <c r="D106" s="247"/>
      <c r="E106" s="247"/>
      <c r="F106" s="247"/>
      <c r="G106" s="247"/>
      <c r="H106" s="247"/>
      <c r="I106" s="247"/>
      <c r="J106" s="247"/>
      <c r="K106" s="245">
        <v>24695608.870000001</v>
      </c>
      <c r="L106" s="245"/>
      <c r="M106" s="245"/>
      <c r="N106" s="245"/>
      <c r="O106" s="245"/>
      <c r="P106" s="245"/>
      <c r="Q106" s="245"/>
      <c r="R106" s="245"/>
      <c r="S106" s="245"/>
      <c r="T106" s="245"/>
      <c r="U106" s="245"/>
      <c r="V106" s="243">
        <v>8.36804162369322E-3</v>
      </c>
      <c r="W106" s="243"/>
      <c r="X106" s="243"/>
      <c r="Y106" s="243"/>
      <c r="Z106" s="243"/>
      <c r="AA106" s="243"/>
      <c r="AB106" s="243"/>
      <c r="AC106" s="243"/>
      <c r="AD106" s="243"/>
      <c r="AE106" s="243"/>
      <c r="AF106" s="241">
        <v>454</v>
      </c>
      <c r="AG106" s="241"/>
      <c r="AH106" s="241"/>
      <c r="AI106" s="241"/>
      <c r="AJ106" s="241"/>
      <c r="AK106" s="243">
        <v>1.0561332495870801E-2</v>
      </c>
      <c r="AL106" s="243"/>
      <c r="AM106" s="243"/>
      <c r="AN106" s="243"/>
      <c r="AO106" s="243"/>
    </row>
    <row r="107" spans="2:41" s="1" customFormat="1" ht="10.7" customHeight="1" x14ac:dyDescent="0.15">
      <c r="B107" s="247" t="s">
        <v>1094</v>
      </c>
      <c r="C107" s="247"/>
      <c r="D107" s="247"/>
      <c r="E107" s="247"/>
      <c r="F107" s="247"/>
      <c r="G107" s="247"/>
      <c r="H107" s="247"/>
      <c r="I107" s="247"/>
      <c r="J107" s="247"/>
      <c r="K107" s="245">
        <v>402973809.88999897</v>
      </c>
      <c r="L107" s="245"/>
      <c r="M107" s="245"/>
      <c r="N107" s="245"/>
      <c r="O107" s="245"/>
      <c r="P107" s="245"/>
      <c r="Q107" s="245"/>
      <c r="R107" s="245"/>
      <c r="S107" s="245"/>
      <c r="T107" s="245"/>
      <c r="U107" s="245"/>
      <c r="V107" s="243">
        <v>0.13654660762440901</v>
      </c>
      <c r="W107" s="243"/>
      <c r="X107" s="243"/>
      <c r="Y107" s="243"/>
      <c r="Z107" s="243"/>
      <c r="AA107" s="243"/>
      <c r="AB107" s="243"/>
      <c r="AC107" s="243"/>
      <c r="AD107" s="243"/>
      <c r="AE107" s="243"/>
      <c r="AF107" s="241">
        <v>5987</v>
      </c>
      <c r="AG107" s="241"/>
      <c r="AH107" s="241"/>
      <c r="AI107" s="241"/>
      <c r="AJ107" s="241"/>
      <c r="AK107" s="243">
        <v>0.139274664433433</v>
      </c>
      <c r="AL107" s="243"/>
      <c r="AM107" s="243"/>
      <c r="AN107" s="243"/>
      <c r="AO107" s="243"/>
    </row>
    <row r="108" spans="2:41" s="1" customFormat="1" ht="10.7" customHeight="1" x14ac:dyDescent="0.15">
      <c r="B108" s="247" t="s">
        <v>1095</v>
      </c>
      <c r="C108" s="247"/>
      <c r="D108" s="247"/>
      <c r="E108" s="247"/>
      <c r="F108" s="247"/>
      <c r="G108" s="247"/>
      <c r="H108" s="247"/>
      <c r="I108" s="247"/>
      <c r="J108" s="247"/>
      <c r="K108" s="245">
        <v>28175554.890000001</v>
      </c>
      <c r="L108" s="245"/>
      <c r="M108" s="245"/>
      <c r="N108" s="245"/>
      <c r="O108" s="245"/>
      <c r="P108" s="245"/>
      <c r="Q108" s="245"/>
      <c r="R108" s="245"/>
      <c r="S108" s="245"/>
      <c r="T108" s="245"/>
      <c r="U108" s="245"/>
      <c r="V108" s="243">
        <v>9.5472121109186191E-3</v>
      </c>
      <c r="W108" s="243"/>
      <c r="X108" s="243"/>
      <c r="Y108" s="243"/>
      <c r="Z108" s="243"/>
      <c r="AA108" s="243"/>
      <c r="AB108" s="243"/>
      <c r="AC108" s="243"/>
      <c r="AD108" s="243"/>
      <c r="AE108" s="243"/>
      <c r="AF108" s="241">
        <v>371</v>
      </c>
      <c r="AG108" s="241"/>
      <c r="AH108" s="241"/>
      <c r="AI108" s="241"/>
      <c r="AJ108" s="241"/>
      <c r="AK108" s="243">
        <v>8.6305162025728695E-3</v>
      </c>
      <c r="AL108" s="243"/>
      <c r="AM108" s="243"/>
      <c r="AN108" s="243"/>
      <c r="AO108" s="243"/>
    </row>
    <row r="109" spans="2:41" s="1" customFormat="1" ht="10.7" customHeight="1" x14ac:dyDescent="0.15">
      <c r="B109" s="247" t="s">
        <v>1096</v>
      </c>
      <c r="C109" s="247"/>
      <c r="D109" s="247"/>
      <c r="E109" s="247"/>
      <c r="F109" s="247"/>
      <c r="G109" s="247"/>
      <c r="H109" s="247"/>
      <c r="I109" s="247"/>
      <c r="J109" s="247"/>
      <c r="K109" s="245">
        <v>44570717.630000003</v>
      </c>
      <c r="L109" s="245"/>
      <c r="M109" s="245"/>
      <c r="N109" s="245"/>
      <c r="O109" s="245"/>
      <c r="P109" s="245"/>
      <c r="Q109" s="245"/>
      <c r="R109" s="245"/>
      <c r="S109" s="245"/>
      <c r="T109" s="245"/>
      <c r="U109" s="245"/>
      <c r="V109" s="243">
        <v>1.5102669559153801E-2</v>
      </c>
      <c r="W109" s="243"/>
      <c r="X109" s="243"/>
      <c r="Y109" s="243"/>
      <c r="Z109" s="243"/>
      <c r="AA109" s="243"/>
      <c r="AB109" s="243"/>
      <c r="AC109" s="243"/>
      <c r="AD109" s="243"/>
      <c r="AE109" s="243"/>
      <c r="AF109" s="241">
        <v>564</v>
      </c>
      <c r="AG109" s="241"/>
      <c r="AH109" s="241"/>
      <c r="AI109" s="241"/>
      <c r="AJ109" s="241"/>
      <c r="AK109" s="243">
        <v>1.3120245655663301E-2</v>
      </c>
      <c r="AL109" s="243"/>
      <c r="AM109" s="243"/>
      <c r="AN109" s="243"/>
      <c r="AO109" s="243"/>
    </row>
    <row r="110" spans="2:41" s="1" customFormat="1" ht="10.7" customHeight="1" x14ac:dyDescent="0.15">
      <c r="B110" s="247" t="s">
        <v>1097</v>
      </c>
      <c r="C110" s="247"/>
      <c r="D110" s="247"/>
      <c r="E110" s="247"/>
      <c r="F110" s="247"/>
      <c r="G110" s="247"/>
      <c r="H110" s="247"/>
      <c r="I110" s="247"/>
      <c r="J110" s="247"/>
      <c r="K110" s="245">
        <v>190316511.44</v>
      </c>
      <c r="L110" s="245"/>
      <c r="M110" s="245"/>
      <c r="N110" s="245"/>
      <c r="O110" s="245"/>
      <c r="P110" s="245"/>
      <c r="Q110" s="245"/>
      <c r="R110" s="245"/>
      <c r="S110" s="245"/>
      <c r="T110" s="245"/>
      <c r="U110" s="245"/>
      <c r="V110" s="243">
        <v>6.4488245573918801E-2</v>
      </c>
      <c r="W110" s="243"/>
      <c r="X110" s="243"/>
      <c r="Y110" s="243"/>
      <c r="Z110" s="243"/>
      <c r="AA110" s="243"/>
      <c r="AB110" s="243"/>
      <c r="AC110" s="243"/>
      <c r="AD110" s="243"/>
      <c r="AE110" s="243"/>
      <c r="AF110" s="241">
        <v>2357</v>
      </c>
      <c r="AG110" s="241"/>
      <c r="AH110" s="241"/>
      <c r="AI110" s="241"/>
      <c r="AJ110" s="241"/>
      <c r="AK110" s="243">
        <v>5.4830530160280999E-2</v>
      </c>
      <c r="AL110" s="243"/>
      <c r="AM110" s="243"/>
      <c r="AN110" s="243"/>
      <c r="AO110" s="243"/>
    </row>
    <row r="111" spans="2:41" s="1" customFormat="1" ht="10.7" customHeight="1" x14ac:dyDescent="0.15">
      <c r="B111" s="247" t="s">
        <v>1098</v>
      </c>
      <c r="C111" s="247"/>
      <c r="D111" s="247"/>
      <c r="E111" s="247"/>
      <c r="F111" s="247"/>
      <c r="G111" s="247"/>
      <c r="H111" s="247"/>
      <c r="I111" s="247"/>
      <c r="J111" s="247"/>
      <c r="K111" s="245">
        <v>28335271.949999999</v>
      </c>
      <c r="L111" s="245"/>
      <c r="M111" s="245"/>
      <c r="N111" s="245"/>
      <c r="O111" s="245"/>
      <c r="P111" s="245"/>
      <c r="Q111" s="245"/>
      <c r="R111" s="245"/>
      <c r="S111" s="245"/>
      <c r="T111" s="245"/>
      <c r="U111" s="245"/>
      <c r="V111" s="243">
        <v>9.6013318134588292E-3</v>
      </c>
      <c r="W111" s="243"/>
      <c r="X111" s="243"/>
      <c r="Y111" s="243"/>
      <c r="Z111" s="243"/>
      <c r="AA111" s="243"/>
      <c r="AB111" s="243"/>
      <c r="AC111" s="243"/>
      <c r="AD111" s="243"/>
      <c r="AE111" s="243"/>
      <c r="AF111" s="241">
        <v>446</v>
      </c>
      <c r="AG111" s="241"/>
      <c r="AH111" s="241"/>
      <c r="AI111" s="241"/>
      <c r="AJ111" s="241"/>
      <c r="AK111" s="243">
        <v>1.0375229720613201E-2</v>
      </c>
      <c r="AL111" s="243"/>
      <c r="AM111" s="243"/>
      <c r="AN111" s="243"/>
      <c r="AO111" s="243"/>
    </row>
    <row r="112" spans="2:41" s="1" customFormat="1" ht="10.7" customHeight="1" x14ac:dyDescent="0.15">
      <c r="B112" s="247" t="s">
        <v>1099</v>
      </c>
      <c r="C112" s="247"/>
      <c r="D112" s="247"/>
      <c r="E112" s="247"/>
      <c r="F112" s="247"/>
      <c r="G112" s="247"/>
      <c r="H112" s="247"/>
      <c r="I112" s="247"/>
      <c r="J112" s="247"/>
      <c r="K112" s="245">
        <v>725638065.76000094</v>
      </c>
      <c r="L112" s="245"/>
      <c r="M112" s="245"/>
      <c r="N112" s="245"/>
      <c r="O112" s="245"/>
      <c r="P112" s="245"/>
      <c r="Q112" s="245"/>
      <c r="R112" s="245"/>
      <c r="S112" s="245"/>
      <c r="T112" s="245"/>
      <c r="U112" s="245"/>
      <c r="V112" s="243">
        <v>0.24588053568471999</v>
      </c>
      <c r="W112" s="243"/>
      <c r="X112" s="243"/>
      <c r="Y112" s="243"/>
      <c r="Z112" s="243"/>
      <c r="AA112" s="243"/>
      <c r="AB112" s="243"/>
      <c r="AC112" s="243"/>
      <c r="AD112" s="243"/>
      <c r="AE112" s="243"/>
      <c r="AF112" s="241">
        <v>7628</v>
      </c>
      <c r="AG112" s="241"/>
      <c r="AH112" s="241"/>
      <c r="AI112" s="241"/>
      <c r="AJ112" s="241"/>
      <c r="AK112" s="243">
        <v>0.17744899620815599</v>
      </c>
      <c r="AL112" s="243"/>
      <c r="AM112" s="243"/>
      <c r="AN112" s="243"/>
      <c r="AO112" s="243"/>
    </row>
    <row r="113" spans="2:44" s="1" customFormat="1" ht="10.7" customHeight="1" x14ac:dyDescent="0.15">
      <c r="B113" s="247" t="s">
        <v>1102</v>
      </c>
      <c r="C113" s="247"/>
      <c r="D113" s="247"/>
      <c r="E113" s="247"/>
      <c r="F113" s="247"/>
      <c r="G113" s="247"/>
      <c r="H113" s="247"/>
      <c r="I113" s="247"/>
      <c r="J113" s="247"/>
      <c r="K113" s="245">
        <v>42451496.780000001</v>
      </c>
      <c r="L113" s="245"/>
      <c r="M113" s="245"/>
      <c r="N113" s="245"/>
      <c r="O113" s="245"/>
      <c r="P113" s="245"/>
      <c r="Q113" s="245"/>
      <c r="R113" s="245"/>
      <c r="S113" s="245"/>
      <c r="T113" s="245"/>
      <c r="U113" s="245"/>
      <c r="V113" s="243">
        <v>1.4384577189941501E-2</v>
      </c>
      <c r="W113" s="243"/>
      <c r="X113" s="243"/>
      <c r="Y113" s="243"/>
      <c r="Z113" s="243"/>
      <c r="AA113" s="243"/>
      <c r="AB113" s="243"/>
      <c r="AC113" s="243"/>
      <c r="AD113" s="243"/>
      <c r="AE113" s="243"/>
      <c r="AF113" s="241">
        <v>520</v>
      </c>
      <c r="AG113" s="241"/>
      <c r="AH113" s="241"/>
      <c r="AI113" s="241"/>
      <c r="AJ113" s="241"/>
      <c r="AK113" s="243">
        <v>1.2096680391746301E-2</v>
      </c>
      <c r="AL113" s="243"/>
      <c r="AM113" s="243"/>
      <c r="AN113" s="243"/>
      <c r="AO113" s="243"/>
    </row>
    <row r="114" spans="2:44" s="1" customFormat="1" ht="10.7" customHeight="1" x14ac:dyDescent="0.15">
      <c r="B114" s="247" t="s">
        <v>1100</v>
      </c>
      <c r="C114" s="247"/>
      <c r="D114" s="247"/>
      <c r="E114" s="247"/>
      <c r="F114" s="247"/>
      <c r="G114" s="247"/>
      <c r="H114" s="247"/>
      <c r="I114" s="247"/>
      <c r="J114" s="247"/>
      <c r="K114" s="245">
        <v>18620773.890000001</v>
      </c>
      <c r="L114" s="245"/>
      <c r="M114" s="245"/>
      <c r="N114" s="245"/>
      <c r="O114" s="245"/>
      <c r="P114" s="245"/>
      <c r="Q114" s="245"/>
      <c r="R114" s="245"/>
      <c r="S114" s="245"/>
      <c r="T114" s="245"/>
      <c r="U114" s="245"/>
      <c r="V114" s="243">
        <v>6.3095998886744603E-3</v>
      </c>
      <c r="W114" s="243"/>
      <c r="X114" s="243"/>
      <c r="Y114" s="243"/>
      <c r="Z114" s="243"/>
      <c r="AA114" s="243"/>
      <c r="AB114" s="243"/>
      <c r="AC114" s="243"/>
      <c r="AD114" s="243"/>
      <c r="AE114" s="243"/>
      <c r="AF114" s="241">
        <v>196</v>
      </c>
      <c r="AG114" s="241"/>
      <c r="AH114" s="241"/>
      <c r="AI114" s="241"/>
      <c r="AJ114" s="241"/>
      <c r="AK114" s="243">
        <v>4.5595179938120803E-3</v>
      </c>
      <c r="AL114" s="243"/>
      <c r="AM114" s="243"/>
      <c r="AN114" s="243"/>
      <c r="AO114" s="243"/>
    </row>
    <row r="115" spans="2:44" s="1" customFormat="1" ht="10.7" customHeight="1" x14ac:dyDescent="0.15">
      <c r="B115" s="247" t="s">
        <v>1103</v>
      </c>
      <c r="C115" s="247"/>
      <c r="D115" s="247"/>
      <c r="E115" s="247"/>
      <c r="F115" s="247"/>
      <c r="G115" s="247"/>
      <c r="H115" s="247"/>
      <c r="I115" s="247"/>
      <c r="J115" s="247"/>
      <c r="K115" s="245">
        <v>23621069.309999999</v>
      </c>
      <c r="L115" s="245"/>
      <c r="M115" s="245"/>
      <c r="N115" s="245"/>
      <c r="O115" s="245"/>
      <c r="P115" s="245"/>
      <c r="Q115" s="245"/>
      <c r="R115" s="245"/>
      <c r="S115" s="245"/>
      <c r="T115" s="245"/>
      <c r="U115" s="245"/>
      <c r="V115" s="243">
        <v>8.0039367412536502E-3</v>
      </c>
      <c r="W115" s="243"/>
      <c r="X115" s="243"/>
      <c r="Y115" s="243"/>
      <c r="Z115" s="243"/>
      <c r="AA115" s="243"/>
      <c r="AB115" s="243"/>
      <c r="AC115" s="243"/>
      <c r="AD115" s="243"/>
      <c r="AE115" s="243"/>
      <c r="AF115" s="241">
        <v>275</v>
      </c>
      <c r="AG115" s="241"/>
      <c r="AH115" s="241"/>
      <c r="AI115" s="241"/>
      <c r="AJ115" s="241"/>
      <c r="AK115" s="243">
        <v>6.3972828994812402E-3</v>
      </c>
      <c r="AL115" s="243"/>
      <c r="AM115" s="243"/>
      <c r="AN115" s="243"/>
      <c r="AO115" s="243"/>
    </row>
    <row r="116" spans="2:44" s="1" customFormat="1" ht="10.7" customHeight="1" x14ac:dyDescent="0.15">
      <c r="B116" s="247" t="s">
        <v>1104</v>
      </c>
      <c r="C116" s="247"/>
      <c r="D116" s="247"/>
      <c r="E116" s="247"/>
      <c r="F116" s="247"/>
      <c r="G116" s="247"/>
      <c r="H116" s="247"/>
      <c r="I116" s="247"/>
      <c r="J116" s="247"/>
      <c r="K116" s="245">
        <v>15316605.77</v>
      </c>
      <c r="L116" s="245"/>
      <c r="M116" s="245"/>
      <c r="N116" s="245"/>
      <c r="O116" s="245"/>
      <c r="P116" s="245"/>
      <c r="Q116" s="245"/>
      <c r="R116" s="245"/>
      <c r="S116" s="245"/>
      <c r="T116" s="245"/>
      <c r="U116" s="245"/>
      <c r="V116" s="243">
        <v>5.1899912770629998E-3</v>
      </c>
      <c r="W116" s="243"/>
      <c r="X116" s="243"/>
      <c r="Y116" s="243"/>
      <c r="Z116" s="243"/>
      <c r="AA116" s="243"/>
      <c r="AB116" s="243"/>
      <c r="AC116" s="243"/>
      <c r="AD116" s="243"/>
      <c r="AE116" s="243"/>
      <c r="AF116" s="241">
        <v>180</v>
      </c>
      <c r="AG116" s="241"/>
      <c r="AH116" s="241"/>
      <c r="AI116" s="241"/>
      <c r="AJ116" s="241"/>
      <c r="AK116" s="243">
        <v>4.1873124432968102E-3</v>
      </c>
      <c r="AL116" s="243"/>
      <c r="AM116" s="243"/>
      <c r="AN116" s="243"/>
      <c r="AO116" s="243"/>
    </row>
    <row r="117" spans="2:44" s="1" customFormat="1" ht="10.7" customHeight="1" x14ac:dyDescent="0.15">
      <c r="B117" s="247" t="s">
        <v>1105</v>
      </c>
      <c r="C117" s="247"/>
      <c r="D117" s="247"/>
      <c r="E117" s="247"/>
      <c r="F117" s="247"/>
      <c r="G117" s="247"/>
      <c r="H117" s="247"/>
      <c r="I117" s="247"/>
      <c r="J117" s="247"/>
      <c r="K117" s="245">
        <v>675187956.95999801</v>
      </c>
      <c r="L117" s="245"/>
      <c r="M117" s="245"/>
      <c r="N117" s="245"/>
      <c r="O117" s="245"/>
      <c r="P117" s="245"/>
      <c r="Q117" s="245"/>
      <c r="R117" s="245"/>
      <c r="S117" s="245"/>
      <c r="T117" s="245"/>
      <c r="U117" s="245"/>
      <c r="V117" s="243">
        <v>0.228785650007651</v>
      </c>
      <c r="W117" s="243"/>
      <c r="X117" s="243"/>
      <c r="Y117" s="243"/>
      <c r="Z117" s="243"/>
      <c r="AA117" s="243"/>
      <c r="AB117" s="243"/>
      <c r="AC117" s="243"/>
      <c r="AD117" s="243"/>
      <c r="AE117" s="243"/>
      <c r="AF117" s="241">
        <v>5640</v>
      </c>
      <c r="AG117" s="241"/>
      <c r="AH117" s="241"/>
      <c r="AI117" s="241"/>
      <c r="AJ117" s="241"/>
      <c r="AK117" s="243">
        <v>0.13120245655663301</v>
      </c>
      <c r="AL117" s="243"/>
      <c r="AM117" s="243"/>
      <c r="AN117" s="243"/>
      <c r="AO117" s="243"/>
    </row>
    <row r="118" spans="2:44" s="1" customFormat="1" ht="10.7" customHeight="1" x14ac:dyDescent="0.15">
      <c r="B118" s="247" t="s">
        <v>1106</v>
      </c>
      <c r="C118" s="247"/>
      <c r="D118" s="247"/>
      <c r="E118" s="247"/>
      <c r="F118" s="247"/>
      <c r="G118" s="247"/>
      <c r="H118" s="247"/>
      <c r="I118" s="247"/>
      <c r="J118" s="247"/>
      <c r="K118" s="245">
        <v>55204206.719999999</v>
      </c>
      <c r="L118" s="245"/>
      <c r="M118" s="245"/>
      <c r="N118" s="245"/>
      <c r="O118" s="245"/>
      <c r="P118" s="245"/>
      <c r="Q118" s="245"/>
      <c r="R118" s="245"/>
      <c r="S118" s="245"/>
      <c r="T118" s="245"/>
      <c r="U118" s="245"/>
      <c r="V118" s="243">
        <v>1.8705799159181701E-2</v>
      </c>
      <c r="W118" s="243"/>
      <c r="X118" s="243"/>
      <c r="Y118" s="243"/>
      <c r="Z118" s="243"/>
      <c r="AA118" s="243"/>
      <c r="AB118" s="243"/>
      <c r="AC118" s="243"/>
      <c r="AD118" s="243"/>
      <c r="AE118" s="243"/>
      <c r="AF118" s="241">
        <v>486</v>
      </c>
      <c r="AG118" s="241"/>
      <c r="AH118" s="241"/>
      <c r="AI118" s="241"/>
      <c r="AJ118" s="241"/>
      <c r="AK118" s="243">
        <v>1.13057435969014E-2</v>
      </c>
      <c r="AL118" s="243"/>
      <c r="AM118" s="243"/>
      <c r="AN118" s="243"/>
      <c r="AO118" s="243"/>
    </row>
    <row r="119" spans="2:44" s="1" customFormat="1" ht="10.7" customHeight="1" x14ac:dyDescent="0.15">
      <c r="B119" s="247" t="s">
        <v>1107</v>
      </c>
      <c r="C119" s="247"/>
      <c r="D119" s="247"/>
      <c r="E119" s="247"/>
      <c r="F119" s="247"/>
      <c r="G119" s="247"/>
      <c r="H119" s="247"/>
      <c r="I119" s="247"/>
      <c r="J119" s="247"/>
      <c r="K119" s="245">
        <v>2001548.25</v>
      </c>
      <c r="L119" s="245"/>
      <c r="M119" s="245"/>
      <c r="N119" s="245"/>
      <c r="O119" s="245"/>
      <c r="P119" s="245"/>
      <c r="Q119" s="245"/>
      <c r="R119" s="245"/>
      <c r="S119" s="245"/>
      <c r="T119" s="245"/>
      <c r="U119" s="245"/>
      <c r="V119" s="243">
        <v>6.7821932052774397E-4</v>
      </c>
      <c r="W119" s="243"/>
      <c r="X119" s="243"/>
      <c r="Y119" s="243"/>
      <c r="Z119" s="243"/>
      <c r="AA119" s="243"/>
      <c r="AB119" s="243"/>
      <c r="AC119" s="243"/>
      <c r="AD119" s="243"/>
      <c r="AE119" s="243"/>
      <c r="AF119" s="241">
        <v>17</v>
      </c>
      <c r="AG119" s="241"/>
      <c r="AH119" s="241"/>
      <c r="AI119" s="241"/>
      <c r="AJ119" s="241"/>
      <c r="AK119" s="243">
        <v>3.9546839742247698E-4</v>
      </c>
      <c r="AL119" s="243"/>
      <c r="AM119" s="243"/>
      <c r="AN119" s="243"/>
      <c r="AO119" s="243"/>
    </row>
    <row r="120" spans="2:44" s="1" customFormat="1" ht="10.7" customHeight="1" x14ac:dyDescent="0.15">
      <c r="B120" s="247" t="s">
        <v>1108</v>
      </c>
      <c r="C120" s="247"/>
      <c r="D120" s="247"/>
      <c r="E120" s="247"/>
      <c r="F120" s="247"/>
      <c r="G120" s="247"/>
      <c r="H120" s="247"/>
      <c r="I120" s="247"/>
      <c r="J120" s="247"/>
      <c r="K120" s="245">
        <v>1291804.8999999999</v>
      </c>
      <c r="L120" s="245"/>
      <c r="M120" s="245"/>
      <c r="N120" s="245"/>
      <c r="O120" s="245"/>
      <c r="P120" s="245"/>
      <c r="Q120" s="245"/>
      <c r="R120" s="245"/>
      <c r="S120" s="245"/>
      <c r="T120" s="245"/>
      <c r="U120" s="245"/>
      <c r="V120" s="243">
        <v>4.3772466715824099E-4</v>
      </c>
      <c r="W120" s="243"/>
      <c r="X120" s="243"/>
      <c r="Y120" s="243"/>
      <c r="Z120" s="243"/>
      <c r="AA120" s="243"/>
      <c r="AB120" s="243"/>
      <c r="AC120" s="243"/>
      <c r="AD120" s="243"/>
      <c r="AE120" s="243"/>
      <c r="AF120" s="241">
        <v>11</v>
      </c>
      <c r="AG120" s="241"/>
      <c r="AH120" s="241"/>
      <c r="AI120" s="241"/>
      <c r="AJ120" s="241"/>
      <c r="AK120" s="243">
        <v>2.5589131597924999E-4</v>
      </c>
      <c r="AL120" s="243"/>
      <c r="AM120" s="243"/>
      <c r="AN120" s="243"/>
      <c r="AO120" s="243"/>
    </row>
    <row r="121" spans="2:44" s="1" customFormat="1" ht="10.7" customHeight="1" x14ac:dyDescent="0.15">
      <c r="B121" s="247" t="s">
        <v>1109</v>
      </c>
      <c r="C121" s="247"/>
      <c r="D121" s="247"/>
      <c r="E121" s="247"/>
      <c r="F121" s="247"/>
      <c r="G121" s="247"/>
      <c r="H121" s="247"/>
      <c r="I121" s="247"/>
      <c r="J121" s="247"/>
      <c r="K121" s="245">
        <v>410091.39</v>
      </c>
      <c r="L121" s="245"/>
      <c r="M121" s="245"/>
      <c r="N121" s="245"/>
      <c r="O121" s="245"/>
      <c r="P121" s="245"/>
      <c r="Q121" s="245"/>
      <c r="R121" s="245"/>
      <c r="S121" s="245"/>
      <c r="T121" s="245"/>
      <c r="U121" s="245"/>
      <c r="V121" s="243">
        <v>1.38958380783515E-4</v>
      </c>
      <c r="W121" s="243"/>
      <c r="X121" s="243"/>
      <c r="Y121" s="243"/>
      <c r="Z121" s="243"/>
      <c r="AA121" s="243"/>
      <c r="AB121" s="243"/>
      <c r="AC121" s="243"/>
      <c r="AD121" s="243"/>
      <c r="AE121" s="243"/>
      <c r="AF121" s="241">
        <v>5</v>
      </c>
      <c r="AG121" s="241"/>
      <c r="AH121" s="241"/>
      <c r="AI121" s="241"/>
      <c r="AJ121" s="241"/>
      <c r="AK121" s="243">
        <v>1.1631423453602301E-4</v>
      </c>
      <c r="AL121" s="243"/>
      <c r="AM121" s="243"/>
      <c r="AN121" s="243"/>
      <c r="AO121" s="243"/>
    </row>
    <row r="122" spans="2:44" s="1" customFormat="1" ht="10.7" customHeight="1" x14ac:dyDescent="0.15">
      <c r="B122" s="247" t="s">
        <v>1110</v>
      </c>
      <c r="C122" s="247"/>
      <c r="D122" s="247"/>
      <c r="E122" s="247"/>
      <c r="F122" s="247"/>
      <c r="G122" s="247"/>
      <c r="H122" s="247"/>
      <c r="I122" s="247"/>
      <c r="J122" s="247"/>
      <c r="K122" s="245">
        <v>9607884.4499999993</v>
      </c>
      <c r="L122" s="245"/>
      <c r="M122" s="245"/>
      <c r="N122" s="245"/>
      <c r="O122" s="245"/>
      <c r="P122" s="245"/>
      <c r="Q122" s="245"/>
      <c r="R122" s="245"/>
      <c r="S122" s="245"/>
      <c r="T122" s="245"/>
      <c r="U122" s="245"/>
      <c r="V122" s="243">
        <v>3.2556061855556501E-3</v>
      </c>
      <c r="W122" s="243"/>
      <c r="X122" s="243"/>
      <c r="Y122" s="243"/>
      <c r="Z122" s="243"/>
      <c r="AA122" s="243"/>
      <c r="AB122" s="243"/>
      <c r="AC122" s="243"/>
      <c r="AD122" s="243"/>
      <c r="AE122" s="243"/>
      <c r="AF122" s="241">
        <v>127</v>
      </c>
      <c r="AG122" s="241"/>
      <c r="AH122" s="241"/>
      <c r="AI122" s="241"/>
      <c r="AJ122" s="241"/>
      <c r="AK122" s="243">
        <v>2.9543815572149702E-3</v>
      </c>
      <c r="AL122" s="243"/>
      <c r="AM122" s="243"/>
      <c r="AN122" s="243"/>
      <c r="AO122" s="243"/>
    </row>
    <row r="123" spans="2:44" s="1" customFormat="1" ht="10.7" customHeight="1" x14ac:dyDescent="0.15">
      <c r="B123" s="247" t="s">
        <v>1111</v>
      </c>
      <c r="C123" s="247"/>
      <c r="D123" s="247"/>
      <c r="E123" s="247"/>
      <c r="F123" s="247"/>
      <c r="G123" s="247"/>
      <c r="H123" s="247"/>
      <c r="I123" s="247"/>
      <c r="J123" s="247"/>
      <c r="K123" s="245">
        <v>1643564.95</v>
      </c>
      <c r="L123" s="245"/>
      <c r="M123" s="245"/>
      <c r="N123" s="245"/>
      <c r="O123" s="245"/>
      <c r="P123" s="245"/>
      <c r="Q123" s="245"/>
      <c r="R123" s="245"/>
      <c r="S123" s="245"/>
      <c r="T123" s="245"/>
      <c r="U123" s="245"/>
      <c r="V123" s="243">
        <v>5.5691762795736502E-4</v>
      </c>
      <c r="W123" s="243"/>
      <c r="X123" s="243"/>
      <c r="Y123" s="243"/>
      <c r="Z123" s="243"/>
      <c r="AA123" s="243"/>
      <c r="AB123" s="243"/>
      <c r="AC123" s="243"/>
      <c r="AD123" s="243"/>
      <c r="AE123" s="243"/>
      <c r="AF123" s="241">
        <v>19</v>
      </c>
      <c r="AG123" s="241"/>
      <c r="AH123" s="241"/>
      <c r="AI123" s="241"/>
      <c r="AJ123" s="241"/>
      <c r="AK123" s="243">
        <v>4.4199409123688602E-4</v>
      </c>
      <c r="AL123" s="243"/>
      <c r="AM123" s="243"/>
      <c r="AN123" s="243"/>
      <c r="AO123" s="243"/>
    </row>
    <row r="124" spans="2:44" s="1" customFormat="1" ht="10.7" customHeight="1" x14ac:dyDescent="0.15">
      <c r="B124" s="247" t="s">
        <v>1112</v>
      </c>
      <c r="C124" s="247"/>
      <c r="D124" s="247"/>
      <c r="E124" s="247"/>
      <c r="F124" s="247"/>
      <c r="G124" s="247"/>
      <c r="H124" s="247"/>
      <c r="I124" s="247"/>
      <c r="J124" s="247"/>
      <c r="K124" s="245">
        <v>267263.78999999998</v>
      </c>
      <c r="L124" s="245"/>
      <c r="M124" s="245"/>
      <c r="N124" s="245"/>
      <c r="O124" s="245"/>
      <c r="P124" s="245"/>
      <c r="Q124" s="245"/>
      <c r="R124" s="245"/>
      <c r="S124" s="245"/>
      <c r="T124" s="245"/>
      <c r="U124" s="245"/>
      <c r="V124" s="243">
        <v>9.0561627008227107E-5</v>
      </c>
      <c r="W124" s="243"/>
      <c r="X124" s="243"/>
      <c r="Y124" s="243"/>
      <c r="Z124" s="243"/>
      <c r="AA124" s="243"/>
      <c r="AB124" s="243"/>
      <c r="AC124" s="243"/>
      <c r="AD124" s="243"/>
      <c r="AE124" s="243"/>
      <c r="AF124" s="241">
        <v>5</v>
      </c>
      <c r="AG124" s="241"/>
      <c r="AH124" s="241"/>
      <c r="AI124" s="241"/>
      <c r="AJ124" s="241"/>
      <c r="AK124" s="243">
        <v>1.1631423453602301E-4</v>
      </c>
      <c r="AL124" s="243"/>
      <c r="AM124" s="243"/>
      <c r="AN124" s="243"/>
      <c r="AO124" s="243"/>
    </row>
    <row r="125" spans="2:44" s="1" customFormat="1" ht="12.75" customHeight="1" x14ac:dyDescent="0.15">
      <c r="B125" s="248"/>
      <c r="C125" s="248"/>
      <c r="D125" s="248"/>
      <c r="E125" s="248"/>
      <c r="F125" s="248"/>
      <c r="G125" s="248"/>
      <c r="H125" s="248"/>
      <c r="I125" s="248"/>
      <c r="J125" s="248"/>
      <c r="K125" s="246">
        <v>2951181409.0500002</v>
      </c>
      <c r="L125" s="246"/>
      <c r="M125" s="246"/>
      <c r="N125" s="246"/>
      <c r="O125" s="246"/>
      <c r="P125" s="246"/>
      <c r="Q125" s="246"/>
      <c r="R125" s="246"/>
      <c r="S125" s="246"/>
      <c r="T125" s="246"/>
      <c r="U125" s="246"/>
      <c r="V125" s="244">
        <v>1</v>
      </c>
      <c r="W125" s="244"/>
      <c r="X125" s="244"/>
      <c r="Y125" s="244"/>
      <c r="Z125" s="244"/>
      <c r="AA125" s="244"/>
      <c r="AB125" s="244"/>
      <c r="AC125" s="244"/>
      <c r="AD125" s="244"/>
      <c r="AE125" s="244"/>
      <c r="AF125" s="242">
        <v>42987</v>
      </c>
      <c r="AG125" s="242"/>
      <c r="AH125" s="242"/>
      <c r="AI125" s="242"/>
      <c r="AJ125" s="242"/>
      <c r="AK125" s="244">
        <v>1</v>
      </c>
      <c r="AL125" s="244"/>
      <c r="AM125" s="244"/>
      <c r="AN125" s="244"/>
      <c r="AO125" s="244"/>
    </row>
    <row r="126" spans="2:44" s="1" customFormat="1" ht="9" customHeight="1" x14ac:dyDescent="0.15"/>
    <row r="127" spans="2:44" s="1" customFormat="1" ht="19.149999999999999" customHeight="1" x14ac:dyDescent="0.15">
      <c r="B127" s="234" t="s">
        <v>1194</v>
      </c>
      <c r="C127" s="234"/>
      <c r="D127" s="234"/>
      <c r="E127" s="234"/>
      <c r="F127" s="234"/>
      <c r="G127" s="234"/>
      <c r="H127" s="234"/>
      <c r="I127" s="234"/>
      <c r="J127" s="234"/>
      <c r="K127" s="234"/>
      <c r="L127" s="234"/>
      <c r="M127" s="234"/>
      <c r="N127" s="234"/>
      <c r="O127" s="234"/>
      <c r="P127" s="234"/>
      <c r="Q127" s="234"/>
      <c r="R127" s="234"/>
      <c r="S127" s="234"/>
      <c r="T127" s="234"/>
      <c r="U127" s="234"/>
      <c r="V127" s="234"/>
      <c r="W127" s="234"/>
      <c r="X127" s="234"/>
      <c r="Y127" s="234"/>
      <c r="Z127" s="234"/>
      <c r="AA127" s="234"/>
      <c r="AB127" s="234"/>
      <c r="AC127" s="234"/>
      <c r="AD127" s="234"/>
      <c r="AE127" s="234"/>
      <c r="AF127" s="234"/>
      <c r="AG127" s="234"/>
      <c r="AH127" s="234"/>
      <c r="AI127" s="234"/>
      <c r="AJ127" s="234"/>
      <c r="AK127" s="234"/>
      <c r="AL127" s="234"/>
      <c r="AM127" s="234"/>
      <c r="AN127" s="234"/>
      <c r="AO127" s="234"/>
      <c r="AP127" s="234"/>
      <c r="AQ127" s="234"/>
      <c r="AR127" s="234"/>
    </row>
    <row r="128" spans="2:44" s="1" customFormat="1" ht="7.9" customHeight="1" x14ac:dyDescent="0.15"/>
    <row r="129" spans="2:42" s="1" customFormat="1" ht="12.75" customHeight="1" x14ac:dyDescent="0.15">
      <c r="B129" s="232" t="s">
        <v>1113</v>
      </c>
      <c r="C129" s="232"/>
      <c r="D129" s="232"/>
      <c r="E129" s="232"/>
      <c r="F129" s="232"/>
      <c r="G129" s="232"/>
      <c r="H129" s="232"/>
      <c r="I129" s="232"/>
      <c r="J129" s="232"/>
      <c r="K129" s="232" t="s">
        <v>1076</v>
      </c>
      <c r="L129" s="232"/>
      <c r="M129" s="232"/>
      <c r="N129" s="232"/>
      <c r="O129" s="232"/>
      <c r="P129" s="232"/>
      <c r="Q129" s="232"/>
      <c r="R129" s="232"/>
      <c r="S129" s="232"/>
      <c r="T129" s="232" t="s">
        <v>1077</v>
      </c>
      <c r="U129" s="232"/>
      <c r="V129" s="232"/>
      <c r="W129" s="232"/>
      <c r="X129" s="232"/>
      <c r="Y129" s="232"/>
      <c r="Z129" s="232"/>
      <c r="AA129" s="232"/>
      <c r="AB129" s="232"/>
      <c r="AC129" s="232"/>
      <c r="AD129" s="232"/>
      <c r="AE129" s="232" t="s">
        <v>1078</v>
      </c>
      <c r="AF129" s="232"/>
      <c r="AG129" s="232"/>
      <c r="AH129" s="232"/>
      <c r="AI129" s="232" t="s">
        <v>1077</v>
      </c>
      <c r="AJ129" s="232"/>
      <c r="AK129" s="232"/>
      <c r="AL129" s="232"/>
      <c r="AM129" s="232"/>
      <c r="AN129" s="232"/>
      <c r="AO129" s="232"/>
      <c r="AP129" s="232"/>
    </row>
    <row r="130" spans="2:42" s="1" customFormat="1" ht="12.2" customHeight="1" x14ac:dyDescent="0.15">
      <c r="B130" s="251">
        <v>2000</v>
      </c>
      <c r="C130" s="251"/>
      <c r="D130" s="251"/>
      <c r="E130" s="251"/>
      <c r="F130" s="251"/>
      <c r="G130" s="251"/>
      <c r="H130" s="251"/>
      <c r="I130" s="251"/>
      <c r="J130" s="251"/>
      <c r="K130" s="245">
        <v>29083.42</v>
      </c>
      <c r="L130" s="245"/>
      <c r="M130" s="245"/>
      <c r="N130" s="245"/>
      <c r="O130" s="245"/>
      <c r="P130" s="245"/>
      <c r="Q130" s="245"/>
      <c r="R130" s="245"/>
      <c r="S130" s="245"/>
      <c r="T130" s="243">
        <v>9.8548397976531398E-6</v>
      </c>
      <c r="U130" s="243"/>
      <c r="V130" s="243"/>
      <c r="W130" s="243"/>
      <c r="X130" s="243"/>
      <c r="Y130" s="243"/>
      <c r="Z130" s="243"/>
      <c r="AA130" s="243"/>
      <c r="AB130" s="243"/>
      <c r="AC130" s="243"/>
      <c r="AD130" s="243"/>
      <c r="AE130" s="241">
        <v>2</v>
      </c>
      <c r="AF130" s="241"/>
      <c r="AG130" s="241"/>
      <c r="AH130" s="241"/>
      <c r="AI130" s="243">
        <v>4.6525693814409001E-5</v>
      </c>
      <c r="AJ130" s="243"/>
      <c r="AK130" s="243"/>
      <c r="AL130" s="243"/>
      <c r="AM130" s="243"/>
      <c r="AN130" s="243"/>
      <c r="AO130" s="243"/>
      <c r="AP130" s="243"/>
    </row>
    <row r="131" spans="2:42" s="1" customFormat="1" ht="12.2" customHeight="1" x14ac:dyDescent="0.15">
      <c r="B131" s="251">
        <v>2002</v>
      </c>
      <c r="C131" s="251"/>
      <c r="D131" s="251"/>
      <c r="E131" s="251"/>
      <c r="F131" s="251"/>
      <c r="G131" s="251"/>
      <c r="H131" s="251"/>
      <c r="I131" s="251"/>
      <c r="J131" s="251"/>
      <c r="K131" s="245">
        <v>251905.6</v>
      </c>
      <c r="L131" s="245"/>
      <c r="M131" s="245"/>
      <c r="N131" s="245"/>
      <c r="O131" s="245"/>
      <c r="P131" s="245"/>
      <c r="Q131" s="245"/>
      <c r="R131" s="245"/>
      <c r="S131" s="245"/>
      <c r="T131" s="243">
        <v>8.5357545025024301E-5</v>
      </c>
      <c r="U131" s="243"/>
      <c r="V131" s="243"/>
      <c r="W131" s="243"/>
      <c r="X131" s="243"/>
      <c r="Y131" s="243"/>
      <c r="Z131" s="243"/>
      <c r="AA131" s="243"/>
      <c r="AB131" s="243"/>
      <c r="AC131" s="243"/>
      <c r="AD131" s="243"/>
      <c r="AE131" s="241">
        <v>5</v>
      </c>
      <c r="AF131" s="241"/>
      <c r="AG131" s="241"/>
      <c r="AH131" s="241"/>
      <c r="AI131" s="243">
        <v>1.1631423453602301E-4</v>
      </c>
      <c r="AJ131" s="243"/>
      <c r="AK131" s="243"/>
      <c r="AL131" s="243"/>
      <c r="AM131" s="243"/>
      <c r="AN131" s="243"/>
      <c r="AO131" s="243"/>
      <c r="AP131" s="243"/>
    </row>
    <row r="132" spans="2:42" s="1" customFormat="1" ht="12.2" customHeight="1" x14ac:dyDescent="0.15">
      <c r="B132" s="251">
        <v>2003</v>
      </c>
      <c r="C132" s="251"/>
      <c r="D132" s="251"/>
      <c r="E132" s="251"/>
      <c r="F132" s="251"/>
      <c r="G132" s="251"/>
      <c r="H132" s="251"/>
      <c r="I132" s="251"/>
      <c r="J132" s="251"/>
      <c r="K132" s="245">
        <v>420497.66</v>
      </c>
      <c r="L132" s="245"/>
      <c r="M132" s="245"/>
      <c r="N132" s="245"/>
      <c r="O132" s="245"/>
      <c r="P132" s="245"/>
      <c r="Q132" s="245"/>
      <c r="R132" s="245"/>
      <c r="S132" s="245"/>
      <c r="T132" s="243">
        <v>1.4248451779701399E-4</v>
      </c>
      <c r="U132" s="243"/>
      <c r="V132" s="243"/>
      <c r="W132" s="243"/>
      <c r="X132" s="243"/>
      <c r="Y132" s="243"/>
      <c r="Z132" s="243"/>
      <c r="AA132" s="243"/>
      <c r="AB132" s="243"/>
      <c r="AC132" s="243"/>
      <c r="AD132" s="243"/>
      <c r="AE132" s="241">
        <v>24</v>
      </c>
      <c r="AF132" s="241"/>
      <c r="AG132" s="241"/>
      <c r="AH132" s="241"/>
      <c r="AI132" s="243">
        <v>5.5830832577290798E-4</v>
      </c>
      <c r="AJ132" s="243"/>
      <c r="AK132" s="243"/>
      <c r="AL132" s="243"/>
      <c r="AM132" s="243"/>
      <c r="AN132" s="243"/>
      <c r="AO132" s="243"/>
      <c r="AP132" s="243"/>
    </row>
    <row r="133" spans="2:42" s="1" customFormat="1" ht="12.2" customHeight="1" x14ac:dyDescent="0.15">
      <c r="B133" s="251">
        <v>2004</v>
      </c>
      <c r="C133" s="251"/>
      <c r="D133" s="251"/>
      <c r="E133" s="251"/>
      <c r="F133" s="251"/>
      <c r="G133" s="251"/>
      <c r="H133" s="251"/>
      <c r="I133" s="251"/>
      <c r="J133" s="251"/>
      <c r="K133" s="245">
        <v>706827.65</v>
      </c>
      <c r="L133" s="245"/>
      <c r="M133" s="245"/>
      <c r="N133" s="245"/>
      <c r="O133" s="245"/>
      <c r="P133" s="245"/>
      <c r="Q133" s="245"/>
      <c r="R133" s="245"/>
      <c r="S133" s="245"/>
      <c r="T133" s="243">
        <v>2.39506676150936E-4</v>
      </c>
      <c r="U133" s="243"/>
      <c r="V133" s="243"/>
      <c r="W133" s="243"/>
      <c r="X133" s="243"/>
      <c r="Y133" s="243"/>
      <c r="Z133" s="243"/>
      <c r="AA133" s="243"/>
      <c r="AB133" s="243"/>
      <c r="AC133" s="243"/>
      <c r="AD133" s="243"/>
      <c r="AE133" s="241">
        <v>47</v>
      </c>
      <c r="AF133" s="241"/>
      <c r="AG133" s="241"/>
      <c r="AH133" s="241"/>
      <c r="AI133" s="243">
        <v>1.0933538046386099E-3</v>
      </c>
      <c r="AJ133" s="243"/>
      <c r="AK133" s="243"/>
      <c r="AL133" s="243"/>
      <c r="AM133" s="243"/>
      <c r="AN133" s="243"/>
      <c r="AO133" s="243"/>
      <c r="AP133" s="243"/>
    </row>
    <row r="134" spans="2:42" s="1" customFormat="1" ht="12.2" customHeight="1" x14ac:dyDescent="0.15">
      <c r="B134" s="251">
        <v>2005</v>
      </c>
      <c r="C134" s="251"/>
      <c r="D134" s="251"/>
      <c r="E134" s="251"/>
      <c r="F134" s="251"/>
      <c r="G134" s="251"/>
      <c r="H134" s="251"/>
      <c r="I134" s="251"/>
      <c r="J134" s="251"/>
      <c r="K134" s="245">
        <v>2422889.5699999998</v>
      </c>
      <c r="L134" s="245"/>
      <c r="M134" s="245"/>
      <c r="N134" s="245"/>
      <c r="O134" s="245"/>
      <c r="P134" s="245"/>
      <c r="Q134" s="245"/>
      <c r="R134" s="245"/>
      <c r="S134" s="245"/>
      <c r="T134" s="243">
        <v>8.20989710280108E-4</v>
      </c>
      <c r="U134" s="243"/>
      <c r="V134" s="243"/>
      <c r="W134" s="243"/>
      <c r="X134" s="243"/>
      <c r="Y134" s="243"/>
      <c r="Z134" s="243"/>
      <c r="AA134" s="243"/>
      <c r="AB134" s="243"/>
      <c r="AC134" s="243"/>
      <c r="AD134" s="243"/>
      <c r="AE134" s="241">
        <v>119</v>
      </c>
      <c r="AF134" s="241"/>
      <c r="AG134" s="241"/>
      <c r="AH134" s="241"/>
      <c r="AI134" s="243">
        <v>2.7682787819573399E-3</v>
      </c>
      <c r="AJ134" s="243"/>
      <c r="AK134" s="243"/>
      <c r="AL134" s="243"/>
      <c r="AM134" s="243"/>
      <c r="AN134" s="243"/>
      <c r="AO134" s="243"/>
      <c r="AP134" s="243"/>
    </row>
    <row r="135" spans="2:42" s="1" customFormat="1" ht="12.2" customHeight="1" x14ac:dyDescent="0.15">
      <c r="B135" s="251">
        <v>2006</v>
      </c>
      <c r="C135" s="251"/>
      <c r="D135" s="251"/>
      <c r="E135" s="251"/>
      <c r="F135" s="251"/>
      <c r="G135" s="251"/>
      <c r="H135" s="251"/>
      <c r="I135" s="251"/>
      <c r="J135" s="251"/>
      <c r="K135" s="245">
        <v>1223996.31</v>
      </c>
      <c r="L135" s="245"/>
      <c r="M135" s="245"/>
      <c r="N135" s="245"/>
      <c r="O135" s="245"/>
      <c r="P135" s="245"/>
      <c r="Q135" s="245"/>
      <c r="R135" s="245"/>
      <c r="S135" s="245"/>
      <c r="T135" s="243">
        <v>4.1474790612550398E-4</v>
      </c>
      <c r="U135" s="243"/>
      <c r="V135" s="243"/>
      <c r="W135" s="243"/>
      <c r="X135" s="243"/>
      <c r="Y135" s="243"/>
      <c r="Z135" s="243"/>
      <c r="AA135" s="243"/>
      <c r="AB135" s="243"/>
      <c r="AC135" s="243"/>
      <c r="AD135" s="243"/>
      <c r="AE135" s="241">
        <v>39</v>
      </c>
      <c r="AF135" s="241"/>
      <c r="AG135" s="241"/>
      <c r="AH135" s="241"/>
      <c r="AI135" s="243">
        <v>9.0725102938097604E-4</v>
      </c>
      <c r="AJ135" s="243"/>
      <c r="AK135" s="243"/>
      <c r="AL135" s="243"/>
      <c r="AM135" s="243"/>
      <c r="AN135" s="243"/>
      <c r="AO135" s="243"/>
      <c r="AP135" s="243"/>
    </row>
    <row r="136" spans="2:42" s="1" customFormat="1" ht="12.2" customHeight="1" x14ac:dyDescent="0.15">
      <c r="B136" s="251">
        <v>2007</v>
      </c>
      <c r="C136" s="251"/>
      <c r="D136" s="251"/>
      <c r="E136" s="251"/>
      <c r="F136" s="251"/>
      <c r="G136" s="251"/>
      <c r="H136" s="251"/>
      <c r="I136" s="251"/>
      <c r="J136" s="251"/>
      <c r="K136" s="245">
        <v>214453.33</v>
      </c>
      <c r="L136" s="245"/>
      <c r="M136" s="245"/>
      <c r="N136" s="245"/>
      <c r="O136" s="245"/>
      <c r="P136" s="245"/>
      <c r="Q136" s="245"/>
      <c r="R136" s="245"/>
      <c r="S136" s="245"/>
      <c r="T136" s="243">
        <v>7.2666942581829902E-5</v>
      </c>
      <c r="U136" s="243"/>
      <c r="V136" s="243"/>
      <c r="W136" s="243"/>
      <c r="X136" s="243"/>
      <c r="Y136" s="243"/>
      <c r="Z136" s="243"/>
      <c r="AA136" s="243"/>
      <c r="AB136" s="243"/>
      <c r="AC136" s="243"/>
      <c r="AD136" s="243"/>
      <c r="AE136" s="241">
        <v>14</v>
      </c>
      <c r="AF136" s="241"/>
      <c r="AG136" s="241"/>
      <c r="AH136" s="241"/>
      <c r="AI136" s="243">
        <v>3.2567985670086302E-4</v>
      </c>
      <c r="AJ136" s="243"/>
      <c r="AK136" s="243"/>
      <c r="AL136" s="243"/>
      <c r="AM136" s="243"/>
      <c r="AN136" s="243"/>
      <c r="AO136" s="243"/>
      <c r="AP136" s="243"/>
    </row>
    <row r="137" spans="2:42" s="1" customFormat="1" ht="12.2" customHeight="1" x14ac:dyDescent="0.15">
      <c r="B137" s="251">
        <v>2008</v>
      </c>
      <c r="C137" s="251"/>
      <c r="D137" s="251"/>
      <c r="E137" s="251"/>
      <c r="F137" s="251"/>
      <c r="G137" s="251"/>
      <c r="H137" s="251"/>
      <c r="I137" s="251"/>
      <c r="J137" s="251"/>
      <c r="K137" s="245">
        <v>1876350.95</v>
      </c>
      <c r="L137" s="245"/>
      <c r="M137" s="245"/>
      <c r="N137" s="245"/>
      <c r="O137" s="245"/>
      <c r="P137" s="245"/>
      <c r="Q137" s="245"/>
      <c r="R137" s="245"/>
      <c r="S137" s="245"/>
      <c r="T137" s="243">
        <v>6.35796547188201E-4</v>
      </c>
      <c r="U137" s="243"/>
      <c r="V137" s="243"/>
      <c r="W137" s="243"/>
      <c r="X137" s="243"/>
      <c r="Y137" s="243"/>
      <c r="Z137" s="243"/>
      <c r="AA137" s="243"/>
      <c r="AB137" s="243"/>
      <c r="AC137" s="243"/>
      <c r="AD137" s="243"/>
      <c r="AE137" s="241">
        <v>33</v>
      </c>
      <c r="AF137" s="241"/>
      <c r="AG137" s="241"/>
      <c r="AH137" s="241"/>
      <c r="AI137" s="243">
        <v>7.6767394793774899E-4</v>
      </c>
      <c r="AJ137" s="243"/>
      <c r="AK137" s="243"/>
      <c r="AL137" s="243"/>
      <c r="AM137" s="243"/>
      <c r="AN137" s="243"/>
      <c r="AO137" s="243"/>
      <c r="AP137" s="243"/>
    </row>
    <row r="138" spans="2:42" s="1" customFormat="1" ht="12.2" customHeight="1" x14ac:dyDescent="0.15">
      <c r="B138" s="251">
        <v>2009</v>
      </c>
      <c r="C138" s="251"/>
      <c r="D138" s="251"/>
      <c r="E138" s="251"/>
      <c r="F138" s="251"/>
      <c r="G138" s="251"/>
      <c r="H138" s="251"/>
      <c r="I138" s="251"/>
      <c r="J138" s="251"/>
      <c r="K138" s="245">
        <v>6620496.4199999999</v>
      </c>
      <c r="L138" s="245"/>
      <c r="M138" s="245"/>
      <c r="N138" s="245"/>
      <c r="O138" s="245"/>
      <c r="P138" s="245"/>
      <c r="Q138" s="245"/>
      <c r="R138" s="245"/>
      <c r="S138" s="245"/>
      <c r="T138" s="243">
        <v>2.2433376679921501E-3</v>
      </c>
      <c r="U138" s="243"/>
      <c r="V138" s="243"/>
      <c r="W138" s="243"/>
      <c r="X138" s="243"/>
      <c r="Y138" s="243"/>
      <c r="Z138" s="243"/>
      <c r="AA138" s="243"/>
      <c r="AB138" s="243"/>
      <c r="AC138" s="243"/>
      <c r="AD138" s="243"/>
      <c r="AE138" s="241">
        <v>171</v>
      </c>
      <c r="AF138" s="241"/>
      <c r="AG138" s="241"/>
      <c r="AH138" s="241"/>
      <c r="AI138" s="243">
        <v>3.9779468211319701E-3</v>
      </c>
      <c r="AJ138" s="243"/>
      <c r="AK138" s="243"/>
      <c r="AL138" s="243"/>
      <c r="AM138" s="243"/>
      <c r="AN138" s="243"/>
      <c r="AO138" s="243"/>
      <c r="AP138" s="243"/>
    </row>
    <row r="139" spans="2:42" s="1" customFormat="1" ht="12.2" customHeight="1" x14ac:dyDescent="0.15">
      <c r="B139" s="251">
        <v>2010</v>
      </c>
      <c r="C139" s="251"/>
      <c r="D139" s="251"/>
      <c r="E139" s="251"/>
      <c r="F139" s="251"/>
      <c r="G139" s="251"/>
      <c r="H139" s="251"/>
      <c r="I139" s="251"/>
      <c r="J139" s="251"/>
      <c r="K139" s="245">
        <v>10543399.289999999</v>
      </c>
      <c r="L139" s="245"/>
      <c r="M139" s="245"/>
      <c r="N139" s="245"/>
      <c r="O139" s="245"/>
      <c r="P139" s="245"/>
      <c r="Q139" s="245"/>
      <c r="R139" s="245"/>
      <c r="S139" s="245"/>
      <c r="T139" s="243">
        <v>3.5726029100305199E-3</v>
      </c>
      <c r="U139" s="243"/>
      <c r="V139" s="243"/>
      <c r="W139" s="243"/>
      <c r="X139" s="243"/>
      <c r="Y139" s="243"/>
      <c r="Z139" s="243"/>
      <c r="AA139" s="243"/>
      <c r="AB139" s="243"/>
      <c r="AC139" s="243"/>
      <c r="AD139" s="243"/>
      <c r="AE139" s="241">
        <v>285</v>
      </c>
      <c r="AF139" s="241"/>
      <c r="AG139" s="241"/>
      <c r="AH139" s="241"/>
      <c r="AI139" s="243">
        <v>6.6299113685532804E-3</v>
      </c>
      <c r="AJ139" s="243"/>
      <c r="AK139" s="243"/>
      <c r="AL139" s="243"/>
      <c r="AM139" s="243"/>
      <c r="AN139" s="243"/>
      <c r="AO139" s="243"/>
      <c r="AP139" s="243"/>
    </row>
    <row r="140" spans="2:42" s="1" customFormat="1" ht="12.2" customHeight="1" x14ac:dyDescent="0.15">
      <c r="B140" s="251">
        <v>2011</v>
      </c>
      <c r="C140" s="251"/>
      <c r="D140" s="251"/>
      <c r="E140" s="251"/>
      <c r="F140" s="251"/>
      <c r="G140" s="251"/>
      <c r="H140" s="251"/>
      <c r="I140" s="251"/>
      <c r="J140" s="251"/>
      <c r="K140" s="245">
        <v>4113571.95</v>
      </c>
      <c r="L140" s="245"/>
      <c r="M140" s="245"/>
      <c r="N140" s="245"/>
      <c r="O140" s="245"/>
      <c r="P140" s="245"/>
      <c r="Q140" s="245"/>
      <c r="R140" s="245"/>
      <c r="S140" s="245"/>
      <c r="T140" s="243">
        <v>1.3938729545345599E-3</v>
      </c>
      <c r="U140" s="243"/>
      <c r="V140" s="243"/>
      <c r="W140" s="243"/>
      <c r="X140" s="243"/>
      <c r="Y140" s="243"/>
      <c r="Z140" s="243"/>
      <c r="AA140" s="243"/>
      <c r="AB140" s="243"/>
      <c r="AC140" s="243"/>
      <c r="AD140" s="243"/>
      <c r="AE140" s="241">
        <v>196</v>
      </c>
      <c r="AF140" s="241"/>
      <c r="AG140" s="241"/>
      <c r="AH140" s="241"/>
      <c r="AI140" s="243">
        <v>4.5595179938120803E-3</v>
      </c>
      <c r="AJ140" s="243"/>
      <c r="AK140" s="243"/>
      <c r="AL140" s="243"/>
      <c r="AM140" s="243"/>
      <c r="AN140" s="243"/>
      <c r="AO140" s="243"/>
      <c r="AP140" s="243"/>
    </row>
    <row r="141" spans="2:42" s="1" customFormat="1" ht="12.2" customHeight="1" x14ac:dyDescent="0.15">
      <c r="B141" s="251">
        <v>2012</v>
      </c>
      <c r="C141" s="251"/>
      <c r="D141" s="251"/>
      <c r="E141" s="251"/>
      <c r="F141" s="251"/>
      <c r="G141" s="251"/>
      <c r="H141" s="251"/>
      <c r="I141" s="251"/>
      <c r="J141" s="251"/>
      <c r="K141" s="245">
        <v>1760856.09</v>
      </c>
      <c r="L141" s="245"/>
      <c r="M141" s="245"/>
      <c r="N141" s="245"/>
      <c r="O141" s="245"/>
      <c r="P141" s="245"/>
      <c r="Q141" s="245"/>
      <c r="R141" s="245"/>
      <c r="S141" s="245"/>
      <c r="T141" s="243">
        <v>5.9666141993176499E-4</v>
      </c>
      <c r="U141" s="243"/>
      <c r="V141" s="243"/>
      <c r="W141" s="243"/>
      <c r="X141" s="243"/>
      <c r="Y141" s="243"/>
      <c r="Z141" s="243"/>
      <c r="AA141" s="243"/>
      <c r="AB141" s="243"/>
      <c r="AC141" s="243"/>
      <c r="AD141" s="243"/>
      <c r="AE141" s="241">
        <v>84</v>
      </c>
      <c r="AF141" s="241"/>
      <c r="AG141" s="241"/>
      <c r="AH141" s="241"/>
      <c r="AI141" s="243">
        <v>1.95407914020518E-3</v>
      </c>
      <c r="AJ141" s="243"/>
      <c r="AK141" s="243"/>
      <c r="AL141" s="243"/>
      <c r="AM141" s="243"/>
      <c r="AN141" s="243"/>
      <c r="AO141" s="243"/>
      <c r="AP141" s="243"/>
    </row>
    <row r="142" spans="2:42" s="1" customFormat="1" ht="12.2" customHeight="1" x14ac:dyDescent="0.15">
      <c r="B142" s="251">
        <v>2013</v>
      </c>
      <c r="C142" s="251"/>
      <c r="D142" s="251"/>
      <c r="E142" s="251"/>
      <c r="F142" s="251"/>
      <c r="G142" s="251"/>
      <c r="H142" s="251"/>
      <c r="I142" s="251"/>
      <c r="J142" s="251"/>
      <c r="K142" s="245">
        <v>5351282.3600000003</v>
      </c>
      <c r="L142" s="245"/>
      <c r="M142" s="245"/>
      <c r="N142" s="245"/>
      <c r="O142" s="245"/>
      <c r="P142" s="245"/>
      <c r="Q142" s="245"/>
      <c r="R142" s="245"/>
      <c r="S142" s="245"/>
      <c r="T142" s="243">
        <v>1.8132678471035101E-3</v>
      </c>
      <c r="U142" s="243"/>
      <c r="V142" s="243"/>
      <c r="W142" s="243"/>
      <c r="X142" s="243"/>
      <c r="Y142" s="243"/>
      <c r="Z142" s="243"/>
      <c r="AA142" s="243"/>
      <c r="AB142" s="243"/>
      <c r="AC142" s="243"/>
      <c r="AD142" s="243"/>
      <c r="AE142" s="241">
        <v>185</v>
      </c>
      <c r="AF142" s="241"/>
      <c r="AG142" s="241"/>
      <c r="AH142" s="241"/>
      <c r="AI142" s="243">
        <v>4.3036266778328303E-3</v>
      </c>
      <c r="AJ142" s="243"/>
      <c r="AK142" s="243"/>
      <c r="AL142" s="243"/>
      <c r="AM142" s="243"/>
      <c r="AN142" s="243"/>
      <c r="AO142" s="243"/>
      <c r="AP142" s="243"/>
    </row>
    <row r="143" spans="2:42" s="1" customFormat="1" ht="12.2" customHeight="1" x14ac:dyDescent="0.15">
      <c r="B143" s="251">
        <v>2014</v>
      </c>
      <c r="C143" s="251"/>
      <c r="D143" s="251"/>
      <c r="E143" s="251"/>
      <c r="F143" s="251"/>
      <c r="G143" s="251"/>
      <c r="H143" s="251"/>
      <c r="I143" s="251"/>
      <c r="J143" s="251"/>
      <c r="K143" s="245">
        <v>37474418.07</v>
      </c>
      <c r="L143" s="245"/>
      <c r="M143" s="245"/>
      <c r="N143" s="245"/>
      <c r="O143" s="245"/>
      <c r="P143" s="245"/>
      <c r="Q143" s="245"/>
      <c r="R143" s="245"/>
      <c r="S143" s="245"/>
      <c r="T143" s="243">
        <v>1.26981072580229E-2</v>
      </c>
      <c r="U143" s="243"/>
      <c r="V143" s="243"/>
      <c r="W143" s="243"/>
      <c r="X143" s="243"/>
      <c r="Y143" s="243"/>
      <c r="Z143" s="243"/>
      <c r="AA143" s="243"/>
      <c r="AB143" s="243"/>
      <c r="AC143" s="243"/>
      <c r="AD143" s="243"/>
      <c r="AE143" s="241">
        <v>1016</v>
      </c>
      <c r="AF143" s="241"/>
      <c r="AG143" s="241"/>
      <c r="AH143" s="241"/>
      <c r="AI143" s="243">
        <v>2.36350524577198E-2</v>
      </c>
      <c r="AJ143" s="243"/>
      <c r="AK143" s="243"/>
      <c r="AL143" s="243"/>
      <c r="AM143" s="243"/>
      <c r="AN143" s="243"/>
      <c r="AO143" s="243"/>
      <c r="AP143" s="243"/>
    </row>
    <row r="144" spans="2:42" s="1" customFormat="1" ht="12.2" customHeight="1" x14ac:dyDescent="0.15">
      <c r="B144" s="251">
        <v>2015</v>
      </c>
      <c r="C144" s="251"/>
      <c r="D144" s="251"/>
      <c r="E144" s="251"/>
      <c r="F144" s="251"/>
      <c r="G144" s="251"/>
      <c r="H144" s="251"/>
      <c r="I144" s="251"/>
      <c r="J144" s="251"/>
      <c r="K144" s="245">
        <v>360286020.93000001</v>
      </c>
      <c r="L144" s="245"/>
      <c r="M144" s="245"/>
      <c r="N144" s="245"/>
      <c r="O144" s="245"/>
      <c r="P144" s="245"/>
      <c r="Q144" s="245"/>
      <c r="R144" s="245"/>
      <c r="S144" s="245"/>
      <c r="T144" s="243">
        <v>0.122081963455435</v>
      </c>
      <c r="U144" s="243"/>
      <c r="V144" s="243"/>
      <c r="W144" s="243"/>
      <c r="X144" s="243"/>
      <c r="Y144" s="243"/>
      <c r="Z144" s="243"/>
      <c r="AA144" s="243"/>
      <c r="AB144" s="243"/>
      <c r="AC144" s="243"/>
      <c r="AD144" s="243"/>
      <c r="AE144" s="241">
        <v>7240</v>
      </c>
      <c r="AF144" s="241"/>
      <c r="AG144" s="241"/>
      <c r="AH144" s="241"/>
      <c r="AI144" s="243">
        <v>0.16842301160816101</v>
      </c>
      <c r="AJ144" s="243"/>
      <c r="AK144" s="243"/>
      <c r="AL144" s="243"/>
      <c r="AM144" s="243"/>
      <c r="AN144" s="243"/>
      <c r="AO144" s="243"/>
      <c r="AP144" s="243"/>
    </row>
    <row r="145" spans="2:44" s="1" customFormat="1" ht="12.2" customHeight="1" x14ac:dyDescent="0.15">
      <c r="B145" s="251">
        <v>2016</v>
      </c>
      <c r="C145" s="251"/>
      <c r="D145" s="251"/>
      <c r="E145" s="251"/>
      <c r="F145" s="251"/>
      <c r="G145" s="251"/>
      <c r="H145" s="251"/>
      <c r="I145" s="251"/>
      <c r="J145" s="251"/>
      <c r="K145" s="245">
        <v>587587811.94000006</v>
      </c>
      <c r="L145" s="245"/>
      <c r="M145" s="245"/>
      <c r="N145" s="245"/>
      <c r="O145" s="245"/>
      <c r="P145" s="245"/>
      <c r="Q145" s="245"/>
      <c r="R145" s="245"/>
      <c r="S145" s="245"/>
      <c r="T145" s="243">
        <v>0.19910257300283901</v>
      </c>
      <c r="U145" s="243"/>
      <c r="V145" s="243"/>
      <c r="W145" s="243"/>
      <c r="X145" s="243"/>
      <c r="Y145" s="243"/>
      <c r="Z145" s="243"/>
      <c r="AA145" s="243"/>
      <c r="AB145" s="243"/>
      <c r="AC145" s="243"/>
      <c r="AD145" s="243"/>
      <c r="AE145" s="241">
        <v>10994</v>
      </c>
      <c r="AF145" s="241"/>
      <c r="AG145" s="241"/>
      <c r="AH145" s="241"/>
      <c r="AI145" s="243">
        <v>0.255751738897806</v>
      </c>
      <c r="AJ145" s="243"/>
      <c r="AK145" s="243"/>
      <c r="AL145" s="243"/>
      <c r="AM145" s="243"/>
      <c r="AN145" s="243"/>
      <c r="AO145" s="243"/>
      <c r="AP145" s="243"/>
    </row>
    <row r="146" spans="2:44" s="1" customFormat="1" ht="12.2" customHeight="1" x14ac:dyDescent="0.15">
      <c r="B146" s="251">
        <v>2017</v>
      </c>
      <c r="C146" s="251"/>
      <c r="D146" s="251"/>
      <c r="E146" s="251"/>
      <c r="F146" s="251"/>
      <c r="G146" s="251"/>
      <c r="H146" s="251"/>
      <c r="I146" s="251"/>
      <c r="J146" s="251"/>
      <c r="K146" s="245">
        <v>339878785.77999997</v>
      </c>
      <c r="L146" s="245"/>
      <c r="M146" s="245"/>
      <c r="N146" s="245"/>
      <c r="O146" s="245"/>
      <c r="P146" s="245"/>
      <c r="Q146" s="245"/>
      <c r="R146" s="245"/>
      <c r="S146" s="245"/>
      <c r="T146" s="243">
        <v>0.115167025902826</v>
      </c>
      <c r="U146" s="243"/>
      <c r="V146" s="243"/>
      <c r="W146" s="243"/>
      <c r="X146" s="243"/>
      <c r="Y146" s="243"/>
      <c r="Z146" s="243"/>
      <c r="AA146" s="243"/>
      <c r="AB146" s="243"/>
      <c r="AC146" s="243"/>
      <c r="AD146" s="243"/>
      <c r="AE146" s="241">
        <v>5121</v>
      </c>
      <c r="AF146" s="241"/>
      <c r="AG146" s="241"/>
      <c r="AH146" s="241"/>
      <c r="AI146" s="243">
        <v>0.119129039011794</v>
      </c>
      <c r="AJ146" s="243"/>
      <c r="AK146" s="243"/>
      <c r="AL146" s="243"/>
      <c r="AM146" s="243"/>
      <c r="AN146" s="243"/>
      <c r="AO146" s="243"/>
      <c r="AP146" s="243"/>
    </row>
    <row r="147" spans="2:44" s="1" customFormat="1" ht="12.2" customHeight="1" x14ac:dyDescent="0.15">
      <c r="B147" s="251">
        <v>2018</v>
      </c>
      <c r="C147" s="251"/>
      <c r="D147" s="251"/>
      <c r="E147" s="251"/>
      <c r="F147" s="251"/>
      <c r="G147" s="251"/>
      <c r="H147" s="251"/>
      <c r="I147" s="251"/>
      <c r="J147" s="251"/>
      <c r="K147" s="245">
        <v>292247968.44999999</v>
      </c>
      <c r="L147" s="245"/>
      <c r="M147" s="245"/>
      <c r="N147" s="245"/>
      <c r="O147" s="245"/>
      <c r="P147" s="245"/>
      <c r="Q147" s="245"/>
      <c r="R147" s="245"/>
      <c r="S147" s="245"/>
      <c r="T147" s="243">
        <v>9.9027449669410905E-2</v>
      </c>
      <c r="U147" s="243"/>
      <c r="V147" s="243"/>
      <c r="W147" s="243"/>
      <c r="X147" s="243"/>
      <c r="Y147" s="243"/>
      <c r="Z147" s="243"/>
      <c r="AA147" s="243"/>
      <c r="AB147" s="243"/>
      <c r="AC147" s="243"/>
      <c r="AD147" s="243"/>
      <c r="AE147" s="241">
        <v>3714</v>
      </c>
      <c r="AF147" s="241"/>
      <c r="AG147" s="241"/>
      <c r="AH147" s="241"/>
      <c r="AI147" s="243">
        <v>8.6398213413357502E-2</v>
      </c>
      <c r="AJ147" s="243"/>
      <c r="AK147" s="243"/>
      <c r="AL147" s="243"/>
      <c r="AM147" s="243"/>
      <c r="AN147" s="243"/>
      <c r="AO147" s="243"/>
      <c r="AP147" s="243"/>
    </row>
    <row r="148" spans="2:44" s="1" customFormat="1" ht="12.2" customHeight="1" x14ac:dyDescent="0.15">
      <c r="B148" s="251">
        <v>2019</v>
      </c>
      <c r="C148" s="251"/>
      <c r="D148" s="251"/>
      <c r="E148" s="251"/>
      <c r="F148" s="251"/>
      <c r="G148" s="251"/>
      <c r="H148" s="251"/>
      <c r="I148" s="251"/>
      <c r="J148" s="251"/>
      <c r="K148" s="245">
        <v>476729404.81</v>
      </c>
      <c r="L148" s="245"/>
      <c r="M148" s="245"/>
      <c r="N148" s="245"/>
      <c r="O148" s="245"/>
      <c r="P148" s="245"/>
      <c r="Q148" s="245"/>
      <c r="R148" s="245"/>
      <c r="S148" s="245"/>
      <c r="T148" s="243">
        <v>0.16153849551507601</v>
      </c>
      <c r="U148" s="243"/>
      <c r="V148" s="243"/>
      <c r="W148" s="243"/>
      <c r="X148" s="243"/>
      <c r="Y148" s="243"/>
      <c r="Z148" s="243"/>
      <c r="AA148" s="243"/>
      <c r="AB148" s="243"/>
      <c r="AC148" s="243"/>
      <c r="AD148" s="243"/>
      <c r="AE148" s="241">
        <v>5795</v>
      </c>
      <c r="AF148" s="241"/>
      <c r="AG148" s="241"/>
      <c r="AH148" s="241"/>
      <c r="AI148" s="243">
        <v>0.13480819782725001</v>
      </c>
      <c r="AJ148" s="243"/>
      <c r="AK148" s="243"/>
      <c r="AL148" s="243"/>
      <c r="AM148" s="243"/>
      <c r="AN148" s="243"/>
      <c r="AO148" s="243"/>
      <c r="AP148" s="243"/>
    </row>
    <row r="149" spans="2:44" s="1" customFormat="1" ht="12.2" customHeight="1" x14ac:dyDescent="0.15">
      <c r="B149" s="251">
        <v>2020</v>
      </c>
      <c r="C149" s="251"/>
      <c r="D149" s="251"/>
      <c r="E149" s="251"/>
      <c r="F149" s="251"/>
      <c r="G149" s="251"/>
      <c r="H149" s="251"/>
      <c r="I149" s="251"/>
      <c r="J149" s="251"/>
      <c r="K149" s="245">
        <v>270183520.07999998</v>
      </c>
      <c r="L149" s="245"/>
      <c r="M149" s="245"/>
      <c r="N149" s="245"/>
      <c r="O149" s="245"/>
      <c r="P149" s="245"/>
      <c r="Q149" s="245"/>
      <c r="R149" s="245"/>
      <c r="S149" s="245"/>
      <c r="T149" s="243">
        <v>9.1550969808722502E-2</v>
      </c>
      <c r="U149" s="243"/>
      <c r="V149" s="243"/>
      <c r="W149" s="243"/>
      <c r="X149" s="243"/>
      <c r="Y149" s="243"/>
      <c r="Z149" s="243"/>
      <c r="AA149" s="243"/>
      <c r="AB149" s="243"/>
      <c r="AC149" s="243"/>
      <c r="AD149" s="243"/>
      <c r="AE149" s="241">
        <v>2888</v>
      </c>
      <c r="AF149" s="241"/>
      <c r="AG149" s="241"/>
      <c r="AH149" s="241"/>
      <c r="AI149" s="243">
        <v>6.7183101868006606E-2</v>
      </c>
      <c r="AJ149" s="243"/>
      <c r="AK149" s="243"/>
      <c r="AL149" s="243"/>
      <c r="AM149" s="243"/>
      <c r="AN149" s="243"/>
      <c r="AO149" s="243"/>
      <c r="AP149" s="243"/>
    </row>
    <row r="150" spans="2:44" s="1" customFormat="1" ht="12.2" customHeight="1" x14ac:dyDescent="0.15">
      <c r="B150" s="251">
        <v>2021</v>
      </c>
      <c r="C150" s="251"/>
      <c r="D150" s="251"/>
      <c r="E150" s="251"/>
      <c r="F150" s="251"/>
      <c r="G150" s="251"/>
      <c r="H150" s="251"/>
      <c r="I150" s="251"/>
      <c r="J150" s="251"/>
      <c r="K150" s="245">
        <v>480889581.109999</v>
      </c>
      <c r="L150" s="245"/>
      <c r="M150" s="245"/>
      <c r="N150" s="245"/>
      <c r="O150" s="245"/>
      <c r="P150" s="245"/>
      <c r="Q150" s="245"/>
      <c r="R150" s="245"/>
      <c r="S150" s="245"/>
      <c r="T150" s="243">
        <v>0.162948160230109</v>
      </c>
      <c r="U150" s="243"/>
      <c r="V150" s="243"/>
      <c r="W150" s="243"/>
      <c r="X150" s="243"/>
      <c r="Y150" s="243"/>
      <c r="Z150" s="243"/>
      <c r="AA150" s="243"/>
      <c r="AB150" s="243"/>
      <c r="AC150" s="243"/>
      <c r="AD150" s="243"/>
      <c r="AE150" s="241">
        <v>4384</v>
      </c>
      <c r="AF150" s="241"/>
      <c r="AG150" s="241"/>
      <c r="AH150" s="241"/>
      <c r="AI150" s="243">
        <v>0.101984320841185</v>
      </c>
      <c r="AJ150" s="243"/>
      <c r="AK150" s="243"/>
      <c r="AL150" s="243"/>
      <c r="AM150" s="243"/>
      <c r="AN150" s="243"/>
      <c r="AO150" s="243"/>
      <c r="AP150" s="243"/>
    </row>
    <row r="151" spans="2:44" s="1" customFormat="1" ht="12.2" customHeight="1" x14ac:dyDescent="0.15">
      <c r="B151" s="251">
        <v>2022</v>
      </c>
      <c r="C151" s="251"/>
      <c r="D151" s="251"/>
      <c r="E151" s="251"/>
      <c r="F151" s="251"/>
      <c r="G151" s="251"/>
      <c r="H151" s="251"/>
      <c r="I151" s="251"/>
      <c r="J151" s="251"/>
      <c r="K151" s="245">
        <v>70368287.280000001</v>
      </c>
      <c r="L151" s="245"/>
      <c r="M151" s="245"/>
      <c r="N151" s="245"/>
      <c r="O151" s="245"/>
      <c r="P151" s="245"/>
      <c r="Q151" s="245"/>
      <c r="R151" s="245"/>
      <c r="S151" s="245"/>
      <c r="T151" s="243">
        <v>2.3844107673019001E-2</v>
      </c>
      <c r="U151" s="243"/>
      <c r="V151" s="243"/>
      <c r="W151" s="243"/>
      <c r="X151" s="243"/>
      <c r="Y151" s="243"/>
      <c r="Z151" s="243"/>
      <c r="AA151" s="243"/>
      <c r="AB151" s="243"/>
      <c r="AC151" s="243"/>
      <c r="AD151" s="243"/>
      <c r="AE151" s="241">
        <v>631</v>
      </c>
      <c r="AF151" s="241"/>
      <c r="AG151" s="241"/>
      <c r="AH151" s="241"/>
      <c r="AI151" s="243">
        <v>1.4678856398446001E-2</v>
      </c>
      <c r="AJ151" s="243"/>
      <c r="AK151" s="243"/>
      <c r="AL151" s="243"/>
      <c r="AM151" s="243"/>
      <c r="AN151" s="243"/>
      <c r="AO151" s="243"/>
      <c r="AP151" s="243"/>
    </row>
    <row r="152" spans="2:44" s="1" customFormat="1" ht="12.2" customHeight="1" x14ac:dyDescent="0.15">
      <c r="B152" s="248"/>
      <c r="C152" s="248"/>
      <c r="D152" s="248"/>
      <c r="E152" s="248"/>
      <c r="F152" s="248"/>
      <c r="G152" s="248"/>
      <c r="H152" s="248"/>
      <c r="I152" s="248"/>
      <c r="J152" s="248"/>
      <c r="K152" s="246">
        <v>2951181409.0500002</v>
      </c>
      <c r="L152" s="246"/>
      <c r="M152" s="246"/>
      <c r="N152" s="246"/>
      <c r="O152" s="246"/>
      <c r="P152" s="246"/>
      <c r="Q152" s="246"/>
      <c r="R152" s="246"/>
      <c r="S152" s="246"/>
      <c r="T152" s="244">
        <v>1</v>
      </c>
      <c r="U152" s="244"/>
      <c r="V152" s="244"/>
      <c r="W152" s="244"/>
      <c r="X152" s="244"/>
      <c r="Y152" s="244"/>
      <c r="Z152" s="244"/>
      <c r="AA152" s="244"/>
      <c r="AB152" s="244"/>
      <c r="AC152" s="244"/>
      <c r="AD152" s="244"/>
      <c r="AE152" s="242">
        <v>42987</v>
      </c>
      <c r="AF152" s="242"/>
      <c r="AG152" s="242"/>
      <c r="AH152" s="242"/>
      <c r="AI152" s="244">
        <v>1</v>
      </c>
      <c r="AJ152" s="244"/>
      <c r="AK152" s="244"/>
      <c r="AL152" s="244"/>
      <c r="AM152" s="244"/>
      <c r="AN152" s="244"/>
      <c r="AO152" s="244"/>
      <c r="AP152" s="244"/>
    </row>
    <row r="153" spans="2:44" s="1" customFormat="1" ht="9" customHeight="1" x14ac:dyDescent="0.15"/>
    <row r="154" spans="2:44" s="1" customFormat="1" ht="19.149999999999999" customHeight="1" x14ac:dyDescent="0.15">
      <c r="B154" s="234" t="s">
        <v>1195</v>
      </c>
      <c r="C154" s="234"/>
      <c r="D154" s="234"/>
      <c r="E154" s="234"/>
      <c r="F154" s="234"/>
      <c r="G154" s="234"/>
      <c r="H154" s="234"/>
      <c r="I154" s="234"/>
      <c r="J154" s="234"/>
      <c r="K154" s="234"/>
      <c r="L154" s="234"/>
      <c r="M154" s="234"/>
      <c r="N154" s="234"/>
      <c r="O154" s="234"/>
      <c r="P154" s="234"/>
      <c r="Q154" s="234"/>
      <c r="R154" s="234"/>
      <c r="S154" s="234"/>
      <c r="T154" s="234"/>
      <c r="U154" s="234"/>
      <c r="V154" s="234"/>
      <c r="W154" s="234"/>
      <c r="X154" s="234"/>
      <c r="Y154" s="234"/>
      <c r="Z154" s="234"/>
      <c r="AA154" s="234"/>
      <c r="AB154" s="234"/>
      <c r="AC154" s="234"/>
      <c r="AD154" s="234"/>
      <c r="AE154" s="234"/>
      <c r="AF154" s="234"/>
      <c r="AG154" s="234"/>
      <c r="AH154" s="234"/>
      <c r="AI154" s="234"/>
      <c r="AJ154" s="234"/>
      <c r="AK154" s="234"/>
      <c r="AL154" s="234"/>
      <c r="AM154" s="234"/>
      <c r="AN154" s="234"/>
      <c r="AO154" s="234"/>
      <c r="AP154" s="234"/>
      <c r="AQ154" s="234"/>
      <c r="AR154" s="234"/>
    </row>
    <row r="155" spans="2:44" s="1" customFormat="1" ht="7.9" customHeight="1" x14ac:dyDescent="0.15"/>
    <row r="156" spans="2:44" s="1" customFormat="1" ht="11.1" customHeight="1" x14ac:dyDescent="0.15">
      <c r="B156" s="232" t="s">
        <v>1114</v>
      </c>
      <c r="C156" s="232"/>
      <c r="D156" s="232"/>
      <c r="E156" s="232"/>
      <c r="F156" s="232"/>
      <c r="G156" s="232"/>
      <c r="H156" s="232"/>
      <c r="I156" s="232"/>
      <c r="J156" s="232" t="s">
        <v>1076</v>
      </c>
      <c r="K156" s="232"/>
      <c r="L156" s="232"/>
      <c r="M156" s="232"/>
      <c r="N156" s="232"/>
      <c r="O156" s="232"/>
      <c r="P156" s="232"/>
      <c r="Q156" s="232"/>
      <c r="R156" s="232"/>
      <c r="S156" s="232"/>
      <c r="T156" s="232"/>
      <c r="U156" s="232" t="s">
        <v>1077</v>
      </c>
      <c r="V156" s="232"/>
      <c r="W156" s="232"/>
      <c r="X156" s="232"/>
      <c r="Y156" s="232"/>
      <c r="Z156" s="232"/>
      <c r="AA156" s="232"/>
      <c r="AB156" s="232"/>
      <c r="AC156" s="232"/>
      <c r="AD156" s="232"/>
      <c r="AE156" s="232" t="s">
        <v>1115</v>
      </c>
      <c r="AF156" s="232"/>
      <c r="AG156" s="232"/>
      <c r="AH156" s="232"/>
      <c r="AI156" s="232"/>
      <c r="AJ156" s="232" t="s">
        <v>1077</v>
      </c>
      <c r="AK156" s="232"/>
      <c r="AL156" s="232"/>
      <c r="AM156" s="232"/>
      <c r="AN156" s="232"/>
      <c r="AO156" s="232"/>
      <c r="AP156" s="232"/>
    </row>
    <row r="157" spans="2:44" s="1" customFormat="1" ht="10.7" customHeight="1" x14ac:dyDescent="0.15">
      <c r="B157" s="247" t="s">
        <v>1116</v>
      </c>
      <c r="C157" s="247"/>
      <c r="D157" s="247"/>
      <c r="E157" s="247"/>
      <c r="F157" s="247"/>
      <c r="G157" s="247"/>
      <c r="H157" s="247"/>
      <c r="I157" s="247"/>
      <c r="J157" s="245">
        <v>587937759.22000504</v>
      </c>
      <c r="K157" s="245"/>
      <c r="L157" s="245"/>
      <c r="M157" s="245"/>
      <c r="N157" s="245"/>
      <c r="O157" s="245"/>
      <c r="P157" s="245"/>
      <c r="Q157" s="245"/>
      <c r="R157" s="245"/>
      <c r="S157" s="245"/>
      <c r="T157" s="245"/>
      <c r="U157" s="243">
        <v>0.19922115171132901</v>
      </c>
      <c r="V157" s="243"/>
      <c r="W157" s="243"/>
      <c r="X157" s="243"/>
      <c r="Y157" s="243"/>
      <c r="Z157" s="243"/>
      <c r="AA157" s="243"/>
      <c r="AB157" s="243"/>
      <c r="AC157" s="243"/>
      <c r="AD157" s="243"/>
      <c r="AE157" s="241">
        <v>13031</v>
      </c>
      <c r="AF157" s="241"/>
      <c r="AG157" s="241"/>
      <c r="AH157" s="241"/>
      <c r="AI157" s="241"/>
      <c r="AJ157" s="243">
        <v>0.53942956492941996</v>
      </c>
      <c r="AK157" s="243"/>
      <c r="AL157" s="243"/>
      <c r="AM157" s="243"/>
      <c r="AN157" s="243"/>
      <c r="AO157" s="243"/>
      <c r="AP157" s="243"/>
    </row>
    <row r="158" spans="2:44" s="1" customFormat="1" ht="10.7" customHeight="1" x14ac:dyDescent="0.15">
      <c r="B158" s="247" t="s">
        <v>1117</v>
      </c>
      <c r="C158" s="247"/>
      <c r="D158" s="247"/>
      <c r="E158" s="247"/>
      <c r="F158" s="247"/>
      <c r="G158" s="247"/>
      <c r="H158" s="247"/>
      <c r="I158" s="247"/>
      <c r="J158" s="245">
        <v>971393175.13</v>
      </c>
      <c r="K158" s="245"/>
      <c r="L158" s="245"/>
      <c r="M158" s="245"/>
      <c r="N158" s="245"/>
      <c r="O158" s="245"/>
      <c r="P158" s="245"/>
      <c r="Q158" s="245"/>
      <c r="R158" s="245"/>
      <c r="S158" s="245"/>
      <c r="T158" s="245"/>
      <c r="U158" s="243">
        <v>0.32915400325820499</v>
      </c>
      <c r="V158" s="243"/>
      <c r="W158" s="243"/>
      <c r="X158" s="243"/>
      <c r="Y158" s="243"/>
      <c r="Z158" s="243"/>
      <c r="AA158" s="243"/>
      <c r="AB158" s="243"/>
      <c r="AC158" s="243"/>
      <c r="AD158" s="243"/>
      <c r="AE158" s="241">
        <v>6721</v>
      </c>
      <c r="AF158" s="241"/>
      <c r="AG158" s="241"/>
      <c r="AH158" s="241"/>
      <c r="AI158" s="241"/>
      <c r="AJ158" s="243">
        <v>0.278221633480979</v>
      </c>
      <c r="AK158" s="243"/>
      <c r="AL158" s="243"/>
      <c r="AM158" s="243"/>
      <c r="AN158" s="243"/>
      <c r="AO158" s="243"/>
      <c r="AP158" s="243"/>
    </row>
    <row r="159" spans="2:44" s="1" customFormat="1" ht="10.7" customHeight="1" x14ac:dyDescent="0.15">
      <c r="B159" s="247" t="s">
        <v>1118</v>
      </c>
      <c r="C159" s="247"/>
      <c r="D159" s="247"/>
      <c r="E159" s="247"/>
      <c r="F159" s="247"/>
      <c r="G159" s="247"/>
      <c r="H159" s="247"/>
      <c r="I159" s="247"/>
      <c r="J159" s="245">
        <v>689498607.63999999</v>
      </c>
      <c r="K159" s="245"/>
      <c r="L159" s="245"/>
      <c r="M159" s="245"/>
      <c r="N159" s="245"/>
      <c r="O159" s="245"/>
      <c r="P159" s="245"/>
      <c r="Q159" s="245"/>
      <c r="R159" s="245"/>
      <c r="S159" s="245"/>
      <c r="T159" s="245"/>
      <c r="U159" s="243">
        <v>0.233634776068189</v>
      </c>
      <c r="V159" s="243"/>
      <c r="W159" s="243"/>
      <c r="X159" s="243"/>
      <c r="Y159" s="243"/>
      <c r="Z159" s="243"/>
      <c r="AA159" s="243"/>
      <c r="AB159" s="243"/>
      <c r="AC159" s="243"/>
      <c r="AD159" s="243"/>
      <c r="AE159" s="241">
        <v>2862</v>
      </c>
      <c r="AF159" s="241"/>
      <c r="AG159" s="241"/>
      <c r="AH159" s="241"/>
      <c r="AI159" s="241"/>
      <c r="AJ159" s="243">
        <v>0.118474976197376</v>
      </c>
      <c r="AK159" s="243"/>
      <c r="AL159" s="243"/>
      <c r="AM159" s="243"/>
      <c r="AN159" s="243"/>
      <c r="AO159" s="243"/>
      <c r="AP159" s="243"/>
    </row>
    <row r="160" spans="2:44" s="1" customFormat="1" ht="10.7" customHeight="1" x14ac:dyDescent="0.15">
      <c r="B160" s="247" t="s">
        <v>1119</v>
      </c>
      <c r="C160" s="247"/>
      <c r="D160" s="247"/>
      <c r="E160" s="247"/>
      <c r="F160" s="247"/>
      <c r="G160" s="247"/>
      <c r="H160" s="247"/>
      <c r="I160" s="247"/>
      <c r="J160" s="245">
        <v>297662876.70999998</v>
      </c>
      <c r="K160" s="245"/>
      <c r="L160" s="245"/>
      <c r="M160" s="245"/>
      <c r="N160" s="245"/>
      <c r="O160" s="245"/>
      <c r="P160" s="245"/>
      <c r="Q160" s="245"/>
      <c r="R160" s="245"/>
      <c r="S160" s="245"/>
      <c r="T160" s="245"/>
      <c r="U160" s="243">
        <v>0.10086227698412401</v>
      </c>
      <c r="V160" s="243"/>
      <c r="W160" s="243"/>
      <c r="X160" s="243"/>
      <c r="Y160" s="243"/>
      <c r="Z160" s="243"/>
      <c r="AA160" s="243"/>
      <c r="AB160" s="243"/>
      <c r="AC160" s="243"/>
      <c r="AD160" s="243"/>
      <c r="AE160" s="241">
        <v>878</v>
      </c>
      <c r="AF160" s="241"/>
      <c r="AG160" s="241"/>
      <c r="AH160" s="241"/>
      <c r="AI160" s="241"/>
      <c r="AJ160" s="243">
        <v>3.6345572711843403E-2</v>
      </c>
      <c r="AK160" s="243"/>
      <c r="AL160" s="243"/>
      <c r="AM160" s="243"/>
      <c r="AN160" s="243"/>
      <c r="AO160" s="243"/>
      <c r="AP160" s="243"/>
    </row>
    <row r="161" spans="2:44" s="1" customFormat="1" ht="10.7" customHeight="1" x14ac:dyDescent="0.15">
      <c r="B161" s="247" t="s">
        <v>1120</v>
      </c>
      <c r="C161" s="247"/>
      <c r="D161" s="247"/>
      <c r="E161" s="247"/>
      <c r="F161" s="247"/>
      <c r="G161" s="247"/>
      <c r="H161" s="247"/>
      <c r="I161" s="247"/>
      <c r="J161" s="245">
        <v>404688990.35000002</v>
      </c>
      <c r="K161" s="245"/>
      <c r="L161" s="245"/>
      <c r="M161" s="245"/>
      <c r="N161" s="245"/>
      <c r="O161" s="245"/>
      <c r="P161" s="245"/>
      <c r="Q161" s="245"/>
      <c r="R161" s="245"/>
      <c r="S161" s="245"/>
      <c r="T161" s="245"/>
      <c r="U161" s="243">
        <v>0.137127791978152</v>
      </c>
      <c r="V161" s="243"/>
      <c r="W161" s="243"/>
      <c r="X161" s="243"/>
      <c r="Y161" s="243"/>
      <c r="Z161" s="243"/>
      <c r="AA161" s="243"/>
      <c r="AB161" s="243"/>
      <c r="AC161" s="243"/>
      <c r="AD161" s="243"/>
      <c r="AE161" s="241">
        <v>665</v>
      </c>
      <c r="AF161" s="241"/>
      <c r="AG161" s="241"/>
      <c r="AH161" s="241"/>
      <c r="AI161" s="241"/>
      <c r="AJ161" s="243">
        <v>2.75282526803825E-2</v>
      </c>
      <c r="AK161" s="243"/>
      <c r="AL161" s="243"/>
      <c r="AM161" s="243"/>
      <c r="AN161" s="243"/>
      <c r="AO161" s="243"/>
      <c r="AP161" s="243"/>
    </row>
    <row r="162" spans="2:44" s="1" customFormat="1" ht="12.2" customHeight="1" x14ac:dyDescent="0.15">
      <c r="B162" s="248"/>
      <c r="C162" s="248"/>
      <c r="D162" s="248"/>
      <c r="E162" s="248"/>
      <c r="F162" s="248"/>
      <c r="G162" s="248"/>
      <c r="H162" s="248"/>
      <c r="I162" s="248"/>
      <c r="J162" s="246">
        <v>2951181409.0500002</v>
      </c>
      <c r="K162" s="246"/>
      <c r="L162" s="246"/>
      <c r="M162" s="246"/>
      <c r="N162" s="246"/>
      <c r="O162" s="246"/>
      <c r="P162" s="246"/>
      <c r="Q162" s="246"/>
      <c r="R162" s="246"/>
      <c r="S162" s="246"/>
      <c r="T162" s="246"/>
      <c r="U162" s="244">
        <v>1</v>
      </c>
      <c r="V162" s="244"/>
      <c r="W162" s="244"/>
      <c r="X162" s="244"/>
      <c r="Y162" s="244"/>
      <c r="Z162" s="244"/>
      <c r="AA162" s="244"/>
      <c r="AB162" s="244"/>
      <c r="AC162" s="244"/>
      <c r="AD162" s="244"/>
      <c r="AE162" s="242">
        <v>24157</v>
      </c>
      <c r="AF162" s="242"/>
      <c r="AG162" s="242"/>
      <c r="AH162" s="242"/>
      <c r="AI162" s="242"/>
      <c r="AJ162" s="244">
        <v>1</v>
      </c>
      <c r="AK162" s="244"/>
      <c r="AL162" s="244"/>
      <c r="AM162" s="244"/>
      <c r="AN162" s="244"/>
      <c r="AO162" s="244"/>
      <c r="AP162" s="244"/>
    </row>
    <row r="163" spans="2:44" s="1" customFormat="1" ht="9" customHeight="1" x14ac:dyDescent="0.15"/>
    <row r="164" spans="2:44" s="1" customFormat="1" ht="19.149999999999999" customHeight="1" x14ac:dyDescent="0.15">
      <c r="B164" s="234" t="s">
        <v>1196</v>
      </c>
      <c r="C164" s="234"/>
      <c r="D164" s="234"/>
      <c r="E164" s="234"/>
      <c r="F164" s="234"/>
      <c r="G164" s="234"/>
      <c r="H164" s="234"/>
      <c r="I164" s="234"/>
      <c r="J164" s="234"/>
      <c r="K164" s="234"/>
      <c r="L164" s="234"/>
      <c r="M164" s="234"/>
      <c r="N164" s="234"/>
      <c r="O164" s="234"/>
      <c r="P164" s="234"/>
      <c r="Q164" s="234"/>
      <c r="R164" s="234"/>
      <c r="S164" s="234"/>
      <c r="T164" s="234"/>
      <c r="U164" s="234"/>
      <c r="V164" s="234"/>
      <c r="W164" s="234"/>
      <c r="X164" s="234"/>
      <c r="Y164" s="234"/>
      <c r="Z164" s="234"/>
      <c r="AA164" s="234"/>
      <c r="AB164" s="234"/>
      <c r="AC164" s="234"/>
      <c r="AD164" s="234"/>
      <c r="AE164" s="234"/>
      <c r="AF164" s="234"/>
      <c r="AG164" s="234"/>
      <c r="AH164" s="234"/>
      <c r="AI164" s="234"/>
      <c r="AJ164" s="234"/>
      <c r="AK164" s="234"/>
      <c r="AL164" s="234"/>
      <c r="AM164" s="234"/>
      <c r="AN164" s="234"/>
      <c r="AO164" s="234"/>
      <c r="AP164" s="234"/>
      <c r="AQ164" s="234"/>
      <c r="AR164" s="234"/>
    </row>
    <row r="165" spans="2:44" s="1" customFormat="1" ht="7.9" customHeight="1" x14ac:dyDescent="0.15"/>
    <row r="166" spans="2:44" s="1" customFormat="1" ht="11.1" customHeight="1" x14ac:dyDescent="0.15">
      <c r="B166" s="248"/>
      <c r="C166" s="248"/>
      <c r="D166" s="248"/>
      <c r="E166" s="248"/>
      <c r="F166" s="248"/>
      <c r="G166" s="248"/>
      <c r="H166" s="248"/>
      <c r="I166" s="232" t="s">
        <v>1076</v>
      </c>
      <c r="J166" s="232"/>
      <c r="K166" s="232"/>
      <c r="L166" s="232"/>
      <c r="M166" s="232"/>
      <c r="N166" s="232"/>
      <c r="O166" s="232"/>
      <c r="P166" s="232"/>
      <c r="Q166" s="232"/>
      <c r="R166" s="232"/>
      <c r="S166" s="232"/>
      <c r="T166" s="232" t="s">
        <v>1077</v>
      </c>
      <c r="U166" s="232"/>
      <c r="V166" s="232"/>
      <c r="W166" s="232"/>
      <c r="X166" s="232"/>
      <c r="Y166" s="232"/>
      <c r="Z166" s="232"/>
      <c r="AA166" s="232"/>
      <c r="AB166" s="232"/>
      <c r="AC166" s="232"/>
      <c r="AD166" s="232" t="s">
        <v>1078</v>
      </c>
      <c r="AE166" s="232"/>
      <c r="AF166" s="232"/>
      <c r="AG166" s="232"/>
      <c r="AH166" s="232"/>
      <c r="AI166" s="232"/>
      <c r="AJ166" s="232"/>
      <c r="AK166" s="232"/>
      <c r="AL166" s="232"/>
      <c r="AM166" s="232" t="s">
        <v>1077</v>
      </c>
      <c r="AN166" s="232"/>
      <c r="AO166" s="232"/>
      <c r="AP166" s="232"/>
    </row>
    <row r="167" spans="2:44" s="1" customFormat="1" ht="11.1" customHeight="1" x14ac:dyDescent="0.15">
      <c r="B167" s="247" t="s">
        <v>1121</v>
      </c>
      <c r="C167" s="247"/>
      <c r="D167" s="247"/>
      <c r="E167" s="247"/>
      <c r="F167" s="247"/>
      <c r="G167" s="247"/>
      <c r="H167" s="247"/>
      <c r="I167" s="245">
        <v>2569242.5099999998</v>
      </c>
      <c r="J167" s="245"/>
      <c r="K167" s="245"/>
      <c r="L167" s="245"/>
      <c r="M167" s="245"/>
      <c r="N167" s="245"/>
      <c r="O167" s="245"/>
      <c r="P167" s="245"/>
      <c r="Q167" s="245"/>
      <c r="R167" s="245"/>
      <c r="S167" s="245"/>
      <c r="T167" s="243">
        <v>8.7058101617245405E-4</v>
      </c>
      <c r="U167" s="243"/>
      <c r="V167" s="243"/>
      <c r="W167" s="243"/>
      <c r="X167" s="243"/>
      <c r="Y167" s="243"/>
      <c r="Z167" s="243"/>
      <c r="AA167" s="243"/>
      <c r="AB167" s="243"/>
      <c r="AC167" s="243"/>
      <c r="AD167" s="241">
        <v>63</v>
      </c>
      <c r="AE167" s="241"/>
      <c r="AF167" s="241"/>
      <c r="AG167" s="241"/>
      <c r="AH167" s="241"/>
      <c r="AI167" s="241"/>
      <c r="AJ167" s="241"/>
      <c r="AK167" s="241"/>
      <c r="AL167" s="241"/>
      <c r="AM167" s="243">
        <v>1.46555935515388E-3</v>
      </c>
      <c r="AN167" s="243"/>
      <c r="AO167" s="243"/>
      <c r="AP167" s="243"/>
    </row>
    <row r="168" spans="2:44" s="1" customFormat="1" ht="11.1" customHeight="1" x14ac:dyDescent="0.15">
      <c r="B168" s="247" t="s">
        <v>1122</v>
      </c>
      <c r="C168" s="247"/>
      <c r="D168" s="247"/>
      <c r="E168" s="247"/>
      <c r="F168" s="247"/>
      <c r="G168" s="247"/>
      <c r="H168" s="247"/>
      <c r="I168" s="245">
        <v>131657062.54000001</v>
      </c>
      <c r="J168" s="245"/>
      <c r="K168" s="245"/>
      <c r="L168" s="245"/>
      <c r="M168" s="245"/>
      <c r="N168" s="245"/>
      <c r="O168" s="245"/>
      <c r="P168" s="245"/>
      <c r="Q168" s="245"/>
      <c r="R168" s="245"/>
      <c r="S168" s="245"/>
      <c r="T168" s="243">
        <v>4.4611646758232003E-2</v>
      </c>
      <c r="U168" s="243"/>
      <c r="V168" s="243"/>
      <c r="W168" s="243"/>
      <c r="X168" s="243"/>
      <c r="Y168" s="243"/>
      <c r="Z168" s="243"/>
      <c r="AA168" s="243"/>
      <c r="AB168" s="243"/>
      <c r="AC168" s="243"/>
      <c r="AD168" s="241">
        <v>1399</v>
      </c>
      <c r="AE168" s="241"/>
      <c r="AF168" s="241"/>
      <c r="AG168" s="241"/>
      <c r="AH168" s="241"/>
      <c r="AI168" s="241"/>
      <c r="AJ168" s="241"/>
      <c r="AK168" s="241"/>
      <c r="AL168" s="241"/>
      <c r="AM168" s="243">
        <v>3.2544722823179099E-2</v>
      </c>
      <c r="AN168" s="243"/>
      <c r="AO168" s="243"/>
      <c r="AP168" s="243"/>
    </row>
    <row r="169" spans="2:44" s="1" customFormat="1" ht="11.1" customHeight="1" x14ac:dyDescent="0.15">
      <c r="B169" s="247" t="s">
        <v>1123</v>
      </c>
      <c r="C169" s="247"/>
      <c r="D169" s="247"/>
      <c r="E169" s="247"/>
      <c r="F169" s="247"/>
      <c r="G169" s="247"/>
      <c r="H169" s="247"/>
      <c r="I169" s="245">
        <v>871662777.269997</v>
      </c>
      <c r="J169" s="245"/>
      <c r="K169" s="245"/>
      <c r="L169" s="245"/>
      <c r="M169" s="245"/>
      <c r="N169" s="245"/>
      <c r="O169" s="245"/>
      <c r="P169" s="245"/>
      <c r="Q169" s="245"/>
      <c r="R169" s="245"/>
      <c r="S169" s="245"/>
      <c r="T169" s="243">
        <v>0.29536062222301401</v>
      </c>
      <c r="U169" s="243"/>
      <c r="V169" s="243"/>
      <c r="W169" s="243"/>
      <c r="X169" s="243"/>
      <c r="Y169" s="243"/>
      <c r="Z169" s="243"/>
      <c r="AA169" s="243"/>
      <c r="AB169" s="243"/>
      <c r="AC169" s="243"/>
      <c r="AD169" s="241">
        <v>10870</v>
      </c>
      <c r="AE169" s="241"/>
      <c r="AF169" s="241"/>
      <c r="AG169" s="241"/>
      <c r="AH169" s="241"/>
      <c r="AI169" s="241"/>
      <c r="AJ169" s="241"/>
      <c r="AK169" s="241"/>
      <c r="AL169" s="241"/>
      <c r="AM169" s="243">
        <v>0.25286714588131298</v>
      </c>
      <c r="AN169" s="243"/>
      <c r="AO169" s="243"/>
      <c r="AP169" s="243"/>
    </row>
    <row r="170" spans="2:44" s="1" customFormat="1" ht="11.1" customHeight="1" x14ac:dyDescent="0.15">
      <c r="B170" s="247" t="s">
        <v>1124</v>
      </c>
      <c r="C170" s="247"/>
      <c r="D170" s="247"/>
      <c r="E170" s="247"/>
      <c r="F170" s="247"/>
      <c r="G170" s="247"/>
      <c r="H170" s="247"/>
      <c r="I170" s="245">
        <v>1637210104.7</v>
      </c>
      <c r="J170" s="245"/>
      <c r="K170" s="245"/>
      <c r="L170" s="245"/>
      <c r="M170" s="245"/>
      <c r="N170" s="245"/>
      <c r="O170" s="245"/>
      <c r="P170" s="245"/>
      <c r="Q170" s="245"/>
      <c r="R170" s="245"/>
      <c r="S170" s="245"/>
      <c r="T170" s="243">
        <v>0.55476430546742495</v>
      </c>
      <c r="U170" s="243"/>
      <c r="V170" s="243"/>
      <c r="W170" s="243"/>
      <c r="X170" s="243"/>
      <c r="Y170" s="243"/>
      <c r="Z170" s="243"/>
      <c r="AA170" s="243"/>
      <c r="AB170" s="243"/>
      <c r="AC170" s="243"/>
      <c r="AD170" s="241">
        <v>25253</v>
      </c>
      <c r="AE170" s="241"/>
      <c r="AF170" s="241"/>
      <c r="AG170" s="241"/>
      <c r="AH170" s="241"/>
      <c r="AI170" s="241"/>
      <c r="AJ170" s="241"/>
      <c r="AK170" s="241"/>
      <c r="AL170" s="241"/>
      <c r="AM170" s="243">
        <v>0.58745667294763504</v>
      </c>
      <c r="AN170" s="243"/>
      <c r="AO170" s="243"/>
      <c r="AP170" s="243"/>
    </row>
    <row r="171" spans="2:44" s="1" customFormat="1" ht="11.1" customHeight="1" x14ac:dyDescent="0.15">
      <c r="B171" s="247" t="s">
        <v>1125</v>
      </c>
      <c r="C171" s="247"/>
      <c r="D171" s="247"/>
      <c r="E171" s="247"/>
      <c r="F171" s="247"/>
      <c r="G171" s="247"/>
      <c r="H171" s="247"/>
      <c r="I171" s="245">
        <v>198743926.03999999</v>
      </c>
      <c r="J171" s="245"/>
      <c r="K171" s="245"/>
      <c r="L171" s="245"/>
      <c r="M171" s="245"/>
      <c r="N171" s="245"/>
      <c r="O171" s="245"/>
      <c r="P171" s="245"/>
      <c r="Q171" s="245"/>
      <c r="R171" s="245"/>
      <c r="S171" s="245"/>
      <c r="T171" s="243">
        <v>6.7343852678977606E-2</v>
      </c>
      <c r="U171" s="243"/>
      <c r="V171" s="243"/>
      <c r="W171" s="243"/>
      <c r="X171" s="243"/>
      <c r="Y171" s="243"/>
      <c r="Z171" s="243"/>
      <c r="AA171" s="243"/>
      <c r="AB171" s="243"/>
      <c r="AC171" s="243"/>
      <c r="AD171" s="241">
        <v>3237</v>
      </c>
      <c r="AE171" s="241"/>
      <c r="AF171" s="241"/>
      <c r="AG171" s="241"/>
      <c r="AH171" s="241"/>
      <c r="AI171" s="241"/>
      <c r="AJ171" s="241"/>
      <c r="AK171" s="241"/>
      <c r="AL171" s="241"/>
      <c r="AM171" s="243">
        <v>7.5301835438620998E-2</v>
      </c>
      <c r="AN171" s="243"/>
      <c r="AO171" s="243"/>
      <c r="AP171" s="243"/>
    </row>
    <row r="172" spans="2:44" s="1" customFormat="1" ht="11.1" customHeight="1" x14ac:dyDescent="0.15">
      <c r="B172" s="247" t="s">
        <v>1126</v>
      </c>
      <c r="C172" s="247"/>
      <c r="D172" s="247"/>
      <c r="E172" s="247"/>
      <c r="F172" s="247"/>
      <c r="G172" s="247"/>
      <c r="H172" s="247"/>
      <c r="I172" s="245">
        <v>85780973.480000004</v>
      </c>
      <c r="J172" s="245"/>
      <c r="K172" s="245"/>
      <c r="L172" s="245"/>
      <c r="M172" s="245"/>
      <c r="N172" s="245"/>
      <c r="O172" s="245"/>
      <c r="P172" s="245"/>
      <c r="Q172" s="245"/>
      <c r="R172" s="245"/>
      <c r="S172" s="245"/>
      <c r="T172" s="243">
        <v>2.906665554918E-2</v>
      </c>
      <c r="U172" s="243"/>
      <c r="V172" s="243"/>
      <c r="W172" s="243"/>
      <c r="X172" s="243"/>
      <c r="Y172" s="243"/>
      <c r="Z172" s="243"/>
      <c r="AA172" s="243"/>
      <c r="AB172" s="243"/>
      <c r="AC172" s="243"/>
      <c r="AD172" s="241">
        <v>1472</v>
      </c>
      <c r="AE172" s="241"/>
      <c r="AF172" s="241"/>
      <c r="AG172" s="241"/>
      <c r="AH172" s="241"/>
      <c r="AI172" s="241"/>
      <c r="AJ172" s="241"/>
      <c r="AK172" s="241"/>
      <c r="AL172" s="241"/>
      <c r="AM172" s="243">
        <v>3.4242910647404999E-2</v>
      </c>
      <c r="AN172" s="243"/>
      <c r="AO172" s="243"/>
      <c r="AP172" s="243"/>
    </row>
    <row r="173" spans="2:44" s="1" customFormat="1" ht="11.1" customHeight="1" x14ac:dyDescent="0.15">
      <c r="B173" s="247" t="s">
        <v>1127</v>
      </c>
      <c r="C173" s="247"/>
      <c r="D173" s="247"/>
      <c r="E173" s="247"/>
      <c r="F173" s="247"/>
      <c r="G173" s="247"/>
      <c r="H173" s="247"/>
      <c r="I173" s="245">
        <v>15720175.67</v>
      </c>
      <c r="J173" s="245"/>
      <c r="K173" s="245"/>
      <c r="L173" s="245"/>
      <c r="M173" s="245"/>
      <c r="N173" s="245"/>
      <c r="O173" s="245"/>
      <c r="P173" s="245"/>
      <c r="Q173" s="245"/>
      <c r="R173" s="245"/>
      <c r="S173" s="245"/>
      <c r="T173" s="243">
        <v>5.3267398682415997E-3</v>
      </c>
      <c r="U173" s="243"/>
      <c r="V173" s="243"/>
      <c r="W173" s="243"/>
      <c r="X173" s="243"/>
      <c r="Y173" s="243"/>
      <c r="Z173" s="243"/>
      <c r="AA173" s="243"/>
      <c r="AB173" s="243"/>
      <c r="AC173" s="243"/>
      <c r="AD173" s="241">
        <v>360</v>
      </c>
      <c r="AE173" s="241"/>
      <c r="AF173" s="241"/>
      <c r="AG173" s="241"/>
      <c r="AH173" s="241"/>
      <c r="AI173" s="241"/>
      <c r="AJ173" s="241"/>
      <c r="AK173" s="241"/>
      <c r="AL173" s="241"/>
      <c r="AM173" s="243">
        <v>8.3746248865936204E-3</v>
      </c>
      <c r="AN173" s="243"/>
      <c r="AO173" s="243"/>
      <c r="AP173" s="243"/>
    </row>
    <row r="174" spans="2:44" s="1" customFormat="1" ht="11.1" customHeight="1" x14ac:dyDescent="0.15">
      <c r="B174" s="247" t="s">
        <v>1128</v>
      </c>
      <c r="C174" s="247"/>
      <c r="D174" s="247"/>
      <c r="E174" s="247"/>
      <c r="F174" s="247"/>
      <c r="G174" s="247"/>
      <c r="H174" s="247"/>
      <c r="I174" s="245">
        <v>4609139.7300000004</v>
      </c>
      <c r="J174" s="245"/>
      <c r="K174" s="245"/>
      <c r="L174" s="245"/>
      <c r="M174" s="245"/>
      <c r="N174" s="245"/>
      <c r="O174" s="245"/>
      <c r="P174" s="245"/>
      <c r="Q174" s="245"/>
      <c r="R174" s="245"/>
      <c r="S174" s="245"/>
      <c r="T174" s="243">
        <v>1.56179478356219E-3</v>
      </c>
      <c r="U174" s="243"/>
      <c r="V174" s="243"/>
      <c r="W174" s="243"/>
      <c r="X174" s="243"/>
      <c r="Y174" s="243"/>
      <c r="Z174" s="243"/>
      <c r="AA174" s="243"/>
      <c r="AB174" s="243"/>
      <c r="AC174" s="243"/>
      <c r="AD174" s="241">
        <v>168</v>
      </c>
      <c r="AE174" s="241"/>
      <c r="AF174" s="241"/>
      <c r="AG174" s="241"/>
      <c r="AH174" s="241"/>
      <c r="AI174" s="241"/>
      <c r="AJ174" s="241"/>
      <c r="AK174" s="241"/>
      <c r="AL174" s="241"/>
      <c r="AM174" s="243">
        <v>3.90815828041036E-3</v>
      </c>
      <c r="AN174" s="243"/>
      <c r="AO174" s="243"/>
      <c r="AP174" s="243"/>
    </row>
    <row r="175" spans="2:44" s="1" customFormat="1" ht="11.1" customHeight="1" x14ac:dyDescent="0.15">
      <c r="B175" s="247" t="s">
        <v>1129</v>
      </c>
      <c r="C175" s="247"/>
      <c r="D175" s="247"/>
      <c r="E175" s="247"/>
      <c r="F175" s="247"/>
      <c r="G175" s="247"/>
      <c r="H175" s="247"/>
      <c r="I175" s="245">
        <v>2342373.59</v>
      </c>
      <c r="J175" s="245"/>
      <c r="K175" s="245"/>
      <c r="L175" s="245"/>
      <c r="M175" s="245"/>
      <c r="N175" s="245"/>
      <c r="O175" s="245"/>
      <c r="P175" s="245"/>
      <c r="Q175" s="245"/>
      <c r="R175" s="245"/>
      <c r="S175" s="245"/>
      <c r="T175" s="243">
        <v>7.9370708381970502E-4</v>
      </c>
      <c r="U175" s="243"/>
      <c r="V175" s="243"/>
      <c r="W175" s="243"/>
      <c r="X175" s="243"/>
      <c r="Y175" s="243"/>
      <c r="Z175" s="243"/>
      <c r="AA175" s="243"/>
      <c r="AB175" s="243"/>
      <c r="AC175" s="243"/>
      <c r="AD175" s="241">
        <v>84</v>
      </c>
      <c r="AE175" s="241"/>
      <c r="AF175" s="241"/>
      <c r="AG175" s="241"/>
      <c r="AH175" s="241"/>
      <c r="AI175" s="241"/>
      <c r="AJ175" s="241"/>
      <c r="AK175" s="241"/>
      <c r="AL175" s="241"/>
      <c r="AM175" s="243">
        <v>1.95407914020518E-3</v>
      </c>
      <c r="AN175" s="243"/>
      <c r="AO175" s="243"/>
      <c r="AP175" s="243"/>
    </row>
    <row r="176" spans="2:44" s="1" customFormat="1" ht="11.1" customHeight="1" x14ac:dyDescent="0.15">
      <c r="B176" s="247" t="s">
        <v>1130</v>
      </c>
      <c r="C176" s="247"/>
      <c r="D176" s="247"/>
      <c r="E176" s="247"/>
      <c r="F176" s="247"/>
      <c r="G176" s="247"/>
      <c r="H176" s="247"/>
      <c r="I176" s="245">
        <v>640950.34</v>
      </c>
      <c r="J176" s="245"/>
      <c r="K176" s="245"/>
      <c r="L176" s="245"/>
      <c r="M176" s="245"/>
      <c r="N176" s="245"/>
      <c r="O176" s="245"/>
      <c r="P176" s="245"/>
      <c r="Q176" s="245"/>
      <c r="R176" s="245"/>
      <c r="S176" s="245"/>
      <c r="T176" s="243">
        <v>2.1718432422842E-4</v>
      </c>
      <c r="U176" s="243"/>
      <c r="V176" s="243"/>
      <c r="W176" s="243"/>
      <c r="X176" s="243"/>
      <c r="Y176" s="243"/>
      <c r="Z176" s="243"/>
      <c r="AA176" s="243"/>
      <c r="AB176" s="243"/>
      <c r="AC176" s="243"/>
      <c r="AD176" s="241">
        <v>49</v>
      </c>
      <c r="AE176" s="241"/>
      <c r="AF176" s="241"/>
      <c r="AG176" s="241"/>
      <c r="AH176" s="241"/>
      <c r="AI176" s="241"/>
      <c r="AJ176" s="241"/>
      <c r="AK176" s="241"/>
      <c r="AL176" s="241"/>
      <c r="AM176" s="243">
        <v>1.1398794984530201E-3</v>
      </c>
      <c r="AN176" s="243"/>
      <c r="AO176" s="243"/>
      <c r="AP176" s="243"/>
    </row>
    <row r="177" spans="2:44" s="1" customFormat="1" ht="11.1" customHeight="1" x14ac:dyDescent="0.15">
      <c r="B177" s="247" t="s">
        <v>1131</v>
      </c>
      <c r="C177" s="247"/>
      <c r="D177" s="247"/>
      <c r="E177" s="247"/>
      <c r="F177" s="247"/>
      <c r="G177" s="247"/>
      <c r="H177" s="247"/>
      <c r="I177" s="245">
        <v>180505.88</v>
      </c>
      <c r="J177" s="245"/>
      <c r="K177" s="245"/>
      <c r="L177" s="245"/>
      <c r="M177" s="245"/>
      <c r="N177" s="245"/>
      <c r="O177" s="245"/>
      <c r="P177" s="245"/>
      <c r="Q177" s="245"/>
      <c r="R177" s="245"/>
      <c r="S177" s="245"/>
      <c r="T177" s="243">
        <v>6.1163939108069301E-5</v>
      </c>
      <c r="U177" s="243"/>
      <c r="V177" s="243"/>
      <c r="W177" s="243"/>
      <c r="X177" s="243"/>
      <c r="Y177" s="243"/>
      <c r="Z177" s="243"/>
      <c r="AA177" s="243"/>
      <c r="AB177" s="243"/>
      <c r="AC177" s="243"/>
      <c r="AD177" s="241">
        <v>18</v>
      </c>
      <c r="AE177" s="241"/>
      <c r="AF177" s="241"/>
      <c r="AG177" s="241"/>
      <c r="AH177" s="241"/>
      <c r="AI177" s="241"/>
      <c r="AJ177" s="241"/>
      <c r="AK177" s="241"/>
      <c r="AL177" s="241"/>
      <c r="AM177" s="243">
        <v>4.1873124432968099E-4</v>
      </c>
      <c r="AN177" s="243"/>
      <c r="AO177" s="243"/>
      <c r="AP177" s="243"/>
    </row>
    <row r="178" spans="2:44" s="1" customFormat="1" ht="11.1" customHeight="1" x14ac:dyDescent="0.15">
      <c r="B178" s="247" t="s">
        <v>1132</v>
      </c>
      <c r="C178" s="247"/>
      <c r="D178" s="247"/>
      <c r="E178" s="247"/>
      <c r="F178" s="247"/>
      <c r="G178" s="247"/>
      <c r="H178" s="247"/>
      <c r="I178" s="245">
        <v>60772.85</v>
      </c>
      <c r="J178" s="245"/>
      <c r="K178" s="245"/>
      <c r="L178" s="245"/>
      <c r="M178" s="245"/>
      <c r="N178" s="245"/>
      <c r="O178" s="245"/>
      <c r="P178" s="245"/>
      <c r="Q178" s="245"/>
      <c r="R178" s="245"/>
      <c r="S178" s="245"/>
      <c r="T178" s="243">
        <v>2.0592719178033599E-5</v>
      </c>
      <c r="U178" s="243"/>
      <c r="V178" s="243"/>
      <c r="W178" s="243"/>
      <c r="X178" s="243"/>
      <c r="Y178" s="243"/>
      <c r="Z178" s="243"/>
      <c r="AA178" s="243"/>
      <c r="AB178" s="243"/>
      <c r="AC178" s="243"/>
      <c r="AD178" s="241">
        <v>11</v>
      </c>
      <c r="AE178" s="241"/>
      <c r="AF178" s="241"/>
      <c r="AG178" s="241"/>
      <c r="AH178" s="241"/>
      <c r="AI178" s="241"/>
      <c r="AJ178" s="241"/>
      <c r="AK178" s="241"/>
      <c r="AL178" s="241"/>
      <c r="AM178" s="243">
        <v>2.5589131597924999E-4</v>
      </c>
      <c r="AN178" s="243"/>
      <c r="AO178" s="243"/>
      <c r="AP178" s="243"/>
    </row>
    <row r="179" spans="2:44" s="1" customFormat="1" ht="11.1" customHeight="1" x14ac:dyDescent="0.15">
      <c r="B179" s="247" t="s">
        <v>1133</v>
      </c>
      <c r="C179" s="247"/>
      <c r="D179" s="247"/>
      <c r="E179" s="247"/>
      <c r="F179" s="247"/>
      <c r="G179" s="247"/>
      <c r="H179" s="247"/>
      <c r="I179" s="245">
        <v>3404.45</v>
      </c>
      <c r="J179" s="245"/>
      <c r="K179" s="245"/>
      <c r="L179" s="245"/>
      <c r="M179" s="245"/>
      <c r="N179" s="245"/>
      <c r="O179" s="245"/>
      <c r="P179" s="245"/>
      <c r="Q179" s="245"/>
      <c r="R179" s="245"/>
      <c r="S179" s="245"/>
      <c r="T179" s="243">
        <v>1.15358886090839E-6</v>
      </c>
      <c r="U179" s="243"/>
      <c r="V179" s="243"/>
      <c r="W179" s="243"/>
      <c r="X179" s="243"/>
      <c r="Y179" s="243"/>
      <c r="Z179" s="243"/>
      <c r="AA179" s="243"/>
      <c r="AB179" s="243"/>
      <c r="AC179" s="243"/>
      <c r="AD179" s="241">
        <v>3</v>
      </c>
      <c r="AE179" s="241"/>
      <c r="AF179" s="241"/>
      <c r="AG179" s="241"/>
      <c r="AH179" s="241"/>
      <c r="AI179" s="241"/>
      <c r="AJ179" s="241"/>
      <c r="AK179" s="241"/>
      <c r="AL179" s="241"/>
      <c r="AM179" s="243">
        <v>6.9788540721613498E-5</v>
      </c>
      <c r="AN179" s="243"/>
      <c r="AO179" s="243"/>
      <c r="AP179" s="243"/>
    </row>
    <row r="180" spans="2:44" s="1" customFormat="1" ht="11.1" customHeight="1" x14ac:dyDescent="0.15">
      <c r="B180" s="248"/>
      <c r="C180" s="248"/>
      <c r="D180" s="248"/>
      <c r="E180" s="248"/>
      <c r="F180" s="248"/>
      <c r="G180" s="248"/>
      <c r="H180" s="248"/>
      <c r="I180" s="246">
        <v>2951181409.0499902</v>
      </c>
      <c r="J180" s="246"/>
      <c r="K180" s="246"/>
      <c r="L180" s="246"/>
      <c r="M180" s="246"/>
      <c r="N180" s="246"/>
      <c r="O180" s="246"/>
      <c r="P180" s="246"/>
      <c r="Q180" s="246"/>
      <c r="R180" s="246"/>
      <c r="S180" s="246"/>
      <c r="T180" s="244">
        <v>1</v>
      </c>
      <c r="U180" s="244"/>
      <c r="V180" s="244"/>
      <c r="W180" s="244"/>
      <c r="X180" s="244"/>
      <c r="Y180" s="244"/>
      <c r="Z180" s="244"/>
      <c r="AA180" s="244"/>
      <c r="AB180" s="244"/>
      <c r="AC180" s="244"/>
      <c r="AD180" s="242">
        <v>42987</v>
      </c>
      <c r="AE180" s="242"/>
      <c r="AF180" s="242"/>
      <c r="AG180" s="242"/>
      <c r="AH180" s="242"/>
      <c r="AI180" s="242"/>
      <c r="AJ180" s="242"/>
      <c r="AK180" s="242"/>
      <c r="AL180" s="242"/>
      <c r="AM180" s="244">
        <v>1</v>
      </c>
      <c r="AN180" s="244"/>
      <c r="AO180" s="244"/>
      <c r="AP180" s="244"/>
    </row>
    <row r="181" spans="2:44" s="1" customFormat="1" ht="9" customHeight="1" x14ac:dyDescent="0.15"/>
    <row r="182" spans="2:44" s="1" customFormat="1" ht="19.149999999999999" customHeight="1" x14ac:dyDescent="0.15">
      <c r="B182" s="234" t="s">
        <v>1197</v>
      </c>
      <c r="C182" s="234"/>
      <c r="D182" s="234"/>
      <c r="E182" s="234"/>
      <c r="F182" s="234"/>
      <c r="G182" s="234"/>
      <c r="H182" s="234"/>
      <c r="I182" s="234"/>
      <c r="J182" s="234"/>
      <c r="K182" s="234"/>
      <c r="L182" s="234"/>
      <c r="M182" s="234"/>
      <c r="N182" s="234"/>
      <c r="O182" s="234"/>
      <c r="P182" s="234"/>
      <c r="Q182" s="234"/>
      <c r="R182" s="234"/>
      <c r="S182" s="234"/>
      <c r="T182" s="234"/>
      <c r="U182" s="234"/>
      <c r="V182" s="234"/>
      <c r="W182" s="234"/>
      <c r="X182" s="234"/>
      <c r="Y182" s="234"/>
      <c r="Z182" s="234"/>
      <c r="AA182" s="234"/>
      <c r="AB182" s="234"/>
      <c r="AC182" s="234"/>
      <c r="AD182" s="234"/>
      <c r="AE182" s="234"/>
      <c r="AF182" s="234"/>
      <c r="AG182" s="234"/>
      <c r="AH182" s="234"/>
      <c r="AI182" s="234"/>
      <c r="AJ182" s="234"/>
      <c r="AK182" s="234"/>
      <c r="AL182" s="234"/>
      <c r="AM182" s="234"/>
      <c r="AN182" s="234"/>
      <c r="AO182" s="234"/>
      <c r="AP182" s="234"/>
      <c r="AQ182" s="234"/>
      <c r="AR182" s="234"/>
    </row>
    <row r="183" spans="2:44" s="1" customFormat="1" ht="7.9" customHeight="1" x14ac:dyDescent="0.15"/>
    <row r="184" spans="2:44" s="1" customFormat="1" ht="12.75" customHeight="1" x14ac:dyDescent="0.15">
      <c r="B184" s="248"/>
      <c r="C184" s="248"/>
      <c r="D184" s="248"/>
      <c r="E184" s="248"/>
      <c r="F184" s="248"/>
      <c r="G184" s="248"/>
      <c r="H184" s="232" t="s">
        <v>1076</v>
      </c>
      <c r="I184" s="232"/>
      <c r="J184" s="232"/>
      <c r="K184" s="232"/>
      <c r="L184" s="232"/>
      <c r="M184" s="232"/>
      <c r="N184" s="232"/>
      <c r="O184" s="232"/>
      <c r="P184" s="232"/>
      <c r="Q184" s="232"/>
      <c r="R184" s="232"/>
      <c r="S184" s="232" t="s">
        <v>1077</v>
      </c>
      <c r="T184" s="232"/>
      <c r="U184" s="232"/>
      <c r="V184" s="232"/>
      <c r="W184" s="232"/>
      <c r="X184" s="232"/>
      <c r="Y184" s="232"/>
      <c r="Z184" s="232"/>
      <c r="AA184" s="232"/>
      <c r="AB184" s="232"/>
      <c r="AC184" s="232" t="s">
        <v>1078</v>
      </c>
      <c r="AD184" s="232"/>
      <c r="AE184" s="232"/>
      <c r="AF184" s="232"/>
      <c r="AG184" s="232"/>
      <c r="AH184" s="232"/>
      <c r="AI184" s="232"/>
      <c r="AJ184" s="232"/>
      <c r="AK184" s="232" t="s">
        <v>1077</v>
      </c>
      <c r="AL184" s="232"/>
      <c r="AM184" s="232"/>
      <c r="AN184" s="232"/>
      <c r="AO184" s="232"/>
      <c r="AP184" s="232"/>
    </row>
    <row r="185" spans="2:44" s="1" customFormat="1" ht="11.1" customHeight="1" x14ac:dyDescent="0.15">
      <c r="B185" s="247" t="s">
        <v>896</v>
      </c>
      <c r="C185" s="247"/>
      <c r="D185" s="247"/>
      <c r="E185" s="247"/>
      <c r="F185" s="247"/>
      <c r="G185" s="247"/>
      <c r="H185" s="245">
        <v>2754616811.5399899</v>
      </c>
      <c r="I185" s="245"/>
      <c r="J185" s="245"/>
      <c r="K185" s="245"/>
      <c r="L185" s="245"/>
      <c r="M185" s="245"/>
      <c r="N185" s="245"/>
      <c r="O185" s="245"/>
      <c r="P185" s="245"/>
      <c r="Q185" s="245"/>
      <c r="R185" s="245"/>
      <c r="S185" s="243">
        <v>0.933394607018321</v>
      </c>
      <c r="T185" s="243"/>
      <c r="U185" s="243"/>
      <c r="V185" s="243"/>
      <c r="W185" s="243"/>
      <c r="X185" s="243"/>
      <c r="Y185" s="243"/>
      <c r="Z185" s="243"/>
      <c r="AA185" s="243"/>
      <c r="AB185" s="243"/>
      <c r="AC185" s="241">
        <v>40665</v>
      </c>
      <c r="AD185" s="241"/>
      <c r="AE185" s="241"/>
      <c r="AF185" s="241"/>
      <c r="AG185" s="241"/>
      <c r="AH185" s="241"/>
      <c r="AI185" s="241"/>
      <c r="AJ185" s="241"/>
      <c r="AK185" s="243">
        <v>0.94598366948147095</v>
      </c>
      <c r="AL185" s="243"/>
      <c r="AM185" s="243"/>
      <c r="AN185" s="243"/>
      <c r="AO185" s="243"/>
      <c r="AP185" s="243"/>
    </row>
    <row r="186" spans="2:44" s="1" customFormat="1" ht="11.1" customHeight="1" x14ac:dyDescent="0.15">
      <c r="B186" s="247" t="s">
        <v>1134</v>
      </c>
      <c r="C186" s="247"/>
      <c r="D186" s="247"/>
      <c r="E186" s="247"/>
      <c r="F186" s="247"/>
      <c r="G186" s="247"/>
      <c r="H186" s="245">
        <v>2484464.46</v>
      </c>
      <c r="I186" s="245"/>
      <c r="J186" s="245"/>
      <c r="K186" s="245"/>
      <c r="L186" s="245"/>
      <c r="M186" s="245"/>
      <c r="N186" s="245"/>
      <c r="O186" s="245"/>
      <c r="P186" s="245"/>
      <c r="Q186" s="245"/>
      <c r="R186" s="245"/>
      <c r="S186" s="243">
        <v>8.4185419858678401E-4</v>
      </c>
      <c r="T186" s="243"/>
      <c r="U186" s="243"/>
      <c r="V186" s="243"/>
      <c r="W186" s="243"/>
      <c r="X186" s="243"/>
      <c r="Y186" s="243"/>
      <c r="Z186" s="243"/>
      <c r="AA186" s="243"/>
      <c r="AB186" s="243"/>
      <c r="AC186" s="241">
        <v>69</v>
      </c>
      <c r="AD186" s="241"/>
      <c r="AE186" s="241"/>
      <c r="AF186" s="241"/>
      <c r="AG186" s="241"/>
      <c r="AH186" s="241"/>
      <c r="AI186" s="241"/>
      <c r="AJ186" s="241"/>
      <c r="AK186" s="243">
        <v>1.6051364365971101E-3</v>
      </c>
      <c r="AL186" s="243"/>
      <c r="AM186" s="243"/>
      <c r="AN186" s="243"/>
      <c r="AO186" s="243"/>
      <c r="AP186" s="243"/>
    </row>
    <row r="187" spans="2:44" s="1" customFormat="1" ht="11.1" customHeight="1" x14ac:dyDescent="0.15">
      <c r="B187" s="247" t="s">
        <v>1135</v>
      </c>
      <c r="C187" s="247"/>
      <c r="D187" s="247"/>
      <c r="E187" s="247"/>
      <c r="F187" s="247"/>
      <c r="G187" s="247"/>
      <c r="H187" s="245">
        <v>194080133.05000001</v>
      </c>
      <c r="I187" s="245"/>
      <c r="J187" s="245"/>
      <c r="K187" s="245"/>
      <c r="L187" s="245"/>
      <c r="M187" s="245"/>
      <c r="N187" s="245"/>
      <c r="O187" s="245"/>
      <c r="P187" s="245"/>
      <c r="Q187" s="245"/>
      <c r="R187" s="245"/>
      <c r="S187" s="243">
        <v>6.5763538783092296E-2</v>
      </c>
      <c r="T187" s="243"/>
      <c r="U187" s="243"/>
      <c r="V187" s="243"/>
      <c r="W187" s="243"/>
      <c r="X187" s="243"/>
      <c r="Y187" s="243"/>
      <c r="Z187" s="243"/>
      <c r="AA187" s="243"/>
      <c r="AB187" s="243"/>
      <c r="AC187" s="241">
        <v>2253</v>
      </c>
      <c r="AD187" s="241"/>
      <c r="AE187" s="241"/>
      <c r="AF187" s="241"/>
      <c r="AG187" s="241"/>
      <c r="AH187" s="241"/>
      <c r="AI187" s="241"/>
      <c r="AJ187" s="241"/>
      <c r="AK187" s="243">
        <v>5.2411194081931699E-2</v>
      </c>
      <c r="AL187" s="243"/>
      <c r="AM187" s="243"/>
      <c r="AN187" s="243"/>
      <c r="AO187" s="243"/>
      <c r="AP187" s="243"/>
    </row>
    <row r="188" spans="2:44" s="1" customFormat="1" ht="12.75" customHeight="1" x14ac:dyDescent="0.15">
      <c r="B188" s="248"/>
      <c r="C188" s="248"/>
      <c r="D188" s="248"/>
      <c r="E188" s="248"/>
      <c r="F188" s="248"/>
      <c r="G188" s="248"/>
      <c r="H188" s="246">
        <v>2951181409.0499902</v>
      </c>
      <c r="I188" s="246"/>
      <c r="J188" s="246"/>
      <c r="K188" s="246"/>
      <c r="L188" s="246"/>
      <c r="M188" s="246"/>
      <c r="N188" s="246"/>
      <c r="O188" s="246"/>
      <c r="P188" s="246"/>
      <c r="Q188" s="246"/>
      <c r="R188" s="246"/>
      <c r="S188" s="244">
        <v>1</v>
      </c>
      <c r="T188" s="244"/>
      <c r="U188" s="244"/>
      <c r="V188" s="244"/>
      <c r="W188" s="244"/>
      <c r="X188" s="244"/>
      <c r="Y188" s="244"/>
      <c r="Z188" s="244"/>
      <c r="AA188" s="244"/>
      <c r="AB188" s="244"/>
      <c r="AC188" s="242">
        <v>42987</v>
      </c>
      <c r="AD188" s="242"/>
      <c r="AE188" s="242"/>
      <c r="AF188" s="242"/>
      <c r="AG188" s="242"/>
      <c r="AH188" s="242"/>
      <c r="AI188" s="242"/>
      <c r="AJ188" s="242"/>
      <c r="AK188" s="244">
        <v>1</v>
      </c>
      <c r="AL188" s="244"/>
      <c r="AM188" s="244"/>
      <c r="AN188" s="244"/>
      <c r="AO188" s="244"/>
      <c r="AP188" s="244"/>
    </row>
    <row r="189" spans="2:44" s="1" customFormat="1" ht="9" customHeight="1" x14ac:dyDescent="0.15"/>
    <row r="190" spans="2:44" s="1" customFormat="1" ht="19.149999999999999" customHeight="1" x14ac:dyDescent="0.15">
      <c r="B190" s="234" t="s">
        <v>1198</v>
      </c>
      <c r="C190" s="234"/>
      <c r="D190" s="234"/>
      <c r="E190" s="234"/>
      <c r="F190" s="234"/>
      <c r="G190" s="234"/>
      <c r="H190" s="234"/>
      <c r="I190" s="234"/>
      <c r="J190" s="234"/>
      <c r="K190" s="234"/>
      <c r="L190" s="234"/>
      <c r="M190" s="234"/>
      <c r="N190" s="234"/>
      <c r="O190" s="234"/>
      <c r="P190" s="234"/>
      <c r="Q190" s="234"/>
      <c r="R190" s="234"/>
      <c r="S190" s="234"/>
      <c r="T190" s="234"/>
      <c r="U190" s="234"/>
      <c r="V190" s="234"/>
      <c r="W190" s="234"/>
      <c r="X190" s="234"/>
      <c r="Y190" s="234"/>
      <c r="Z190" s="234"/>
      <c r="AA190" s="234"/>
      <c r="AB190" s="234"/>
      <c r="AC190" s="234"/>
      <c r="AD190" s="234"/>
      <c r="AE190" s="234"/>
      <c r="AF190" s="234"/>
      <c r="AG190" s="234"/>
      <c r="AH190" s="234"/>
      <c r="AI190" s="234"/>
      <c r="AJ190" s="234"/>
      <c r="AK190" s="234"/>
      <c r="AL190" s="234"/>
      <c r="AM190" s="234"/>
      <c r="AN190" s="234"/>
      <c r="AO190" s="234"/>
      <c r="AP190" s="234"/>
      <c r="AQ190" s="234"/>
      <c r="AR190" s="234"/>
    </row>
    <row r="191" spans="2:44" s="1" customFormat="1" ht="7.9" customHeight="1" x14ac:dyDescent="0.15"/>
    <row r="192" spans="2:44" s="1" customFormat="1" ht="12.75" customHeight="1" x14ac:dyDescent="0.15">
      <c r="B192" s="248"/>
      <c r="C192" s="248"/>
      <c r="D192" s="248"/>
      <c r="E192" s="248"/>
      <c r="F192" s="248"/>
      <c r="G192" s="232" t="s">
        <v>1076</v>
      </c>
      <c r="H192" s="232"/>
      <c r="I192" s="232"/>
      <c r="J192" s="232"/>
      <c r="K192" s="232"/>
      <c r="L192" s="232"/>
      <c r="M192" s="232"/>
      <c r="N192" s="232"/>
      <c r="O192" s="232"/>
      <c r="P192" s="232"/>
      <c r="Q192" s="232"/>
      <c r="R192" s="232" t="s">
        <v>1077</v>
      </c>
      <c r="S192" s="232"/>
      <c r="T192" s="232"/>
      <c r="U192" s="232"/>
      <c r="V192" s="232"/>
      <c r="W192" s="232"/>
      <c r="X192" s="232"/>
      <c r="Y192" s="232"/>
      <c r="Z192" s="232"/>
      <c r="AA192" s="232"/>
      <c r="AB192" s="232" t="s">
        <v>1078</v>
      </c>
      <c r="AC192" s="232"/>
      <c r="AD192" s="232"/>
      <c r="AE192" s="232"/>
      <c r="AF192" s="232"/>
      <c r="AG192" s="232"/>
      <c r="AH192" s="232"/>
      <c r="AI192" s="232"/>
      <c r="AJ192" s="232"/>
      <c r="AK192" s="232" t="s">
        <v>1077</v>
      </c>
      <c r="AL192" s="232"/>
      <c r="AM192" s="232"/>
      <c r="AN192" s="232"/>
      <c r="AO192" s="232"/>
      <c r="AP192" s="232"/>
    </row>
    <row r="193" spans="2:42" s="1" customFormat="1" ht="12.2" customHeight="1" x14ac:dyDescent="0.15">
      <c r="B193" s="247" t="s">
        <v>1136</v>
      </c>
      <c r="C193" s="247"/>
      <c r="D193" s="247"/>
      <c r="E193" s="247"/>
      <c r="F193" s="247"/>
      <c r="G193" s="245">
        <v>18500883.510000002</v>
      </c>
      <c r="H193" s="245"/>
      <c r="I193" s="245"/>
      <c r="J193" s="245"/>
      <c r="K193" s="245"/>
      <c r="L193" s="245"/>
      <c r="M193" s="245"/>
      <c r="N193" s="245"/>
      <c r="O193" s="245"/>
      <c r="P193" s="245"/>
      <c r="Q193" s="245"/>
      <c r="R193" s="243">
        <v>6.2689753511138901E-3</v>
      </c>
      <c r="S193" s="243"/>
      <c r="T193" s="243"/>
      <c r="U193" s="243"/>
      <c r="V193" s="243"/>
      <c r="W193" s="243"/>
      <c r="X193" s="243"/>
      <c r="Y193" s="243"/>
      <c r="Z193" s="243"/>
      <c r="AA193" s="243"/>
      <c r="AB193" s="241">
        <v>327</v>
      </c>
      <c r="AC193" s="241"/>
      <c r="AD193" s="241"/>
      <c r="AE193" s="241"/>
      <c r="AF193" s="241"/>
      <c r="AG193" s="241"/>
      <c r="AH193" s="241"/>
      <c r="AI193" s="241"/>
      <c r="AJ193" s="241"/>
      <c r="AK193" s="243">
        <v>7.6069509386558704E-3</v>
      </c>
      <c r="AL193" s="243"/>
      <c r="AM193" s="243"/>
      <c r="AN193" s="243"/>
      <c r="AO193" s="243"/>
      <c r="AP193" s="243"/>
    </row>
    <row r="194" spans="2:42" s="1" customFormat="1" ht="12.2" customHeight="1" x14ac:dyDescent="0.15">
      <c r="B194" s="247" t="s">
        <v>1137</v>
      </c>
      <c r="C194" s="247"/>
      <c r="D194" s="247"/>
      <c r="E194" s="247"/>
      <c r="F194" s="247"/>
      <c r="G194" s="245">
        <v>39648561.979999997</v>
      </c>
      <c r="H194" s="245"/>
      <c r="I194" s="245"/>
      <c r="J194" s="245"/>
      <c r="K194" s="245"/>
      <c r="L194" s="245"/>
      <c r="M194" s="245"/>
      <c r="N194" s="245"/>
      <c r="O194" s="245"/>
      <c r="P194" s="245"/>
      <c r="Q194" s="245"/>
      <c r="R194" s="243">
        <v>1.34348101605733E-2</v>
      </c>
      <c r="S194" s="243"/>
      <c r="T194" s="243"/>
      <c r="U194" s="243"/>
      <c r="V194" s="243"/>
      <c r="W194" s="243"/>
      <c r="X194" s="243"/>
      <c r="Y194" s="243"/>
      <c r="Z194" s="243"/>
      <c r="AA194" s="243"/>
      <c r="AB194" s="241">
        <v>634</v>
      </c>
      <c r="AC194" s="241"/>
      <c r="AD194" s="241"/>
      <c r="AE194" s="241"/>
      <c r="AF194" s="241"/>
      <c r="AG194" s="241"/>
      <c r="AH194" s="241"/>
      <c r="AI194" s="241"/>
      <c r="AJ194" s="241"/>
      <c r="AK194" s="243">
        <v>1.47486449391677E-2</v>
      </c>
      <c r="AL194" s="243"/>
      <c r="AM194" s="243"/>
      <c r="AN194" s="243"/>
      <c r="AO194" s="243"/>
      <c r="AP194" s="243"/>
    </row>
    <row r="195" spans="2:42" s="1" customFormat="1" ht="12.2" customHeight="1" x14ac:dyDescent="0.15">
      <c r="B195" s="247" t="s">
        <v>1138</v>
      </c>
      <c r="C195" s="247"/>
      <c r="D195" s="247"/>
      <c r="E195" s="247"/>
      <c r="F195" s="247"/>
      <c r="G195" s="245">
        <v>29556514.829999998</v>
      </c>
      <c r="H195" s="245"/>
      <c r="I195" s="245"/>
      <c r="J195" s="245"/>
      <c r="K195" s="245"/>
      <c r="L195" s="245"/>
      <c r="M195" s="245"/>
      <c r="N195" s="245"/>
      <c r="O195" s="245"/>
      <c r="P195" s="245"/>
      <c r="Q195" s="245"/>
      <c r="R195" s="243">
        <v>1.00151467271253E-2</v>
      </c>
      <c r="S195" s="243"/>
      <c r="T195" s="243"/>
      <c r="U195" s="243"/>
      <c r="V195" s="243"/>
      <c r="W195" s="243"/>
      <c r="X195" s="243"/>
      <c r="Y195" s="243"/>
      <c r="Z195" s="243"/>
      <c r="AA195" s="243"/>
      <c r="AB195" s="241">
        <v>311</v>
      </c>
      <c r="AC195" s="241"/>
      <c r="AD195" s="241"/>
      <c r="AE195" s="241"/>
      <c r="AF195" s="241"/>
      <c r="AG195" s="241"/>
      <c r="AH195" s="241"/>
      <c r="AI195" s="241"/>
      <c r="AJ195" s="241"/>
      <c r="AK195" s="243">
        <v>7.2347453881406003E-3</v>
      </c>
      <c r="AL195" s="243"/>
      <c r="AM195" s="243"/>
      <c r="AN195" s="243"/>
      <c r="AO195" s="243"/>
      <c r="AP195" s="243"/>
    </row>
    <row r="196" spans="2:42" s="1" customFormat="1" ht="12.2" customHeight="1" x14ac:dyDescent="0.15">
      <c r="B196" s="247" t="s">
        <v>1139</v>
      </c>
      <c r="C196" s="247"/>
      <c r="D196" s="247"/>
      <c r="E196" s="247"/>
      <c r="F196" s="247"/>
      <c r="G196" s="245">
        <v>10523663.449999999</v>
      </c>
      <c r="H196" s="245"/>
      <c r="I196" s="245"/>
      <c r="J196" s="245"/>
      <c r="K196" s="245"/>
      <c r="L196" s="245"/>
      <c r="M196" s="245"/>
      <c r="N196" s="245"/>
      <c r="O196" s="245"/>
      <c r="P196" s="245"/>
      <c r="Q196" s="245"/>
      <c r="R196" s="243">
        <v>3.5659154729453398E-3</v>
      </c>
      <c r="S196" s="243"/>
      <c r="T196" s="243"/>
      <c r="U196" s="243"/>
      <c r="V196" s="243"/>
      <c r="W196" s="243"/>
      <c r="X196" s="243"/>
      <c r="Y196" s="243"/>
      <c r="Z196" s="243"/>
      <c r="AA196" s="243"/>
      <c r="AB196" s="241">
        <v>120</v>
      </c>
      <c r="AC196" s="241"/>
      <c r="AD196" s="241"/>
      <c r="AE196" s="241"/>
      <c r="AF196" s="241"/>
      <c r="AG196" s="241"/>
      <c r="AH196" s="241"/>
      <c r="AI196" s="241"/>
      <c r="AJ196" s="241"/>
      <c r="AK196" s="243">
        <v>2.7915416288645401E-3</v>
      </c>
      <c r="AL196" s="243"/>
      <c r="AM196" s="243"/>
      <c r="AN196" s="243"/>
      <c r="AO196" s="243"/>
      <c r="AP196" s="243"/>
    </row>
    <row r="197" spans="2:42" s="1" customFormat="1" ht="12.2" customHeight="1" x14ac:dyDescent="0.15">
      <c r="B197" s="247" t="s">
        <v>1140</v>
      </c>
      <c r="C197" s="247"/>
      <c r="D197" s="247"/>
      <c r="E197" s="247"/>
      <c r="F197" s="247"/>
      <c r="G197" s="245">
        <v>14511718.23</v>
      </c>
      <c r="H197" s="245"/>
      <c r="I197" s="245"/>
      <c r="J197" s="245"/>
      <c r="K197" s="245"/>
      <c r="L197" s="245"/>
      <c r="M197" s="245"/>
      <c r="N197" s="245"/>
      <c r="O197" s="245"/>
      <c r="P197" s="245"/>
      <c r="Q197" s="245"/>
      <c r="R197" s="243">
        <v>4.9172572670385002E-3</v>
      </c>
      <c r="S197" s="243"/>
      <c r="T197" s="243"/>
      <c r="U197" s="243"/>
      <c r="V197" s="243"/>
      <c r="W197" s="243"/>
      <c r="X197" s="243"/>
      <c r="Y197" s="243"/>
      <c r="Z197" s="243"/>
      <c r="AA197" s="243"/>
      <c r="AB197" s="241">
        <v>149</v>
      </c>
      <c r="AC197" s="241"/>
      <c r="AD197" s="241"/>
      <c r="AE197" s="241"/>
      <c r="AF197" s="241"/>
      <c r="AG197" s="241"/>
      <c r="AH197" s="241"/>
      <c r="AI197" s="241"/>
      <c r="AJ197" s="241"/>
      <c r="AK197" s="243">
        <v>3.4661641891734702E-3</v>
      </c>
      <c r="AL197" s="243"/>
      <c r="AM197" s="243"/>
      <c r="AN197" s="243"/>
      <c r="AO197" s="243"/>
      <c r="AP197" s="243"/>
    </row>
    <row r="198" spans="2:42" s="1" customFormat="1" ht="12.2" customHeight="1" x14ac:dyDescent="0.15">
      <c r="B198" s="247" t="s">
        <v>1141</v>
      </c>
      <c r="C198" s="247"/>
      <c r="D198" s="247"/>
      <c r="E198" s="247"/>
      <c r="F198" s="247"/>
      <c r="G198" s="245">
        <v>5838644.4000000004</v>
      </c>
      <c r="H198" s="245"/>
      <c r="I198" s="245"/>
      <c r="J198" s="245"/>
      <c r="K198" s="245"/>
      <c r="L198" s="245"/>
      <c r="M198" s="245"/>
      <c r="N198" s="245"/>
      <c r="O198" s="245"/>
      <c r="P198" s="245"/>
      <c r="Q198" s="245"/>
      <c r="R198" s="243">
        <v>1.9784091828768699E-3</v>
      </c>
      <c r="S198" s="243"/>
      <c r="T198" s="243"/>
      <c r="U198" s="243"/>
      <c r="V198" s="243"/>
      <c r="W198" s="243"/>
      <c r="X198" s="243"/>
      <c r="Y198" s="243"/>
      <c r="Z198" s="243"/>
      <c r="AA198" s="243"/>
      <c r="AB198" s="241">
        <v>66</v>
      </c>
      <c r="AC198" s="241"/>
      <c r="AD198" s="241"/>
      <c r="AE198" s="241"/>
      <c r="AF198" s="241"/>
      <c r="AG198" s="241"/>
      <c r="AH198" s="241"/>
      <c r="AI198" s="241"/>
      <c r="AJ198" s="241"/>
      <c r="AK198" s="243">
        <v>1.5353478958754999E-3</v>
      </c>
      <c r="AL198" s="243"/>
      <c r="AM198" s="243"/>
      <c r="AN198" s="243"/>
      <c r="AO198" s="243"/>
      <c r="AP198" s="243"/>
    </row>
    <row r="199" spans="2:42" s="1" customFormat="1" ht="12.2" customHeight="1" x14ac:dyDescent="0.15">
      <c r="B199" s="247" t="s">
        <v>1142</v>
      </c>
      <c r="C199" s="247"/>
      <c r="D199" s="247"/>
      <c r="E199" s="247"/>
      <c r="F199" s="247"/>
      <c r="G199" s="245">
        <v>2096651.07</v>
      </c>
      <c r="H199" s="245"/>
      <c r="I199" s="245"/>
      <c r="J199" s="245"/>
      <c r="K199" s="245"/>
      <c r="L199" s="245"/>
      <c r="M199" s="245"/>
      <c r="N199" s="245"/>
      <c r="O199" s="245"/>
      <c r="P199" s="245"/>
      <c r="Q199" s="245"/>
      <c r="R199" s="243">
        <v>7.1044465906788302E-4</v>
      </c>
      <c r="S199" s="243"/>
      <c r="T199" s="243"/>
      <c r="U199" s="243"/>
      <c r="V199" s="243"/>
      <c r="W199" s="243"/>
      <c r="X199" s="243"/>
      <c r="Y199" s="243"/>
      <c r="Z199" s="243"/>
      <c r="AA199" s="243"/>
      <c r="AB199" s="241">
        <v>23</v>
      </c>
      <c r="AC199" s="241"/>
      <c r="AD199" s="241"/>
      <c r="AE199" s="241"/>
      <c r="AF199" s="241"/>
      <c r="AG199" s="241"/>
      <c r="AH199" s="241"/>
      <c r="AI199" s="241"/>
      <c r="AJ199" s="241"/>
      <c r="AK199" s="243">
        <v>5.3504547886570398E-4</v>
      </c>
      <c r="AL199" s="243"/>
      <c r="AM199" s="243"/>
      <c r="AN199" s="243"/>
      <c r="AO199" s="243"/>
      <c r="AP199" s="243"/>
    </row>
    <row r="200" spans="2:42" s="1" customFormat="1" ht="12.2" customHeight="1" x14ac:dyDescent="0.15">
      <c r="B200" s="247" t="s">
        <v>1143</v>
      </c>
      <c r="C200" s="247"/>
      <c r="D200" s="247"/>
      <c r="E200" s="247"/>
      <c r="F200" s="247"/>
      <c r="G200" s="245">
        <v>6718141.7999999998</v>
      </c>
      <c r="H200" s="245"/>
      <c r="I200" s="245"/>
      <c r="J200" s="245"/>
      <c r="K200" s="245"/>
      <c r="L200" s="245"/>
      <c r="M200" s="245"/>
      <c r="N200" s="245"/>
      <c r="O200" s="245"/>
      <c r="P200" s="245"/>
      <c r="Q200" s="245"/>
      <c r="R200" s="243">
        <v>2.2764245462506502E-3</v>
      </c>
      <c r="S200" s="243"/>
      <c r="T200" s="243"/>
      <c r="U200" s="243"/>
      <c r="V200" s="243"/>
      <c r="W200" s="243"/>
      <c r="X200" s="243"/>
      <c r="Y200" s="243"/>
      <c r="Z200" s="243"/>
      <c r="AA200" s="243"/>
      <c r="AB200" s="241">
        <v>67</v>
      </c>
      <c r="AC200" s="241"/>
      <c r="AD200" s="241"/>
      <c r="AE200" s="241"/>
      <c r="AF200" s="241"/>
      <c r="AG200" s="241"/>
      <c r="AH200" s="241"/>
      <c r="AI200" s="241"/>
      <c r="AJ200" s="241"/>
      <c r="AK200" s="243">
        <v>1.5586107427826999E-3</v>
      </c>
      <c r="AL200" s="243"/>
      <c r="AM200" s="243"/>
      <c r="AN200" s="243"/>
      <c r="AO200" s="243"/>
      <c r="AP200" s="243"/>
    </row>
    <row r="201" spans="2:42" s="1" customFormat="1" ht="12.2" customHeight="1" x14ac:dyDescent="0.15">
      <c r="B201" s="247" t="s">
        <v>1144</v>
      </c>
      <c r="C201" s="247"/>
      <c r="D201" s="247"/>
      <c r="E201" s="247"/>
      <c r="F201" s="247"/>
      <c r="G201" s="245">
        <v>152642.42000000001</v>
      </c>
      <c r="H201" s="245"/>
      <c r="I201" s="245"/>
      <c r="J201" s="245"/>
      <c r="K201" s="245"/>
      <c r="L201" s="245"/>
      <c r="M201" s="245"/>
      <c r="N201" s="245"/>
      <c r="O201" s="245"/>
      <c r="P201" s="245"/>
      <c r="Q201" s="245"/>
      <c r="R201" s="243">
        <v>5.1722479523594102E-5</v>
      </c>
      <c r="S201" s="243"/>
      <c r="T201" s="243"/>
      <c r="U201" s="243"/>
      <c r="V201" s="243"/>
      <c r="W201" s="243"/>
      <c r="X201" s="243"/>
      <c r="Y201" s="243"/>
      <c r="Z201" s="243"/>
      <c r="AA201" s="243"/>
      <c r="AB201" s="241">
        <v>5</v>
      </c>
      <c r="AC201" s="241"/>
      <c r="AD201" s="241"/>
      <c r="AE201" s="241"/>
      <c r="AF201" s="241"/>
      <c r="AG201" s="241"/>
      <c r="AH201" s="241"/>
      <c r="AI201" s="241"/>
      <c r="AJ201" s="241"/>
      <c r="AK201" s="243">
        <v>1.1631423453602301E-4</v>
      </c>
      <c r="AL201" s="243"/>
      <c r="AM201" s="243"/>
      <c r="AN201" s="243"/>
      <c r="AO201" s="243"/>
      <c r="AP201" s="243"/>
    </row>
    <row r="202" spans="2:42" s="1" customFormat="1" ht="12.2" customHeight="1" x14ac:dyDescent="0.15">
      <c r="B202" s="247" t="s">
        <v>1145</v>
      </c>
      <c r="C202" s="247"/>
      <c r="D202" s="247"/>
      <c r="E202" s="247"/>
      <c r="F202" s="247"/>
      <c r="G202" s="245">
        <v>20615468.129999999</v>
      </c>
      <c r="H202" s="245"/>
      <c r="I202" s="245"/>
      <c r="J202" s="245"/>
      <c r="K202" s="245"/>
      <c r="L202" s="245"/>
      <c r="M202" s="245"/>
      <c r="N202" s="245"/>
      <c r="O202" s="245"/>
      <c r="P202" s="245"/>
      <c r="Q202" s="245"/>
      <c r="R202" s="243">
        <v>6.9854967460764297E-3</v>
      </c>
      <c r="S202" s="243"/>
      <c r="T202" s="243"/>
      <c r="U202" s="243"/>
      <c r="V202" s="243"/>
      <c r="W202" s="243"/>
      <c r="X202" s="243"/>
      <c r="Y202" s="243"/>
      <c r="Z202" s="243"/>
      <c r="AA202" s="243"/>
      <c r="AB202" s="241">
        <v>124</v>
      </c>
      <c r="AC202" s="241"/>
      <c r="AD202" s="241"/>
      <c r="AE202" s="241"/>
      <c r="AF202" s="241"/>
      <c r="AG202" s="241"/>
      <c r="AH202" s="241"/>
      <c r="AI202" s="241"/>
      <c r="AJ202" s="241"/>
      <c r="AK202" s="243">
        <v>2.88459301649336E-3</v>
      </c>
      <c r="AL202" s="243"/>
      <c r="AM202" s="243"/>
      <c r="AN202" s="243"/>
      <c r="AO202" s="243"/>
      <c r="AP202" s="243"/>
    </row>
    <row r="203" spans="2:42" s="1" customFormat="1" ht="12.2" customHeight="1" x14ac:dyDescent="0.15">
      <c r="B203" s="247" t="s">
        <v>1146</v>
      </c>
      <c r="C203" s="247"/>
      <c r="D203" s="247"/>
      <c r="E203" s="247"/>
      <c r="F203" s="247"/>
      <c r="G203" s="245">
        <v>5411166.6900000004</v>
      </c>
      <c r="H203" s="245"/>
      <c r="I203" s="245"/>
      <c r="J203" s="245"/>
      <c r="K203" s="245"/>
      <c r="L203" s="245"/>
      <c r="M203" s="245"/>
      <c r="N203" s="245"/>
      <c r="O203" s="245"/>
      <c r="P203" s="245"/>
      <c r="Q203" s="245"/>
      <c r="R203" s="243">
        <v>1.83355949363407E-3</v>
      </c>
      <c r="S203" s="243"/>
      <c r="T203" s="243"/>
      <c r="U203" s="243"/>
      <c r="V203" s="243"/>
      <c r="W203" s="243"/>
      <c r="X203" s="243"/>
      <c r="Y203" s="243"/>
      <c r="Z203" s="243"/>
      <c r="AA203" s="243"/>
      <c r="AB203" s="241">
        <v>24</v>
      </c>
      <c r="AC203" s="241"/>
      <c r="AD203" s="241"/>
      <c r="AE203" s="241"/>
      <c r="AF203" s="241"/>
      <c r="AG203" s="241"/>
      <c r="AH203" s="241"/>
      <c r="AI203" s="241"/>
      <c r="AJ203" s="241"/>
      <c r="AK203" s="243">
        <v>5.5830832577290798E-4</v>
      </c>
      <c r="AL203" s="243"/>
      <c r="AM203" s="243"/>
      <c r="AN203" s="243"/>
      <c r="AO203" s="243"/>
      <c r="AP203" s="243"/>
    </row>
    <row r="204" spans="2:42" s="1" customFormat="1" ht="12.2" customHeight="1" x14ac:dyDescent="0.15">
      <c r="B204" s="247" t="s">
        <v>1147</v>
      </c>
      <c r="C204" s="247"/>
      <c r="D204" s="247"/>
      <c r="E204" s="247"/>
      <c r="F204" s="247"/>
      <c r="G204" s="245">
        <v>3270371.96</v>
      </c>
      <c r="H204" s="245"/>
      <c r="I204" s="245"/>
      <c r="J204" s="245"/>
      <c r="K204" s="245"/>
      <c r="L204" s="245"/>
      <c r="M204" s="245"/>
      <c r="N204" s="245"/>
      <c r="O204" s="245"/>
      <c r="P204" s="245"/>
      <c r="Q204" s="245"/>
      <c r="R204" s="243">
        <v>1.10815687235328E-3</v>
      </c>
      <c r="S204" s="243"/>
      <c r="T204" s="243"/>
      <c r="U204" s="243"/>
      <c r="V204" s="243"/>
      <c r="W204" s="243"/>
      <c r="X204" s="243"/>
      <c r="Y204" s="243"/>
      <c r="Z204" s="243"/>
      <c r="AA204" s="243"/>
      <c r="AB204" s="241">
        <v>39</v>
      </c>
      <c r="AC204" s="241"/>
      <c r="AD204" s="241"/>
      <c r="AE204" s="241"/>
      <c r="AF204" s="241"/>
      <c r="AG204" s="241"/>
      <c r="AH204" s="241"/>
      <c r="AI204" s="241"/>
      <c r="AJ204" s="241"/>
      <c r="AK204" s="243">
        <v>9.0725102938097604E-4</v>
      </c>
      <c r="AL204" s="243"/>
      <c r="AM204" s="243"/>
      <c r="AN204" s="243"/>
      <c r="AO204" s="243"/>
      <c r="AP204" s="243"/>
    </row>
    <row r="205" spans="2:42" s="1" customFormat="1" ht="12.2" customHeight="1" x14ac:dyDescent="0.15">
      <c r="B205" s="247" t="s">
        <v>1148</v>
      </c>
      <c r="C205" s="247"/>
      <c r="D205" s="247"/>
      <c r="E205" s="247"/>
      <c r="F205" s="247"/>
      <c r="G205" s="245">
        <v>21516436.030000001</v>
      </c>
      <c r="H205" s="245"/>
      <c r="I205" s="245"/>
      <c r="J205" s="245"/>
      <c r="K205" s="245"/>
      <c r="L205" s="245"/>
      <c r="M205" s="245"/>
      <c r="N205" s="245"/>
      <c r="O205" s="245"/>
      <c r="P205" s="245"/>
      <c r="Q205" s="245"/>
      <c r="R205" s="243">
        <v>7.2907873314796597E-3</v>
      </c>
      <c r="S205" s="243"/>
      <c r="T205" s="243"/>
      <c r="U205" s="243"/>
      <c r="V205" s="243"/>
      <c r="W205" s="243"/>
      <c r="X205" s="243"/>
      <c r="Y205" s="243"/>
      <c r="Z205" s="243"/>
      <c r="AA205" s="243"/>
      <c r="AB205" s="241">
        <v>222</v>
      </c>
      <c r="AC205" s="241"/>
      <c r="AD205" s="241"/>
      <c r="AE205" s="241"/>
      <c r="AF205" s="241"/>
      <c r="AG205" s="241"/>
      <c r="AH205" s="241"/>
      <c r="AI205" s="241"/>
      <c r="AJ205" s="241"/>
      <c r="AK205" s="243">
        <v>5.1643520133994002E-3</v>
      </c>
      <c r="AL205" s="243"/>
      <c r="AM205" s="243"/>
      <c r="AN205" s="243"/>
      <c r="AO205" s="243"/>
      <c r="AP205" s="243"/>
    </row>
    <row r="206" spans="2:42" s="1" customFormat="1" ht="12.2" customHeight="1" x14ac:dyDescent="0.15">
      <c r="B206" s="247" t="s">
        <v>1149</v>
      </c>
      <c r="C206" s="247"/>
      <c r="D206" s="247"/>
      <c r="E206" s="247"/>
      <c r="F206" s="247"/>
      <c r="G206" s="245">
        <v>4672249.9000000004</v>
      </c>
      <c r="H206" s="245"/>
      <c r="I206" s="245"/>
      <c r="J206" s="245"/>
      <c r="K206" s="245"/>
      <c r="L206" s="245"/>
      <c r="M206" s="245"/>
      <c r="N206" s="245"/>
      <c r="O206" s="245"/>
      <c r="P206" s="245"/>
      <c r="Q206" s="245"/>
      <c r="R206" s="243">
        <v>1.5831794974284601E-3</v>
      </c>
      <c r="S206" s="243"/>
      <c r="T206" s="243"/>
      <c r="U206" s="243"/>
      <c r="V206" s="243"/>
      <c r="W206" s="243"/>
      <c r="X206" s="243"/>
      <c r="Y206" s="243"/>
      <c r="Z206" s="243"/>
      <c r="AA206" s="243"/>
      <c r="AB206" s="241">
        <v>30</v>
      </c>
      <c r="AC206" s="241"/>
      <c r="AD206" s="241"/>
      <c r="AE206" s="241"/>
      <c r="AF206" s="241"/>
      <c r="AG206" s="241"/>
      <c r="AH206" s="241"/>
      <c r="AI206" s="241"/>
      <c r="AJ206" s="241"/>
      <c r="AK206" s="243">
        <v>6.9788540721613503E-4</v>
      </c>
      <c r="AL206" s="243"/>
      <c r="AM206" s="243"/>
      <c r="AN206" s="243"/>
      <c r="AO206" s="243"/>
      <c r="AP206" s="243"/>
    </row>
    <row r="207" spans="2:42" s="1" customFormat="1" ht="12.2" customHeight="1" x14ac:dyDescent="0.15">
      <c r="B207" s="247" t="s">
        <v>1150</v>
      </c>
      <c r="C207" s="247"/>
      <c r="D207" s="247"/>
      <c r="E207" s="247"/>
      <c r="F207" s="247"/>
      <c r="G207" s="245">
        <v>4434554.05</v>
      </c>
      <c r="H207" s="245"/>
      <c r="I207" s="245"/>
      <c r="J207" s="245"/>
      <c r="K207" s="245"/>
      <c r="L207" s="245"/>
      <c r="M207" s="245"/>
      <c r="N207" s="245"/>
      <c r="O207" s="245"/>
      <c r="P207" s="245"/>
      <c r="Q207" s="245"/>
      <c r="R207" s="243">
        <v>1.50263688853594E-3</v>
      </c>
      <c r="S207" s="243"/>
      <c r="T207" s="243"/>
      <c r="U207" s="243"/>
      <c r="V207" s="243"/>
      <c r="W207" s="243"/>
      <c r="X207" s="243"/>
      <c r="Y207" s="243"/>
      <c r="Z207" s="243"/>
      <c r="AA207" s="243"/>
      <c r="AB207" s="241">
        <v>29</v>
      </c>
      <c r="AC207" s="241"/>
      <c r="AD207" s="241"/>
      <c r="AE207" s="241"/>
      <c r="AF207" s="241"/>
      <c r="AG207" s="241"/>
      <c r="AH207" s="241"/>
      <c r="AI207" s="241"/>
      <c r="AJ207" s="241"/>
      <c r="AK207" s="243">
        <v>6.7462256030893103E-4</v>
      </c>
      <c r="AL207" s="243"/>
      <c r="AM207" s="243"/>
      <c r="AN207" s="243"/>
      <c r="AO207" s="243"/>
      <c r="AP207" s="243"/>
    </row>
    <row r="208" spans="2:42" s="1" customFormat="1" ht="12.2" customHeight="1" x14ac:dyDescent="0.15">
      <c r="B208" s="247" t="s">
        <v>1151</v>
      </c>
      <c r="C208" s="247"/>
      <c r="D208" s="247"/>
      <c r="E208" s="247"/>
      <c r="F208" s="247"/>
      <c r="G208" s="245">
        <v>163702.35999999999</v>
      </c>
      <c r="H208" s="245"/>
      <c r="I208" s="245"/>
      <c r="J208" s="245"/>
      <c r="K208" s="245"/>
      <c r="L208" s="245"/>
      <c r="M208" s="245"/>
      <c r="N208" s="245"/>
      <c r="O208" s="245"/>
      <c r="P208" s="245"/>
      <c r="Q208" s="245"/>
      <c r="R208" s="243">
        <v>5.5470110884405698E-5</v>
      </c>
      <c r="S208" s="243"/>
      <c r="T208" s="243"/>
      <c r="U208" s="243"/>
      <c r="V208" s="243"/>
      <c r="W208" s="243"/>
      <c r="X208" s="243"/>
      <c r="Y208" s="243"/>
      <c r="Z208" s="243"/>
      <c r="AA208" s="243"/>
      <c r="AB208" s="241">
        <v>4</v>
      </c>
      <c r="AC208" s="241"/>
      <c r="AD208" s="241"/>
      <c r="AE208" s="241"/>
      <c r="AF208" s="241"/>
      <c r="AG208" s="241"/>
      <c r="AH208" s="241"/>
      <c r="AI208" s="241"/>
      <c r="AJ208" s="241"/>
      <c r="AK208" s="243">
        <v>9.3051387628818001E-5</v>
      </c>
      <c r="AL208" s="243"/>
      <c r="AM208" s="243"/>
      <c r="AN208" s="243"/>
      <c r="AO208" s="243"/>
      <c r="AP208" s="243"/>
    </row>
    <row r="209" spans="2:44" s="1" customFormat="1" ht="12.2" customHeight="1" x14ac:dyDescent="0.15">
      <c r="B209" s="247" t="s">
        <v>1152</v>
      </c>
      <c r="C209" s="247"/>
      <c r="D209" s="247"/>
      <c r="E209" s="247"/>
      <c r="F209" s="247"/>
      <c r="G209" s="245">
        <v>2763550038.2399998</v>
      </c>
      <c r="H209" s="245"/>
      <c r="I209" s="245"/>
      <c r="J209" s="245"/>
      <c r="K209" s="245"/>
      <c r="L209" s="245"/>
      <c r="M209" s="245"/>
      <c r="N209" s="245"/>
      <c r="O209" s="245"/>
      <c r="P209" s="245"/>
      <c r="Q209" s="245"/>
      <c r="R209" s="243">
        <v>0.93642160721309198</v>
      </c>
      <c r="S209" s="243"/>
      <c r="T209" s="243"/>
      <c r="U209" s="243"/>
      <c r="V209" s="243"/>
      <c r="W209" s="243"/>
      <c r="X209" s="243"/>
      <c r="Y209" s="243"/>
      <c r="Z209" s="243"/>
      <c r="AA209" s="243"/>
      <c r="AB209" s="241">
        <v>40813</v>
      </c>
      <c r="AC209" s="241"/>
      <c r="AD209" s="241"/>
      <c r="AE209" s="241"/>
      <c r="AF209" s="241"/>
      <c r="AG209" s="241"/>
      <c r="AH209" s="241"/>
      <c r="AI209" s="241"/>
      <c r="AJ209" s="241"/>
      <c r="AK209" s="243">
        <v>0.94942657082373705</v>
      </c>
      <c r="AL209" s="243"/>
      <c r="AM209" s="243"/>
      <c r="AN209" s="243"/>
      <c r="AO209" s="243"/>
      <c r="AP209" s="243"/>
    </row>
    <row r="210" spans="2:44" s="1" customFormat="1" ht="12.75" customHeight="1" x14ac:dyDescent="0.15">
      <c r="B210" s="248"/>
      <c r="C210" s="248"/>
      <c r="D210" s="248"/>
      <c r="E210" s="248"/>
      <c r="F210" s="248"/>
      <c r="G210" s="246">
        <v>2951181409.0500002</v>
      </c>
      <c r="H210" s="246"/>
      <c r="I210" s="246"/>
      <c r="J210" s="246"/>
      <c r="K210" s="246"/>
      <c r="L210" s="246"/>
      <c r="M210" s="246"/>
      <c r="N210" s="246"/>
      <c r="O210" s="246"/>
      <c r="P210" s="246"/>
      <c r="Q210" s="246"/>
      <c r="R210" s="244">
        <v>1</v>
      </c>
      <c r="S210" s="244"/>
      <c r="T210" s="244"/>
      <c r="U210" s="244"/>
      <c r="V210" s="244"/>
      <c r="W210" s="244"/>
      <c r="X210" s="244"/>
      <c r="Y210" s="244"/>
      <c r="Z210" s="244"/>
      <c r="AA210" s="244"/>
      <c r="AB210" s="242">
        <v>42987</v>
      </c>
      <c r="AC210" s="242"/>
      <c r="AD210" s="242"/>
      <c r="AE210" s="242"/>
      <c r="AF210" s="242"/>
      <c r="AG210" s="242"/>
      <c r="AH210" s="242"/>
      <c r="AI210" s="242"/>
      <c r="AJ210" s="242"/>
      <c r="AK210" s="244">
        <v>1</v>
      </c>
      <c r="AL210" s="244"/>
      <c r="AM210" s="244"/>
      <c r="AN210" s="244"/>
      <c r="AO210" s="244"/>
      <c r="AP210" s="244"/>
    </row>
    <row r="211" spans="2:44" s="1" customFormat="1" ht="9" customHeight="1" x14ac:dyDescent="0.15"/>
    <row r="212" spans="2:44" s="1" customFormat="1" ht="19.149999999999999" customHeight="1" x14ac:dyDescent="0.15">
      <c r="B212" s="234" t="s">
        <v>1199</v>
      </c>
      <c r="C212" s="234"/>
      <c r="D212" s="234"/>
      <c r="E212" s="234"/>
      <c r="F212" s="234"/>
      <c r="G212" s="234"/>
      <c r="H212" s="234"/>
      <c r="I212" s="234"/>
      <c r="J212" s="234"/>
      <c r="K212" s="234"/>
      <c r="L212" s="234"/>
      <c r="M212" s="234"/>
      <c r="N212" s="234"/>
      <c r="O212" s="234"/>
      <c r="P212" s="234"/>
      <c r="Q212" s="234"/>
      <c r="R212" s="234"/>
      <c r="S212" s="234"/>
      <c r="T212" s="234"/>
      <c r="U212" s="234"/>
      <c r="V212" s="234"/>
      <c r="W212" s="234"/>
      <c r="X212" s="234"/>
      <c r="Y212" s="234"/>
      <c r="Z212" s="234"/>
      <c r="AA212" s="234"/>
      <c r="AB212" s="234"/>
      <c r="AC212" s="234"/>
      <c r="AD212" s="234"/>
      <c r="AE212" s="234"/>
      <c r="AF212" s="234"/>
      <c r="AG212" s="234"/>
      <c r="AH212" s="234"/>
      <c r="AI212" s="234"/>
      <c r="AJ212" s="234"/>
      <c r="AK212" s="234"/>
      <c r="AL212" s="234"/>
      <c r="AM212" s="234"/>
      <c r="AN212" s="234"/>
      <c r="AO212" s="234"/>
      <c r="AP212" s="234"/>
      <c r="AQ212" s="234"/>
      <c r="AR212" s="234"/>
    </row>
    <row r="213" spans="2:44" s="1" customFormat="1" ht="7.9" customHeight="1" x14ac:dyDescent="0.15"/>
    <row r="214" spans="2:44" s="1" customFormat="1" ht="12.2" customHeight="1" x14ac:dyDescent="0.15">
      <c r="B214" s="248"/>
      <c r="C214" s="248"/>
      <c r="D214" s="248"/>
      <c r="E214" s="248"/>
      <c r="F214" s="232" t="s">
        <v>1076</v>
      </c>
      <c r="G214" s="232"/>
      <c r="H214" s="232"/>
      <c r="I214" s="232"/>
      <c r="J214" s="232"/>
      <c r="K214" s="232"/>
      <c r="L214" s="232"/>
      <c r="M214" s="232"/>
      <c r="N214" s="232"/>
      <c r="O214" s="232"/>
      <c r="P214" s="232"/>
      <c r="Q214" s="232" t="s">
        <v>1077</v>
      </c>
      <c r="R214" s="232"/>
      <c r="S214" s="232"/>
      <c r="T214" s="232"/>
      <c r="U214" s="232"/>
      <c r="V214" s="232"/>
      <c r="W214" s="232"/>
      <c r="X214" s="232"/>
      <c r="Y214" s="232"/>
      <c r="Z214" s="232"/>
      <c r="AA214" s="232" t="s">
        <v>1078</v>
      </c>
      <c r="AB214" s="232"/>
      <c r="AC214" s="232"/>
      <c r="AD214" s="232"/>
      <c r="AE214" s="232"/>
      <c r="AF214" s="232"/>
      <c r="AG214" s="232"/>
      <c r="AH214" s="232"/>
      <c r="AI214" s="232"/>
      <c r="AJ214" s="232" t="s">
        <v>1077</v>
      </c>
      <c r="AK214" s="232"/>
      <c r="AL214" s="232"/>
      <c r="AM214" s="232"/>
      <c r="AN214" s="232"/>
      <c r="AO214" s="232"/>
      <c r="AP214" s="232"/>
    </row>
    <row r="215" spans="2:44" s="1" customFormat="1" ht="12.2" customHeight="1" x14ac:dyDescent="0.15">
      <c r="B215" s="247" t="s">
        <v>1153</v>
      </c>
      <c r="C215" s="247"/>
      <c r="D215" s="247"/>
      <c r="E215" s="247"/>
      <c r="F215" s="245">
        <v>2951181409.0500002</v>
      </c>
      <c r="G215" s="245"/>
      <c r="H215" s="245"/>
      <c r="I215" s="245"/>
      <c r="J215" s="245"/>
      <c r="K215" s="245"/>
      <c r="L215" s="245"/>
      <c r="M215" s="245"/>
      <c r="N215" s="245"/>
      <c r="O215" s="245"/>
      <c r="P215" s="245"/>
      <c r="Q215" s="243">
        <v>1</v>
      </c>
      <c r="R215" s="243"/>
      <c r="S215" s="243"/>
      <c r="T215" s="243"/>
      <c r="U215" s="243"/>
      <c r="V215" s="243"/>
      <c r="W215" s="243"/>
      <c r="X215" s="243"/>
      <c r="Y215" s="243"/>
      <c r="Z215" s="243"/>
      <c r="AA215" s="241">
        <v>42987</v>
      </c>
      <c r="AB215" s="241"/>
      <c r="AC215" s="241"/>
      <c r="AD215" s="241"/>
      <c r="AE215" s="241"/>
      <c r="AF215" s="241"/>
      <c r="AG215" s="241"/>
      <c r="AH215" s="241"/>
      <c r="AI215" s="241"/>
      <c r="AJ215" s="243">
        <v>1</v>
      </c>
      <c r="AK215" s="243"/>
      <c r="AL215" s="243"/>
      <c r="AM215" s="243"/>
      <c r="AN215" s="243"/>
      <c r="AO215" s="243"/>
      <c r="AP215" s="243"/>
    </row>
    <row r="216" spans="2:44" s="1" customFormat="1" ht="12.2" customHeight="1" x14ac:dyDescent="0.15">
      <c r="B216" s="248"/>
      <c r="C216" s="248"/>
      <c r="D216" s="248"/>
      <c r="E216" s="248"/>
      <c r="F216" s="246">
        <v>2951181409.0500002</v>
      </c>
      <c r="G216" s="246"/>
      <c r="H216" s="246"/>
      <c r="I216" s="246"/>
      <c r="J216" s="246"/>
      <c r="K216" s="246"/>
      <c r="L216" s="246"/>
      <c r="M216" s="246"/>
      <c r="N216" s="246"/>
      <c r="O216" s="246"/>
      <c r="P216" s="246"/>
      <c r="Q216" s="244">
        <v>1</v>
      </c>
      <c r="R216" s="244"/>
      <c r="S216" s="244"/>
      <c r="T216" s="244"/>
      <c r="U216" s="244"/>
      <c r="V216" s="244"/>
      <c r="W216" s="244"/>
      <c r="X216" s="244"/>
      <c r="Y216" s="244"/>
      <c r="Z216" s="244"/>
      <c r="AA216" s="242">
        <v>42987</v>
      </c>
      <c r="AB216" s="242"/>
      <c r="AC216" s="242"/>
      <c r="AD216" s="242"/>
      <c r="AE216" s="242"/>
      <c r="AF216" s="242"/>
      <c r="AG216" s="242"/>
      <c r="AH216" s="242"/>
      <c r="AI216" s="242"/>
      <c r="AJ216" s="244">
        <v>1</v>
      </c>
      <c r="AK216" s="244"/>
      <c r="AL216" s="244"/>
      <c r="AM216" s="244"/>
      <c r="AN216" s="244"/>
      <c r="AO216" s="244"/>
      <c r="AP216" s="244"/>
    </row>
    <row r="217" spans="2:44" s="1" customFormat="1" ht="17.649999999999999" customHeight="1" x14ac:dyDescent="0.15"/>
    <row r="218" spans="2:44" s="1" customFormat="1" ht="19.149999999999999" customHeight="1" x14ac:dyDescent="0.15">
      <c r="B218" s="234" t="s">
        <v>1200</v>
      </c>
      <c r="C218" s="234"/>
      <c r="D218" s="234"/>
      <c r="E218" s="234"/>
      <c r="F218" s="234"/>
      <c r="G218" s="234"/>
      <c r="H218" s="234"/>
      <c r="I218" s="234"/>
      <c r="J218" s="234"/>
      <c r="K218" s="234"/>
      <c r="L218" s="234"/>
      <c r="M218" s="234"/>
      <c r="N218" s="234"/>
      <c r="O218" s="234"/>
      <c r="P218" s="234"/>
      <c r="Q218" s="234"/>
      <c r="R218" s="234"/>
      <c r="S218" s="234"/>
      <c r="T218" s="234"/>
      <c r="U218" s="234"/>
      <c r="V218" s="234"/>
      <c r="W218" s="234"/>
      <c r="X218" s="234"/>
      <c r="Y218" s="234"/>
      <c r="Z218" s="234"/>
      <c r="AA218" s="234"/>
      <c r="AB218" s="234"/>
      <c r="AC218" s="234"/>
      <c r="AD218" s="234"/>
      <c r="AE218" s="234"/>
      <c r="AF218" s="234"/>
      <c r="AG218" s="234"/>
      <c r="AH218" s="234"/>
      <c r="AI218" s="234"/>
      <c r="AJ218" s="234"/>
      <c r="AK218" s="234"/>
      <c r="AL218" s="234"/>
      <c r="AM218" s="234"/>
      <c r="AN218" s="234"/>
      <c r="AO218" s="234"/>
      <c r="AP218" s="234"/>
      <c r="AQ218" s="234"/>
      <c r="AR218" s="234"/>
    </row>
    <row r="219" spans="2:44" s="1" customFormat="1" ht="6.95" customHeight="1" x14ac:dyDescent="0.15"/>
    <row r="220" spans="2:44" s="1" customFormat="1" ht="13.35" customHeight="1" x14ac:dyDescent="0.15">
      <c r="B220" s="248"/>
      <c r="C220" s="248"/>
      <c r="D220" s="232" t="s">
        <v>1076</v>
      </c>
      <c r="E220" s="232"/>
      <c r="F220" s="232"/>
      <c r="G220" s="232"/>
      <c r="H220" s="232"/>
      <c r="I220" s="232"/>
      <c r="J220" s="232"/>
      <c r="K220" s="232"/>
      <c r="L220" s="232"/>
      <c r="M220" s="232"/>
      <c r="N220" s="232"/>
      <c r="O220" s="232" t="s">
        <v>1077</v>
      </c>
      <c r="P220" s="232"/>
      <c r="Q220" s="232"/>
      <c r="R220" s="232"/>
      <c r="S220" s="232"/>
      <c r="T220" s="232"/>
      <c r="U220" s="232"/>
      <c r="V220" s="232"/>
      <c r="W220" s="232"/>
      <c r="X220" s="232"/>
      <c r="Y220" s="232" t="s">
        <v>1078</v>
      </c>
      <c r="Z220" s="232"/>
      <c r="AA220" s="232"/>
      <c r="AB220" s="232"/>
      <c r="AC220" s="232"/>
      <c r="AD220" s="232"/>
      <c r="AE220" s="232"/>
      <c r="AF220" s="232"/>
      <c r="AG220" s="232"/>
      <c r="AH220" s="232" t="s">
        <v>1077</v>
      </c>
      <c r="AI220" s="232"/>
      <c r="AJ220" s="232"/>
      <c r="AK220" s="232"/>
      <c r="AL220" s="232"/>
      <c r="AM220" s="232"/>
      <c r="AN220" s="232"/>
      <c r="AO220" s="232"/>
    </row>
    <row r="221" spans="2:44" s="1" customFormat="1" ht="12.2" customHeight="1" x14ac:dyDescent="0.15">
      <c r="B221" s="247" t="s">
        <v>1154</v>
      </c>
      <c r="C221" s="247"/>
      <c r="D221" s="245">
        <v>2818104652.0799999</v>
      </c>
      <c r="E221" s="245"/>
      <c r="F221" s="245"/>
      <c r="G221" s="245"/>
      <c r="H221" s="245"/>
      <c r="I221" s="245"/>
      <c r="J221" s="245"/>
      <c r="K221" s="245"/>
      <c r="L221" s="245"/>
      <c r="M221" s="245"/>
      <c r="N221" s="245"/>
      <c r="O221" s="243">
        <v>0.95490729354626902</v>
      </c>
      <c r="P221" s="243"/>
      <c r="Q221" s="243"/>
      <c r="R221" s="243"/>
      <c r="S221" s="243"/>
      <c r="T221" s="243"/>
      <c r="U221" s="243"/>
      <c r="V221" s="243"/>
      <c r="W221" s="243"/>
      <c r="X221" s="243"/>
      <c r="Y221" s="241">
        <v>41442</v>
      </c>
      <c r="Z221" s="241"/>
      <c r="AA221" s="241"/>
      <c r="AB221" s="241"/>
      <c r="AC221" s="241"/>
      <c r="AD221" s="241"/>
      <c r="AE221" s="241"/>
      <c r="AF221" s="241"/>
      <c r="AG221" s="241"/>
      <c r="AH221" s="243">
        <v>0.96405890152836904</v>
      </c>
      <c r="AI221" s="243"/>
      <c r="AJ221" s="243"/>
      <c r="AK221" s="243"/>
      <c r="AL221" s="243"/>
      <c r="AM221" s="243"/>
      <c r="AN221" s="243"/>
      <c r="AO221" s="243"/>
    </row>
    <row r="222" spans="2:44" s="1" customFormat="1" ht="12.2" customHeight="1" x14ac:dyDescent="0.15">
      <c r="B222" s="247" t="s">
        <v>1155</v>
      </c>
      <c r="C222" s="247"/>
      <c r="D222" s="245">
        <v>96141431.689999998</v>
      </c>
      <c r="E222" s="245"/>
      <c r="F222" s="245"/>
      <c r="G222" s="245"/>
      <c r="H222" s="245"/>
      <c r="I222" s="245"/>
      <c r="J222" s="245"/>
      <c r="K222" s="245"/>
      <c r="L222" s="245"/>
      <c r="M222" s="245"/>
      <c r="N222" s="245"/>
      <c r="O222" s="243">
        <v>3.2577269359035502E-2</v>
      </c>
      <c r="P222" s="243"/>
      <c r="Q222" s="243"/>
      <c r="R222" s="243"/>
      <c r="S222" s="243"/>
      <c r="T222" s="243"/>
      <c r="U222" s="243"/>
      <c r="V222" s="243"/>
      <c r="W222" s="243"/>
      <c r="X222" s="243"/>
      <c r="Y222" s="241">
        <v>625</v>
      </c>
      <c r="Z222" s="241"/>
      <c r="AA222" s="241"/>
      <c r="AB222" s="241"/>
      <c r="AC222" s="241"/>
      <c r="AD222" s="241"/>
      <c r="AE222" s="241"/>
      <c r="AF222" s="241"/>
      <c r="AG222" s="241"/>
      <c r="AH222" s="243">
        <v>1.4539279317002799E-2</v>
      </c>
      <c r="AI222" s="243"/>
      <c r="AJ222" s="243"/>
      <c r="AK222" s="243"/>
      <c r="AL222" s="243"/>
      <c r="AM222" s="243"/>
      <c r="AN222" s="243"/>
      <c r="AO222" s="243"/>
    </row>
    <row r="223" spans="2:44" s="1" customFormat="1" ht="12.2" customHeight="1" x14ac:dyDescent="0.15">
      <c r="B223" s="247" t="s">
        <v>1156</v>
      </c>
      <c r="C223" s="247"/>
      <c r="D223" s="245">
        <v>36935325.280000001</v>
      </c>
      <c r="E223" s="245"/>
      <c r="F223" s="245"/>
      <c r="G223" s="245"/>
      <c r="H223" s="245"/>
      <c r="I223" s="245"/>
      <c r="J223" s="245"/>
      <c r="K223" s="245"/>
      <c r="L223" s="245"/>
      <c r="M223" s="245"/>
      <c r="N223" s="245"/>
      <c r="O223" s="243">
        <v>1.25154370946954E-2</v>
      </c>
      <c r="P223" s="243"/>
      <c r="Q223" s="243"/>
      <c r="R223" s="243"/>
      <c r="S223" s="243"/>
      <c r="T223" s="243"/>
      <c r="U223" s="243"/>
      <c r="V223" s="243"/>
      <c r="W223" s="243"/>
      <c r="X223" s="243"/>
      <c r="Y223" s="241">
        <v>920</v>
      </c>
      <c r="Z223" s="241"/>
      <c r="AA223" s="241"/>
      <c r="AB223" s="241"/>
      <c r="AC223" s="241"/>
      <c r="AD223" s="241"/>
      <c r="AE223" s="241"/>
      <c r="AF223" s="241"/>
      <c r="AG223" s="241"/>
      <c r="AH223" s="243">
        <v>2.1401819154628101E-2</v>
      </c>
      <c r="AI223" s="243"/>
      <c r="AJ223" s="243"/>
      <c r="AK223" s="243"/>
      <c r="AL223" s="243"/>
      <c r="AM223" s="243"/>
      <c r="AN223" s="243"/>
      <c r="AO223" s="243"/>
    </row>
    <row r="224" spans="2:44" s="1" customFormat="1" ht="12.2" customHeight="1" x14ac:dyDescent="0.15">
      <c r="B224" s="248"/>
      <c r="C224" s="248"/>
      <c r="D224" s="246">
        <v>2951181409.0500002</v>
      </c>
      <c r="E224" s="246"/>
      <c r="F224" s="246"/>
      <c r="G224" s="246"/>
      <c r="H224" s="246"/>
      <c r="I224" s="246"/>
      <c r="J224" s="246"/>
      <c r="K224" s="246"/>
      <c r="L224" s="246"/>
      <c r="M224" s="246"/>
      <c r="N224" s="246"/>
      <c r="O224" s="244">
        <v>1</v>
      </c>
      <c r="P224" s="244"/>
      <c r="Q224" s="244"/>
      <c r="R224" s="244"/>
      <c r="S224" s="244"/>
      <c r="T224" s="244"/>
      <c r="U224" s="244"/>
      <c r="V224" s="244"/>
      <c r="W224" s="244"/>
      <c r="X224" s="244"/>
      <c r="Y224" s="242">
        <v>42987</v>
      </c>
      <c r="Z224" s="242"/>
      <c r="AA224" s="242"/>
      <c r="AB224" s="242"/>
      <c r="AC224" s="242"/>
      <c r="AD224" s="242"/>
      <c r="AE224" s="242"/>
      <c r="AF224" s="242"/>
      <c r="AG224" s="242"/>
      <c r="AH224" s="244">
        <v>1</v>
      </c>
      <c r="AI224" s="244"/>
      <c r="AJ224" s="244"/>
      <c r="AK224" s="244"/>
      <c r="AL224" s="244"/>
      <c r="AM224" s="244"/>
      <c r="AN224" s="244"/>
      <c r="AO224" s="244"/>
    </row>
    <row r="225" spans="2:44" s="1" customFormat="1" ht="9" customHeight="1" x14ac:dyDescent="0.15"/>
    <row r="226" spans="2:44" s="1" customFormat="1" ht="19.149999999999999" customHeight="1" x14ac:dyDescent="0.15">
      <c r="B226" s="234" t="s">
        <v>1201</v>
      </c>
      <c r="C226" s="234"/>
      <c r="D226" s="234"/>
      <c r="E226" s="234"/>
      <c r="F226" s="234"/>
      <c r="G226" s="234"/>
      <c r="H226" s="234"/>
      <c r="I226" s="234"/>
      <c r="J226" s="234"/>
      <c r="K226" s="234"/>
      <c r="L226" s="234"/>
      <c r="M226" s="234"/>
      <c r="N226" s="234"/>
      <c r="O226" s="234"/>
      <c r="P226" s="234"/>
      <c r="Q226" s="234"/>
      <c r="R226" s="234"/>
      <c r="S226" s="234"/>
      <c r="T226" s="234"/>
      <c r="U226" s="234"/>
      <c r="V226" s="234"/>
      <c r="W226" s="234"/>
      <c r="X226" s="234"/>
      <c r="Y226" s="234"/>
      <c r="Z226" s="234"/>
      <c r="AA226" s="234"/>
      <c r="AB226" s="234"/>
      <c r="AC226" s="234"/>
      <c r="AD226" s="234"/>
      <c r="AE226" s="234"/>
      <c r="AF226" s="234"/>
      <c r="AG226" s="234"/>
      <c r="AH226" s="234"/>
      <c r="AI226" s="234"/>
      <c r="AJ226" s="234"/>
      <c r="AK226" s="234"/>
      <c r="AL226" s="234"/>
      <c r="AM226" s="234"/>
      <c r="AN226" s="234"/>
      <c r="AO226" s="234"/>
      <c r="AP226" s="234"/>
      <c r="AQ226" s="234"/>
      <c r="AR226" s="234"/>
    </row>
    <row r="227" spans="2:44" s="1" customFormat="1" ht="7.9" customHeight="1" x14ac:dyDescent="0.15"/>
    <row r="228" spans="2:44" s="1" customFormat="1" ht="12.75" customHeight="1" x14ac:dyDescent="0.15">
      <c r="B228" s="12"/>
      <c r="C228" s="232" t="s">
        <v>1076</v>
      </c>
      <c r="D228" s="232"/>
      <c r="E228" s="232"/>
      <c r="F228" s="232"/>
      <c r="G228" s="232"/>
      <c r="H228" s="232"/>
      <c r="I228" s="232"/>
      <c r="J228" s="232"/>
      <c r="K228" s="232"/>
      <c r="L228" s="232"/>
      <c r="M228" s="232"/>
      <c r="N228" s="232" t="s">
        <v>1077</v>
      </c>
      <c r="O228" s="232"/>
      <c r="P228" s="232"/>
      <c r="Q228" s="232"/>
      <c r="R228" s="232"/>
      <c r="S228" s="232"/>
      <c r="T228" s="232"/>
      <c r="U228" s="232"/>
      <c r="V228" s="232"/>
      <c r="W228" s="232"/>
      <c r="X228" s="232" t="s">
        <v>1078</v>
      </c>
      <c r="Y228" s="232"/>
      <c r="Z228" s="232"/>
      <c r="AA228" s="232"/>
      <c r="AB228" s="232"/>
      <c r="AC228" s="232"/>
      <c r="AD228" s="232"/>
      <c r="AE228" s="232"/>
      <c r="AF228" s="232"/>
      <c r="AG228" s="232" t="s">
        <v>1077</v>
      </c>
      <c r="AH228" s="232"/>
      <c r="AI228" s="232"/>
      <c r="AJ228" s="232"/>
      <c r="AK228" s="232"/>
      <c r="AL228" s="232"/>
      <c r="AM228" s="232"/>
      <c r="AN228" s="232"/>
      <c r="AO228" s="232"/>
    </row>
    <row r="229" spans="2:44" s="1" customFormat="1" ht="11.1" customHeight="1" x14ac:dyDescent="0.15">
      <c r="B229" s="6" t="s">
        <v>1157</v>
      </c>
      <c r="C229" s="245">
        <v>119828691.34</v>
      </c>
      <c r="D229" s="245"/>
      <c r="E229" s="245"/>
      <c r="F229" s="245"/>
      <c r="G229" s="245"/>
      <c r="H229" s="245"/>
      <c r="I229" s="245"/>
      <c r="J229" s="245"/>
      <c r="K229" s="245"/>
      <c r="L229" s="245"/>
      <c r="M229" s="245"/>
      <c r="N229" s="243">
        <v>4.0603634521597702E-2</v>
      </c>
      <c r="O229" s="243"/>
      <c r="P229" s="243"/>
      <c r="Q229" s="243"/>
      <c r="R229" s="243"/>
      <c r="S229" s="243"/>
      <c r="T229" s="243"/>
      <c r="U229" s="243"/>
      <c r="V229" s="243"/>
      <c r="W229" s="243"/>
      <c r="X229" s="241">
        <v>6281</v>
      </c>
      <c r="Y229" s="241"/>
      <c r="Z229" s="241"/>
      <c r="AA229" s="241"/>
      <c r="AB229" s="241"/>
      <c r="AC229" s="241"/>
      <c r="AD229" s="241"/>
      <c r="AE229" s="241"/>
      <c r="AF229" s="241"/>
      <c r="AG229" s="243">
        <v>0.14611394142415099</v>
      </c>
      <c r="AH229" s="243"/>
      <c r="AI229" s="243"/>
      <c r="AJ229" s="243"/>
      <c r="AK229" s="243"/>
      <c r="AL229" s="243"/>
      <c r="AM229" s="243"/>
      <c r="AN229" s="243"/>
      <c r="AO229" s="243"/>
    </row>
    <row r="230" spans="2:44" s="1" customFormat="1" ht="11.1" customHeight="1" x14ac:dyDescent="0.15">
      <c r="B230" s="6" t="s">
        <v>1158</v>
      </c>
      <c r="C230" s="245">
        <v>233106590.11000001</v>
      </c>
      <c r="D230" s="245"/>
      <c r="E230" s="245"/>
      <c r="F230" s="245"/>
      <c r="G230" s="245"/>
      <c r="H230" s="245"/>
      <c r="I230" s="245"/>
      <c r="J230" s="245"/>
      <c r="K230" s="245"/>
      <c r="L230" s="245"/>
      <c r="M230" s="245"/>
      <c r="N230" s="243">
        <v>7.8987550340064702E-2</v>
      </c>
      <c r="O230" s="243"/>
      <c r="P230" s="243"/>
      <c r="Q230" s="243"/>
      <c r="R230" s="243"/>
      <c r="S230" s="243"/>
      <c r="T230" s="243"/>
      <c r="U230" s="243"/>
      <c r="V230" s="243"/>
      <c r="W230" s="243"/>
      <c r="X230" s="241">
        <v>6093</v>
      </c>
      <c r="Y230" s="241"/>
      <c r="Z230" s="241"/>
      <c r="AA230" s="241"/>
      <c r="AB230" s="241"/>
      <c r="AC230" s="241"/>
      <c r="AD230" s="241"/>
      <c r="AE230" s="241"/>
      <c r="AF230" s="241"/>
      <c r="AG230" s="243">
        <v>0.14174052620559699</v>
      </c>
      <c r="AH230" s="243"/>
      <c r="AI230" s="243"/>
      <c r="AJ230" s="243"/>
      <c r="AK230" s="243"/>
      <c r="AL230" s="243"/>
      <c r="AM230" s="243"/>
      <c r="AN230" s="243"/>
      <c r="AO230" s="243"/>
    </row>
    <row r="231" spans="2:44" s="1" customFormat="1" ht="11.1" customHeight="1" x14ac:dyDescent="0.15">
      <c r="B231" s="6" t="s">
        <v>1159</v>
      </c>
      <c r="C231" s="245">
        <v>299404238.54000098</v>
      </c>
      <c r="D231" s="245"/>
      <c r="E231" s="245"/>
      <c r="F231" s="245"/>
      <c r="G231" s="245"/>
      <c r="H231" s="245"/>
      <c r="I231" s="245"/>
      <c r="J231" s="245"/>
      <c r="K231" s="245"/>
      <c r="L231" s="245"/>
      <c r="M231" s="245"/>
      <c r="N231" s="243">
        <v>0.101452332825714</v>
      </c>
      <c r="O231" s="243"/>
      <c r="P231" s="243"/>
      <c r="Q231" s="243"/>
      <c r="R231" s="243"/>
      <c r="S231" s="243"/>
      <c r="T231" s="243"/>
      <c r="U231" s="243"/>
      <c r="V231" s="243"/>
      <c r="W231" s="243"/>
      <c r="X231" s="241">
        <v>5455</v>
      </c>
      <c r="Y231" s="241"/>
      <c r="Z231" s="241"/>
      <c r="AA231" s="241"/>
      <c r="AB231" s="241"/>
      <c r="AC231" s="241"/>
      <c r="AD231" s="241"/>
      <c r="AE231" s="241"/>
      <c r="AF231" s="241"/>
      <c r="AG231" s="243">
        <v>0.12689882987880099</v>
      </c>
      <c r="AH231" s="243"/>
      <c r="AI231" s="243"/>
      <c r="AJ231" s="243"/>
      <c r="AK231" s="243"/>
      <c r="AL231" s="243"/>
      <c r="AM231" s="243"/>
      <c r="AN231" s="243"/>
      <c r="AO231" s="243"/>
    </row>
    <row r="232" spans="2:44" s="1" customFormat="1" ht="11.1" customHeight="1" x14ac:dyDescent="0.15">
      <c r="B232" s="6" t="s">
        <v>1160</v>
      </c>
      <c r="C232" s="245">
        <v>326383813.55000001</v>
      </c>
      <c r="D232" s="245"/>
      <c r="E232" s="245"/>
      <c r="F232" s="245"/>
      <c r="G232" s="245"/>
      <c r="H232" s="245"/>
      <c r="I232" s="245"/>
      <c r="J232" s="245"/>
      <c r="K232" s="245"/>
      <c r="L232" s="245"/>
      <c r="M232" s="245"/>
      <c r="N232" s="243">
        <v>0.110594290323571</v>
      </c>
      <c r="O232" s="243"/>
      <c r="P232" s="243"/>
      <c r="Q232" s="243"/>
      <c r="R232" s="243"/>
      <c r="S232" s="243"/>
      <c r="T232" s="243"/>
      <c r="U232" s="243"/>
      <c r="V232" s="243"/>
      <c r="W232" s="243"/>
      <c r="X232" s="241">
        <v>4935</v>
      </c>
      <c r="Y232" s="241"/>
      <c r="Z232" s="241"/>
      <c r="AA232" s="241"/>
      <c r="AB232" s="241"/>
      <c r="AC232" s="241"/>
      <c r="AD232" s="241"/>
      <c r="AE232" s="241"/>
      <c r="AF232" s="241"/>
      <c r="AG232" s="243">
        <v>0.114802149487054</v>
      </c>
      <c r="AH232" s="243"/>
      <c r="AI232" s="243"/>
      <c r="AJ232" s="243"/>
      <c r="AK232" s="243"/>
      <c r="AL232" s="243"/>
      <c r="AM232" s="243"/>
      <c r="AN232" s="243"/>
      <c r="AO232" s="243"/>
    </row>
    <row r="233" spans="2:44" s="1" customFormat="1" ht="11.1" customHeight="1" x14ac:dyDescent="0.15">
      <c r="B233" s="6" t="s">
        <v>1161</v>
      </c>
      <c r="C233" s="245">
        <v>381997144.69</v>
      </c>
      <c r="D233" s="245"/>
      <c r="E233" s="245"/>
      <c r="F233" s="245"/>
      <c r="G233" s="245"/>
      <c r="H233" s="245"/>
      <c r="I233" s="245"/>
      <c r="J233" s="245"/>
      <c r="K233" s="245"/>
      <c r="L233" s="245"/>
      <c r="M233" s="245"/>
      <c r="N233" s="243">
        <v>0.12943872020831401</v>
      </c>
      <c r="O233" s="243"/>
      <c r="P233" s="243"/>
      <c r="Q233" s="243"/>
      <c r="R233" s="243"/>
      <c r="S233" s="243"/>
      <c r="T233" s="243"/>
      <c r="U233" s="243"/>
      <c r="V233" s="243"/>
      <c r="W233" s="243"/>
      <c r="X233" s="241">
        <v>4835</v>
      </c>
      <c r="Y233" s="241"/>
      <c r="Z233" s="241"/>
      <c r="AA233" s="241"/>
      <c r="AB233" s="241"/>
      <c r="AC233" s="241"/>
      <c r="AD233" s="241"/>
      <c r="AE233" s="241"/>
      <c r="AF233" s="241"/>
      <c r="AG233" s="243">
        <v>0.11247586479633399</v>
      </c>
      <c r="AH233" s="243"/>
      <c r="AI233" s="243"/>
      <c r="AJ233" s="243"/>
      <c r="AK233" s="243"/>
      <c r="AL233" s="243"/>
      <c r="AM233" s="243"/>
      <c r="AN233" s="243"/>
      <c r="AO233" s="243"/>
    </row>
    <row r="234" spans="2:44" s="1" customFormat="1" ht="11.1" customHeight="1" x14ac:dyDescent="0.15">
      <c r="B234" s="6" t="s">
        <v>1162</v>
      </c>
      <c r="C234" s="245">
        <v>392995012.98000002</v>
      </c>
      <c r="D234" s="245"/>
      <c r="E234" s="245"/>
      <c r="F234" s="245"/>
      <c r="G234" s="245"/>
      <c r="H234" s="245"/>
      <c r="I234" s="245"/>
      <c r="J234" s="245"/>
      <c r="K234" s="245"/>
      <c r="L234" s="245"/>
      <c r="M234" s="245"/>
      <c r="N234" s="243">
        <v>0.13316531873467799</v>
      </c>
      <c r="O234" s="243"/>
      <c r="P234" s="243"/>
      <c r="Q234" s="243"/>
      <c r="R234" s="243"/>
      <c r="S234" s="243"/>
      <c r="T234" s="243"/>
      <c r="U234" s="243"/>
      <c r="V234" s="243"/>
      <c r="W234" s="243"/>
      <c r="X234" s="241">
        <v>4500</v>
      </c>
      <c r="Y234" s="241"/>
      <c r="Z234" s="241"/>
      <c r="AA234" s="241"/>
      <c r="AB234" s="241"/>
      <c r="AC234" s="241"/>
      <c r="AD234" s="241"/>
      <c r="AE234" s="241"/>
      <c r="AF234" s="241"/>
      <c r="AG234" s="243">
        <v>0.10468281108242</v>
      </c>
      <c r="AH234" s="243"/>
      <c r="AI234" s="243"/>
      <c r="AJ234" s="243"/>
      <c r="AK234" s="243"/>
      <c r="AL234" s="243"/>
      <c r="AM234" s="243"/>
      <c r="AN234" s="243"/>
      <c r="AO234" s="243"/>
    </row>
    <row r="235" spans="2:44" s="1" customFormat="1" ht="11.1" customHeight="1" x14ac:dyDescent="0.15">
      <c r="B235" s="6" t="s">
        <v>1163</v>
      </c>
      <c r="C235" s="245">
        <v>411236655.72999901</v>
      </c>
      <c r="D235" s="245"/>
      <c r="E235" s="245"/>
      <c r="F235" s="245"/>
      <c r="G235" s="245"/>
      <c r="H235" s="245"/>
      <c r="I235" s="245"/>
      <c r="J235" s="245"/>
      <c r="K235" s="245"/>
      <c r="L235" s="245"/>
      <c r="M235" s="245"/>
      <c r="N235" s="243">
        <v>0.13934645104123899</v>
      </c>
      <c r="O235" s="243"/>
      <c r="P235" s="243"/>
      <c r="Q235" s="243"/>
      <c r="R235" s="243"/>
      <c r="S235" s="243"/>
      <c r="T235" s="243"/>
      <c r="U235" s="243"/>
      <c r="V235" s="243"/>
      <c r="W235" s="243"/>
      <c r="X235" s="241">
        <v>4119</v>
      </c>
      <c r="Y235" s="241"/>
      <c r="Z235" s="241"/>
      <c r="AA235" s="241"/>
      <c r="AB235" s="241"/>
      <c r="AC235" s="241"/>
      <c r="AD235" s="241"/>
      <c r="AE235" s="241"/>
      <c r="AF235" s="241"/>
      <c r="AG235" s="243">
        <v>9.5819666410775398E-2</v>
      </c>
      <c r="AH235" s="243"/>
      <c r="AI235" s="243"/>
      <c r="AJ235" s="243"/>
      <c r="AK235" s="243"/>
      <c r="AL235" s="243"/>
      <c r="AM235" s="243"/>
      <c r="AN235" s="243"/>
      <c r="AO235" s="243"/>
    </row>
    <row r="236" spans="2:44" s="1" customFormat="1" ht="11.1" customHeight="1" x14ac:dyDescent="0.15">
      <c r="B236" s="6" t="s">
        <v>1164</v>
      </c>
      <c r="C236" s="245">
        <v>375337461.90999901</v>
      </c>
      <c r="D236" s="245"/>
      <c r="E236" s="245"/>
      <c r="F236" s="245"/>
      <c r="G236" s="245"/>
      <c r="H236" s="245"/>
      <c r="I236" s="245"/>
      <c r="J236" s="245"/>
      <c r="K236" s="245"/>
      <c r="L236" s="245"/>
      <c r="M236" s="245"/>
      <c r="N236" s="243">
        <v>0.12718210434607699</v>
      </c>
      <c r="O236" s="243"/>
      <c r="P236" s="243"/>
      <c r="Q236" s="243"/>
      <c r="R236" s="243"/>
      <c r="S236" s="243"/>
      <c r="T236" s="243"/>
      <c r="U236" s="243"/>
      <c r="V236" s="243"/>
      <c r="W236" s="243"/>
      <c r="X236" s="241">
        <v>3401</v>
      </c>
      <c r="Y236" s="241"/>
      <c r="Z236" s="241"/>
      <c r="AA236" s="241"/>
      <c r="AB236" s="241"/>
      <c r="AC236" s="241"/>
      <c r="AD236" s="241"/>
      <c r="AE236" s="241"/>
      <c r="AF236" s="241"/>
      <c r="AG236" s="243">
        <v>7.9116942331402498E-2</v>
      </c>
      <c r="AH236" s="243"/>
      <c r="AI236" s="243"/>
      <c r="AJ236" s="243"/>
      <c r="AK236" s="243"/>
      <c r="AL236" s="243"/>
      <c r="AM236" s="243"/>
      <c r="AN236" s="243"/>
      <c r="AO236" s="243"/>
    </row>
    <row r="237" spans="2:44" s="1" customFormat="1" ht="11.1" customHeight="1" x14ac:dyDescent="0.15">
      <c r="B237" s="6" t="s">
        <v>1165</v>
      </c>
      <c r="C237" s="245">
        <v>259795618.28</v>
      </c>
      <c r="D237" s="245"/>
      <c r="E237" s="245"/>
      <c r="F237" s="245"/>
      <c r="G237" s="245"/>
      <c r="H237" s="245"/>
      <c r="I237" s="245"/>
      <c r="J237" s="245"/>
      <c r="K237" s="245"/>
      <c r="L237" s="245"/>
      <c r="M237" s="245"/>
      <c r="N237" s="243">
        <v>8.8031056811119404E-2</v>
      </c>
      <c r="O237" s="243"/>
      <c r="P237" s="243"/>
      <c r="Q237" s="243"/>
      <c r="R237" s="243"/>
      <c r="S237" s="243"/>
      <c r="T237" s="243"/>
      <c r="U237" s="243"/>
      <c r="V237" s="243"/>
      <c r="W237" s="243"/>
      <c r="X237" s="241">
        <v>2098</v>
      </c>
      <c r="Y237" s="241"/>
      <c r="Z237" s="241"/>
      <c r="AA237" s="241"/>
      <c r="AB237" s="241"/>
      <c r="AC237" s="241"/>
      <c r="AD237" s="241"/>
      <c r="AE237" s="241"/>
      <c r="AF237" s="241"/>
      <c r="AG237" s="243">
        <v>4.8805452811315098E-2</v>
      </c>
      <c r="AH237" s="243"/>
      <c r="AI237" s="243"/>
      <c r="AJ237" s="243"/>
      <c r="AK237" s="243"/>
      <c r="AL237" s="243"/>
      <c r="AM237" s="243"/>
      <c r="AN237" s="243"/>
      <c r="AO237" s="243"/>
    </row>
    <row r="238" spans="2:44" s="1" customFormat="1" ht="11.1" customHeight="1" x14ac:dyDescent="0.15">
      <c r="B238" s="6" t="s">
        <v>1166</v>
      </c>
      <c r="C238" s="245">
        <v>106602840.72</v>
      </c>
      <c r="D238" s="245"/>
      <c r="E238" s="245"/>
      <c r="F238" s="245"/>
      <c r="G238" s="245"/>
      <c r="H238" s="245"/>
      <c r="I238" s="245"/>
      <c r="J238" s="245"/>
      <c r="K238" s="245"/>
      <c r="L238" s="245"/>
      <c r="M238" s="245"/>
      <c r="N238" s="243">
        <v>3.61220900867344E-2</v>
      </c>
      <c r="O238" s="243"/>
      <c r="P238" s="243"/>
      <c r="Q238" s="243"/>
      <c r="R238" s="243"/>
      <c r="S238" s="243"/>
      <c r="T238" s="243"/>
      <c r="U238" s="243"/>
      <c r="V238" s="243"/>
      <c r="W238" s="243"/>
      <c r="X238" s="241">
        <v>731</v>
      </c>
      <c r="Y238" s="241"/>
      <c r="Z238" s="241"/>
      <c r="AA238" s="241"/>
      <c r="AB238" s="241"/>
      <c r="AC238" s="241"/>
      <c r="AD238" s="241"/>
      <c r="AE238" s="241"/>
      <c r="AF238" s="241"/>
      <c r="AG238" s="243">
        <v>1.7005141089166498E-2</v>
      </c>
      <c r="AH238" s="243"/>
      <c r="AI238" s="243"/>
      <c r="AJ238" s="243"/>
      <c r="AK238" s="243"/>
      <c r="AL238" s="243"/>
      <c r="AM238" s="243"/>
      <c r="AN238" s="243"/>
      <c r="AO238" s="243"/>
    </row>
    <row r="239" spans="2:44" s="1" customFormat="1" ht="11.1" customHeight="1" x14ac:dyDescent="0.15">
      <c r="B239" s="6" t="s">
        <v>1167</v>
      </c>
      <c r="C239" s="245">
        <v>9836459.8100000005</v>
      </c>
      <c r="D239" s="245"/>
      <c r="E239" s="245"/>
      <c r="F239" s="245"/>
      <c r="G239" s="245"/>
      <c r="H239" s="245"/>
      <c r="I239" s="245"/>
      <c r="J239" s="245"/>
      <c r="K239" s="245"/>
      <c r="L239" s="245"/>
      <c r="M239" s="245"/>
      <c r="N239" s="243">
        <v>3.33305834058043E-3</v>
      </c>
      <c r="O239" s="243"/>
      <c r="P239" s="243"/>
      <c r="Q239" s="243"/>
      <c r="R239" s="243"/>
      <c r="S239" s="243"/>
      <c r="T239" s="243"/>
      <c r="U239" s="243"/>
      <c r="V239" s="243"/>
      <c r="W239" s="243"/>
      <c r="X239" s="241">
        <v>100</v>
      </c>
      <c r="Y239" s="241"/>
      <c r="Z239" s="241"/>
      <c r="AA239" s="241"/>
      <c r="AB239" s="241"/>
      <c r="AC239" s="241"/>
      <c r="AD239" s="241"/>
      <c r="AE239" s="241"/>
      <c r="AF239" s="241"/>
      <c r="AG239" s="243">
        <v>2.3262846907204501E-3</v>
      </c>
      <c r="AH239" s="243"/>
      <c r="AI239" s="243"/>
      <c r="AJ239" s="243"/>
      <c r="AK239" s="243"/>
      <c r="AL239" s="243"/>
      <c r="AM239" s="243"/>
      <c r="AN239" s="243"/>
      <c r="AO239" s="243"/>
    </row>
    <row r="240" spans="2:44" s="1" customFormat="1" ht="11.1" customHeight="1" x14ac:dyDescent="0.15">
      <c r="B240" s="6" t="s">
        <v>1168</v>
      </c>
      <c r="C240" s="245">
        <v>6034290.2400000002</v>
      </c>
      <c r="D240" s="245"/>
      <c r="E240" s="245"/>
      <c r="F240" s="245"/>
      <c r="G240" s="245"/>
      <c r="H240" s="245"/>
      <c r="I240" s="245"/>
      <c r="J240" s="245"/>
      <c r="K240" s="245"/>
      <c r="L240" s="245"/>
      <c r="M240" s="245"/>
      <c r="N240" s="243">
        <v>2.0447032573109301E-3</v>
      </c>
      <c r="O240" s="243"/>
      <c r="P240" s="243"/>
      <c r="Q240" s="243"/>
      <c r="R240" s="243"/>
      <c r="S240" s="243"/>
      <c r="T240" s="243"/>
      <c r="U240" s="243"/>
      <c r="V240" s="243"/>
      <c r="W240" s="243"/>
      <c r="X240" s="241">
        <v>54</v>
      </c>
      <c r="Y240" s="241"/>
      <c r="Z240" s="241"/>
      <c r="AA240" s="241"/>
      <c r="AB240" s="241"/>
      <c r="AC240" s="241"/>
      <c r="AD240" s="241"/>
      <c r="AE240" s="241"/>
      <c r="AF240" s="241"/>
      <c r="AG240" s="243">
        <v>1.25619373298904E-3</v>
      </c>
      <c r="AH240" s="243"/>
      <c r="AI240" s="243"/>
      <c r="AJ240" s="243"/>
      <c r="AK240" s="243"/>
      <c r="AL240" s="243"/>
      <c r="AM240" s="243"/>
      <c r="AN240" s="243"/>
      <c r="AO240" s="243"/>
    </row>
    <row r="241" spans="2:44" s="1" customFormat="1" ht="11.1" customHeight="1" x14ac:dyDescent="0.15">
      <c r="B241" s="6" t="s">
        <v>1169</v>
      </c>
      <c r="C241" s="245">
        <v>28622591.149999999</v>
      </c>
      <c r="D241" s="245"/>
      <c r="E241" s="245"/>
      <c r="F241" s="245"/>
      <c r="G241" s="245"/>
      <c r="H241" s="245"/>
      <c r="I241" s="245"/>
      <c r="J241" s="245"/>
      <c r="K241" s="245"/>
      <c r="L241" s="245"/>
      <c r="M241" s="245"/>
      <c r="N241" s="243">
        <v>9.6986891629999104E-3</v>
      </c>
      <c r="O241" s="243"/>
      <c r="P241" s="243"/>
      <c r="Q241" s="243"/>
      <c r="R241" s="243"/>
      <c r="S241" s="243"/>
      <c r="T241" s="243"/>
      <c r="U241" s="243"/>
      <c r="V241" s="243"/>
      <c r="W241" s="243"/>
      <c r="X241" s="241">
        <v>385</v>
      </c>
      <c r="Y241" s="241"/>
      <c r="Z241" s="241"/>
      <c r="AA241" s="241"/>
      <c r="AB241" s="241"/>
      <c r="AC241" s="241"/>
      <c r="AD241" s="241"/>
      <c r="AE241" s="241"/>
      <c r="AF241" s="241"/>
      <c r="AG241" s="243">
        <v>8.9561960592737296E-3</v>
      </c>
      <c r="AH241" s="243"/>
      <c r="AI241" s="243"/>
      <c r="AJ241" s="243"/>
      <c r="AK241" s="243"/>
      <c r="AL241" s="243"/>
      <c r="AM241" s="243"/>
      <c r="AN241" s="243"/>
      <c r="AO241" s="243"/>
    </row>
    <row r="242" spans="2:44" s="1" customFormat="1" ht="12.75" customHeight="1" x14ac:dyDescent="0.15">
      <c r="B242" s="54"/>
      <c r="C242" s="246">
        <v>2951181409.0500002</v>
      </c>
      <c r="D242" s="246"/>
      <c r="E242" s="246"/>
      <c r="F242" s="246"/>
      <c r="G242" s="246"/>
      <c r="H242" s="246"/>
      <c r="I242" s="246"/>
      <c r="J242" s="246"/>
      <c r="K242" s="246"/>
      <c r="L242" s="246"/>
      <c r="M242" s="246"/>
      <c r="N242" s="244">
        <v>1</v>
      </c>
      <c r="O242" s="244"/>
      <c r="P242" s="244"/>
      <c r="Q242" s="244"/>
      <c r="R242" s="244"/>
      <c r="S242" s="244"/>
      <c r="T242" s="244"/>
      <c r="U242" s="244"/>
      <c r="V242" s="244"/>
      <c r="W242" s="244"/>
      <c r="X242" s="242">
        <v>42987</v>
      </c>
      <c r="Y242" s="242"/>
      <c r="Z242" s="242"/>
      <c r="AA242" s="242"/>
      <c r="AB242" s="242"/>
      <c r="AC242" s="242"/>
      <c r="AD242" s="242"/>
      <c r="AE242" s="242"/>
      <c r="AF242" s="242"/>
      <c r="AG242" s="244">
        <v>1</v>
      </c>
      <c r="AH242" s="244"/>
      <c r="AI242" s="244"/>
      <c r="AJ242" s="244"/>
      <c r="AK242" s="244"/>
      <c r="AL242" s="244"/>
      <c r="AM242" s="244"/>
      <c r="AN242" s="244"/>
      <c r="AO242" s="244"/>
    </row>
    <row r="243" spans="2:44" s="1" customFormat="1" ht="9" customHeight="1" x14ac:dyDescent="0.15"/>
    <row r="244" spans="2:44" s="1" customFormat="1" ht="19.149999999999999" customHeight="1" x14ac:dyDescent="0.15">
      <c r="B244" s="234" t="s">
        <v>1202</v>
      </c>
      <c r="C244" s="234"/>
      <c r="D244" s="234"/>
      <c r="E244" s="234"/>
      <c r="F244" s="234"/>
      <c r="G244" s="234"/>
      <c r="H244" s="234"/>
      <c r="I244" s="234"/>
      <c r="J244" s="234"/>
      <c r="K244" s="234"/>
      <c r="L244" s="234"/>
      <c r="M244" s="234"/>
      <c r="N244" s="234"/>
      <c r="O244" s="234"/>
      <c r="P244" s="234"/>
      <c r="Q244" s="234"/>
      <c r="R244" s="234"/>
      <c r="S244" s="234"/>
      <c r="T244" s="234"/>
      <c r="U244" s="234"/>
      <c r="V244" s="234"/>
      <c r="W244" s="234"/>
      <c r="X244" s="234"/>
      <c r="Y244" s="234"/>
      <c r="Z244" s="234"/>
      <c r="AA244" s="234"/>
      <c r="AB244" s="234"/>
      <c r="AC244" s="234"/>
      <c r="AD244" s="234"/>
      <c r="AE244" s="234"/>
      <c r="AF244" s="234"/>
      <c r="AG244" s="234"/>
      <c r="AH244" s="234"/>
      <c r="AI244" s="234"/>
      <c r="AJ244" s="234"/>
      <c r="AK244" s="234"/>
      <c r="AL244" s="234"/>
      <c r="AM244" s="234"/>
      <c r="AN244" s="234"/>
      <c r="AO244" s="234"/>
      <c r="AP244" s="234"/>
      <c r="AQ244" s="234"/>
      <c r="AR244" s="234"/>
    </row>
    <row r="245" spans="2:44" s="1" customFormat="1" ht="7.9" customHeight="1" x14ac:dyDescent="0.15"/>
    <row r="246" spans="2:44" s="1" customFormat="1" ht="12.75" customHeight="1" x14ac:dyDescent="0.15">
      <c r="B246" s="12"/>
      <c r="C246" s="232" t="s">
        <v>1076</v>
      </c>
      <c r="D246" s="232"/>
      <c r="E246" s="232"/>
      <c r="F246" s="232"/>
      <c r="G246" s="232"/>
      <c r="H246" s="232"/>
      <c r="I246" s="232"/>
      <c r="J246" s="232"/>
      <c r="K246" s="232"/>
      <c r="L246" s="232"/>
      <c r="M246" s="232"/>
      <c r="N246" s="232" t="s">
        <v>1077</v>
      </c>
      <c r="O246" s="232"/>
      <c r="P246" s="232"/>
      <c r="Q246" s="232"/>
      <c r="R246" s="232"/>
      <c r="S246" s="232"/>
      <c r="T246" s="232"/>
      <c r="U246" s="232"/>
      <c r="V246" s="232"/>
      <c r="W246" s="232"/>
      <c r="X246" s="232" t="s">
        <v>1078</v>
      </c>
      <c r="Y246" s="232"/>
      <c r="Z246" s="232"/>
      <c r="AA246" s="232"/>
      <c r="AB246" s="232"/>
      <c r="AC246" s="232"/>
      <c r="AD246" s="232"/>
      <c r="AE246" s="232"/>
      <c r="AF246" s="232"/>
      <c r="AG246" s="232" t="s">
        <v>1077</v>
      </c>
      <c r="AH246" s="232"/>
      <c r="AI246" s="232"/>
      <c r="AJ246" s="232"/>
      <c r="AK246" s="232"/>
      <c r="AL246" s="232"/>
      <c r="AM246" s="232"/>
      <c r="AN246" s="232"/>
      <c r="AO246" s="232"/>
    </row>
    <row r="247" spans="2:44" s="1" customFormat="1" ht="11.1" customHeight="1" x14ac:dyDescent="0.15">
      <c r="B247" s="6" t="s">
        <v>1157</v>
      </c>
      <c r="C247" s="245">
        <v>76355657.090000004</v>
      </c>
      <c r="D247" s="245"/>
      <c r="E247" s="245"/>
      <c r="F247" s="245"/>
      <c r="G247" s="245"/>
      <c r="H247" s="245"/>
      <c r="I247" s="245"/>
      <c r="J247" s="245"/>
      <c r="K247" s="245"/>
      <c r="L247" s="245"/>
      <c r="M247" s="245"/>
      <c r="N247" s="243">
        <v>2.5872912066960799E-2</v>
      </c>
      <c r="O247" s="243"/>
      <c r="P247" s="243"/>
      <c r="Q247" s="243"/>
      <c r="R247" s="243"/>
      <c r="S247" s="243"/>
      <c r="T247" s="243"/>
      <c r="U247" s="243"/>
      <c r="V247" s="243"/>
      <c r="W247" s="243"/>
      <c r="X247" s="241">
        <v>4116</v>
      </c>
      <c r="Y247" s="241"/>
      <c r="Z247" s="241"/>
      <c r="AA247" s="241"/>
      <c r="AB247" s="241"/>
      <c r="AC247" s="241"/>
      <c r="AD247" s="241"/>
      <c r="AE247" s="241"/>
      <c r="AF247" s="241"/>
      <c r="AG247" s="243">
        <v>9.5749877870053707E-2</v>
      </c>
      <c r="AH247" s="243"/>
      <c r="AI247" s="243"/>
      <c r="AJ247" s="243"/>
      <c r="AK247" s="243"/>
      <c r="AL247" s="243"/>
      <c r="AM247" s="243"/>
      <c r="AN247" s="243"/>
      <c r="AO247" s="243"/>
    </row>
    <row r="248" spans="2:44" s="1" customFormat="1" ht="11.1" customHeight="1" x14ac:dyDescent="0.15">
      <c r="B248" s="6" t="s">
        <v>1158</v>
      </c>
      <c r="C248" s="245">
        <v>174491682.13</v>
      </c>
      <c r="D248" s="245"/>
      <c r="E248" s="245"/>
      <c r="F248" s="245"/>
      <c r="G248" s="245"/>
      <c r="H248" s="245"/>
      <c r="I248" s="245"/>
      <c r="J248" s="245"/>
      <c r="K248" s="245"/>
      <c r="L248" s="245"/>
      <c r="M248" s="245"/>
      <c r="N248" s="243">
        <v>5.9126044097089103E-2</v>
      </c>
      <c r="O248" s="243"/>
      <c r="P248" s="243"/>
      <c r="Q248" s="243"/>
      <c r="R248" s="243"/>
      <c r="S248" s="243"/>
      <c r="T248" s="243"/>
      <c r="U248" s="243"/>
      <c r="V248" s="243"/>
      <c r="W248" s="243"/>
      <c r="X248" s="241">
        <v>5443</v>
      </c>
      <c r="Y248" s="241"/>
      <c r="Z248" s="241"/>
      <c r="AA248" s="241"/>
      <c r="AB248" s="241"/>
      <c r="AC248" s="241"/>
      <c r="AD248" s="241"/>
      <c r="AE248" s="241"/>
      <c r="AF248" s="241"/>
      <c r="AG248" s="243">
        <v>0.12661967571591401</v>
      </c>
      <c r="AH248" s="243"/>
      <c r="AI248" s="243"/>
      <c r="AJ248" s="243"/>
      <c r="AK248" s="243"/>
      <c r="AL248" s="243"/>
      <c r="AM248" s="243"/>
      <c r="AN248" s="243"/>
      <c r="AO248" s="243"/>
    </row>
    <row r="249" spans="2:44" s="1" customFormat="1" ht="11.1" customHeight="1" x14ac:dyDescent="0.15">
      <c r="B249" s="6" t="s">
        <v>1159</v>
      </c>
      <c r="C249" s="245">
        <v>254144236.31</v>
      </c>
      <c r="D249" s="245"/>
      <c r="E249" s="245"/>
      <c r="F249" s="245"/>
      <c r="G249" s="245"/>
      <c r="H249" s="245"/>
      <c r="I249" s="245"/>
      <c r="J249" s="245"/>
      <c r="K249" s="245"/>
      <c r="L249" s="245"/>
      <c r="M249" s="245"/>
      <c r="N249" s="243">
        <v>8.6116101006413801E-2</v>
      </c>
      <c r="O249" s="243"/>
      <c r="P249" s="243"/>
      <c r="Q249" s="243"/>
      <c r="R249" s="243"/>
      <c r="S249" s="243"/>
      <c r="T249" s="243"/>
      <c r="U249" s="243"/>
      <c r="V249" s="243"/>
      <c r="W249" s="243"/>
      <c r="X249" s="241">
        <v>5322</v>
      </c>
      <c r="Y249" s="241"/>
      <c r="Z249" s="241"/>
      <c r="AA249" s="241"/>
      <c r="AB249" s="241"/>
      <c r="AC249" s="241"/>
      <c r="AD249" s="241"/>
      <c r="AE249" s="241"/>
      <c r="AF249" s="241"/>
      <c r="AG249" s="243">
        <v>0.123804871240142</v>
      </c>
      <c r="AH249" s="243"/>
      <c r="AI249" s="243"/>
      <c r="AJ249" s="243"/>
      <c r="AK249" s="243"/>
      <c r="AL249" s="243"/>
      <c r="AM249" s="243"/>
      <c r="AN249" s="243"/>
      <c r="AO249" s="243"/>
    </row>
    <row r="250" spans="2:44" s="1" customFormat="1" ht="11.1" customHeight="1" x14ac:dyDescent="0.15">
      <c r="B250" s="6" t="s">
        <v>1160</v>
      </c>
      <c r="C250" s="245">
        <v>311572222.580001</v>
      </c>
      <c r="D250" s="245"/>
      <c r="E250" s="245"/>
      <c r="F250" s="245"/>
      <c r="G250" s="245"/>
      <c r="H250" s="245"/>
      <c r="I250" s="245"/>
      <c r="J250" s="245"/>
      <c r="K250" s="245"/>
      <c r="L250" s="245"/>
      <c r="M250" s="245"/>
      <c r="N250" s="243">
        <v>0.105575421973228</v>
      </c>
      <c r="O250" s="243"/>
      <c r="P250" s="243"/>
      <c r="Q250" s="243"/>
      <c r="R250" s="243"/>
      <c r="S250" s="243"/>
      <c r="T250" s="243"/>
      <c r="U250" s="243"/>
      <c r="V250" s="243"/>
      <c r="W250" s="243"/>
      <c r="X250" s="241">
        <v>5120</v>
      </c>
      <c r="Y250" s="241"/>
      <c r="Z250" s="241"/>
      <c r="AA250" s="241"/>
      <c r="AB250" s="241"/>
      <c r="AC250" s="241"/>
      <c r="AD250" s="241"/>
      <c r="AE250" s="241"/>
      <c r="AF250" s="241"/>
      <c r="AG250" s="243">
        <v>0.119105776164887</v>
      </c>
      <c r="AH250" s="243"/>
      <c r="AI250" s="243"/>
      <c r="AJ250" s="243"/>
      <c r="AK250" s="243"/>
      <c r="AL250" s="243"/>
      <c r="AM250" s="243"/>
      <c r="AN250" s="243"/>
      <c r="AO250" s="243"/>
    </row>
    <row r="251" spans="2:44" s="1" customFormat="1" ht="11.1" customHeight="1" x14ac:dyDescent="0.15">
      <c r="B251" s="6" t="s">
        <v>1161</v>
      </c>
      <c r="C251" s="245">
        <v>349796588.64999902</v>
      </c>
      <c r="D251" s="245"/>
      <c r="E251" s="245"/>
      <c r="F251" s="245"/>
      <c r="G251" s="245"/>
      <c r="H251" s="245"/>
      <c r="I251" s="245"/>
      <c r="J251" s="245"/>
      <c r="K251" s="245"/>
      <c r="L251" s="245"/>
      <c r="M251" s="245"/>
      <c r="N251" s="243">
        <v>0.118527647123733</v>
      </c>
      <c r="O251" s="243"/>
      <c r="P251" s="243"/>
      <c r="Q251" s="243"/>
      <c r="R251" s="243"/>
      <c r="S251" s="243"/>
      <c r="T251" s="243"/>
      <c r="U251" s="243"/>
      <c r="V251" s="243"/>
      <c r="W251" s="243"/>
      <c r="X251" s="241">
        <v>4933</v>
      </c>
      <c r="Y251" s="241"/>
      <c r="Z251" s="241"/>
      <c r="AA251" s="241"/>
      <c r="AB251" s="241"/>
      <c r="AC251" s="241"/>
      <c r="AD251" s="241"/>
      <c r="AE251" s="241"/>
      <c r="AF251" s="241"/>
      <c r="AG251" s="243">
        <v>0.11475562379324</v>
      </c>
      <c r="AH251" s="243"/>
      <c r="AI251" s="243"/>
      <c r="AJ251" s="243"/>
      <c r="AK251" s="243"/>
      <c r="AL251" s="243"/>
      <c r="AM251" s="243"/>
      <c r="AN251" s="243"/>
      <c r="AO251" s="243"/>
    </row>
    <row r="252" spans="2:44" s="1" customFormat="1" ht="11.1" customHeight="1" x14ac:dyDescent="0.15">
      <c r="B252" s="6" t="s">
        <v>1162</v>
      </c>
      <c r="C252" s="245">
        <v>394810395.62</v>
      </c>
      <c r="D252" s="245"/>
      <c r="E252" s="245"/>
      <c r="F252" s="245"/>
      <c r="G252" s="245"/>
      <c r="H252" s="245"/>
      <c r="I252" s="245"/>
      <c r="J252" s="245"/>
      <c r="K252" s="245"/>
      <c r="L252" s="245"/>
      <c r="M252" s="245"/>
      <c r="N252" s="243">
        <v>0.133780456331586</v>
      </c>
      <c r="O252" s="243"/>
      <c r="P252" s="243"/>
      <c r="Q252" s="243"/>
      <c r="R252" s="243"/>
      <c r="S252" s="243"/>
      <c r="T252" s="243"/>
      <c r="U252" s="243"/>
      <c r="V252" s="243"/>
      <c r="W252" s="243"/>
      <c r="X252" s="241">
        <v>4854</v>
      </c>
      <c r="Y252" s="241"/>
      <c r="Z252" s="241"/>
      <c r="AA252" s="241"/>
      <c r="AB252" s="241"/>
      <c r="AC252" s="241"/>
      <c r="AD252" s="241"/>
      <c r="AE252" s="241"/>
      <c r="AF252" s="241"/>
      <c r="AG252" s="243">
        <v>0.112917858887571</v>
      </c>
      <c r="AH252" s="243"/>
      <c r="AI252" s="243"/>
      <c r="AJ252" s="243"/>
      <c r="AK252" s="243"/>
      <c r="AL252" s="243"/>
      <c r="AM252" s="243"/>
      <c r="AN252" s="243"/>
      <c r="AO252" s="243"/>
    </row>
    <row r="253" spans="2:44" s="1" customFormat="1" ht="11.1" customHeight="1" x14ac:dyDescent="0.15">
      <c r="B253" s="6" t="s">
        <v>1163</v>
      </c>
      <c r="C253" s="245">
        <v>405745736.05999899</v>
      </c>
      <c r="D253" s="245"/>
      <c r="E253" s="245"/>
      <c r="F253" s="245"/>
      <c r="G253" s="245"/>
      <c r="H253" s="245"/>
      <c r="I253" s="245"/>
      <c r="J253" s="245"/>
      <c r="K253" s="245"/>
      <c r="L253" s="245"/>
      <c r="M253" s="245"/>
      <c r="N253" s="243">
        <v>0.13748586746167199</v>
      </c>
      <c r="O253" s="243"/>
      <c r="P253" s="243"/>
      <c r="Q253" s="243"/>
      <c r="R253" s="243"/>
      <c r="S253" s="243"/>
      <c r="T253" s="243"/>
      <c r="U253" s="243"/>
      <c r="V253" s="243"/>
      <c r="W253" s="243"/>
      <c r="X253" s="241">
        <v>4452</v>
      </c>
      <c r="Y253" s="241"/>
      <c r="Z253" s="241"/>
      <c r="AA253" s="241"/>
      <c r="AB253" s="241"/>
      <c r="AC253" s="241"/>
      <c r="AD253" s="241"/>
      <c r="AE253" s="241"/>
      <c r="AF253" s="241"/>
      <c r="AG253" s="243">
        <v>0.103566194430874</v>
      </c>
      <c r="AH253" s="243"/>
      <c r="AI253" s="243"/>
      <c r="AJ253" s="243"/>
      <c r="AK253" s="243"/>
      <c r="AL253" s="243"/>
      <c r="AM253" s="243"/>
      <c r="AN253" s="243"/>
      <c r="AO253" s="243"/>
    </row>
    <row r="254" spans="2:44" s="1" customFormat="1" ht="11.1" customHeight="1" x14ac:dyDescent="0.15">
      <c r="B254" s="6" t="s">
        <v>1164</v>
      </c>
      <c r="C254" s="245">
        <v>457370398.42000002</v>
      </c>
      <c r="D254" s="245"/>
      <c r="E254" s="245"/>
      <c r="F254" s="245"/>
      <c r="G254" s="245"/>
      <c r="H254" s="245"/>
      <c r="I254" s="245"/>
      <c r="J254" s="245"/>
      <c r="K254" s="245"/>
      <c r="L254" s="245"/>
      <c r="M254" s="245"/>
      <c r="N254" s="243">
        <v>0.154978747500049</v>
      </c>
      <c r="O254" s="243"/>
      <c r="P254" s="243"/>
      <c r="Q254" s="243"/>
      <c r="R254" s="243"/>
      <c r="S254" s="243"/>
      <c r="T254" s="243"/>
      <c r="U254" s="243"/>
      <c r="V254" s="243"/>
      <c r="W254" s="243"/>
      <c r="X254" s="241">
        <v>4381</v>
      </c>
      <c r="Y254" s="241"/>
      <c r="Z254" s="241"/>
      <c r="AA254" s="241"/>
      <c r="AB254" s="241"/>
      <c r="AC254" s="241"/>
      <c r="AD254" s="241"/>
      <c r="AE254" s="241"/>
      <c r="AF254" s="241"/>
      <c r="AG254" s="243">
        <v>0.101914532300463</v>
      </c>
      <c r="AH254" s="243"/>
      <c r="AI254" s="243"/>
      <c r="AJ254" s="243"/>
      <c r="AK254" s="243"/>
      <c r="AL254" s="243"/>
      <c r="AM254" s="243"/>
      <c r="AN254" s="243"/>
      <c r="AO254" s="243"/>
    </row>
    <row r="255" spans="2:44" s="1" customFormat="1" ht="11.1" customHeight="1" x14ac:dyDescent="0.15">
      <c r="B255" s="6" t="s">
        <v>1165</v>
      </c>
      <c r="C255" s="245">
        <v>363305018.87999898</v>
      </c>
      <c r="D255" s="245"/>
      <c r="E255" s="245"/>
      <c r="F255" s="245"/>
      <c r="G255" s="245"/>
      <c r="H255" s="245"/>
      <c r="I255" s="245"/>
      <c r="J255" s="245"/>
      <c r="K255" s="245"/>
      <c r="L255" s="245"/>
      <c r="M255" s="245"/>
      <c r="N255" s="243">
        <v>0.123104942910625</v>
      </c>
      <c r="O255" s="243"/>
      <c r="P255" s="243"/>
      <c r="Q255" s="243"/>
      <c r="R255" s="243"/>
      <c r="S255" s="243"/>
      <c r="T255" s="243"/>
      <c r="U255" s="243"/>
      <c r="V255" s="243"/>
      <c r="W255" s="243"/>
      <c r="X255" s="241">
        <v>3050</v>
      </c>
      <c r="Y255" s="241"/>
      <c r="Z255" s="241"/>
      <c r="AA255" s="241"/>
      <c r="AB255" s="241"/>
      <c r="AC255" s="241"/>
      <c r="AD255" s="241"/>
      <c r="AE255" s="241"/>
      <c r="AF255" s="241"/>
      <c r="AG255" s="243">
        <v>7.0951683066973706E-2</v>
      </c>
      <c r="AH255" s="243"/>
      <c r="AI255" s="243"/>
      <c r="AJ255" s="243"/>
      <c r="AK255" s="243"/>
      <c r="AL255" s="243"/>
      <c r="AM255" s="243"/>
      <c r="AN255" s="243"/>
      <c r="AO255" s="243"/>
    </row>
    <row r="256" spans="2:44" s="1" customFormat="1" ht="11.1" customHeight="1" x14ac:dyDescent="0.15">
      <c r="B256" s="6" t="s">
        <v>1166</v>
      </c>
      <c r="C256" s="245">
        <v>120774665.93000001</v>
      </c>
      <c r="D256" s="245"/>
      <c r="E256" s="245"/>
      <c r="F256" s="245"/>
      <c r="G256" s="245"/>
      <c r="H256" s="245"/>
      <c r="I256" s="245"/>
      <c r="J256" s="245"/>
      <c r="K256" s="245"/>
      <c r="L256" s="245"/>
      <c r="M256" s="245"/>
      <c r="N256" s="243">
        <v>4.0924175504642397E-2</v>
      </c>
      <c r="O256" s="243"/>
      <c r="P256" s="243"/>
      <c r="Q256" s="243"/>
      <c r="R256" s="243"/>
      <c r="S256" s="243"/>
      <c r="T256" s="243"/>
      <c r="U256" s="243"/>
      <c r="V256" s="243"/>
      <c r="W256" s="243"/>
      <c r="X256" s="241">
        <v>898</v>
      </c>
      <c r="Y256" s="241"/>
      <c r="Z256" s="241"/>
      <c r="AA256" s="241"/>
      <c r="AB256" s="241"/>
      <c r="AC256" s="241"/>
      <c r="AD256" s="241"/>
      <c r="AE256" s="241"/>
      <c r="AF256" s="241"/>
      <c r="AG256" s="243">
        <v>2.0890036522669599E-2</v>
      </c>
      <c r="AH256" s="243"/>
      <c r="AI256" s="243"/>
      <c r="AJ256" s="243"/>
      <c r="AK256" s="243"/>
      <c r="AL256" s="243"/>
      <c r="AM256" s="243"/>
      <c r="AN256" s="243"/>
      <c r="AO256" s="243"/>
    </row>
    <row r="257" spans="2:44" s="1" customFormat="1" ht="11.1" customHeight="1" x14ac:dyDescent="0.15">
      <c r="B257" s="6" t="s">
        <v>1167</v>
      </c>
      <c r="C257" s="245">
        <v>16070281.6</v>
      </c>
      <c r="D257" s="245"/>
      <c r="E257" s="245"/>
      <c r="F257" s="245"/>
      <c r="G257" s="245"/>
      <c r="H257" s="245"/>
      <c r="I257" s="245"/>
      <c r="J257" s="245"/>
      <c r="K257" s="245"/>
      <c r="L257" s="245"/>
      <c r="M257" s="245"/>
      <c r="N257" s="243">
        <v>5.44537233486203E-3</v>
      </c>
      <c r="O257" s="243"/>
      <c r="P257" s="243"/>
      <c r="Q257" s="243"/>
      <c r="R257" s="243"/>
      <c r="S257" s="243"/>
      <c r="T257" s="243"/>
      <c r="U257" s="243"/>
      <c r="V257" s="243"/>
      <c r="W257" s="243"/>
      <c r="X257" s="241">
        <v>143</v>
      </c>
      <c r="Y257" s="241"/>
      <c r="Z257" s="241"/>
      <c r="AA257" s="241"/>
      <c r="AB257" s="241"/>
      <c r="AC257" s="241"/>
      <c r="AD257" s="241"/>
      <c r="AE257" s="241"/>
      <c r="AF257" s="241"/>
      <c r="AG257" s="243">
        <v>3.3265871077302399E-3</v>
      </c>
      <c r="AH257" s="243"/>
      <c r="AI257" s="243"/>
      <c r="AJ257" s="243"/>
      <c r="AK257" s="243"/>
      <c r="AL257" s="243"/>
      <c r="AM257" s="243"/>
      <c r="AN257" s="243"/>
      <c r="AO257" s="243"/>
    </row>
    <row r="258" spans="2:44" s="1" customFormat="1" ht="11.1" customHeight="1" x14ac:dyDescent="0.15">
      <c r="B258" s="6" t="s">
        <v>1168</v>
      </c>
      <c r="C258" s="245">
        <v>5937293.25</v>
      </c>
      <c r="D258" s="245"/>
      <c r="E258" s="245"/>
      <c r="F258" s="245"/>
      <c r="G258" s="245"/>
      <c r="H258" s="245"/>
      <c r="I258" s="245"/>
      <c r="J258" s="245"/>
      <c r="K258" s="245"/>
      <c r="L258" s="245"/>
      <c r="M258" s="245"/>
      <c r="N258" s="243">
        <v>2.0118360842857298E-3</v>
      </c>
      <c r="O258" s="243"/>
      <c r="P258" s="243"/>
      <c r="Q258" s="243"/>
      <c r="R258" s="243"/>
      <c r="S258" s="243"/>
      <c r="T258" s="243"/>
      <c r="U258" s="243"/>
      <c r="V258" s="243"/>
      <c r="W258" s="243"/>
      <c r="X258" s="241">
        <v>74</v>
      </c>
      <c r="Y258" s="241"/>
      <c r="Z258" s="241"/>
      <c r="AA258" s="241"/>
      <c r="AB258" s="241"/>
      <c r="AC258" s="241"/>
      <c r="AD258" s="241"/>
      <c r="AE258" s="241"/>
      <c r="AF258" s="241"/>
      <c r="AG258" s="243">
        <v>1.72145067113313E-3</v>
      </c>
      <c r="AH258" s="243"/>
      <c r="AI258" s="243"/>
      <c r="AJ258" s="243"/>
      <c r="AK258" s="243"/>
      <c r="AL258" s="243"/>
      <c r="AM258" s="243"/>
      <c r="AN258" s="243"/>
      <c r="AO258" s="243"/>
    </row>
    <row r="259" spans="2:44" s="1" customFormat="1" ht="11.1" customHeight="1" x14ac:dyDescent="0.15">
      <c r="B259" s="6" t="s">
        <v>1169</v>
      </c>
      <c r="C259" s="245">
        <v>20807232.530000001</v>
      </c>
      <c r="D259" s="245"/>
      <c r="E259" s="245"/>
      <c r="F259" s="245"/>
      <c r="G259" s="245"/>
      <c r="H259" s="245"/>
      <c r="I259" s="245"/>
      <c r="J259" s="245"/>
      <c r="K259" s="245"/>
      <c r="L259" s="245"/>
      <c r="M259" s="245"/>
      <c r="N259" s="243">
        <v>7.0504756048520804E-3</v>
      </c>
      <c r="O259" s="243"/>
      <c r="P259" s="243"/>
      <c r="Q259" s="243"/>
      <c r="R259" s="243"/>
      <c r="S259" s="243"/>
      <c r="T259" s="243"/>
      <c r="U259" s="243"/>
      <c r="V259" s="243"/>
      <c r="W259" s="243"/>
      <c r="X259" s="241">
        <v>201</v>
      </c>
      <c r="Y259" s="241"/>
      <c r="Z259" s="241"/>
      <c r="AA259" s="241"/>
      <c r="AB259" s="241"/>
      <c r="AC259" s="241"/>
      <c r="AD259" s="241"/>
      <c r="AE259" s="241"/>
      <c r="AF259" s="241"/>
      <c r="AG259" s="243">
        <v>4.6758322283481099E-3</v>
      </c>
      <c r="AH259" s="243"/>
      <c r="AI259" s="243"/>
      <c r="AJ259" s="243"/>
      <c r="AK259" s="243"/>
      <c r="AL259" s="243"/>
      <c r="AM259" s="243"/>
      <c r="AN259" s="243"/>
      <c r="AO259" s="243"/>
    </row>
    <row r="260" spans="2:44" s="1" customFormat="1" ht="12.75" customHeight="1" x14ac:dyDescent="0.15">
      <c r="B260" s="54"/>
      <c r="C260" s="246">
        <v>2951181409.0500002</v>
      </c>
      <c r="D260" s="246"/>
      <c r="E260" s="246"/>
      <c r="F260" s="246"/>
      <c r="G260" s="246"/>
      <c r="H260" s="246"/>
      <c r="I260" s="246"/>
      <c r="J260" s="246"/>
      <c r="K260" s="246"/>
      <c r="L260" s="246"/>
      <c r="M260" s="246"/>
      <c r="N260" s="244">
        <v>1</v>
      </c>
      <c r="O260" s="244"/>
      <c r="P260" s="244"/>
      <c r="Q260" s="244"/>
      <c r="R260" s="244"/>
      <c r="S260" s="244"/>
      <c r="T260" s="244"/>
      <c r="U260" s="244"/>
      <c r="V260" s="244"/>
      <c r="W260" s="244"/>
      <c r="X260" s="242">
        <v>42987</v>
      </c>
      <c r="Y260" s="242"/>
      <c r="Z260" s="242"/>
      <c r="AA260" s="242"/>
      <c r="AB260" s="242"/>
      <c r="AC260" s="242"/>
      <c r="AD260" s="242"/>
      <c r="AE260" s="242"/>
      <c r="AF260" s="242"/>
      <c r="AG260" s="244">
        <v>1</v>
      </c>
      <c r="AH260" s="244"/>
      <c r="AI260" s="244"/>
      <c r="AJ260" s="244"/>
      <c r="AK260" s="244"/>
      <c r="AL260" s="244"/>
      <c r="AM260" s="244"/>
      <c r="AN260" s="244"/>
      <c r="AO260" s="244"/>
    </row>
    <row r="261" spans="2:44" s="1" customFormat="1" ht="9" customHeight="1" x14ac:dyDescent="0.15"/>
    <row r="262" spans="2:44" s="1" customFormat="1" ht="19.149999999999999" customHeight="1" x14ac:dyDescent="0.15">
      <c r="B262" s="234" t="s">
        <v>1203</v>
      </c>
      <c r="C262" s="234"/>
      <c r="D262" s="234"/>
      <c r="E262" s="234"/>
      <c r="F262" s="234"/>
      <c r="G262" s="234"/>
      <c r="H262" s="234"/>
      <c r="I262" s="234"/>
      <c r="J262" s="234"/>
      <c r="K262" s="234"/>
      <c r="L262" s="234"/>
      <c r="M262" s="234"/>
      <c r="N262" s="234"/>
      <c r="O262" s="234"/>
      <c r="P262" s="234"/>
      <c r="Q262" s="234"/>
      <c r="R262" s="234"/>
      <c r="S262" s="234"/>
      <c r="T262" s="234"/>
      <c r="U262" s="234"/>
      <c r="V262" s="234"/>
      <c r="W262" s="234"/>
      <c r="X262" s="234"/>
      <c r="Y262" s="234"/>
      <c r="Z262" s="234"/>
      <c r="AA262" s="234"/>
      <c r="AB262" s="234"/>
      <c r="AC262" s="234"/>
      <c r="AD262" s="234"/>
      <c r="AE262" s="234"/>
      <c r="AF262" s="234"/>
      <c r="AG262" s="234"/>
      <c r="AH262" s="234"/>
      <c r="AI262" s="234"/>
      <c r="AJ262" s="234"/>
      <c r="AK262" s="234"/>
      <c r="AL262" s="234"/>
      <c r="AM262" s="234"/>
      <c r="AN262" s="234"/>
      <c r="AO262" s="234"/>
      <c r="AP262" s="234"/>
      <c r="AQ262" s="234"/>
      <c r="AR262" s="234"/>
    </row>
    <row r="263" spans="2:44" s="1" customFormat="1" ht="7.9" customHeight="1" x14ac:dyDescent="0.15"/>
    <row r="264" spans="2:44" s="1" customFormat="1" ht="13.35" customHeight="1" x14ac:dyDescent="0.15">
      <c r="B264" s="248"/>
      <c r="C264" s="248"/>
      <c r="D264" s="232" t="s">
        <v>1076</v>
      </c>
      <c r="E264" s="232"/>
      <c r="F264" s="232"/>
      <c r="G264" s="232"/>
      <c r="H264" s="232"/>
      <c r="I264" s="232"/>
      <c r="J264" s="232"/>
      <c r="K264" s="232"/>
      <c r="L264" s="232"/>
      <c r="M264" s="232"/>
      <c r="N264" s="232"/>
      <c r="O264" s="232" t="s">
        <v>1077</v>
      </c>
      <c r="P264" s="232"/>
      <c r="Q264" s="232"/>
      <c r="R264" s="232"/>
      <c r="S264" s="232"/>
      <c r="T264" s="232"/>
      <c r="U264" s="232"/>
      <c r="V264" s="232"/>
      <c r="W264" s="232"/>
      <c r="X264" s="232"/>
      <c r="Y264" s="232" t="s">
        <v>1078</v>
      </c>
      <c r="Z264" s="232"/>
      <c r="AA264" s="232"/>
      <c r="AB264" s="232"/>
      <c r="AC264" s="232"/>
      <c r="AD264" s="232"/>
      <c r="AE264" s="232"/>
      <c r="AF264" s="232"/>
      <c r="AG264" s="232"/>
      <c r="AH264" s="232" t="s">
        <v>1077</v>
      </c>
      <c r="AI264" s="232"/>
      <c r="AJ264" s="232"/>
      <c r="AK264" s="232"/>
      <c r="AL264" s="232"/>
      <c r="AM264" s="232"/>
      <c r="AN264" s="232"/>
      <c r="AO264" s="232"/>
      <c r="AP264" s="55"/>
    </row>
    <row r="265" spans="2:44" s="1" customFormat="1" ht="11.1" customHeight="1" x14ac:dyDescent="0.15">
      <c r="B265" s="247" t="s">
        <v>1170</v>
      </c>
      <c r="C265" s="247"/>
      <c r="D265" s="245">
        <v>22058924.890000001</v>
      </c>
      <c r="E265" s="245"/>
      <c r="F265" s="245"/>
      <c r="G265" s="245"/>
      <c r="H265" s="245"/>
      <c r="I265" s="245"/>
      <c r="J265" s="245"/>
      <c r="K265" s="245"/>
      <c r="L265" s="245"/>
      <c r="M265" s="245"/>
      <c r="N265" s="245"/>
      <c r="O265" s="243">
        <v>7.4746082441271896E-3</v>
      </c>
      <c r="P265" s="243"/>
      <c r="Q265" s="243"/>
      <c r="R265" s="243"/>
      <c r="S265" s="243"/>
      <c r="T265" s="243"/>
      <c r="U265" s="243"/>
      <c r="V265" s="243"/>
      <c r="W265" s="243"/>
      <c r="X265" s="243"/>
      <c r="Y265" s="241">
        <v>1987</v>
      </c>
      <c r="Z265" s="241"/>
      <c r="AA265" s="241"/>
      <c r="AB265" s="241"/>
      <c r="AC265" s="241"/>
      <c r="AD265" s="241"/>
      <c r="AE265" s="241"/>
      <c r="AF265" s="241"/>
      <c r="AG265" s="241"/>
      <c r="AH265" s="243">
        <v>4.6223276804615299E-2</v>
      </c>
      <c r="AI265" s="243"/>
      <c r="AJ265" s="243"/>
      <c r="AK265" s="243"/>
      <c r="AL265" s="243"/>
      <c r="AM265" s="243"/>
      <c r="AN265" s="243"/>
      <c r="AO265" s="243"/>
      <c r="AP265" s="56">
        <v>1</v>
      </c>
    </row>
    <row r="266" spans="2:44" s="1" customFormat="1" ht="11.1" customHeight="1" x14ac:dyDescent="0.15">
      <c r="B266" s="247" t="s">
        <v>1171</v>
      </c>
      <c r="C266" s="247"/>
      <c r="D266" s="245">
        <v>108779936.19</v>
      </c>
      <c r="E266" s="245"/>
      <c r="F266" s="245"/>
      <c r="G266" s="245"/>
      <c r="H266" s="245"/>
      <c r="I266" s="245"/>
      <c r="J266" s="245"/>
      <c r="K266" s="245"/>
      <c r="L266" s="245"/>
      <c r="M266" s="245"/>
      <c r="N266" s="245"/>
      <c r="O266" s="243">
        <v>3.6859793117569303E-2</v>
      </c>
      <c r="P266" s="243"/>
      <c r="Q266" s="243"/>
      <c r="R266" s="243"/>
      <c r="S266" s="243"/>
      <c r="T266" s="243"/>
      <c r="U266" s="243"/>
      <c r="V266" s="243"/>
      <c r="W266" s="243"/>
      <c r="X266" s="243"/>
      <c r="Y266" s="241">
        <v>4365</v>
      </c>
      <c r="Z266" s="241"/>
      <c r="AA266" s="241"/>
      <c r="AB266" s="241"/>
      <c r="AC266" s="241"/>
      <c r="AD266" s="241"/>
      <c r="AE266" s="241"/>
      <c r="AF266" s="241"/>
      <c r="AG266" s="241"/>
      <c r="AH266" s="243">
        <v>0.10154232674994799</v>
      </c>
      <c r="AI266" s="243"/>
      <c r="AJ266" s="243"/>
      <c r="AK266" s="243"/>
      <c r="AL266" s="243"/>
      <c r="AM266" s="243"/>
      <c r="AN266" s="243"/>
      <c r="AO266" s="243"/>
      <c r="AP266" s="56">
        <v>2</v>
      </c>
    </row>
    <row r="267" spans="2:44" s="1" customFormat="1" ht="11.1" customHeight="1" x14ac:dyDescent="0.15">
      <c r="B267" s="247" t="s">
        <v>1172</v>
      </c>
      <c r="C267" s="247"/>
      <c r="D267" s="245">
        <v>216078989.21000001</v>
      </c>
      <c r="E267" s="245"/>
      <c r="F267" s="245"/>
      <c r="G267" s="245"/>
      <c r="H267" s="245"/>
      <c r="I267" s="245"/>
      <c r="J267" s="245"/>
      <c r="K267" s="245"/>
      <c r="L267" s="245"/>
      <c r="M267" s="245"/>
      <c r="N267" s="245"/>
      <c r="O267" s="243">
        <v>7.3217792897237302E-2</v>
      </c>
      <c r="P267" s="243"/>
      <c r="Q267" s="243"/>
      <c r="R267" s="243"/>
      <c r="S267" s="243"/>
      <c r="T267" s="243"/>
      <c r="U267" s="243"/>
      <c r="V267" s="243"/>
      <c r="W267" s="243"/>
      <c r="X267" s="243"/>
      <c r="Y267" s="241">
        <v>5457</v>
      </c>
      <c r="Z267" s="241"/>
      <c r="AA267" s="241"/>
      <c r="AB267" s="241"/>
      <c r="AC267" s="241"/>
      <c r="AD267" s="241"/>
      <c r="AE267" s="241"/>
      <c r="AF267" s="241"/>
      <c r="AG267" s="241"/>
      <c r="AH267" s="243">
        <v>0.12694535557261499</v>
      </c>
      <c r="AI267" s="243"/>
      <c r="AJ267" s="243"/>
      <c r="AK267" s="243"/>
      <c r="AL267" s="243"/>
      <c r="AM267" s="243"/>
      <c r="AN267" s="243"/>
      <c r="AO267" s="243"/>
      <c r="AP267" s="56">
        <v>3</v>
      </c>
    </row>
    <row r="268" spans="2:44" s="1" customFormat="1" ht="11.1" customHeight="1" x14ac:dyDescent="0.15">
      <c r="B268" s="247" t="s">
        <v>1173</v>
      </c>
      <c r="C268" s="247"/>
      <c r="D268" s="245">
        <v>432988791.81999898</v>
      </c>
      <c r="E268" s="245"/>
      <c r="F268" s="245"/>
      <c r="G268" s="245"/>
      <c r="H268" s="245"/>
      <c r="I268" s="245"/>
      <c r="J268" s="245"/>
      <c r="K268" s="245"/>
      <c r="L268" s="245"/>
      <c r="M268" s="245"/>
      <c r="N268" s="245"/>
      <c r="O268" s="243">
        <v>0.146717104713458</v>
      </c>
      <c r="P268" s="243"/>
      <c r="Q268" s="243"/>
      <c r="R268" s="243"/>
      <c r="S268" s="243"/>
      <c r="T268" s="243"/>
      <c r="U268" s="243"/>
      <c r="V268" s="243"/>
      <c r="W268" s="243"/>
      <c r="X268" s="243"/>
      <c r="Y268" s="241">
        <v>6483</v>
      </c>
      <c r="Z268" s="241"/>
      <c r="AA268" s="241"/>
      <c r="AB268" s="241"/>
      <c r="AC268" s="241"/>
      <c r="AD268" s="241"/>
      <c r="AE268" s="241"/>
      <c r="AF268" s="241"/>
      <c r="AG268" s="241"/>
      <c r="AH268" s="243">
        <v>0.150813036499407</v>
      </c>
      <c r="AI268" s="243"/>
      <c r="AJ268" s="243"/>
      <c r="AK268" s="243"/>
      <c r="AL268" s="243"/>
      <c r="AM268" s="243"/>
      <c r="AN268" s="243"/>
      <c r="AO268" s="243"/>
      <c r="AP268" s="56">
        <v>4</v>
      </c>
    </row>
    <row r="269" spans="2:44" s="1" customFormat="1" ht="11.1" customHeight="1" x14ac:dyDescent="0.15">
      <c r="B269" s="247" t="s">
        <v>1174</v>
      </c>
      <c r="C269" s="247"/>
      <c r="D269" s="245">
        <v>448631804.26999998</v>
      </c>
      <c r="E269" s="245"/>
      <c r="F269" s="245"/>
      <c r="G269" s="245"/>
      <c r="H269" s="245"/>
      <c r="I269" s="245"/>
      <c r="J269" s="245"/>
      <c r="K269" s="245"/>
      <c r="L269" s="245"/>
      <c r="M269" s="245"/>
      <c r="N269" s="245"/>
      <c r="O269" s="243">
        <v>0.15201769802908099</v>
      </c>
      <c r="P269" s="243"/>
      <c r="Q269" s="243"/>
      <c r="R269" s="243"/>
      <c r="S269" s="243"/>
      <c r="T269" s="243"/>
      <c r="U269" s="243"/>
      <c r="V269" s="243"/>
      <c r="W269" s="243"/>
      <c r="X269" s="243"/>
      <c r="Y269" s="241">
        <v>5085</v>
      </c>
      <c r="Z269" s="241"/>
      <c r="AA269" s="241"/>
      <c r="AB269" s="241"/>
      <c r="AC269" s="241"/>
      <c r="AD269" s="241"/>
      <c r="AE269" s="241"/>
      <c r="AF269" s="241"/>
      <c r="AG269" s="241"/>
      <c r="AH269" s="243">
        <v>0.118291576523135</v>
      </c>
      <c r="AI269" s="243"/>
      <c r="AJ269" s="243"/>
      <c r="AK269" s="243"/>
      <c r="AL269" s="243"/>
      <c r="AM269" s="243"/>
      <c r="AN269" s="243"/>
      <c r="AO269" s="243"/>
      <c r="AP269" s="56">
        <v>5</v>
      </c>
    </row>
    <row r="270" spans="2:44" s="1" customFormat="1" ht="11.1" customHeight="1" x14ac:dyDescent="0.15">
      <c r="B270" s="247" t="s">
        <v>1175</v>
      </c>
      <c r="C270" s="247"/>
      <c r="D270" s="245">
        <v>97401715.510000005</v>
      </c>
      <c r="E270" s="245"/>
      <c r="F270" s="245"/>
      <c r="G270" s="245"/>
      <c r="H270" s="245"/>
      <c r="I270" s="245"/>
      <c r="J270" s="245"/>
      <c r="K270" s="245"/>
      <c r="L270" s="245"/>
      <c r="M270" s="245"/>
      <c r="N270" s="245"/>
      <c r="O270" s="243">
        <v>3.3004313191764799E-2</v>
      </c>
      <c r="P270" s="243"/>
      <c r="Q270" s="243"/>
      <c r="R270" s="243"/>
      <c r="S270" s="243"/>
      <c r="T270" s="243"/>
      <c r="U270" s="243"/>
      <c r="V270" s="243"/>
      <c r="W270" s="243"/>
      <c r="X270" s="243"/>
      <c r="Y270" s="241">
        <v>1772</v>
      </c>
      <c r="Z270" s="241"/>
      <c r="AA270" s="241"/>
      <c r="AB270" s="241"/>
      <c r="AC270" s="241"/>
      <c r="AD270" s="241"/>
      <c r="AE270" s="241"/>
      <c r="AF270" s="241"/>
      <c r="AG270" s="241"/>
      <c r="AH270" s="243">
        <v>4.1221764719566401E-2</v>
      </c>
      <c r="AI270" s="243"/>
      <c r="AJ270" s="243"/>
      <c r="AK270" s="243"/>
      <c r="AL270" s="243"/>
      <c r="AM270" s="243"/>
      <c r="AN270" s="243"/>
      <c r="AO270" s="243"/>
      <c r="AP270" s="56">
        <v>6</v>
      </c>
    </row>
    <row r="271" spans="2:44" s="1" customFormat="1" ht="11.1" customHeight="1" x14ac:dyDescent="0.15">
      <c r="B271" s="247" t="s">
        <v>1176</v>
      </c>
      <c r="C271" s="247"/>
      <c r="D271" s="245">
        <v>134054228.26000001</v>
      </c>
      <c r="E271" s="245"/>
      <c r="F271" s="245"/>
      <c r="G271" s="245"/>
      <c r="H271" s="245"/>
      <c r="I271" s="245"/>
      <c r="J271" s="245"/>
      <c r="K271" s="245"/>
      <c r="L271" s="245"/>
      <c r="M271" s="245"/>
      <c r="N271" s="245"/>
      <c r="O271" s="243">
        <v>4.5423920010106297E-2</v>
      </c>
      <c r="P271" s="243"/>
      <c r="Q271" s="243"/>
      <c r="R271" s="243"/>
      <c r="S271" s="243"/>
      <c r="T271" s="243"/>
      <c r="U271" s="243"/>
      <c r="V271" s="243"/>
      <c r="W271" s="243"/>
      <c r="X271" s="243"/>
      <c r="Y271" s="241">
        <v>2101</v>
      </c>
      <c r="Z271" s="241"/>
      <c r="AA271" s="241"/>
      <c r="AB271" s="241"/>
      <c r="AC271" s="241"/>
      <c r="AD271" s="241"/>
      <c r="AE271" s="241"/>
      <c r="AF271" s="241"/>
      <c r="AG271" s="241"/>
      <c r="AH271" s="243">
        <v>4.8875241352036698E-2</v>
      </c>
      <c r="AI271" s="243"/>
      <c r="AJ271" s="243"/>
      <c r="AK271" s="243"/>
      <c r="AL271" s="243"/>
      <c r="AM271" s="243"/>
      <c r="AN271" s="243"/>
      <c r="AO271" s="243"/>
      <c r="AP271" s="56">
        <v>7</v>
      </c>
    </row>
    <row r="272" spans="2:44" s="1" customFormat="1" ht="11.1" customHeight="1" x14ac:dyDescent="0.15">
      <c r="B272" s="247" t="s">
        <v>1177</v>
      </c>
      <c r="C272" s="247"/>
      <c r="D272" s="245">
        <v>159768574.47999999</v>
      </c>
      <c r="E272" s="245"/>
      <c r="F272" s="245"/>
      <c r="G272" s="245"/>
      <c r="H272" s="245"/>
      <c r="I272" s="245"/>
      <c r="J272" s="245"/>
      <c r="K272" s="245"/>
      <c r="L272" s="245"/>
      <c r="M272" s="245"/>
      <c r="N272" s="245"/>
      <c r="O272" s="243">
        <v>5.4137158085253198E-2</v>
      </c>
      <c r="P272" s="243"/>
      <c r="Q272" s="243"/>
      <c r="R272" s="243"/>
      <c r="S272" s="243"/>
      <c r="T272" s="243"/>
      <c r="U272" s="243"/>
      <c r="V272" s="243"/>
      <c r="W272" s="243"/>
      <c r="X272" s="243"/>
      <c r="Y272" s="241">
        <v>2243</v>
      </c>
      <c r="Z272" s="241"/>
      <c r="AA272" s="241"/>
      <c r="AB272" s="241"/>
      <c r="AC272" s="241"/>
      <c r="AD272" s="241"/>
      <c r="AE272" s="241"/>
      <c r="AF272" s="241"/>
      <c r="AG272" s="241"/>
      <c r="AH272" s="243">
        <v>5.2178565612859697E-2</v>
      </c>
      <c r="AI272" s="243"/>
      <c r="AJ272" s="243"/>
      <c r="AK272" s="243"/>
      <c r="AL272" s="243"/>
      <c r="AM272" s="243"/>
      <c r="AN272" s="243"/>
      <c r="AO272" s="243"/>
      <c r="AP272" s="56">
        <v>8</v>
      </c>
    </row>
    <row r="273" spans="2:44" s="1" customFormat="1" ht="11.1" customHeight="1" x14ac:dyDescent="0.15">
      <c r="B273" s="247" t="s">
        <v>1178</v>
      </c>
      <c r="C273" s="247"/>
      <c r="D273" s="245">
        <v>157265999.47</v>
      </c>
      <c r="E273" s="245"/>
      <c r="F273" s="245"/>
      <c r="G273" s="245"/>
      <c r="H273" s="245"/>
      <c r="I273" s="245"/>
      <c r="J273" s="245"/>
      <c r="K273" s="245"/>
      <c r="L273" s="245"/>
      <c r="M273" s="245"/>
      <c r="N273" s="245"/>
      <c r="O273" s="243">
        <v>5.3289167174790798E-2</v>
      </c>
      <c r="P273" s="243"/>
      <c r="Q273" s="243"/>
      <c r="R273" s="243"/>
      <c r="S273" s="243"/>
      <c r="T273" s="243"/>
      <c r="U273" s="243"/>
      <c r="V273" s="243"/>
      <c r="W273" s="243"/>
      <c r="X273" s="243"/>
      <c r="Y273" s="241">
        <v>2125</v>
      </c>
      <c r="Z273" s="241"/>
      <c r="AA273" s="241"/>
      <c r="AB273" s="241"/>
      <c r="AC273" s="241"/>
      <c r="AD273" s="241"/>
      <c r="AE273" s="241"/>
      <c r="AF273" s="241"/>
      <c r="AG273" s="241"/>
      <c r="AH273" s="243">
        <v>4.94335496778096E-2</v>
      </c>
      <c r="AI273" s="243"/>
      <c r="AJ273" s="243"/>
      <c r="AK273" s="243"/>
      <c r="AL273" s="243"/>
      <c r="AM273" s="243"/>
      <c r="AN273" s="243"/>
      <c r="AO273" s="243"/>
      <c r="AP273" s="56">
        <v>9</v>
      </c>
    </row>
    <row r="274" spans="2:44" s="1" customFormat="1" ht="11.1" customHeight="1" x14ac:dyDescent="0.15">
      <c r="B274" s="247" t="s">
        <v>1179</v>
      </c>
      <c r="C274" s="247"/>
      <c r="D274" s="245">
        <v>201361870.72999999</v>
      </c>
      <c r="E274" s="245"/>
      <c r="F274" s="245"/>
      <c r="G274" s="245"/>
      <c r="H274" s="245"/>
      <c r="I274" s="245"/>
      <c r="J274" s="245"/>
      <c r="K274" s="245"/>
      <c r="L274" s="245"/>
      <c r="M274" s="245"/>
      <c r="N274" s="245"/>
      <c r="O274" s="243">
        <v>6.8230936299784897E-2</v>
      </c>
      <c r="P274" s="243"/>
      <c r="Q274" s="243"/>
      <c r="R274" s="243"/>
      <c r="S274" s="243"/>
      <c r="T274" s="243"/>
      <c r="U274" s="243"/>
      <c r="V274" s="243"/>
      <c r="W274" s="243"/>
      <c r="X274" s="243"/>
      <c r="Y274" s="241">
        <v>2082</v>
      </c>
      <c r="Z274" s="241"/>
      <c r="AA274" s="241"/>
      <c r="AB274" s="241"/>
      <c r="AC274" s="241"/>
      <c r="AD274" s="241"/>
      <c r="AE274" s="241"/>
      <c r="AF274" s="241"/>
      <c r="AG274" s="241"/>
      <c r="AH274" s="243">
        <v>4.8433247260799797E-2</v>
      </c>
      <c r="AI274" s="243"/>
      <c r="AJ274" s="243"/>
      <c r="AK274" s="243"/>
      <c r="AL274" s="243"/>
      <c r="AM274" s="243"/>
      <c r="AN274" s="243"/>
      <c r="AO274" s="243"/>
      <c r="AP274" s="56">
        <v>10</v>
      </c>
    </row>
    <row r="275" spans="2:44" s="1" customFormat="1" ht="11.1" customHeight="1" x14ac:dyDescent="0.15">
      <c r="B275" s="247" t="s">
        <v>1180</v>
      </c>
      <c r="C275" s="247"/>
      <c r="D275" s="245">
        <v>458361395.74000001</v>
      </c>
      <c r="E275" s="245"/>
      <c r="F275" s="245"/>
      <c r="G275" s="245"/>
      <c r="H275" s="245"/>
      <c r="I275" s="245"/>
      <c r="J275" s="245"/>
      <c r="K275" s="245"/>
      <c r="L275" s="245"/>
      <c r="M275" s="245"/>
      <c r="N275" s="245"/>
      <c r="O275" s="243">
        <v>0.15531454431584699</v>
      </c>
      <c r="P275" s="243"/>
      <c r="Q275" s="243"/>
      <c r="R275" s="243"/>
      <c r="S275" s="243"/>
      <c r="T275" s="243"/>
      <c r="U275" s="243"/>
      <c r="V275" s="243"/>
      <c r="W275" s="243"/>
      <c r="X275" s="243"/>
      <c r="Y275" s="241">
        <v>5055</v>
      </c>
      <c r="Z275" s="241"/>
      <c r="AA275" s="241"/>
      <c r="AB275" s="241"/>
      <c r="AC275" s="241"/>
      <c r="AD275" s="241"/>
      <c r="AE275" s="241"/>
      <c r="AF275" s="241"/>
      <c r="AG275" s="241"/>
      <c r="AH275" s="243">
        <v>0.117593691115919</v>
      </c>
      <c r="AI275" s="243"/>
      <c r="AJ275" s="243"/>
      <c r="AK275" s="243"/>
      <c r="AL275" s="243"/>
      <c r="AM275" s="243"/>
      <c r="AN275" s="243"/>
      <c r="AO275" s="243"/>
      <c r="AP275" s="56">
        <v>11</v>
      </c>
    </row>
    <row r="276" spans="2:44" s="1" customFormat="1" ht="11.1" customHeight="1" x14ac:dyDescent="0.15">
      <c r="B276" s="247" t="s">
        <v>1181</v>
      </c>
      <c r="C276" s="247"/>
      <c r="D276" s="245">
        <v>204481337.94</v>
      </c>
      <c r="E276" s="245"/>
      <c r="F276" s="245"/>
      <c r="G276" s="245"/>
      <c r="H276" s="245"/>
      <c r="I276" s="245"/>
      <c r="J276" s="245"/>
      <c r="K276" s="245"/>
      <c r="L276" s="245"/>
      <c r="M276" s="245"/>
      <c r="N276" s="245"/>
      <c r="O276" s="243">
        <v>6.9287959497489393E-2</v>
      </c>
      <c r="P276" s="243"/>
      <c r="Q276" s="243"/>
      <c r="R276" s="243"/>
      <c r="S276" s="243"/>
      <c r="T276" s="243"/>
      <c r="U276" s="243"/>
      <c r="V276" s="243"/>
      <c r="W276" s="243"/>
      <c r="X276" s="243"/>
      <c r="Y276" s="241">
        <v>1936</v>
      </c>
      <c r="Z276" s="241"/>
      <c r="AA276" s="241"/>
      <c r="AB276" s="241"/>
      <c r="AC276" s="241"/>
      <c r="AD276" s="241"/>
      <c r="AE276" s="241"/>
      <c r="AF276" s="241"/>
      <c r="AG276" s="241"/>
      <c r="AH276" s="243">
        <v>4.5036871612347901E-2</v>
      </c>
      <c r="AI276" s="243"/>
      <c r="AJ276" s="243"/>
      <c r="AK276" s="243"/>
      <c r="AL276" s="243"/>
      <c r="AM276" s="243"/>
      <c r="AN276" s="243"/>
      <c r="AO276" s="243"/>
      <c r="AP276" s="56">
        <v>12</v>
      </c>
    </row>
    <row r="277" spans="2:44" s="1" customFormat="1" ht="11.1" customHeight="1" x14ac:dyDescent="0.15">
      <c r="B277" s="247" t="s">
        <v>1182</v>
      </c>
      <c r="C277" s="247"/>
      <c r="D277" s="245">
        <v>92224355.879999995</v>
      </c>
      <c r="E277" s="245"/>
      <c r="F277" s="245"/>
      <c r="G277" s="245"/>
      <c r="H277" s="245"/>
      <c r="I277" s="245"/>
      <c r="J277" s="245"/>
      <c r="K277" s="245"/>
      <c r="L277" s="245"/>
      <c r="M277" s="245"/>
      <c r="N277" s="245"/>
      <c r="O277" s="243">
        <v>3.1249978600836802E-2</v>
      </c>
      <c r="P277" s="243"/>
      <c r="Q277" s="243"/>
      <c r="R277" s="243"/>
      <c r="S277" s="243"/>
      <c r="T277" s="243"/>
      <c r="U277" s="243"/>
      <c r="V277" s="243"/>
      <c r="W277" s="243"/>
      <c r="X277" s="243"/>
      <c r="Y277" s="241">
        <v>756</v>
      </c>
      <c r="Z277" s="241"/>
      <c r="AA277" s="241"/>
      <c r="AB277" s="241"/>
      <c r="AC277" s="241"/>
      <c r="AD277" s="241"/>
      <c r="AE277" s="241"/>
      <c r="AF277" s="241"/>
      <c r="AG277" s="241"/>
      <c r="AH277" s="243">
        <v>1.7586712261846601E-2</v>
      </c>
      <c r="AI277" s="243"/>
      <c r="AJ277" s="243"/>
      <c r="AK277" s="243"/>
      <c r="AL277" s="243"/>
      <c r="AM277" s="243"/>
      <c r="AN277" s="243"/>
      <c r="AO277" s="243"/>
      <c r="AP277" s="56">
        <v>13</v>
      </c>
    </row>
    <row r="278" spans="2:44" s="1" customFormat="1" ht="11.1" customHeight="1" x14ac:dyDescent="0.15">
      <c r="B278" s="247" t="s">
        <v>1183</v>
      </c>
      <c r="C278" s="247"/>
      <c r="D278" s="245">
        <v>217723484.66</v>
      </c>
      <c r="E278" s="245"/>
      <c r="F278" s="245"/>
      <c r="G278" s="245"/>
      <c r="H278" s="245"/>
      <c r="I278" s="245"/>
      <c r="J278" s="245"/>
      <c r="K278" s="245"/>
      <c r="L278" s="245"/>
      <c r="M278" s="245"/>
      <c r="N278" s="245"/>
      <c r="O278" s="243">
        <v>7.3775025822653897E-2</v>
      </c>
      <c r="P278" s="243"/>
      <c r="Q278" s="243"/>
      <c r="R278" s="243"/>
      <c r="S278" s="243"/>
      <c r="T278" s="243"/>
      <c r="U278" s="243"/>
      <c r="V278" s="243"/>
      <c r="W278" s="243"/>
      <c r="X278" s="243"/>
      <c r="Y278" s="241">
        <v>1540</v>
      </c>
      <c r="Z278" s="241"/>
      <c r="AA278" s="241"/>
      <c r="AB278" s="241"/>
      <c r="AC278" s="241"/>
      <c r="AD278" s="241"/>
      <c r="AE278" s="241"/>
      <c r="AF278" s="241"/>
      <c r="AG278" s="241"/>
      <c r="AH278" s="243">
        <v>3.5824784237094898E-2</v>
      </c>
      <c r="AI278" s="243"/>
      <c r="AJ278" s="243"/>
      <c r="AK278" s="243"/>
      <c r="AL278" s="243"/>
      <c r="AM278" s="243"/>
      <c r="AN278" s="243"/>
      <c r="AO278" s="243"/>
      <c r="AP278" s="56">
        <v>14</v>
      </c>
    </row>
    <row r="279" spans="2:44" s="1" customFormat="1" ht="11.1" customHeight="1" x14ac:dyDescent="0.15">
      <c r="B279" s="248"/>
      <c r="C279" s="248"/>
      <c r="D279" s="246">
        <v>2951181409.0500002</v>
      </c>
      <c r="E279" s="246"/>
      <c r="F279" s="246"/>
      <c r="G279" s="246"/>
      <c r="H279" s="246"/>
      <c r="I279" s="246"/>
      <c r="J279" s="246"/>
      <c r="K279" s="246"/>
      <c r="L279" s="246"/>
      <c r="M279" s="246"/>
      <c r="N279" s="246"/>
      <c r="O279" s="244">
        <v>1</v>
      </c>
      <c r="P279" s="244"/>
      <c r="Q279" s="244"/>
      <c r="R279" s="244"/>
      <c r="S279" s="244"/>
      <c r="T279" s="244"/>
      <c r="U279" s="244"/>
      <c r="V279" s="244"/>
      <c r="W279" s="244"/>
      <c r="X279" s="244"/>
      <c r="Y279" s="242">
        <v>42987</v>
      </c>
      <c r="Z279" s="242"/>
      <c r="AA279" s="242"/>
      <c r="AB279" s="242"/>
      <c r="AC279" s="242"/>
      <c r="AD279" s="242"/>
      <c r="AE279" s="242"/>
      <c r="AF279" s="242"/>
      <c r="AG279" s="242"/>
      <c r="AH279" s="244">
        <v>1</v>
      </c>
      <c r="AI279" s="244"/>
      <c r="AJ279" s="244"/>
      <c r="AK279" s="244"/>
      <c r="AL279" s="244"/>
      <c r="AM279" s="244"/>
      <c r="AN279" s="244"/>
      <c r="AO279" s="244"/>
      <c r="AP279" s="57"/>
    </row>
    <row r="280" spans="2:44" s="1" customFormat="1" ht="9" customHeight="1" x14ac:dyDescent="0.15"/>
    <row r="281" spans="2:44" s="1" customFormat="1" ht="19.149999999999999" customHeight="1" x14ac:dyDescent="0.15">
      <c r="B281" s="234" t="s">
        <v>1204</v>
      </c>
      <c r="C281" s="234"/>
      <c r="D281" s="234"/>
      <c r="E281" s="234"/>
      <c r="F281" s="234"/>
      <c r="G281" s="234"/>
      <c r="H281" s="234"/>
      <c r="I281" s="234"/>
      <c r="J281" s="234"/>
      <c r="K281" s="234"/>
      <c r="L281" s="234"/>
      <c r="M281" s="234"/>
      <c r="N281" s="234"/>
      <c r="O281" s="234"/>
      <c r="P281" s="234"/>
      <c r="Q281" s="234"/>
      <c r="R281" s="234"/>
      <c r="S281" s="234"/>
      <c r="T281" s="234"/>
      <c r="U281" s="234"/>
      <c r="V281" s="234"/>
      <c r="W281" s="234"/>
      <c r="X281" s="234"/>
      <c r="Y281" s="234"/>
      <c r="Z281" s="234"/>
      <c r="AA281" s="234"/>
      <c r="AB281" s="234"/>
      <c r="AC281" s="234"/>
      <c r="AD281" s="234"/>
      <c r="AE281" s="234"/>
      <c r="AF281" s="234"/>
      <c r="AG281" s="234"/>
      <c r="AH281" s="234"/>
      <c r="AI281" s="234"/>
      <c r="AJ281" s="234"/>
      <c r="AK281" s="234"/>
      <c r="AL281" s="234"/>
      <c r="AM281" s="234"/>
      <c r="AN281" s="234"/>
      <c r="AO281" s="234"/>
      <c r="AP281" s="234"/>
      <c r="AQ281" s="234"/>
      <c r="AR281" s="234"/>
    </row>
    <row r="282" spans="2:44" s="1" customFormat="1" ht="7.9" customHeight="1" x14ac:dyDescent="0.15"/>
    <row r="283" spans="2:44" s="1" customFormat="1" ht="10.7" customHeight="1" x14ac:dyDescent="0.15">
      <c r="B283" s="232" t="s">
        <v>1079</v>
      </c>
      <c r="C283" s="232"/>
      <c r="D283" s="232" t="s">
        <v>1076</v>
      </c>
      <c r="E283" s="232"/>
      <c r="F283" s="232"/>
      <c r="G283" s="232"/>
      <c r="H283" s="232"/>
      <c r="I283" s="232"/>
      <c r="J283" s="232"/>
      <c r="K283" s="232"/>
      <c r="L283" s="232"/>
      <c r="M283" s="232"/>
      <c r="N283" s="232"/>
      <c r="O283" s="232" t="s">
        <v>1077</v>
      </c>
      <c r="P283" s="232"/>
      <c r="Q283" s="232"/>
      <c r="R283" s="232"/>
      <c r="S283" s="232"/>
      <c r="T283" s="232"/>
      <c r="U283" s="232"/>
      <c r="V283" s="232"/>
      <c r="W283" s="232"/>
      <c r="X283" s="232"/>
      <c r="Y283" s="232" t="s">
        <v>1078</v>
      </c>
      <c r="Z283" s="232"/>
      <c r="AA283" s="232"/>
      <c r="AB283" s="232"/>
      <c r="AC283" s="232"/>
      <c r="AD283" s="232"/>
      <c r="AE283" s="232"/>
      <c r="AF283" s="232"/>
      <c r="AG283" s="232"/>
      <c r="AH283" s="232" t="s">
        <v>1077</v>
      </c>
      <c r="AI283" s="232"/>
      <c r="AJ283" s="232"/>
      <c r="AK283" s="232"/>
      <c r="AL283" s="232"/>
      <c r="AM283" s="232"/>
      <c r="AN283" s="232"/>
      <c r="AO283" s="232"/>
    </row>
    <row r="284" spans="2:44" s="1" customFormat="1" ht="10.7" customHeight="1" x14ac:dyDescent="0.15">
      <c r="B284" s="247" t="s">
        <v>1184</v>
      </c>
      <c r="C284" s="247"/>
      <c r="D284" s="245">
        <v>42276886.409999996</v>
      </c>
      <c r="E284" s="245"/>
      <c r="F284" s="245"/>
      <c r="G284" s="245"/>
      <c r="H284" s="245"/>
      <c r="I284" s="245"/>
      <c r="J284" s="245"/>
      <c r="K284" s="245"/>
      <c r="L284" s="245"/>
      <c r="M284" s="245"/>
      <c r="N284" s="245"/>
      <c r="O284" s="243">
        <v>1.43254109287742E-2</v>
      </c>
      <c r="P284" s="243"/>
      <c r="Q284" s="243"/>
      <c r="R284" s="243"/>
      <c r="S284" s="243"/>
      <c r="T284" s="243"/>
      <c r="U284" s="243"/>
      <c r="V284" s="243"/>
      <c r="W284" s="243"/>
      <c r="X284" s="243"/>
      <c r="Y284" s="241">
        <v>1798</v>
      </c>
      <c r="Z284" s="241"/>
      <c r="AA284" s="241"/>
      <c r="AB284" s="241"/>
      <c r="AC284" s="241"/>
      <c r="AD284" s="241"/>
      <c r="AE284" s="241"/>
      <c r="AF284" s="241"/>
      <c r="AG284" s="241"/>
      <c r="AH284" s="243">
        <v>4.1826598739153703E-2</v>
      </c>
      <c r="AI284" s="243"/>
      <c r="AJ284" s="243"/>
      <c r="AK284" s="243"/>
      <c r="AL284" s="243"/>
      <c r="AM284" s="243"/>
      <c r="AN284" s="243"/>
      <c r="AO284" s="243"/>
    </row>
    <row r="285" spans="2:44" s="1" customFormat="1" ht="10.7" customHeight="1" x14ac:dyDescent="0.15">
      <c r="B285" s="247" t="s">
        <v>1081</v>
      </c>
      <c r="C285" s="247"/>
      <c r="D285" s="245">
        <v>138821631.41</v>
      </c>
      <c r="E285" s="245"/>
      <c r="F285" s="245"/>
      <c r="G285" s="245"/>
      <c r="H285" s="245"/>
      <c r="I285" s="245"/>
      <c r="J285" s="245"/>
      <c r="K285" s="245"/>
      <c r="L285" s="245"/>
      <c r="M285" s="245"/>
      <c r="N285" s="245"/>
      <c r="O285" s="243">
        <v>4.7039341934146599E-2</v>
      </c>
      <c r="P285" s="243"/>
      <c r="Q285" s="243"/>
      <c r="R285" s="243"/>
      <c r="S285" s="243"/>
      <c r="T285" s="243"/>
      <c r="U285" s="243"/>
      <c r="V285" s="243"/>
      <c r="W285" s="243"/>
      <c r="X285" s="243"/>
      <c r="Y285" s="241">
        <v>5603</v>
      </c>
      <c r="Z285" s="241"/>
      <c r="AA285" s="241"/>
      <c r="AB285" s="241"/>
      <c r="AC285" s="241"/>
      <c r="AD285" s="241"/>
      <c r="AE285" s="241"/>
      <c r="AF285" s="241"/>
      <c r="AG285" s="241"/>
      <c r="AH285" s="243">
        <v>0.13034173122106699</v>
      </c>
      <c r="AI285" s="243"/>
      <c r="AJ285" s="243"/>
      <c r="AK285" s="243"/>
      <c r="AL285" s="243"/>
      <c r="AM285" s="243"/>
      <c r="AN285" s="243"/>
      <c r="AO285" s="243"/>
    </row>
    <row r="286" spans="2:44" s="1" customFormat="1" ht="10.7" customHeight="1" x14ac:dyDescent="0.15">
      <c r="B286" s="247" t="s">
        <v>1082</v>
      </c>
      <c r="C286" s="247"/>
      <c r="D286" s="245">
        <v>179017679</v>
      </c>
      <c r="E286" s="245"/>
      <c r="F286" s="245"/>
      <c r="G286" s="245"/>
      <c r="H286" s="245"/>
      <c r="I286" s="245"/>
      <c r="J286" s="245"/>
      <c r="K286" s="245"/>
      <c r="L286" s="245"/>
      <c r="M286" s="245"/>
      <c r="N286" s="245"/>
      <c r="O286" s="243">
        <v>6.0659666142864201E-2</v>
      </c>
      <c r="P286" s="243"/>
      <c r="Q286" s="243"/>
      <c r="R286" s="243"/>
      <c r="S286" s="243"/>
      <c r="T286" s="243"/>
      <c r="U286" s="243"/>
      <c r="V286" s="243"/>
      <c r="W286" s="243"/>
      <c r="X286" s="243"/>
      <c r="Y286" s="241">
        <v>5107</v>
      </c>
      <c r="Z286" s="241"/>
      <c r="AA286" s="241"/>
      <c r="AB286" s="241"/>
      <c r="AC286" s="241"/>
      <c r="AD286" s="241"/>
      <c r="AE286" s="241"/>
      <c r="AF286" s="241"/>
      <c r="AG286" s="241"/>
      <c r="AH286" s="243">
        <v>0.11880335915509301</v>
      </c>
      <c r="AI286" s="243"/>
      <c r="AJ286" s="243"/>
      <c r="AK286" s="243"/>
      <c r="AL286" s="243"/>
      <c r="AM286" s="243"/>
      <c r="AN286" s="243"/>
      <c r="AO286" s="243"/>
    </row>
    <row r="287" spans="2:44" s="1" customFormat="1" ht="10.7" customHeight="1" x14ac:dyDescent="0.15">
      <c r="B287" s="247" t="s">
        <v>1083</v>
      </c>
      <c r="C287" s="247"/>
      <c r="D287" s="245">
        <v>210526683.12</v>
      </c>
      <c r="E287" s="245"/>
      <c r="F287" s="245"/>
      <c r="G287" s="245"/>
      <c r="H287" s="245"/>
      <c r="I287" s="245"/>
      <c r="J287" s="245"/>
      <c r="K287" s="245"/>
      <c r="L287" s="245"/>
      <c r="M287" s="245"/>
      <c r="N287" s="245"/>
      <c r="O287" s="243">
        <v>7.13364086919243E-2</v>
      </c>
      <c r="P287" s="243"/>
      <c r="Q287" s="243"/>
      <c r="R287" s="243"/>
      <c r="S287" s="243"/>
      <c r="T287" s="243"/>
      <c r="U287" s="243"/>
      <c r="V287" s="243"/>
      <c r="W287" s="243"/>
      <c r="X287" s="243"/>
      <c r="Y287" s="241">
        <v>4312</v>
      </c>
      <c r="Z287" s="241"/>
      <c r="AA287" s="241"/>
      <c r="AB287" s="241"/>
      <c r="AC287" s="241"/>
      <c r="AD287" s="241"/>
      <c r="AE287" s="241"/>
      <c r="AF287" s="241"/>
      <c r="AG287" s="241"/>
      <c r="AH287" s="243">
        <v>0.100309395863866</v>
      </c>
      <c r="AI287" s="243"/>
      <c r="AJ287" s="243"/>
      <c r="AK287" s="243"/>
      <c r="AL287" s="243"/>
      <c r="AM287" s="243"/>
      <c r="AN287" s="243"/>
      <c r="AO287" s="243"/>
    </row>
    <row r="288" spans="2:44" s="1" customFormat="1" ht="10.7" customHeight="1" x14ac:dyDescent="0.15">
      <c r="B288" s="247" t="s">
        <v>1084</v>
      </c>
      <c r="C288" s="247"/>
      <c r="D288" s="245">
        <v>249074725.5</v>
      </c>
      <c r="E288" s="245"/>
      <c r="F288" s="245"/>
      <c r="G288" s="245"/>
      <c r="H288" s="245"/>
      <c r="I288" s="245"/>
      <c r="J288" s="245"/>
      <c r="K288" s="245"/>
      <c r="L288" s="245"/>
      <c r="M288" s="245"/>
      <c r="N288" s="245"/>
      <c r="O288" s="243">
        <v>8.4398310702349794E-2</v>
      </c>
      <c r="P288" s="243"/>
      <c r="Q288" s="243"/>
      <c r="R288" s="243"/>
      <c r="S288" s="243"/>
      <c r="T288" s="243"/>
      <c r="U288" s="243"/>
      <c r="V288" s="243"/>
      <c r="W288" s="243"/>
      <c r="X288" s="243"/>
      <c r="Y288" s="241">
        <v>4087</v>
      </c>
      <c r="Z288" s="241"/>
      <c r="AA288" s="241"/>
      <c r="AB288" s="241"/>
      <c r="AC288" s="241"/>
      <c r="AD288" s="241"/>
      <c r="AE288" s="241"/>
      <c r="AF288" s="241"/>
      <c r="AG288" s="241"/>
      <c r="AH288" s="243">
        <v>9.5075255309744797E-2</v>
      </c>
      <c r="AI288" s="243"/>
      <c r="AJ288" s="243"/>
      <c r="AK288" s="243"/>
      <c r="AL288" s="243"/>
      <c r="AM288" s="243"/>
      <c r="AN288" s="243"/>
      <c r="AO288" s="243"/>
    </row>
    <row r="289" spans="2:44" s="1" customFormat="1" ht="10.7" customHeight="1" x14ac:dyDescent="0.15">
      <c r="B289" s="247" t="s">
        <v>1085</v>
      </c>
      <c r="C289" s="247"/>
      <c r="D289" s="245">
        <v>198202488.21000001</v>
      </c>
      <c r="E289" s="245"/>
      <c r="F289" s="245"/>
      <c r="G289" s="245"/>
      <c r="H289" s="245"/>
      <c r="I289" s="245"/>
      <c r="J289" s="245"/>
      <c r="K289" s="245"/>
      <c r="L289" s="245"/>
      <c r="M289" s="245"/>
      <c r="N289" s="245"/>
      <c r="O289" s="243">
        <v>6.7160387905060098E-2</v>
      </c>
      <c r="P289" s="243"/>
      <c r="Q289" s="243"/>
      <c r="R289" s="243"/>
      <c r="S289" s="243"/>
      <c r="T289" s="243"/>
      <c r="U289" s="243"/>
      <c r="V289" s="243"/>
      <c r="W289" s="243"/>
      <c r="X289" s="243"/>
      <c r="Y289" s="241">
        <v>2835</v>
      </c>
      <c r="Z289" s="241"/>
      <c r="AA289" s="241"/>
      <c r="AB289" s="241"/>
      <c r="AC289" s="241"/>
      <c r="AD289" s="241"/>
      <c r="AE289" s="241"/>
      <c r="AF289" s="241"/>
      <c r="AG289" s="241"/>
      <c r="AH289" s="243">
        <v>6.5950170981924794E-2</v>
      </c>
      <c r="AI289" s="243"/>
      <c r="AJ289" s="243"/>
      <c r="AK289" s="243"/>
      <c r="AL289" s="243"/>
      <c r="AM289" s="243"/>
      <c r="AN289" s="243"/>
      <c r="AO289" s="243"/>
    </row>
    <row r="290" spans="2:44" s="1" customFormat="1" ht="10.7" customHeight="1" x14ac:dyDescent="0.15">
      <c r="B290" s="247" t="s">
        <v>1086</v>
      </c>
      <c r="C290" s="247"/>
      <c r="D290" s="245">
        <v>301028533.66000003</v>
      </c>
      <c r="E290" s="245"/>
      <c r="F290" s="245"/>
      <c r="G290" s="245"/>
      <c r="H290" s="245"/>
      <c r="I290" s="245"/>
      <c r="J290" s="245"/>
      <c r="K290" s="245"/>
      <c r="L290" s="245"/>
      <c r="M290" s="245"/>
      <c r="N290" s="245"/>
      <c r="O290" s="243">
        <v>0.10200272092284</v>
      </c>
      <c r="P290" s="243"/>
      <c r="Q290" s="243"/>
      <c r="R290" s="243"/>
      <c r="S290" s="243"/>
      <c r="T290" s="243"/>
      <c r="U290" s="243"/>
      <c r="V290" s="243"/>
      <c r="W290" s="243"/>
      <c r="X290" s="243"/>
      <c r="Y290" s="241">
        <v>3892</v>
      </c>
      <c r="Z290" s="241"/>
      <c r="AA290" s="241"/>
      <c r="AB290" s="241"/>
      <c r="AC290" s="241"/>
      <c r="AD290" s="241"/>
      <c r="AE290" s="241"/>
      <c r="AF290" s="241"/>
      <c r="AG290" s="241"/>
      <c r="AH290" s="243">
        <v>9.0539000162839903E-2</v>
      </c>
      <c r="AI290" s="243"/>
      <c r="AJ290" s="243"/>
      <c r="AK290" s="243"/>
      <c r="AL290" s="243"/>
      <c r="AM290" s="243"/>
      <c r="AN290" s="243"/>
      <c r="AO290" s="243"/>
    </row>
    <row r="291" spans="2:44" s="1" customFormat="1" ht="10.7" customHeight="1" x14ac:dyDescent="0.15">
      <c r="B291" s="247" t="s">
        <v>1087</v>
      </c>
      <c r="C291" s="247"/>
      <c r="D291" s="245">
        <v>316700135.68000102</v>
      </c>
      <c r="E291" s="245"/>
      <c r="F291" s="245"/>
      <c r="G291" s="245"/>
      <c r="H291" s="245"/>
      <c r="I291" s="245"/>
      <c r="J291" s="245"/>
      <c r="K291" s="245"/>
      <c r="L291" s="245"/>
      <c r="M291" s="245"/>
      <c r="N291" s="245"/>
      <c r="O291" s="243">
        <v>0.10731300173849601</v>
      </c>
      <c r="P291" s="243"/>
      <c r="Q291" s="243"/>
      <c r="R291" s="243"/>
      <c r="S291" s="243"/>
      <c r="T291" s="243"/>
      <c r="U291" s="243"/>
      <c r="V291" s="243"/>
      <c r="W291" s="243"/>
      <c r="X291" s="243"/>
      <c r="Y291" s="241">
        <v>3518</v>
      </c>
      <c r="Z291" s="241"/>
      <c r="AA291" s="241"/>
      <c r="AB291" s="241"/>
      <c r="AC291" s="241"/>
      <c r="AD291" s="241"/>
      <c r="AE291" s="241"/>
      <c r="AF291" s="241"/>
      <c r="AG291" s="241"/>
      <c r="AH291" s="243">
        <v>8.1838695419545401E-2</v>
      </c>
      <c r="AI291" s="243"/>
      <c r="AJ291" s="243"/>
      <c r="AK291" s="243"/>
      <c r="AL291" s="243"/>
      <c r="AM291" s="243"/>
      <c r="AN291" s="243"/>
      <c r="AO291" s="243"/>
    </row>
    <row r="292" spans="2:44" s="1" customFormat="1" ht="10.7" customHeight="1" x14ac:dyDescent="0.15">
      <c r="B292" s="247" t="s">
        <v>1088</v>
      </c>
      <c r="C292" s="247"/>
      <c r="D292" s="245">
        <v>285781440.67000002</v>
      </c>
      <c r="E292" s="245"/>
      <c r="F292" s="245"/>
      <c r="G292" s="245"/>
      <c r="H292" s="245"/>
      <c r="I292" s="245"/>
      <c r="J292" s="245"/>
      <c r="K292" s="245"/>
      <c r="L292" s="245"/>
      <c r="M292" s="245"/>
      <c r="N292" s="245"/>
      <c r="O292" s="243">
        <v>9.6836283867074796E-2</v>
      </c>
      <c r="P292" s="243"/>
      <c r="Q292" s="243"/>
      <c r="R292" s="243"/>
      <c r="S292" s="243"/>
      <c r="T292" s="243"/>
      <c r="U292" s="243"/>
      <c r="V292" s="243"/>
      <c r="W292" s="243"/>
      <c r="X292" s="243"/>
      <c r="Y292" s="241">
        <v>2977</v>
      </c>
      <c r="Z292" s="241"/>
      <c r="AA292" s="241"/>
      <c r="AB292" s="241"/>
      <c r="AC292" s="241"/>
      <c r="AD292" s="241"/>
      <c r="AE292" s="241"/>
      <c r="AF292" s="241"/>
      <c r="AG292" s="241"/>
      <c r="AH292" s="243">
        <v>6.9253495242747806E-2</v>
      </c>
      <c r="AI292" s="243"/>
      <c r="AJ292" s="243"/>
      <c r="AK292" s="243"/>
      <c r="AL292" s="243"/>
      <c r="AM292" s="243"/>
      <c r="AN292" s="243"/>
      <c r="AO292" s="243"/>
    </row>
    <row r="293" spans="2:44" s="1" customFormat="1" ht="10.7" customHeight="1" x14ac:dyDescent="0.15">
      <c r="B293" s="247" t="s">
        <v>1089</v>
      </c>
      <c r="C293" s="247"/>
      <c r="D293" s="245">
        <v>364172030.03999901</v>
      </c>
      <c r="E293" s="245"/>
      <c r="F293" s="245"/>
      <c r="G293" s="245"/>
      <c r="H293" s="245"/>
      <c r="I293" s="245"/>
      <c r="J293" s="245"/>
      <c r="K293" s="245"/>
      <c r="L293" s="245"/>
      <c r="M293" s="245"/>
      <c r="N293" s="245"/>
      <c r="O293" s="243">
        <v>0.12339872734466301</v>
      </c>
      <c r="P293" s="243"/>
      <c r="Q293" s="243"/>
      <c r="R293" s="243"/>
      <c r="S293" s="243"/>
      <c r="T293" s="243"/>
      <c r="U293" s="243"/>
      <c r="V293" s="243"/>
      <c r="W293" s="243"/>
      <c r="X293" s="243"/>
      <c r="Y293" s="241">
        <v>3561</v>
      </c>
      <c r="Z293" s="241"/>
      <c r="AA293" s="241"/>
      <c r="AB293" s="241"/>
      <c r="AC293" s="241"/>
      <c r="AD293" s="241"/>
      <c r="AE293" s="241"/>
      <c r="AF293" s="241"/>
      <c r="AG293" s="241"/>
      <c r="AH293" s="243">
        <v>8.2838997836555198E-2</v>
      </c>
      <c r="AI293" s="243"/>
      <c r="AJ293" s="243"/>
      <c r="AK293" s="243"/>
      <c r="AL293" s="243"/>
      <c r="AM293" s="243"/>
      <c r="AN293" s="243"/>
      <c r="AO293" s="243"/>
    </row>
    <row r="294" spans="2:44" s="1" customFormat="1" ht="10.7" customHeight="1" x14ac:dyDescent="0.15">
      <c r="B294" s="247" t="s">
        <v>1090</v>
      </c>
      <c r="C294" s="247"/>
      <c r="D294" s="245">
        <v>214727970.38000101</v>
      </c>
      <c r="E294" s="245"/>
      <c r="F294" s="245"/>
      <c r="G294" s="245"/>
      <c r="H294" s="245"/>
      <c r="I294" s="245"/>
      <c r="J294" s="245"/>
      <c r="K294" s="245"/>
      <c r="L294" s="245"/>
      <c r="M294" s="245"/>
      <c r="N294" s="245"/>
      <c r="O294" s="243">
        <v>7.2760003746812199E-2</v>
      </c>
      <c r="P294" s="243"/>
      <c r="Q294" s="243"/>
      <c r="R294" s="243"/>
      <c r="S294" s="243"/>
      <c r="T294" s="243"/>
      <c r="U294" s="243"/>
      <c r="V294" s="243"/>
      <c r="W294" s="243"/>
      <c r="X294" s="243"/>
      <c r="Y294" s="241">
        <v>1943</v>
      </c>
      <c r="Z294" s="241"/>
      <c r="AA294" s="241"/>
      <c r="AB294" s="241"/>
      <c r="AC294" s="241"/>
      <c r="AD294" s="241"/>
      <c r="AE294" s="241"/>
      <c r="AF294" s="241"/>
      <c r="AG294" s="241"/>
      <c r="AH294" s="243">
        <v>4.5199711540698399E-2</v>
      </c>
      <c r="AI294" s="243"/>
      <c r="AJ294" s="243"/>
      <c r="AK294" s="243"/>
      <c r="AL294" s="243"/>
      <c r="AM294" s="243"/>
      <c r="AN294" s="243"/>
      <c r="AO294" s="243"/>
    </row>
    <row r="295" spans="2:44" s="1" customFormat="1" ht="10.7" customHeight="1" x14ac:dyDescent="0.15">
      <c r="B295" s="247" t="s">
        <v>1091</v>
      </c>
      <c r="C295" s="247"/>
      <c r="D295" s="245">
        <v>198126253.34</v>
      </c>
      <c r="E295" s="245"/>
      <c r="F295" s="245"/>
      <c r="G295" s="245"/>
      <c r="H295" s="245"/>
      <c r="I295" s="245"/>
      <c r="J295" s="245"/>
      <c r="K295" s="245"/>
      <c r="L295" s="245"/>
      <c r="M295" s="245"/>
      <c r="N295" s="245"/>
      <c r="O295" s="243">
        <v>6.7134555921378597E-2</v>
      </c>
      <c r="P295" s="243"/>
      <c r="Q295" s="243"/>
      <c r="R295" s="243"/>
      <c r="S295" s="243"/>
      <c r="T295" s="243"/>
      <c r="U295" s="243"/>
      <c r="V295" s="243"/>
      <c r="W295" s="243"/>
      <c r="X295" s="243"/>
      <c r="Y295" s="241">
        <v>1673</v>
      </c>
      <c r="Z295" s="241"/>
      <c r="AA295" s="241"/>
      <c r="AB295" s="241"/>
      <c r="AC295" s="241"/>
      <c r="AD295" s="241"/>
      <c r="AE295" s="241"/>
      <c r="AF295" s="241"/>
      <c r="AG295" s="241"/>
      <c r="AH295" s="243">
        <v>3.8918742875753101E-2</v>
      </c>
      <c r="AI295" s="243"/>
      <c r="AJ295" s="243"/>
      <c r="AK295" s="243"/>
      <c r="AL295" s="243"/>
      <c r="AM295" s="243"/>
      <c r="AN295" s="243"/>
      <c r="AO295" s="243"/>
    </row>
    <row r="296" spans="2:44" s="1" customFormat="1" ht="10.7" customHeight="1" x14ac:dyDescent="0.15">
      <c r="B296" s="247" t="s">
        <v>1092</v>
      </c>
      <c r="C296" s="247"/>
      <c r="D296" s="245">
        <v>245621660.38999999</v>
      </c>
      <c r="E296" s="245"/>
      <c r="F296" s="245"/>
      <c r="G296" s="245"/>
      <c r="H296" s="245"/>
      <c r="I296" s="245"/>
      <c r="J296" s="245"/>
      <c r="K296" s="245"/>
      <c r="L296" s="245"/>
      <c r="M296" s="245"/>
      <c r="N296" s="245"/>
      <c r="O296" s="243">
        <v>8.3228248740244898E-2</v>
      </c>
      <c r="P296" s="243"/>
      <c r="Q296" s="243"/>
      <c r="R296" s="243"/>
      <c r="S296" s="243"/>
      <c r="T296" s="243"/>
      <c r="U296" s="243"/>
      <c r="V296" s="243"/>
      <c r="W296" s="243"/>
      <c r="X296" s="243"/>
      <c r="Y296" s="241">
        <v>1611</v>
      </c>
      <c r="Z296" s="241"/>
      <c r="AA296" s="241"/>
      <c r="AB296" s="241"/>
      <c r="AC296" s="241"/>
      <c r="AD296" s="241"/>
      <c r="AE296" s="241"/>
      <c r="AF296" s="241"/>
      <c r="AG296" s="241"/>
      <c r="AH296" s="243">
        <v>3.7476446367506501E-2</v>
      </c>
      <c r="AI296" s="243"/>
      <c r="AJ296" s="243"/>
      <c r="AK296" s="243"/>
      <c r="AL296" s="243"/>
      <c r="AM296" s="243"/>
      <c r="AN296" s="243"/>
      <c r="AO296" s="243"/>
    </row>
    <row r="297" spans="2:44" s="1" customFormat="1" ht="10.7" customHeight="1" x14ac:dyDescent="0.15">
      <c r="B297" s="247" t="s">
        <v>1093</v>
      </c>
      <c r="C297" s="247"/>
      <c r="D297" s="245">
        <v>4559855.3899999997</v>
      </c>
      <c r="E297" s="245"/>
      <c r="F297" s="245"/>
      <c r="G297" s="245"/>
      <c r="H297" s="245"/>
      <c r="I297" s="245"/>
      <c r="J297" s="245"/>
      <c r="K297" s="245"/>
      <c r="L297" s="245"/>
      <c r="M297" s="245"/>
      <c r="N297" s="245"/>
      <c r="O297" s="243">
        <v>1.54509491555378E-3</v>
      </c>
      <c r="P297" s="243"/>
      <c r="Q297" s="243"/>
      <c r="R297" s="243"/>
      <c r="S297" s="243"/>
      <c r="T297" s="243"/>
      <c r="U297" s="243"/>
      <c r="V297" s="243"/>
      <c r="W297" s="243"/>
      <c r="X297" s="243"/>
      <c r="Y297" s="241">
        <v>49</v>
      </c>
      <c r="Z297" s="241"/>
      <c r="AA297" s="241"/>
      <c r="AB297" s="241"/>
      <c r="AC297" s="241"/>
      <c r="AD297" s="241"/>
      <c r="AE297" s="241"/>
      <c r="AF297" s="241"/>
      <c r="AG297" s="241"/>
      <c r="AH297" s="243">
        <v>1.1398794984530201E-3</v>
      </c>
      <c r="AI297" s="243"/>
      <c r="AJ297" s="243"/>
      <c r="AK297" s="243"/>
      <c r="AL297" s="243"/>
      <c r="AM297" s="243"/>
      <c r="AN297" s="243"/>
      <c r="AO297" s="243"/>
    </row>
    <row r="298" spans="2:44" s="1" customFormat="1" ht="10.7" customHeight="1" x14ac:dyDescent="0.15">
      <c r="B298" s="247" t="s">
        <v>1094</v>
      </c>
      <c r="C298" s="247"/>
      <c r="D298" s="245">
        <v>808006.73</v>
      </c>
      <c r="E298" s="245"/>
      <c r="F298" s="245"/>
      <c r="G298" s="245"/>
      <c r="H298" s="245"/>
      <c r="I298" s="245"/>
      <c r="J298" s="245"/>
      <c r="K298" s="245"/>
      <c r="L298" s="245"/>
      <c r="M298" s="245"/>
      <c r="N298" s="245"/>
      <c r="O298" s="243">
        <v>2.7379093929034401E-4</v>
      </c>
      <c r="P298" s="243"/>
      <c r="Q298" s="243"/>
      <c r="R298" s="243"/>
      <c r="S298" s="243"/>
      <c r="T298" s="243"/>
      <c r="U298" s="243"/>
      <c r="V298" s="243"/>
      <c r="W298" s="243"/>
      <c r="X298" s="243"/>
      <c r="Y298" s="241">
        <v>7</v>
      </c>
      <c r="Z298" s="241"/>
      <c r="AA298" s="241"/>
      <c r="AB298" s="241"/>
      <c r="AC298" s="241"/>
      <c r="AD298" s="241"/>
      <c r="AE298" s="241"/>
      <c r="AF298" s="241"/>
      <c r="AG298" s="241"/>
      <c r="AH298" s="243">
        <v>1.62839928350432E-4</v>
      </c>
      <c r="AI298" s="243"/>
      <c r="AJ298" s="243"/>
      <c r="AK298" s="243"/>
      <c r="AL298" s="243"/>
      <c r="AM298" s="243"/>
      <c r="AN298" s="243"/>
      <c r="AO298" s="243"/>
    </row>
    <row r="299" spans="2:44" s="1" customFormat="1" ht="10.7" customHeight="1" x14ac:dyDescent="0.15">
      <c r="B299" s="247" t="s">
        <v>1095</v>
      </c>
      <c r="C299" s="247"/>
      <c r="D299" s="245">
        <v>1514424.11</v>
      </c>
      <c r="E299" s="245"/>
      <c r="F299" s="245"/>
      <c r="G299" s="245"/>
      <c r="H299" s="245"/>
      <c r="I299" s="245"/>
      <c r="J299" s="245"/>
      <c r="K299" s="245"/>
      <c r="L299" s="245"/>
      <c r="M299" s="245"/>
      <c r="N299" s="245"/>
      <c r="O299" s="243">
        <v>5.1315859653897099E-4</v>
      </c>
      <c r="P299" s="243"/>
      <c r="Q299" s="243"/>
      <c r="R299" s="243"/>
      <c r="S299" s="243"/>
      <c r="T299" s="243"/>
      <c r="U299" s="243"/>
      <c r="V299" s="243"/>
      <c r="W299" s="243"/>
      <c r="X299" s="243"/>
      <c r="Y299" s="241">
        <v>10</v>
      </c>
      <c r="Z299" s="241"/>
      <c r="AA299" s="241"/>
      <c r="AB299" s="241"/>
      <c r="AC299" s="241"/>
      <c r="AD299" s="241"/>
      <c r="AE299" s="241"/>
      <c r="AF299" s="241"/>
      <c r="AG299" s="241"/>
      <c r="AH299" s="243">
        <v>2.3262846907204501E-4</v>
      </c>
      <c r="AI299" s="243"/>
      <c r="AJ299" s="243"/>
      <c r="AK299" s="243"/>
      <c r="AL299" s="243"/>
      <c r="AM299" s="243"/>
      <c r="AN299" s="243"/>
      <c r="AO299" s="243"/>
    </row>
    <row r="300" spans="2:44" s="1" customFormat="1" ht="10.7" customHeight="1" x14ac:dyDescent="0.15">
      <c r="B300" s="247" t="s">
        <v>1096</v>
      </c>
      <c r="C300" s="247"/>
      <c r="D300" s="245">
        <v>221005.01</v>
      </c>
      <c r="E300" s="245"/>
      <c r="F300" s="245"/>
      <c r="G300" s="245"/>
      <c r="H300" s="245"/>
      <c r="I300" s="245"/>
      <c r="J300" s="245"/>
      <c r="K300" s="245"/>
      <c r="L300" s="245"/>
      <c r="M300" s="245"/>
      <c r="N300" s="245"/>
      <c r="O300" s="243">
        <v>7.4886961988264398E-5</v>
      </c>
      <c r="P300" s="243"/>
      <c r="Q300" s="243"/>
      <c r="R300" s="243"/>
      <c r="S300" s="243"/>
      <c r="T300" s="243"/>
      <c r="U300" s="243"/>
      <c r="V300" s="243"/>
      <c r="W300" s="243"/>
      <c r="X300" s="243"/>
      <c r="Y300" s="241">
        <v>4</v>
      </c>
      <c r="Z300" s="241"/>
      <c r="AA300" s="241"/>
      <c r="AB300" s="241"/>
      <c r="AC300" s="241"/>
      <c r="AD300" s="241"/>
      <c r="AE300" s="241"/>
      <c r="AF300" s="241"/>
      <c r="AG300" s="241"/>
      <c r="AH300" s="243">
        <v>9.3051387628818001E-5</v>
      </c>
      <c r="AI300" s="243"/>
      <c r="AJ300" s="243"/>
      <c r="AK300" s="243"/>
      <c r="AL300" s="243"/>
      <c r="AM300" s="243"/>
      <c r="AN300" s="243"/>
      <c r="AO300" s="243"/>
    </row>
    <row r="301" spans="2:44" s="1" customFormat="1" ht="9.6" customHeight="1" x14ac:dyDescent="0.15">
      <c r="B301" s="248"/>
      <c r="C301" s="248"/>
      <c r="D301" s="246">
        <v>2951181409.0500002</v>
      </c>
      <c r="E301" s="246"/>
      <c r="F301" s="246"/>
      <c r="G301" s="246"/>
      <c r="H301" s="246"/>
      <c r="I301" s="246"/>
      <c r="J301" s="246"/>
      <c r="K301" s="246"/>
      <c r="L301" s="246"/>
      <c r="M301" s="246"/>
      <c r="N301" s="246"/>
      <c r="O301" s="244">
        <v>1</v>
      </c>
      <c r="P301" s="244"/>
      <c r="Q301" s="244"/>
      <c r="R301" s="244"/>
      <c r="S301" s="244"/>
      <c r="T301" s="244"/>
      <c r="U301" s="244"/>
      <c r="V301" s="244"/>
      <c r="W301" s="244"/>
      <c r="X301" s="244"/>
      <c r="Y301" s="242">
        <v>42987</v>
      </c>
      <c r="Z301" s="242"/>
      <c r="AA301" s="242"/>
      <c r="AB301" s="242"/>
      <c r="AC301" s="242"/>
      <c r="AD301" s="242"/>
      <c r="AE301" s="242"/>
      <c r="AF301" s="242"/>
      <c r="AG301" s="242"/>
      <c r="AH301" s="244">
        <v>1</v>
      </c>
      <c r="AI301" s="244"/>
      <c r="AJ301" s="244"/>
      <c r="AK301" s="244"/>
      <c r="AL301" s="244"/>
      <c r="AM301" s="244"/>
      <c r="AN301" s="244"/>
      <c r="AO301" s="244"/>
    </row>
    <row r="302" spans="2:44" s="1" customFormat="1" ht="9" customHeight="1" x14ac:dyDescent="0.15"/>
    <row r="303" spans="2:44" s="1" customFormat="1" ht="19.149999999999999" customHeight="1" x14ac:dyDescent="0.15">
      <c r="B303" s="234" t="s">
        <v>1205</v>
      </c>
      <c r="C303" s="234"/>
      <c r="D303" s="234"/>
      <c r="E303" s="234"/>
      <c r="F303" s="234"/>
      <c r="G303" s="234"/>
      <c r="H303" s="234"/>
      <c r="I303" s="234"/>
      <c r="J303" s="234"/>
      <c r="K303" s="234"/>
      <c r="L303" s="234"/>
      <c r="M303" s="234"/>
      <c r="N303" s="234"/>
      <c r="O303" s="234"/>
      <c r="P303" s="234"/>
      <c r="Q303" s="234"/>
      <c r="R303" s="234"/>
      <c r="S303" s="234"/>
      <c r="T303" s="234"/>
      <c r="U303" s="234"/>
      <c r="V303" s="234"/>
      <c r="W303" s="234"/>
      <c r="X303" s="234"/>
      <c r="Y303" s="234"/>
      <c r="Z303" s="234"/>
      <c r="AA303" s="234"/>
      <c r="AB303" s="234"/>
      <c r="AC303" s="234"/>
      <c r="AD303" s="234"/>
      <c r="AE303" s="234"/>
      <c r="AF303" s="234"/>
      <c r="AG303" s="234"/>
      <c r="AH303" s="234"/>
      <c r="AI303" s="234"/>
      <c r="AJ303" s="234"/>
      <c r="AK303" s="234"/>
      <c r="AL303" s="234"/>
      <c r="AM303" s="234"/>
      <c r="AN303" s="234"/>
      <c r="AO303" s="234"/>
      <c r="AP303" s="234"/>
      <c r="AQ303" s="234"/>
      <c r="AR303" s="234"/>
    </row>
    <row r="304" spans="2:44" s="1" customFormat="1" ht="7.9" customHeight="1" x14ac:dyDescent="0.15"/>
    <row r="305" spans="2:44" s="1" customFormat="1" ht="12.2" customHeight="1" x14ac:dyDescent="0.15">
      <c r="B305" s="232" t="s">
        <v>1079</v>
      </c>
      <c r="C305" s="232"/>
      <c r="D305" s="232" t="s">
        <v>1076</v>
      </c>
      <c r="E305" s="232"/>
      <c r="F305" s="232"/>
      <c r="G305" s="232"/>
      <c r="H305" s="232"/>
      <c r="I305" s="232"/>
      <c r="J305" s="232"/>
      <c r="K305" s="232"/>
      <c r="L305" s="232"/>
      <c r="M305" s="232"/>
      <c r="N305" s="232"/>
      <c r="O305" s="232" t="s">
        <v>1077</v>
      </c>
      <c r="P305" s="232"/>
      <c r="Q305" s="232"/>
      <c r="R305" s="232"/>
      <c r="S305" s="232"/>
      <c r="T305" s="232"/>
      <c r="U305" s="232"/>
      <c r="V305" s="232"/>
      <c r="W305" s="232"/>
      <c r="X305" s="232"/>
      <c r="Y305" s="232" t="s">
        <v>1078</v>
      </c>
      <c r="Z305" s="232"/>
      <c r="AA305" s="232"/>
      <c r="AB305" s="232"/>
      <c r="AC305" s="232"/>
      <c r="AD305" s="232"/>
      <c r="AE305" s="232"/>
      <c r="AF305" s="232"/>
      <c r="AG305" s="232"/>
      <c r="AH305" s="232" t="s">
        <v>1077</v>
      </c>
      <c r="AI305" s="232"/>
      <c r="AJ305" s="232"/>
      <c r="AK305" s="232"/>
      <c r="AL305" s="232"/>
      <c r="AM305" s="232"/>
      <c r="AN305" s="232"/>
      <c r="AO305" s="232"/>
      <c r="AP305" s="232"/>
    </row>
    <row r="306" spans="2:44" s="1" customFormat="1" ht="10.7" customHeight="1" x14ac:dyDescent="0.15">
      <c r="B306" s="247" t="s">
        <v>1152</v>
      </c>
      <c r="C306" s="247"/>
      <c r="D306" s="245">
        <v>2763550038.2399998</v>
      </c>
      <c r="E306" s="245"/>
      <c r="F306" s="245"/>
      <c r="G306" s="245"/>
      <c r="H306" s="245"/>
      <c r="I306" s="245"/>
      <c r="J306" s="245"/>
      <c r="K306" s="245"/>
      <c r="L306" s="245"/>
      <c r="M306" s="245"/>
      <c r="N306" s="245"/>
      <c r="O306" s="243">
        <v>0.93642160721309198</v>
      </c>
      <c r="P306" s="243"/>
      <c r="Q306" s="243"/>
      <c r="R306" s="243"/>
      <c r="S306" s="243"/>
      <c r="T306" s="243"/>
      <c r="U306" s="243"/>
      <c r="V306" s="243"/>
      <c r="W306" s="243"/>
      <c r="X306" s="243"/>
      <c r="Y306" s="241">
        <v>40813</v>
      </c>
      <c r="Z306" s="241"/>
      <c r="AA306" s="241"/>
      <c r="AB306" s="241"/>
      <c r="AC306" s="241"/>
      <c r="AD306" s="241"/>
      <c r="AE306" s="241"/>
      <c r="AF306" s="241"/>
      <c r="AG306" s="241"/>
      <c r="AH306" s="243">
        <v>0.94942657082373705</v>
      </c>
      <c r="AI306" s="243"/>
      <c r="AJ306" s="243"/>
      <c r="AK306" s="243"/>
      <c r="AL306" s="243"/>
      <c r="AM306" s="243"/>
      <c r="AN306" s="243"/>
      <c r="AO306" s="243"/>
      <c r="AP306" s="243"/>
    </row>
    <row r="307" spans="2:44" s="1" customFormat="1" ht="10.7" customHeight="1" x14ac:dyDescent="0.15">
      <c r="B307" s="247" t="s">
        <v>1184</v>
      </c>
      <c r="C307" s="247"/>
      <c r="D307" s="245">
        <v>76055401.309999898</v>
      </c>
      <c r="E307" s="245"/>
      <c r="F307" s="245"/>
      <c r="G307" s="245"/>
      <c r="H307" s="245"/>
      <c r="I307" s="245"/>
      <c r="J307" s="245"/>
      <c r="K307" s="245"/>
      <c r="L307" s="245"/>
      <c r="M307" s="245"/>
      <c r="N307" s="245"/>
      <c r="O307" s="243">
        <v>2.5771171191567899E-2</v>
      </c>
      <c r="P307" s="243"/>
      <c r="Q307" s="243"/>
      <c r="R307" s="243"/>
      <c r="S307" s="243"/>
      <c r="T307" s="243"/>
      <c r="U307" s="243"/>
      <c r="V307" s="243"/>
      <c r="W307" s="243"/>
      <c r="X307" s="243"/>
      <c r="Y307" s="241">
        <v>1168</v>
      </c>
      <c r="Z307" s="241"/>
      <c r="AA307" s="241"/>
      <c r="AB307" s="241"/>
      <c r="AC307" s="241"/>
      <c r="AD307" s="241"/>
      <c r="AE307" s="241"/>
      <c r="AF307" s="241"/>
      <c r="AG307" s="241"/>
      <c r="AH307" s="243">
        <v>2.7171005187614901E-2</v>
      </c>
      <c r="AI307" s="243"/>
      <c r="AJ307" s="243"/>
      <c r="AK307" s="243"/>
      <c r="AL307" s="243"/>
      <c r="AM307" s="243"/>
      <c r="AN307" s="243"/>
      <c r="AO307" s="243"/>
      <c r="AP307" s="243"/>
    </row>
    <row r="308" spans="2:44" s="1" customFormat="1" ht="10.7" customHeight="1" x14ac:dyDescent="0.15">
      <c r="B308" s="247" t="s">
        <v>1081</v>
      </c>
      <c r="C308" s="247"/>
      <c r="D308" s="245">
        <v>28601974.989999998</v>
      </c>
      <c r="E308" s="245"/>
      <c r="F308" s="245"/>
      <c r="G308" s="245"/>
      <c r="H308" s="245"/>
      <c r="I308" s="245"/>
      <c r="J308" s="245"/>
      <c r="K308" s="245"/>
      <c r="L308" s="245"/>
      <c r="M308" s="245"/>
      <c r="N308" s="245"/>
      <c r="O308" s="243">
        <v>9.6917034318155203E-3</v>
      </c>
      <c r="P308" s="243"/>
      <c r="Q308" s="243"/>
      <c r="R308" s="243"/>
      <c r="S308" s="243"/>
      <c r="T308" s="243"/>
      <c r="U308" s="243"/>
      <c r="V308" s="243"/>
      <c r="W308" s="243"/>
      <c r="X308" s="243"/>
      <c r="Y308" s="241">
        <v>297</v>
      </c>
      <c r="Z308" s="241"/>
      <c r="AA308" s="241"/>
      <c r="AB308" s="241"/>
      <c r="AC308" s="241"/>
      <c r="AD308" s="241"/>
      <c r="AE308" s="241"/>
      <c r="AF308" s="241"/>
      <c r="AG308" s="241"/>
      <c r="AH308" s="243">
        <v>6.9090655314397401E-3</v>
      </c>
      <c r="AI308" s="243"/>
      <c r="AJ308" s="243"/>
      <c r="AK308" s="243"/>
      <c r="AL308" s="243"/>
      <c r="AM308" s="243"/>
      <c r="AN308" s="243"/>
      <c r="AO308" s="243"/>
      <c r="AP308" s="243"/>
    </row>
    <row r="309" spans="2:44" s="1" customFormat="1" ht="10.7" customHeight="1" x14ac:dyDescent="0.15">
      <c r="B309" s="247" t="s">
        <v>1082</v>
      </c>
      <c r="C309" s="247"/>
      <c r="D309" s="245">
        <v>14360883.039999999</v>
      </c>
      <c r="E309" s="245"/>
      <c r="F309" s="245"/>
      <c r="G309" s="245"/>
      <c r="H309" s="245"/>
      <c r="I309" s="245"/>
      <c r="J309" s="245"/>
      <c r="K309" s="245"/>
      <c r="L309" s="245"/>
      <c r="M309" s="245"/>
      <c r="N309" s="245"/>
      <c r="O309" s="243">
        <v>4.8661471626113501E-3</v>
      </c>
      <c r="P309" s="243"/>
      <c r="Q309" s="243"/>
      <c r="R309" s="243"/>
      <c r="S309" s="243"/>
      <c r="T309" s="243"/>
      <c r="U309" s="243"/>
      <c r="V309" s="243"/>
      <c r="W309" s="243"/>
      <c r="X309" s="243"/>
      <c r="Y309" s="241">
        <v>151</v>
      </c>
      <c r="Z309" s="241"/>
      <c r="AA309" s="241"/>
      <c r="AB309" s="241"/>
      <c r="AC309" s="241"/>
      <c r="AD309" s="241"/>
      <c r="AE309" s="241"/>
      <c r="AF309" s="241"/>
      <c r="AG309" s="241"/>
      <c r="AH309" s="243">
        <v>3.5126898829878801E-3</v>
      </c>
      <c r="AI309" s="243"/>
      <c r="AJ309" s="243"/>
      <c r="AK309" s="243"/>
      <c r="AL309" s="243"/>
      <c r="AM309" s="243"/>
      <c r="AN309" s="243"/>
      <c r="AO309" s="243"/>
      <c r="AP309" s="243"/>
    </row>
    <row r="310" spans="2:44" s="1" customFormat="1" ht="10.7" customHeight="1" x14ac:dyDescent="0.15">
      <c r="B310" s="247" t="s">
        <v>1083</v>
      </c>
      <c r="C310" s="247"/>
      <c r="D310" s="245">
        <v>8529162.3499999996</v>
      </c>
      <c r="E310" s="245"/>
      <c r="F310" s="245"/>
      <c r="G310" s="245"/>
      <c r="H310" s="245"/>
      <c r="I310" s="245"/>
      <c r="J310" s="245"/>
      <c r="K310" s="245"/>
      <c r="L310" s="245"/>
      <c r="M310" s="245"/>
      <c r="N310" s="245"/>
      <c r="O310" s="243">
        <v>2.8900840605205601E-3</v>
      </c>
      <c r="P310" s="243"/>
      <c r="Q310" s="243"/>
      <c r="R310" s="243"/>
      <c r="S310" s="243"/>
      <c r="T310" s="243"/>
      <c r="U310" s="243"/>
      <c r="V310" s="243"/>
      <c r="W310" s="243"/>
      <c r="X310" s="243"/>
      <c r="Y310" s="241">
        <v>86</v>
      </c>
      <c r="Z310" s="241"/>
      <c r="AA310" s="241"/>
      <c r="AB310" s="241"/>
      <c r="AC310" s="241"/>
      <c r="AD310" s="241"/>
      <c r="AE310" s="241"/>
      <c r="AF310" s="241"/>
      <c r="AG310" s="241"/>
      <c r="AH310" s="243">
        <v>2.0006048340195899E-3</v>
      </c>
      <c r="AI310" s="243"/>
      <c r="AJ310" s="243"/>
      <c r="AK310" s="243"/>
      <c r="AL310" s="243"/>
      <c r="AM310" s="243"/>
      <c r="AN310" s="243"/>
      <c r="AO310" s="243"/>
      <c r="AP310" s="243"/>
    </row>
    <row r="311" spans="2:44" s="1" customFormat="1" ht="10.7" customHeight="1" x14ac:dyDescent="0.15">
      <c r="B311" s="247" t="s">
        <v>1084</v>
      </c>
      <c r="C311" s="247"/>
      <c r="D311" s="245">
        <v>26026634.82</v>
      </c>
      <c r="E311" s="245"/>
      <c r="F311" s="245"/>
      <c r="G311" s="245"/>
      <c r="H311" s="245"/>
      <c r="I311" s="245"/>
      <c r="J311" s="245"/>
      <c r="K311" s="245"/>
      <c r="L311" s="245"/>
      <c r="M311" s="245"/>
      <c r="N311" s="245"/>
      <c r="O311" s="243">
        <v>8.8190562397105002E-3</v>
      </c>
      <c r="P311" s="243"/>
      <c r="Q311" s="243"/>
      <c r="R311" s="243"/>
      <c r="S311" s="243"/>
      <c r="T311" s="243"/>
      <c r="U311" s="243"/>
      <c r="V311" s="243"/>
      <c r="W311" s="243"/>
      <c r="X311" s="243"/>
      <c r="Y311" s="241">
        <v>148</v>
      </c>
      <c r="Z311" s="241"/>
      <c r="AA311" s="241"/>
      <c r="AB311" s="241"/>
      <c r="AC311" s="241"/>
      <c r="AD311" s="241"/>
      <c r="AE311" s="241"/>
      <c r="AF311" s="241"/>
      <c r="AG311" s="241"/>
      <c r="AH311" s="243">
        <v>3.44290134226627E-3</v>
      </c>
      <c r="AI311" s="243"/>
      <c r="AJ311" s="243"/>
      <c r="AK311" s="243"/>
      <c r="AL311" s="243"/>
      <c r="AM311" s="243"/>
      <c r="AN311" s="243"/>
      <c r="AO311" s="243"/>
      <c r="AP311" s="243"/>
    </row>
    <row r="312" spans="2:44" s="1" customFormat="1" ht="10.7" customHeight="1" x14ac:dyDescent="0.15">
      <c r="B312" s="247" t="s">
        <v>1085</v>
      </c>
      <c r="C312" s="247"/>
      <c r="D312" s="245">
        <v>8575988.8200000096</v>
      </c>
      <c r="E312" s="245"/>
      <c r="F312" s="245"/>
      <c r="G312" s="245"/>
      <c r="H312" s="245"/>
      <c r="I312" s="245"/>
      <c r="J312" s="245"/>
      <c r="K312" s="245"/>
      <c r="L312" s="245"/>
      <c r="M312" s="245"/>
      <c r="N312" s="245"/>
      <c r="O312" s="243">
        <v>2.9059510857926802E-3</v>
      </c>
      <c r="P312" s="243"/>
      <c r="Q312" s="243"/>
      <c r="R312" s="243"/>
      <c r="S312" s="243"/>
      <c r="T312" s="243"/>
      <c r="U312" s="243"/>
      <c r="V312" s="243"/>
      <c r="W312" s="243"/>
      <c r="X312" s="243"/>
      <c r="Y312" s="241">
        <v>104</v>
      </c>
      <c r="Z312" s="241"/>
      <c r="AA312" s="241"/>
      <c r="AB312" s="241"/>
      <c r="AC312" s="241"/>
      <c r="AD312" s="241"/>
      <c r="AE312" s="241"/>
      <c r="AF312" s="241"/>
      <c r="AG312" s="241"/>
      <c r="AH312" s="243">
        <v>2.41933607834927E-3</v>
      </c>
      <c r="AI312" s="243"/>
      <c r="AJ312" s="243"/>
      <c r="AK312" s="243"/>
      <c r="AL312" s="243"/>
      <c r="AM312" s="243"/>
      <c r="AN312" s="243"/>
      <c r="AO312" s="243"/>
      <c r="AP312" s="243"/>
    </row>
    <row r="313" spans="2:44" s="1" customFormat="1" ht="10.7" customHeight="1" x14ac:dyDescent="0.15">
      <c r="B313" s="247" t="s">
        <v>1087</v>
      </c>
      <c r="C313" s="247"/>
      <c r="D313" s="245">
        <v>4108256.41</v>
      </c>
      <c r="E313" s="245"/>
      <c r="F313" s="245"/>
      <c r="G313" s="245"/>
      <c r="H313" s="245"/>
      <c r="I313" s="245"/>
      <c r="J313" s="245"/>
      <c r="K313" s="245"/>
      <c r="L313" s="245"/>
      <c r="M313" s="245"/>
      <c r="N313" s="245"/>
      <c r="O313" s="243">
        <v>1.3920717978914299E-3</v>
      </c>
      <c r="P313" s="243"/>
      <c r="Q313" s="243"/>
      <c r="R313" s="243"/>
      <c r="S313" s="243"/>
      <c r="T313" s="243"/>
      <c r="U313" s="243"/>
      <c r="V313" s="243"/>
      <c r="W313" s="243"/>
      <c r="X313" s="243"/>
      <c r="Y313" s="241">
        <v>30</v>
      </c>
      <c r="Z313" s="241"/>
      <c r="AA313" s="241"/>
      <c r="AB313" s="241"/>
      <c r="AC313" s="241"/>
      <c r="AD313" s="241"/>
      <c r="AE313" s="241"/>
      <c r="AF313" s="241"/>
      <c r="AG313" s="241"/>
      <c r="AH313" s="243">
        <v>6.9788540721613503E-4</v>
      </c>
      <c r="AI313" s="243"/>
      <c r="AJ313" s="243"/>
      <c r="AK313" s="243"/>
      <c r="AL313" s="243"/>
      <c r="AM313" s="243"/>
      <c r="AN313" s="243"/>
      <c r="AO313" s="243"/>
      <c r="AP313" s="243"/>
    </row>
    <row r="314" spans="2:44" s="1" customFormat="1" ht="10.7" customHeight="1" x14ac:dyDescent="0.15">
      <c r="B314" s="247" t="s">
        <v>1086</v>
      </c>
      <c r="C314" s="247"/>
      <c r="D314" s="245">
        <v>21373069.07</v>
      </c>
      <c r="E314" s="245"/>
      <c r="F314" s="245"/>
      <c r="G314" s="245"/>
      <c r="H314" s="245"/>
      <c r="I314" s="245"/>
      <c r="J314" s="245"/>
      <c r="K314" s="245"/>
      <c r="L314" s="245"/>
      <c r="M314" s="245"/>
      <c r="N314" s="245"/>
      <c r="O314" s="243">
        <v>7.2422078169976402E-3</v>
      </c>
      <c r="P314" s="243"/>
      <c r="Q314" s="243"/>
      <c r="R314" s="243"/>
      <c r="S314" s="243"/>
      <c r="T314" s="243"/>
      <c r="U314" s="243"/>
      <c r="V314" s="243"/>
      <c r="W314" s="243"/>
      <c r="X314" s="243"/>
      <c r="Y314" s="241">
        <v>190</v>
      </c>
      <c r="Z314" s="241"/>
      <c r="AA314" s="241"/>
      <c r="AB314" s="241"/>
      <c r="AC314" s="241"/>
      <c r="AD314" s="241"/>
      <c r="AE314" s="241"/>
      <c r="AF314" s="241"/>
      <c r="AG314" s="241"/>
      <c r="AH314" s="243">
        <v>4.41994091236886E-3</v>
      </c>
      <c r="AI314" s="243"/>
      <c r="AJ314" s="243"/>
      <c r="AK314" s="243"/>
      <c r="AL314" s="243"/>
      <c r="AM314" s="243"/>
      <c r="AN314" s="243"/>
      <c r="AO314" s="243"/>
      <c r="AP314" s="243"/>
    </row>
    <row r="315" spans="2:44" s="1" customFormat="1" ht="9.6" customHeight="1" x14ac:dyDescent="0.15">
      <c r="B315" s="248"/>
      <c r="C315" s="248"/>
      <c r="D315" s="246">
        <v>2951181409.0500002</v>
      </c>
      <c r="E315" s="246"/>
      <c r="F315" s="246"/>
      <c r="G315" s="246"/>
      <c r="H315" s="246"/>
      <c r="I315" s="246"/>
      <c r="J315" s="246"/>
      <c r="K315" s="246"/>
      <c r="L315" s="246"/>
      <c r="M315" s="246"/>
      <c r="N315" s="246"/>
      <c r="O315" s="244">
        <v>1</v>
      </c>
      <c r="P315" s="244"/>
      <c r="Q315" s="244"/>
      <c r="R315" s="244"/>
      <c r="S315" s="244"/>
      <c r="T315" s="244"/>
      <c r="U315" s="244"/>
      <c r="V315" s="244"/>
      <c r="W315" s="244"/>
      <c r="X315" s="244"/>
      <c r="Y315" s="242">
        <v>42987</v>
      </c>
      <c r="Z315" s="242"/>
      <c r="AA315" s="242"/>
      <c r="AB315" s="242"/>
      <c r="AC315" s="242"/>
      <c r="AD315" s="242"/>
      <c r="AE315" s="242"/>
      <c r="AF315" s="242"/>
      <c r="AG315" s="242"/>
      <c r="AH315" s="244">
        <v>1</v>
      </c>
      <c r="AI315" s="244"/>
      <c r="AJ315" s="244"/>
      <c r="AK315" s="244"/>
      <c r="AL315" s="244"/>
      <c r="AM315" s="244"/>
      <c r="AN315" s="244"/>
      <c r="AO315" s="244"/>
      <c r="AP315" s="244"/>
    </row>
    <row r="316" spans="2:44" s="1" customFormat="1" ht="11.65" customHeight="1" x14ac:dyDescent="0.15"/>
    <row r="317" spans="2:44" s="1" customFormat="1" ht="19.149999999999999" customHeight="1" x14ac:dyDescent="0.15">
      <c r="B317" s="234" t="s">
        <v>1206</v>
      </c>
      <c r="C317" s="234"/>
      <c r="D317" s="234"/>
      <c r="E317" s="234"/>
      <c r="F317" s="234"/>
      <c r="G317" s="234"/>
      <c r="H317" s="234"/>
      <c r="I317" s="234"/>
      <c r="J317" s="234"/>
      <c r="K317" s="234"/>
      <c r="L317" s="234"/>
      <c r="M317" s="234"/>
      <c r="N317" s="234"/>
      <c r="O317" s="234"/>
      <c r="P317" s="234"/>
      <c r="Q317" s="234"/>
      <c r="R317" s="234"/>
      <c r="S317" s="234"/>
      <c r="T317" s="234"/>
      <c r="U317" s="234"/>
      <c r="V317" s="234"/>
      <c r="W317" s="234"/>
      <c r="X317" s="234"/>
      <c r="Y317" s="234"/>
      <c r="Z317" s="234"/>
      <c r="AA317" s="234"/>
      <c r="AB317" s="234"/>
      <c r="AC317" s="234"/>
      <c r="AD317" s="234"/>
      <c r="AE317" s="234"/>
      <c r="AF317" s="234"/>
      <c r="AG317" s="234"/>
      <c r="AH317" s="234"/>
      <c r="AI317" s="234"/>
      <c r="AJ317" s="234"/>
      <c r="AK317" s="234"/>
      <c r="AL317" s="234"/>
      <c r="AM317" s="234"/>
      <c r="AN317" s="234"/>
      <c r="AO317" s="234"/>
      <c r="AP317" s="234"/>
      <c r="AQ317" s="234"/>
      <c r="AR317" s="234"/>
    </row>
    <row r="318" spans="2:44" s="1" customFormat="1" ht="9" customHeight="1" x14ac:dyDescent="0.15"/>
    <row r="319" spans="2:44" s="1" customFormat="1" ht="12.2" customHeight="1" x14ac:dyDescent="0.15">
      <c r="B319" s="232"/>
      <c r="C319" s="232"/>
      <c r="D319" s="232"/>
      <c r="E319" s="232" t="s">
        <v>1076</v>
      </c>
      <c r="F319" s="232"/>
      <c r="G319" s="232"/>
      <c r="H319" s="232"/>
      <c r="I319" s="232"/>
      <c r="J319" s="232"/>
      <c r="K319" s="232"/>
      <c r="L319" s="232"/>
      <c r="M319" s="232"/>
      <c r="N319" s="232"/>
      <c r="O319" s="232"/>
      <c r="P319" s="232" t="s">
        <v>1077</v>
      </c>
      <c r="Q319" s="232"/>
      <c r="R319" s="232"/>
      <c r="S319" s="232"/>
      <c r="T319" s="232"/>
      <c r="U319" s="232"/>
      <c r="V319" s="232"/>
      <c r="W319" s="232"/>
      <c r="X319" s="232"/>
      <c r="Y319" s="232"/>
      <c r="Z319" s="232" t="s">
        <v>1185</v>
      </c>
      <c r="AA319" s="232"/>
      <c r="AB319" s="232"/>
      <c r="AC319" s="232"/>
      <c r="AD319" s="232"/>
      <c r="AE319" s="232"/>
      <c r="AF319" s="232"/>
      <c r="AG319" s="232"/>
      <c r="AH319" s="232"/>
      <c r="AI319" s="232" t="s">
        <v>1077</v>
      </c>
      <c r="AJ319" s="232"/>
      <c r="AK319" s="232"/>
      <c r="AL319" s="232"/>
      <c r="AM319" s="232"/>
      <c r="AN319" s="232"/>
      <c r="AO319" s="232"/>
      <c r="AP319" s="232"/>
      <c r="AQ319" s="232"/>
    </row>
    <row r="320" spans="2:44" s="1" customFormat="1" ht="12.2" customHeight="1" x14ac:dyDescent="0.15">
      <c r="B320" s="247" t="s">
        <v>737</v>
      </c>
      <c r="C320" s="247"/>
      <c r="D320" s="247"/>
      <c r="E320" s="245">
        <v>7728562772.6800203</v>
      </c>
      <c r="F320" s="245"/>
      <c r="G320" s="245"/>
      <c r="H320" s="245"/>
      <c r="I320" s="245"/>
      <c r="J320" s="245"/>
      <c r="K320" s="245"/>
      <c r="L320" s="245"/>
      <c r="M320" s="245"/>
      <c r="N320" s="245"/>
      <c r="O320" s="245"/>
      <c r="P320" s="243">
        <v>0.80364673580409896</v>
      </c>
      <c r="Q320" s="243"/>
      <c r="R320" s="243"/>
      <c r="S320" s="243"/>
      <c r="T320" s="243"/>
      <c r="U320" s="243"/>
      <c r="V320" s="243"/>
      <c r="W320" s="243"/>
      <c r="X320" s="243"/>
      <c r="Y320" s="243"/>
      <c r="Z320" s="241">
        <v>22599</v>
      </c>
      <c r="AA320" s="241"/>
      <c r="AB320" s="241"/>
      <c r="AC320" s="241"/>
      <c r="AD320" s="241"/>
      <c r="AE320" s="241"/>
      <c r="AF320" s="241"/>
      <c r="AG320" s="241"/>
      <c r="AH320" s="241"/>
      <c r="AI320" s="243">
        <v>0.79144778314772002</v>
      </c>
      <c r="AJ320" s="243"/>
      <c r="AK320" s="243"/>
      <c r="AL320" s="243"/>
      <c r="AM320" s="243"/>
      <c r="AN320" s="243"/>
      <c r="AO320" s="243"/>
      <c r="AP320" s="243"/>
      <c r="AQ320" s="243"/>
    </row>
    <row r="321" spans="2:44" s="1" customFormat="1" ht="12.2" customHeight="1" x14ac:dyDescent="0.15">
      <c r="B321" s="247" t="s">
        <v>747</v>
      </c>
      <c r="C321" s="247"/>
      <c r="D321" s="247"/>
      <c r="E321" s="245">
        <v>1888302982.3299999</v>
      </c>
      <c r="F321" s="245"/>
      <c r="G321" s="245"/>
      <c r="H321" s="245"/>
      <c r="I321" s="245"/>
      <c r="J321" s="245"/>
      <c r="K321" s="245"/>
      <c r="L321" s="245"/>
      <c r="M321" s="245"/>
      <c r="N321" s="245"/>
      <c r="O321" s="245"/>
      <c r="P321" s="243">
        <v>0.19635326419590099</v>
      </c>
      <c r="Q321" s="243"/>
      <c r="R321" s="243"/>
      <c r="S321" s="243"/>
      <c r="T321" s="243"/>
      <c r="U321" s="243"/>
      <c r="V321" s="243"/>
      <c r="W321" s="243"/>
      <c r="X321" s="243"/>
      <c r="Y321" s="243"/>
      <c r="Z321" s="241">
        <v>5955</v>
      </c>
      <c r="AA321" s="241"/>
      <c r="AB321" s="241"/>
      <c r="AC321" s="241"/>
      <c r="AD321" s="241"/>
      <c r="AE321" s="241"/>
      <c r="AF321" s="241"/>
      <c r="AG321" s="241"/>
      <c r="AH321" s="241"/>
      <c r="AI321" s="243">
        <v>0.20855221685228001</v>
      </c>
      <c r="AJ321" s="243"/>
      <c r="AK321" s="243"/>
      <c r="AL321" s="243"/>
      <c r="AM321" s="243"/>
      <c r="AN321" s="243"/>
      <c r="AO321" s="243"/>
      <c r="AP321" s="243"/>
      <c r="AQ321" s="243"/>
    </row>
    <row r="322" spans="2:44" s="1" customFormat="1" ht="9.6" customHeight="1" x14ac:dyDescent="0.15">
      <c r="B322" s="248"/>
      <c r="C322" s="248"/>
      <c r="D322" s="248"/>
      <c r="E322" s="246">
        <v>9616865755.0100193</v>
      </c>
      <c r="F322" s="246"/>
      <c r="G322" s="246"/>
      <c r="H322" s="246"/>
      <c r="I322" s="246"/>
      <c r="J322" s="246"/>
      <c r="K322" s="246"/>
      <c r="L322" s="246"/>
      <c r="M322" s="246"/>
      <c r="N322" s="246"/>
      <c r="O322" s="246"/>
      <c r="P322" s="244">
        <v>1</v>
      </c>
      <c r="Q322" s="244"/>
      <c r="R322" s="244"/>
      <c r="S322" s="244"/>
      <c r="T322" s="244"/>
      <c r="U322" s="244"/>
      <c r="V322" s="244"/>
      <c r="W322" s="244"/>
      <c r="X322" s="244"/>
      <c r="Y322" s="244"/>
      <c r="Z322" s="242">
        <v>28554</v>
      </c>
      <c r="AA322" s="242"/>
      <c r="AB322" s="242"/>
      <c r="AC322" s="242"/>
      <c r="AD322" s="242"/>
      <c r="AE322" s="242"/>
      <c r="AF322" s="242"/>
      <c r="AG322" s="242"/>
      <c r="AH322" s="242"/>
      <c r="AI322" s="244">
        <v>1</v>
      </c>
      <c r="AJ322" s="244"/>
      <c r="AK322" s="244"/>
      <c r="AL322" s="244"/>
      <c r="AM322" s="244"/>
      <c r="AN322" s="244"/>
      <c r="AO322" s="244"/>
      <c r="AP322" s="244"/>
      <c r="AQ322" s="244"/>
    </row>
    <row r="323" spans="2:44" s="1" customFormat="1" ht="9" customHeight="1" x14ac:dyDescent="0.15"/>
    <row r="324" spans="2:44" s="1" customFormat="1" ht="19.149999999999999" customHeight="1" x14ac:dyDescent="0.15">
      <c r="B324" s="234" t="s">
        <v>1207</v>
      </c>
      <c r="C324" s="234"/>
      <c r="D324" s="234"/>
      <c r="E324" s="234"/>
      <c r="F324" s="234"/>
      <c r="G324" s="234"/>
      <c r="H324" s="234"/>
      <c r="I324" s="234"/>
      <c r="J324" s="234"/>
      <c r="K324" s="234"/>
      <c r="L324" s="234"/>
      <c r="M324" s="234"/>
      <c r="N324" s="234"/>
      <c r="O324" s="234"/>
      <c r="P324" s="234"/>
      <c r="Q324" s="234"/>
      <c r="R324" s="234"/>
      <c r="S324" s="234"/>
      <c r="T324" s="234"/>
      <c r="U324" s="234"/>
      <c r="V324" s="234"/>
      <c r="W324" s="234"/>
      <c r="X324" s="234"/>
      <c r="Y324" s="234"/>
      <c r="Z324" s="234"/>
      <c r="AA324" s="234"/>
      <c r="AB324" s="234"/>
      <c r="AC324" s="234"/>
      <c r="AD324" s="234"/>
      <c r="AE324" s="234"/>
      <c r="AF324" s="234"/>
      <c r="AG324" s="234"/>
      <c r="AH324" s="234"/>
      <c r="AI324" s="234"/>
      <c r="AJ324" s="234"/>
      <c r="AK324" s="234"/>
      <c r="AL324" s="234"/>
      <c r="AM324" s="234"/>
      <c r="AN324" s="234"/>
      <c r="AO324" s="234"/>
      <c r="AP324" s="234"/>
      <c r="AQ324" s="234"/>
      <c r="AR324" s="234"/>
    </row>
    <row r="325" spans="2:44" s="1" customFormat="1" ht="9" customHeight="1" x14ac:dyDescent="0.15"/>
    <row r="326" spans="2:44" s="1" customFormat="1" ht="14.85" customHeight="1" x14ac:dyDescent="0.15">
      <c r="B326" s="249"/>
      <c r="C326" s="249"/>
      <c r="D326" s="249"/>
      <c r="E326" s="232" t="s">
        <v>1076</v>
      </c>
      <c r="F326" s="232"/>
      <c r="G326" s="232"/>
      <c r="H326" s="232"/>
      <c r="I326" s="232"/>
      <c r="J326" s="232"/>
      <c r="K326" s="232"/>
      <c r="L326" s="232"/>
      <c r="M326" s="232"/>
      <c r="N326" s="232"/>
      <c r="O326" s="232"/>
      <c r="P326" s="232" t="s">
        <v>1077</v>
      </c>
      <c r="Q326" s="232"/>
      <c r="R326" s="232"/>
      <c r="S326" s="232"/>
      <c r="T326" s="232"/>
      <c r="U326" s="232"/>
      <c r="V326" s="232"/>
      <c r="W326" s="232"/>
      <c r="X326" s="232"/>
      <c r="Y326" s="232"/>
      <c r="Z326" s="232" t="s">
        <v>1078</v>
      </c>
      <c r="AA326" s="232"/>
      <c r="AB326" s="232"/>
      <c r="AC326" s="232"/>
      <c r="AD326" s="232"/>
      <c r="AE326" s="232"/>
      <c r="AF326" s="232"/>
      <c r="AG326" s="232"/>
      <c r="AH326" s="232"/>
      <c r="AI326" s="232" t="s">
        <v>1077</v>
      </c>
      <c r="AJ326" s="232"/>
      <c r="AK326" s="232"/>
      <c r="AL326" s="232"/>
      <c r="AM326" s="232"/>
      <c r="AN326" s="232"/>
      <c r="AO326" s="232"/>
      <c r="AP326" s="232"/>
      <c r="AQ326" s="232"/>
    </row>
    <row r="327" spans="2:44" s="1" customFormat="1" ht="12.2" customHeight="1" x14ac:dyDescent="0.15">
      <c r="B327" s="250" t="s">
        <v>1186</v>
      </c>
      <c r="C327" s="250"/>
      <c r="D327" s="250"/>
      <c r="E327" s="245">
        <v>2696154247.6399999</v>
      </c>
      <c r="F327" s="245"/>
      <c r="G327" s="245"/>
      <c r="H327" s="245"/>
      <c r="I327" s="245"/>
      <c r="J327" s="245"/>
      <c r="K327" s="245"/>
      <c r="L327" s="245"/>
      <c r="M327" s="245"/>
      <c r="N327" s="245"/>
      <c r="O327" s="245"/>
      <c r="P327" s="243">
        <v>0.91358472216315101</v>
      </c>
      <c r="Q327" s="243"/>
      <c r="R327" s="243"/>
      <c r="S327" s="243"/>
      <c r="T327" s="243"/>
      <c r="U327" s="243"/>
      <c r="V327" s="243"/>
      <c r="W327" s="243"/>
      <c r="X327" s="243"/>
      <c r="Y327" s="243"/>
      <c r="Z327" s="241">
        <v>39773</v>
      </c>
      <c r="AA327" s="241"/>
      <c r="AB327" s="241"/>
      <c r="AC327" s="241"/>
      <c r="AD327" s="241"/>
      <c r="AE327" s="241"/>
      <c r="AF327" s="241"/>
      <c r="AG327" s="241"/>
      <c r="AH327" s="241"/>
      <c r="AI327" s="243">
        <v>0.92523321004024495</v>
      </c>
      <c r="AJ327" s="243"/>
      <c r="AK327" s="243"/>
      <c r="AL327" s="243"/>
      <c r="AM327" s="243"/>
      <c r="AN327" s="243"/>
      <c r="AO327" s="243"/>
      <c r="AP327" s="243"/>
      <c r="AQ327" s="243"/>
    </row>
    <row r="328" spans="2:44" s="1" customFormat="1" ht="12.2" customHeight="1" x14ac:dyDescent="0.15">
      <c r="B328" s="250" t="s">
        <v>1187</v>
      </c>
      <c r="C328" s="250"/>
      <c r="D328" s="250"/>
      <c r="E328" s="245">
        <v>250449248.12</v>
      </c>
      <c r="F328" s="245"/>
      <c r="G328" s="245"/>
      <c r="H328" s="245"/>
      <c r="I328" s="245"/>
      <c r="J328" s="245"/>
      <c r="K328" s="245"/>
      <c r="L328" s="245"/>
      <c r="M328" s="245"/>
      <c r="N328" s="245"/>
      <c r="O328" s="245"/>
      <c r="P328" s="243">
        <v>8.4864064049732901E-2</v>
      </c>
      <c r="Q328" s="243"/>
      <c r="R328" s="243"/>
      <c r="S328" s="243"/>
      <c r="T328" s="243"/>
      <c r="U328" s="243"/>
      <c r="V328" s="243"/>
      <c r="W328" s="243"/>
      <c r="X328" s="243"/>
      <c r="Y328" s="243"/>
      <c r="Z328" s="241">
        <v>2950</v>
      </c>
      <c r="AA328" s="241"/>
      <c r="AB328" s="241"/>
      <c r="AC328" s="241"/>
      <c r="AD328" s="241"/>
      <c r="AE328" s="241"/>
      <c r="AF328" s="241"/>
      <c r="AG328" s="241"/>
      <c r="AH328" s="241"/>
      <c r="AI328" s="243">
        <v>6.8625398376253297E-2</v>
      </c>
      <c r="AJ328" s="243"/>
      <c r="AK328" s="243"/>
      <c r="AL328" s="243"/>
      <c r="AM328" s="243"/>
      <c r="AN328" s="243"/>
      <c r="AO328" s="243"/>
      <c r="AP328" s="243"/>
      <c r="AQ328" s="243"/>
    </row>
    <row r="329" spans="2:44" s="1" customFormat="1" ht="12.2" customHeight="1" x14ac:dyDescent="0.15">
      <c r="B329" s="250" t="s">
        <v>1188</v>
      </c>
      <c r="C329" s="250"/>
      <c r="D329" s="250"/>
      <c r="E329" s="245">
        <v>4577913.29</v>
      </c>
      <c r="F329" s="245"/>
      <c r="G329" s="245"/>
      <c r="H329" s="245"/>
      <c r="I329" s="245"/>
      <c r="J329" s="245"/>
      <c r="K329" s="245"/>
      <c r="L329" s="245"/>
      <c r="M329" s="245"/>
      <c r="N329" s="245"/>
      <c r="O329" s="245"/>
      <c r="P329" s="243">
        <v>1.5512137871164101E-3</v>
      </c>
      <c r="Q329" s="243"/>
      <c r="R329" s="243"/>
      <c r="S329" s="243"/>
      <c r="T329" s="243"/>
      <c r="U329" s="243"/>
      <c r="V329" s="243"/>
      <c r="W329" s="243"/>
      <c r="X329" s="243"/>
      <c r="Y329" s="243"/>
      <c r="Z329" s="241">
        <v>55</v>
      </c>
      <c r="AA329" s="241"/>
      <c r="AB329" s="241"/>
      <c r="AC329" s="241"/>
      <c r="AD329" s="241"/>
      <c r="AE329" s="241"/>
      <c r="AF329" s="241"/>
      <c r="AG329" s="241"/>
      <c r="AH329" s="241"/>
      <c r="AI329" s="243">
        <v>1.2794565798962499E-3</v>
      </c>
      <c r="AJ329" s="243"/>
      <c r="AK329" s="243"/>
      <c r="AL329" s="243"/>
      <c r="AM329" s="243"/>
      <c r="AN329" s="243"/>
      <c r="AO329" s="243"/>
      <c r="AP329" s="243"/>
      <c r="AQ329" s="243"/>
    </row>
    <row r="330" spans="2:44" s="1" customFormat="1" ht="12.2" customHeight="1" x14ac:dyDescent="0.15">
      <c r="B330" s="250" t="s">
        <v>747</v>
      </c>
      <c r="C330" s="250"/>
      <c r="D330" s="250"/>
      <c r="E330" s="245">
        <v>0</v>
      </c>
      <c r="F330" s="245"/>
      <c r="G330" s="245"/>
      <c r="H330" s="245"/>
      <c r="I330" s="245"/>
      <c r="J330" s="245"/>
      <c r="K330" s="245"/>
      <c r="L330" s="245"/>
      <c r="M330" s="245"/>
      <c r="N330" s="245"/>
      <c r="O330" s="245"/>
      <c r="P330" s="243">
        <v>0</v>
      </c>
      <c r="Q330" s="243"/>
      <c r="R330" s="243"/>
      <c r="S330" s="243"/>
      <c r="T330" s="243"/>
      <c r="U330" s="243"/>
      <c r="V330" s="243"/>
      <c r="W330" s="243"/>
      <c r="X330" s="243"/>
      <c r="Y330" s="243"/>
      <c r="Z330" s="241">
        <v>209</v>
      </c>
      <c r="AA330" s="241"/>
      <c r="AB330" s="241"/>
      <c r="AC330" s="241"/>
      <c r="AD330" s="241"/>
      <c r="AE330" s="241"/>
      <c r="AF330" s="241"/>
      <c r="AG330" s="241"/>
      <c r="AH330" s="241"/>
      <c r="AI330" s="243">
        <v>4.8619350036057402E-3</v>
      </c>
      <c r="AJ330" s="243"/>
      <c r="AK330" s="243"/>
      <c r="AL330" s="243"/>
      <c r="AM330" s="243"/>
      <c r="AN330" s="243"/>
      <c r="AO330" s="243"/>
      <c r="AP330" s="243"/>
      <c r="AQ330" s="243"/>
    </row>
    <row r="331" spans="2:44" s="1" customFormat="1" ht="13.35" customHeight="1" x14ac:dyDescent="0.15">
      <c r="B331" s="249"/>
      <c r="C331" s="249"/>
      <c r="D331" s="249"/>
      <c r="E331" s="246">
        <v>2951181409.0500002</v>
      </c>
      <c r="F331" s="246"/>
      <c r="G331" s="246"/>
      <c r="H331" s="246"/>
      <c r="I331" s="246"/>
      <c r="J331" s="246"/>
      <c r="K331" s="246"/>
      <c r="L331" s="246"/>
      <c r="M331" s="246"/>
      <c r="N331" s="246"/>
      <c r="O331" s="246"/>
      <c r="P331" s="244">
        <v>1</v>
      </c>
      <c r="Q331" s="244"/>
      <c r="R331" s="244"/>
      <c r="S331" s="244"/>
      <c r="T331" s="244"/>
      <c r="U331" s="244"/>
      <c r="V331" s="244"/>
      <c r="W331" s="244"/>
      <c r="X331" s="244"/>
      <c r="Y331" s="244"/>
      <c r="Z331" s="242">
        <v>42987</v>
      </c>
      <c r="AA331" s="242"/>
      <c r="AB331" s="242"/>
      <c r="AC331" s="242"/>
      <c r="AD331" s="242"/>
      <c r="AE331" s="242"/>
      <c r="AF331" s="242"/>
      <c r="AG331" s="242"/>
      <c r="AH331" s="242"/>
      <c r="AI331" s="244">
        <v>1</v>
      </c>
      <c r="AJ331" s="244"/>
      <c r="AK331" s="244"/>
      <c r="AL331" s="244"/>
      <c r="AM331" s="244"/>
      <c r="AN331" s="244"/>
      <c r="AO331" s="244"/>
      <c r="AP331" s="244"/>
      <c r="AQ331" s="244"/>
    </row>
    <row r="332" spans="2:44" s="1" customFormat="1" ht="28.7" customHeight="1" x14ac:dyDescent="0.15"/>
  </sheetData>
  <mergeCells count="1319">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C187:AJ187"/>
    <mergeCell ref="AC188:AJ188"/>
    <mergeCell ref="AD166:AL166"/>
    <mergeCell ref="AD167:AL167"/>
    <mergeCell ref="AD168:AL168"/>
    <mergeCell ref="AD169:AL169"/>
    <mergeCell ref="AD170:AL170"/>
    <mergeCell ref="AD171:AL171"/>
    <mergeCell ref="AD172:AL172"/>
    <mergeCell ref="AD173:AL173"/>
    <mergeCell ref="AD174:AL174"/>
    <mergeCell ref="AD175:AL175"/>
    <mergeCell ref="AD176:AL176"/>
    <mergeCell ref="AD177:AL177"/>
    <mergeCell ref="AD178:AL178"/>
    <mergeCell ref="AD179:AL179"/>
    <mergeCell ref="AD180:AL180"/>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C184:AJ184"/>
    <mergeCell ref="AC185:AJ185"/>
    <mergeCell ref="AC186:AJ186"/>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F117:AJ117"/>
    <mergeCell ref="AE129:AH129"/>
    <mergeCell ref="AE130:AH130"/>
    <mergeCell ref="AF121:AJ121"/>
    <mergeCell ref="AF122:AJ122"/>
    <mergeCell ref="AF123:AJ123"/>
    <mergeCell ref="AF124:AJ124"/>
    <mergeCell ref="AF125:AJ125"/>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F37:AM37"/>
    <mergeCell ref="AF38:AM38"/>
    <mergeCell ref="AF39:AM39"/>
    <mergeCell ref="AF100:AJ100"/>
    <mergeCell ref="AF101:AJ101"/>
    <mergeCell ref="AF102:AJ102"/>
    <mergeCell ref="AF75:AJ75"/>
    <mergeCell ref="AF76:AJ76"/>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56:AJ56"/>
    <mergeCell ref="AF57:AJ57"/>
    <mergeCell ref="AF58:AJ58"/>
    <mergeCell ref="AF59:AJ59"/>
    <mergeCell ref="AI152:AP152"/>
    <mergeCell ref="AK100:AO100"/>
    <mergeCell ref="AK101:AO101"/>
    <mergeCell ref="AK102:AO102"/>
    <mergeCell ref="AK103:AO103"/>
    <mergeCell ref="AK104:AO104"/>
    <mergeCell ref="AK105:AO105"/>
    <mergeCell ref="AK106:AO106"/>
    <mergeCell ref="AK107:AO107"/>
    <mergeCell ref="AK108:AO108"/>
    <mergeCell ref="AK109:AO109"/>
    <mergeCell ref="AK110:AO110"/>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92:AJ92"/>
    <mergeCell ref="AF93:AJ93"/>
    <mergeCell ref="AF94:AJ94"/>
    <mergeCell ref="AF95:AJ95"/>
    <mergeCell ref="AF96:AJ96"/>
    <mergeCell ref="AF118:AJ118"/>
    <mergeCell ref="AF119:AJ119"/>
    <mergeCell ref="AF120:AJ120"/>
    <mergeCell ref="AG252:AO252"/>
    <mergeCell ref="AG253:AO253"/>
    <mergeCell ref="AG254:AO254"/>
    <mergeCell ref="AG255:AO255"/>
    <mergeCell ref="AG256:AO256"/>
    <mergeCell ref="AG257:AO257"/>
    <mergeCell ref="AG258:AO258"/>
    <mergeCell ref="AG259:AO259"/>
    <mergeCell ref="AG260:AO260"/>
    <mergeCell ref="AH220:AO220"/>
    <mergeCell ref="AH221:AO221"/>
    <mergeCell ref="AH222:AO222"/>
    <mergeCell ref="AH223:AO223"/>
    <mergeCell ref="AH224:AO224"/>
    <mergeCell ref="AF97:AJ97"/>
    <mergeCell ref="AF98:AJ98"/>
    <mergeCell ref="AF99:AJ99"/>
    <mergeCell ref="AG228:AO228"/>
    <mergeCell ref="AG229:AO229"/>
    <mergeCell ref="AG230:AO230"/>
    <mergeCell ref="AG231:AO231"/>
    <mergeCell ref="AG232:AO232"/>
    <mergeCell ref="AG233:AO233"/>
    <mergeCell ref="AG234:AO234"/>
    <mergeCell ref="AG235:AO235"/>
    <mergeCell ref="AG236:AO236"/>
    <mergeCell ref="AG237:AO237"/>
    <mergeCell ref="AG238:AO238"/>
    <mergeCell ref="AG239:AO239"/>
    <mergeCell ref="AG240:AO240"/>
    <mergeCell ref="AG241:AO241"/>
    <mergeCell ref="AI149:AP149"/>
    <mergeCell ref="AH264:AO264"/>
    <mergeCell ref="AH265:AO265"/>
    <mergeCell ref="AH266:AO266"/>
    <mergeCell ref="AH267:AO267"/>
    <mergeCell ref="AH268:AO268"/>
    <mergeCell ref="AH269:AO269"/>
    <mergeCell ref="AH270:AO270"/>
    <mergeCell ref="AH271:AO271"/>
    <mergeCell ref="AH272:AO272"/>
    <mergeCell ref="AH273:AO273"/>
    <mergeCell ref="AH274:AO274"/>
    <mergeCell ref="AH275:AO275"/>
    <mergeCell ref="AH276:AO276"/>
    <mergeCell ref="AH277:AO277"/>
    <mergeCell ref="AH278:AO278"/>
    <mergeCell ref="AH279:AO279"/>
    <mergeCell ref="AH283:AO283"/>
    <mergeCell ref="AH284:AO284"/>
    <mergeCell ref="AH285:AO285"/>
    <mergeCell ref="AH286:AO286"/>
    <mergeCell ref="AH287:AO287"/>
    <mergeCell ref="AH288:AO288"/>
    <mergeCell ref="AH289:AO289"/>
    <mergeCell ref="AH290:AO290"/>
    <mergeCell ref="AH291:AO291"/>
    <mergeCell ref="AH292:AO292"/>
    <mergeCell ref="AH293:AO293"/>
    <mergeCell ref="AH294:AO294"/>
    <mergeCell ref="AH295:AO295"/>
    <mergeCell ref="AH296:AO296"/>
    <mergeCell ref="AH297:AO297"/>
    <mergeCell ref="AH298:AO298"/>
    <mergeCell ref="AH299:AO299"/>
    <mergeCell ref="AH300:AO300"/>
    <mergeCell ref="AK199:AP199"/>
    <mergeCell ref="AK200:AP200"/>
    <mergeCell ref="AH301:AO301"/>
    <mergeCell ref="AH305:AP305"/>
    <mergeCell ref="AH306:AP306"/>
    <mergeCell ref="AH307:AP307"/>
    <mergeCell ref="AH308:AP308"/>
    <mergeCell ref="AH309:AP309"/>
    <mergeCell ref="AH310:AP310"/>
    <mergeCell ref="AH311:AP311"/>
    <mergeCell ref="AH312:AP312"/>
    <mergeCell ref="AH313:AP313"/>
    <mergeCell ref="AH314:AP314"/>
    <mergeCell ref="AH315:AP315"/>
    <mergeCell ref="AI129:AP129"/>
    <mergeCell ref="AI130:AP130"/>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K184:AP184"/>
    <mergeCell ref="AK185:AP185"/>
    <mergeCell ref="AI319:AQ319"/>
    <mergeCell ref="AI320:AQ320"/>
    <mergeCell ref="AI321:AQ321"/>
    <mergeCell ref="AI322:AQ322"/>
    <mergeCell ref="AI326:AQ326"/>
    <mergeCell ref="AI327:AQ327"/>
    <mergeCell ref="AI328:AQ328"/>
    <mergeCell ref="AI329:AQ329"/>
    <mergeCell ref="AI330:AQ330"/>
    <mergeCell ref="AI331:AQ331"/>
    <mergeCell ref="AJ156:AP156"/>
    <mergeCell ref="AJ157:AP157"/>
    <mergeCell ref="AJ158:AP158"/>
    <mergeCell ref="AJ159:AP159"/>
    <mergeCell ref="AJ160:AP160"/>
    <mergeCell ref="AJ161:AP161"/>
    <mergeCell ref="AJ162:AP162"/>
    <mergeCell ref="AJ214:AP214"/>
    <mergeCell ref="AJ215:AP215"/>
    <mergeCell ref="AJ216:AP216"/>
    <mergeCell ref="AK186:AP186"/>
    <mergeCell ref="AK187:AP187"/>
    <mergeCell ref="AK188:AP188"/>
    <mergeCell ref="AK192:AP192"/>
    <mergeCell ref="AK193:AP193"/>
    <mergeCell ref="AK194:AP194"/>
    <mergeCell ref="AK195:AP195"/>
    <mergeCell ref="AK196:AP196"/>
    <mergeCell ref="AK197:AP197"/>
    <mergeCell ref="AK198:AP198"/>
    <mergeCell ref="AK201:AP201"/>
    <mergeCell ref="AK202:AP202"/>
    <mergeCell ref="AK203:AP203"/>
    <mergeCell ref="AK204:AP204"/>
    <mergeCell ref="AK205:AP205"/>
    <mergeCell ref="AK206:AP206"/>
    <mergeCell ref="AK207:AP207"/>
    <mergeCell ref="AK208:AP208"/>
    <mergeCell ref="AK209:AP209"/>
    <mergeCell ref="AK210:AP210"/>
    <mergeCell ref="AK56:AQ56"/>
    <mergeCell ref="AK57:AQ57"/>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M170:AP170"/>
    <mergeCell ref="AM171:AP171"/>
    <mergeCell ref="AM172:AP172"/>
    <mergeCell ref="AM173:AP173"/>
    <mergeCell ref="AM174:AP174"/>
    <mergeCell ref="AM175:AP175"/>
    <mergeCell ref="AM176:AP176"/>
    <mergeCell ref="AM177:AP177"/>
    <mergeCell ref="AM178:AP178"/>
    <mergeCell ref="AM179:AP179"/>
    <mergeCell ref="AM180:AP180"/>
    <mergeCell ref="AK78:AQ78"/>
    <mergeCell ref="AK79:AQ79"/>
    <mergeCell ref="AK80:AQ80"/>
    <mergeCell ref="AK81:AQ81"/>
    <mergeCell ref="AK82:AQ82"/>
    <mergeCell ref="AK83:AQ83"/>
    <mergeCell ref="AK84:AQ84"/>
    <mergeCell ref="AK85:AQ85"/>
    <mergeCell ref="AK86:AQ86"/>
    <mergeCell ref="AK87:AQ87"/>
    <mergeCell ref="AK88:AQ88"/>
    <mergeCell ref="AK92:AO92"/>
    <mergeCell ref="AK93:AO93"/>
    <mergeCell ref="AK94:AO94"/>
    <mergeCell ref="AK95:AO95"/>
    <mergeCell ref="AK96:AO96"/>
    <mergeCell ref="AK97:AO97"/>
    <mergeCell ref="AK111:AO111"/>
    <mergeCell ref="AK112:AO112"/>
    <mergeCell ref="AK113:AO113"/>
    <mergeCell ref="AK114:AO114"/>
    <mergeCell ref="AN36:AO36"/>
    <mergeCell ref="AN37:AO37"/>
    <mergeCell ref="AN38:AO38"/>
    <mergeCell ref="AN39:AO39"/>
    <mergeCell ref="AN40:AO40"/>
    <mergeCell ref="AN41:AO41"/>
    <mergeCell ref="AN42:AO42"/>
    <mergeCell ref="AN43:AO43"/>
    <mergeCell ref="AN44:AO44"/>
    <mergeCell ref="AN45:AO45"/>
    <mergeCell ref="AN46:AO46"/>
    <mergeCell ref="AK98:AO98"/>
    <mergeCell ref="AK99:AO99"/>
    <mergeCell ref="AM166:AP166"/>
    <mergeCell ref="AM167:AP167"/>
    <mergeCell ref="AM168:AP168"/>
    <mergeCell ref="AM169:AP169"/>
    <mergeCell ref="AK115:AO115"/>
    <mergeCell ref="AK116:AO116"/>
    <mergeCell ref="AK117:AO117"/>
    <mergeCell ref="AK118:AO118"/>
    <mergeCell ref="AK119:AO119"/>
    <mergeCell ref="AK120:AO120"/>
    <mergeCell ref="AK121:AO121"/>
    <mergeCell ref="AK122:AO122"/>
    <mergeCell ref="AK123:AO123"/>
    <mergeCell ref="AK124:AO124"/>
    <mergeCell ref="AK125:AO125"/>
    <mergeCell ref="AI147:AP147"/>
    <mergeCell ref="AI148:AP148"/>
    <mergeCell ref="AI150:AP150"/>
    <mergeCell ref="AI151:AP151"/>
    <mergeCell ref="B1:L3"/>
    <mergeCell ref="B100:J100"/>
    <mergeCell ref="B101:J101"/>
    <mergeCell ref="B102:J102"/>
    <mergeCell ref="B103:J103"/>
    <mergeCell ref="B104:J104"/>
    <mergeCell ref="B105:J105"/>
    <mergeCell ref="B106:J106"/>
    <mergeCell ref="B107:J107"/>
    <mergeCell ref="B108:J108"/>
    <mergeCell ref="B109:J109"/>
    <mergeCell ref="B11:AR11"/>
    <mergeCell ref="B5:AR5"/>
    <mergeCell ref="B7:K9"/>
    <mergeCell ref="K13:U13"/>
    <mergeCell ref="L59:U59"/>
    <mergeCell ref="L60:U60"/>
    <mergeCell ref="L61:U61"/>
    <mergeCell ref="L62:U62"/>
    <mergeCell ref="L63:U63"/>
    <mergeCell ref="L64:U64"/>
    <mergeCell ref="L65:U65"/>
    <mergeCell ref="L66:U66"/>
    <mergeCell ref="L67:U67"/>
    <mergeCell ref="L68:U68"/>
    <mergeCell ref="L69:U69"/>
    <mergeCell ref="AN30:AO30"/>
    <mergeCell ref="AN31:AO31"/>
    <mergeCell ref="AN32:AO32"/>
    <mergeCell ref="AN33:AO33"/>
    <mergeCell ref="AN34:AO34"/>
    <mergeCell ref="AN35:AO35"/>
    <mergeCell ref="B125:J125"/>
    <mergeCell ref="B127:AR127"/>
    <mergeCell ref="V117:AE117"/>
    <mergeCell ref="V118:AE118"/>
    <mergeCell ref="V119:AE119"/>
    <mergeCell ref="V120:AE120"/>
    <mergeCell ref="V121:AE121"/>
    <mergeCell ref="V122:AE122"/>
    <mergeCell ref="V123:AE123"/>
    <mergeCell ref="V124:AE124"/>
    <mergeCell ref="V125:AE125"/>
    <mergeCell ref="AN47:AO47"/>
    <mergeCell ref="AN48:AO48"/>
    <mergeCell ref="AN49:AO49"/>
    <mergeCell ref="AN50:AO50"/>
    <mergeCell ref="AN51:AO51"/>
    <mergeCell ref="AN52:AO52"/>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73:AJ73"/>
    <mergeCell ref="AF74:AJ74"/>
    <mergeCell ref="B129:J129"/>
    <mergeCell ref="B13:J13"/>
    <mergeCell ref="B130:J130"/>
    <mergeCell ref="B131:J131"/>
    <mergeCell ref="B132:J132"/>
    <mergeCell ref="B133:J133"/>
    <mergeCell ref="B134:J134"/>
    <mergeCell ref="B135:J135"/>
    <mergeCell ref="B136:J136"/>
    <mergeCell ref="B137:J137"/>
    <mergeCell ref="B138:J138"/>
    <mergeCell ref="B139:J139"/>
    <mergeCell ref="B14:J14"/>
    <mergeCell ref="B140:J140"/>
    <mergeCell ref="B141:J141"/>
    <mergeCell ref="B142:J142"/>
    <mergeCell ref="B143:J143"/>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B124:J124"/>
    <mergeCell ref="B144:J144"/>
    <mergeCell ref="B145:J145"/>
    <mergeCell ref="B146:J146"/>
    <mergeCell ref="B147:J147"/>
    <mergeCell ref="B148:J148"/>
    <mergeCell ref="B149:J149"/>
    <mergeCell ref="B15:J15"/>
    <mergeCell ref="B150:J150"/>
    <mergeCell ref="B151:J151"/>
    <mergeCell ref="B152:J152"/>
    <mergeCell ref="B154:AR154"/>
    <mergeCell ref="B156:I156"/>
    <mergeCell ref="B157:I157"/>
    <mergeCell ref="B158:I158"/>
    <mergeCell ref="B159:I159"/>
    <mergeCell ref="B16:J16"/>
    <mergeCell ref="B160:I160"/>
    <mergeCell ref="K118:U118"/>
    <mergeCell ref="K119:U119"/>
    <mergeCell ref="K120:U120"/>
    <mergeCell ref="K121:U121"/>
    <mergeCell ref="K122:U122"/>
    <mergeCell ref="K123:U123"/>
    <mergeCell ref="K124:U124"/>
    <mergeCell ref="K125:U125"/>
    <mergeCell ref="K129:S129"/>
    <mergeCell ref="K130:S130"/>
    <mergeCell ref="K131:S131"/>
    <mergeCell ref="K132:S132"/>
    <mergeCell ref="K133:S133"/>
    <mergeCell ref="K134:S134"/>
    <mergeCell ref="K135:S135"/>
    <mergeCell ref="B161:I161"/>
    <mergeCell ref="B162:I162"/>
    <mergeCell ref="B164:AR164"/>
    <mergeCell ref="B166:H166"/>
    <mergeCell ref="B167:H167"/>
    <mergeCell ref="B168:H168"/>
    <mergeCell ref="B169:H169"/>
    <mergeCell ref="B17:J17"/>
    <mergeCell ref="B170:H170"/>
    <mergeCell ref="B171:H171"/>
    <mergeCell ref="B172:H172"/>
    <mergeCell ref="B173:H173"/>
    <mergeCell ref="B174:H174"/>
    <mergeCell ref="B175:H175"/>
    <mergeCell ref="B176:H176"/>
    <mergeCell ref="B177:H177"/>
    <mergeCell ref="B178:H178"/>
    <mergeCell ref="K103:U103"/>
    <mergeCell ref="K104:U104"/>
    <mergeCell ref="K105:U105"/>
    <mergeCell ref="K106:U106"/>
    <mergeCell ref="K107:U107"/>
    <mergeCell ref="K108:U108"/>
    <mergeCell ref="K109:U109"/>
    <mergeCell ref="K110:U110"/>
    <mergeCell ref="K111:U111"/>
    <mergeCell ref="K112:U112"/>
    <mergeCell ref="K113:U113"/>
    <mergeCell ref="K114:U114"/>
    <mergeCell ref="K115:U115"/>
    <mergeCell ref="K116:U116"/>
    <mergeCell ref="K117:U117"/>
    <mergeCell ref="B179:H179"/>
    <mergeCell ref="B18:J18"/>
    <mergeCell ref="B180:H180"/>
    <mergeCell ref="B182:AR182"/>
    <mergeCell ref="B184:G184"/>
    <mergeCell ref="B185:G185"/>
    <mergeCell ref="B186:G186"/>
    <mergeCell ref="B187:G187"/>
    <mergeCell ref="B188:G188"/>
    <mergeCell ref="B19:J19"/>
    <mergeCell ref="B190:AR190"/>
    <mergeCell ref="B192:F192"/>
    <mergeCell ref="B193:F193"/>
    <mergeCell ref="B194:F194"/>
    <mergeCell ref="B195:F195"/>
    <mergeCell ref="B196:F196"/>
    <mergeCell ref="B197:F197"/>
    <mergeCell ref="I176:S176"/>
    <mergeCell ref="I177:S177"/>
    <mergeCell ref="I178:S178"/>
    <mergeCell ref="I179:S179"/>
    <mergeCell ref="I180:S180"/>
    <mergeCell ref="J156:T156"/>
    <mergeCell ref="J157:T157"/>
    <mergeCell ref="J158:T158"/>
    <mergeCell ref="J159:T159"/>
    <mergeCell ref="J160:T160"/>
    <mergeCell ref="J161:T161"/>
    <mergeCell ref="J162:T162"/>
    <mergeCell ref="K100:U100"/>
    <mergeCell ref="K101:U101"/>
    <mergeCell ref="K102:U102"/>
    <mergeCell ref="B198:F198"/>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B210:F210"/>
    <mergeCell ref="B212:AR212"/>
    <mergeCell ref="B214:E214"/>
    <mergeCell ref="H184:R184"/>
    <mergeCell ref="H185:R185"/>
    <mergeCell ref="H186:R186"/>
    <mergeCell ref="H187:R187"/>
    <mergeCell ref="H188:R188"/>
    <mergeCell ref="I166:S166"/>
    <mergeCell ref="I167:S167"/>
    <mergeCell ref="I168:S168"/>
    <mergeCell ref="I169:S169"/>
    <mergeCell ref="I170:S170"/>
    <mergeCell ref="I171:S171"/>
    <mergeCell ref="I172:S172"/>
    <mergeCell ref="I173:S173"/>
    <mergeCell ref="I174:S174"/>
    <mergeCell ref="I175:S175"/>
    <mergeCell ref="B215:E215"/>
    <mergeCell ref="B216:E216"/>
    <mergeCell ref="B218:AR218"/>
    <mergeCell ref="B22:J22"/>
    <mergeCell ref="B220:C220"/>
    <mergeCell ref="B221:C221"/>
    <mergeCell ref="B222:C222"/>
    <mergeCell ref="B223:C223"/>
    <mergeCell ref="B224:C224"/>
    <mergeCell ref="B226:AR226"/>
    <mergeCell ref="B23:J23"/>
    <mergeCell ref="B24:J24"/>
    <mergeCell ref="B244:AR244"/>
    <mergeCell ref="B25:J25"/>
    <mergeCell ref="B26:J26"/>
    <mergeCell ref="B262:AR262"/>
    <mergeCell ref="B264:C264"/>
    <mergeCell ref="B85:K85"/>
    <mergeCell ref="B86:K86"/>
    <mergeCell ref="B87:K87"/>
    <mergeCell ref="B88:K88"/>
    <mergeCell ref="B90:AR90"/>
    <mergeCell ref="B92:J92"/>
    <mergeCell ref="B93:J93"/>
    <mergeCell ref="B94:J94"/>
    <mergeCell ref="B95:J95"/>
    <mergeCell ref="B96:J96"/>
    <mergeCell ref="B97:J97"/>
    <mergeCell ref="B98:J98"/>
    <mergeCell ref="B99:J99"/>
    <mergeCell ref="C228:M228"/>
    <mergeCell ref="C229:M229"/>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AR28"/>
    <mergeCell ref="B281:AR281"/>
    <mergeCell ref="B30:J3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99:C299"/>
    <mergeCell ref="B300:C300"/>
    <mergeCell ref="B301:C301"/>
    <mergeCell ref="B303:AR303"/>
    <mergeCell ref="B305:C305"/>
    <mergeCell ref="B306:C306"/>
    <mergeCell ref="B307:C307"/>
    <mergeCell ref="B308:C308"/>
    <mergeCell ref="B309:C309"/>
    <mergeCell ref="B31:J31"/>
    <mergeCell ref="B310:C310"/>
    <mergeCell ref="B311:C311"/>
    <mergeCell ref="B312:C312"/>
    <mergeCell ref="B313:C313"/>
    <mergeCell ref="B314:C314"/>
    <mergeCell ref="B315:C315"/>
    <mergeCell ref="B317:AR317"/>
    <mergeCell ref="B319:D319"/>
    <mergeCell ref="B32:J32"/>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320:D320"/>
    <mergeCell ref="B321:D321"/>
    <mergeCell ref="B322:D322"/>
    <mergeCell ref="B324:AR324"/>
    <mergeCell ref="B326:D326"/>
    <mergeCell ref="B327:D327"/>
    <mergeCell ref="B328:D328"/>
    <mergeCell ref="B329:D329"/>
    <mergeCell ref="B33:J33"/>
    <mergeCell ref="B330:D330"/>
    <mergeCell ref="B331:D331"/>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4:AR54"/>
    <mergeCell ref="B56:K56"/>
    <mergeCell ref="C230:M230"/>
    <mergeCell ref="C231:M231"/>
    <mergeCell ref="C232:M232"/>
    <mergeCell ref="C233:M233"/>
    <mergeCell ref="C234:M234"/>
    <mergeCell ref="C235:M235"/>
    <mergeCell ref="C236:M236"/>
    <mergeCell ref="C237:M237"/>
    <mergeCell ref="C238:M238"/>
    <mergeCell ref="C239:M239"/>
    <mergeCell ref="C240:M240"/>
    <mergeCell ref="C241:M241"/>
    <mergeCell ref="C242:M242"/>
    <mergeCell ref="C246:M246"/>
    <mergeCell ref="C247:M247"/>
    <mergeCell ref="C248:M248"/>
    <mergeCell ref="C249:M249"/>
    <mergeCell ref="C250:M250"/>
    <mergeCell ref="C251:M251"/>
    <mergeCell ref="C252:M252"/>
    <mergeCell ref="C253:M253"/>
    <mergeCell ref="C254:M254"/>
    <mergeCell ref="C255:M255"/>
    <mergeCell ref="C256:M256"/>
    <mergeCell ref="C257:M257"/>
    <mergeCell ref="C258:M258"/>
    <mergeCell ref="C259:M259"/>
    <mergeCell ref="C260:M260"/>
    <mergeCell ref="D220:N220"/>
    <mergeCell ref="D221:N221"/>
    <mergeCell ref="D222:N222"/>
    <mergeCell ref="D223:N223"/>
    <mergeCell ref="D224:N224"/>
    <mergeCell ref="D264:N264"/>
    <mergeCell ref="N250:W250"/>
    <mergeCell ref="N251:W251"/>
    <mergeCell ref="N252:W252"/>
    <mergeCell ref="N253:W253"/>
    <mergeCell ref="N254:W254"/>
    <mergeCell ref="N255:W255"/>
    <mergeCell ref="N256:W256"/>
    <mergeCell ref="N257:W257"/>
    <mergeCell ref="N258:W258"/>
    <mergeCell ref="N259:W259"/>
    <mergeCell ref="N260:W260"/>
    <mergeCell ref="O264:X264"/>
    <mergeCell ref="X239:AF239"/>
    <mergeCell ref="X240:AF240"/>
    <mergeCell ref="X241:AF241"/>
    <mergeCell ref="D265:N265"/>
    <mergeCell ref="D266:N266"/>
    <mergeCell ref="D267:N267"/>
    <mergeCell ref="D268:N268"/>
    <mergeCell ref="D269:N269"/>
    <mergeCell ref="D270:N270"/>
    <mergeCell ref="D271:N271"/>
    <mergeCell ref="D272:N272"/>
    <mergeCell ref="D273:N273"/>
    <mergeCell ref="D274:N274"/>
    <mergeCell ref="D275:N275"/>
    <mergeCell ref="D276:N276"/>
    <mergeCell ref="D277:N277"/>
    <mergeCell ref="D278:N278"/>
    <mergeCell ref="D279:N279"/>
    <mergeCell ref="D283:N283"/>
    <mergeCell ref="D284:N284"/>
    <mergeCell ref="D285:N285"/>
    <mergeCell ref="D286:N286"/>
    <mergeCell ref="D287:N287"/>
    <mergeCell ref="D288:N288"/>
    <mergeCell ref="D289:N289"/>
    <mergeCell ref="D290:N290"/>
    <mergeCell ref="D291:N291"/>
    <mergeCell ref="D292:N292"/>
    <mergeCell ref="D293:N293"/>
    <mergeCell ref="D294:N294"/>
    <mergeCell ref="D295:N295"/>
    <mergeCell ref="D296:N296"/>
    <mergeCell ref="D297:N297"/>
    <mergeCell ref="D298:N298"/>
    <mergeCell ref="D299:N299"/>
    <mergeCell ref="D300:N300"/>
    <mergeCell ref="D301:N301"/>
    <mergeCell ref="D305:N305"/>
    <mergeCell ref="D306:N306"/>
    <mergeCell ref="D307:N307"/>
    <mergeCell ref="D308:N308"/>
    <mergeCell ref="D309:N309"/>
    <mergeCell ref="D310:N310"/>
    <mergeCell ref="D311:N311"/>
    <mergeCell ref="D312:N312"/>
    <mergeCell ref="D313:N313"/>
    <mergeCell ref="D314:N314"/>
    <mergeCell ref="D315:N315"/>
    <mergeCell ref="E319:O319"/>
    <mergeCell ref="E320:O320"/>
    <mergeCell ref="E321:O321"/>
    <mergeCell ref="E322:O322"/>
    <mergeCell ref="E326:O326"/>
    <mergeCell ref="E327:O327"/>
    <mergeCell ref="O305:X305"/>
    <mergeCell ref="O306:X306"/>
    <mergeCell ref="O307:X307"/>
    <mergeCell ref="O308:X308"/>
    <mergeCell ref="O309:X309"/>
    <mergeCell ref="O310:X310"/>
    <mergeCell ref="O311:X311"/>
    <mergeCell ref="O312:X312"/>
    <mergeCell ref="O313:X313"/>
    <mergeCell ref="O314:X314"/>
    <mergeCell ref="O315:X315"/>
    <mergeCell ref="P319:Y319"/>
    <mergeCell ref="P320:Y320"/>
    <mergeCell ref="P321:Y321"/>
    <mergeCell ref="P322:Y322"/>
    <mergeCell ref="E328:O328"/>
    <mergeCell ref="E329:O329"/>
    <mergeCell ref="E330:O330"/>
    <mergeCell ref="E331:O331"/>
    <mergeCell ref="F214:P214"/>
    <mergeCell ref="F215:P215"/>
    <mergeCell ref="F216:P216"/>
    <mergeCell ref="G192:Q192"/>
    <mergeCell ref="G193:Q193"/>
    <mergeCell ref="G194:Q194"/>
    <mergeCell ref="G195:Q195"/>
    <mergeCell ref="G196:Q196"/>
    <mergeCell ref="G197:Q197"/>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N241:W241"/>
    <mergeCell ref="N242:W242"/>
    <mergeCell ref="N246:W246"/>
    <mergeCell ref="N247:W247"/>
    <mergeCell ref="N248:W248"/>
    <mergeCell ref="N249:W249"/>
    <mergeCell ref="K136:S136"/>
    <mergeCell ref="K137:S137"/>
    <mergeCell ref="K138:S138"/>
    <mergeCell ref="K139:S139"/>
    <mergeCell ref="K14:U14"/>
    <mergeCell ref="K140:S140"/>
    <mergeCell ref="K141:S141"/>
    <mergeCell ref="K142:S142"/>
    <mergeCell ref="K143:S143"/>
    <mergeCell ref="K144:S144"/>
    <mergeCell ref="K145:S145"/>
    <mergeCell ref="K146:S146"/>
    <mergeCell ref="K147:S147"/>
    <mergeCell ref="K148:S148"/>
    <mergeCell ref="K149:S149"/>
    <mergeCell ref="K15:U15"/>
    <mergeCell ref="K150:S150"/>
    <mergeCell ref="K49:U49"/>
    <mergeCell ref="K50:U50"/>
    <mergeCell ref="K51:U51"/>
    <mergeCell ref="K52:U52"/>
    <mergeCell ref="K92:U92"/>
    <mergeCell ref="K93:U93"/>
    <mergeCell ref="K94:U94"/>
    <mergeCell ref="K95:U95"/>
    <mergeCell ref="K96:U96"/>
    <mergeCell ref="K97:U97"/>
    <mergeCell ref="K98:U98"/>
    <mergeCell ref="K99:U99"/>
    <mergeCell ref="L56:U56"/>
    <mergeCell ref="L57:U57"/>
    <mergeCell ref="L58:U58"/>
    <mergeCell ref="K151:S151"/>
    <mergeCell ref="K152:S152"/>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K48:U48"/>
    <mergeCell ref="L70:U70"/>
    <mergeCell ref="L71:U71"/>
    <mergeCell ref="L72:U72"/>
    <mergeCell ref="L73:U73"/>
    <mergeCell ref="L74:U74"/>
    <mergeCell ref="L75:U75"/>
    <mergeCell ref="L76:U76"/>
    <mergeCell ref="L77:U77"/>
    <mergeCell ref="L78:U78"/>
    <mergeCell ref="L79:U79"/>
    <mergeCell ref="L80:U80"/>
    <mergeCell ref="L81:U81"/>
    <mergeCell ref="L82:U82"/>
    <mergeCell ref="L83:U83"/>
    <mergeCell ref="L84:U84"/>
    <mergeCell ref="L85:U85"/>
    <mergeCell ref="L86:U86"/>
    <mergeCell ref="L87:U87"/>
    <mergeCell ref="L88:U88"/>
    <mergeCell ref="M2:AR2"/>
    <mergeCell ref="M8:V8"/>
    <mergeCell ref="N228:W228"/>
    <mergeCell ref="N229:W229"/>
    <mergeCell ref="N230:W230"/>
    <mergeCell ref="N231:W231"/>
    <mergeCell ref="N232:W232"/>
    <mergeCell ref="N233:W233"/>
    <mergeCell ref="N234:W234"/>
    <mergeCell ref="N235:W235"/>
    <mergeCell ref="N236:W236"/>
    <mergeCell ref="N237:W237"/>
    <mergeCell ref="N238:W238"/>
    <mergeCell ref="N239:W239"/>
    <mergeCell ref="N240:W240"/>
    <mergeCell ref="O220:X220"/>
    <mergeCell ref="O221:X221"/>
    <mergeCell ref="O222:X222"/>
    <mergeCell ref="O223:X223"/>
    <mergeCell ref="O224:X224"/>
    <mergeCell ref="S184:AB184"/>
    <mergeCell ref="S185:AB185"/>
    <mergeCell ref="S186:AB186"/>
    <mergeCell ref="S187:AB187"/>
    <mergeCell ref="S188:AB188"/>
    <mergeCell ref="T129:AD129"/>
    <mergeCell ref="T130:AD130"/>
    <mergeCell ref="T131:AD131"/>
    <mergeCell ref="T132:AD132"/>
    <mergeCell ref="T133:AD133"/>
    <mergeCell ref="O265:X265"/>
    <mergeCell ref="O266:X266"/>
    <mergeCell ref="O267:X267"/>
    <mergeCell ref="O268:X268"/>
    <mergeCell ref="O269:X269"/>
    <mergeCell ref="O270:X270"/>
    <mergeCell ref="O271:X271"/>
    <mergeCell ref="O272:X272"/>
    <mergeCell ref="O273:X273"/>
    <mergeCell ref="O274:X274"/>
    <mergeCell ref="O275:X275"/>
    <mergeCell ref="O276:X276"/>
    <mergeCell ref="O277:X277"/>
    <mergeCell ref="O278:X278"/>
    <mergeCell ref="O279:X279"/>
    <mergeCell ref="O283:X283"/>
    <mergeCell ref="O284:X284"/>
    <mergeCell ref="O285:X285"/>
    <mergeCell ref="O286:X286"/>
    <mergeCell ref="O287:X287"/>
    <mergeCell ref="O288:X288"/>
    <mergeCell ref="O289:X289"/>
    <mergeCell ref="O290:X290"/>
    <mergeCell ref="O291:X291"/>
    <mergeCell ref="O292:X292"/>
    <mergeCell ref="O293:X293"/>
    <mergeCell ref="O294:X294"/>
    <mergeCell ref="O295:X295"/>
    <mergeCell ref="O296:X296"/>
    <mergeCell ref="O297:X297"/>
    <mergeCell ref="O298:X298"/>
    <mergeCell ref="O299:X299"/>
    <mergeCell ref="O300:X300"/>
    <mergeCell ref="O301:X301"/>
    <mergeCell ref="Q214:Z214"/>
    <mergeCell ref="Q215:Z215"/>
    <mergeCell ref="Q216:Z216"/>
    <mergeCell ref="R192:AA192"/>
    <mergeCell ref="R193:AA193"/>
    <mergeCell ref="R194:AA194"/>
    <mergeCell ref="R195:AA195"/>
    <mergeCell ref="R196:AA196"/>
    <mergeCell ref="R197:AA197"/>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AA214:AI214"/>
    <mergeCell ref="AA215:AI215"/>
    <mergeCell ref="AA216:AI216"/>
    <mergeCell ref="AB192:AJ192"/>
    <mergeCell ref="AB193:AJ193"/>
    <mergeCell ref="AB194:AJ194"/>
    <mergeCell ref="AB195:AJ195"/>
    <mergeCell ref="AB196:AJ196"/>
    <mergeCell ref="AB197:AJ197"/>
    <mergeCell ref="AB198:AJ198"/>
    <mergeCell ref="T179:AC179"/>
    <mergeCell ref="T180:AC180"/>
    <mergeCell ref="U156:AD156"/>
    <mergeCell ref="U157:AD157"/>
    <mergeCell ref="U158:AD158"/>
    <mergeCell ref="U159:AD159"/>
    <mergeCell ref="U160:AD160"/>
    <mergeCell ref="U161:AD161"/>
    <mergeCell ref="U162:AD162"/>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V115:AE115"/>
    <mergeCell ref="V116:AE116"/>
    <mergeCell ref="T151:AD151"/>
    <mergeCell ref="T152:AD152"/>
    <mergeCell ref="T166:AC166"/>
    <mergeCell ref="T167:AC167"/>
    <mergeCell ref="T168:AC168"/>
    <mergeCell ref="T169:AC169"/>
    <mergeCell ref="T170:AC170"/>
    <mergeCell ref="T171:AC171"/>
    <mergeCell ref="T172:AC172"/>
    <mergeCell ref="T173:AC173"/>
    <mergeCell ref="T174:AC174"/>
    <mergeCell ref="T175:AC175"/>
    <mergeCell ref="T176:AC176"/>
    <mergeCell ref="T177:AC177"/>
    <mergeCell ref="T178:AC178"/>
    <mergeCell ref="AE146:AH146"/>
    <mergeCell ref="AE147:AH147"/>
    <mergeCell ref="AE148:AH148"/>
    <mergeCell ref="AE149:AH149"/>
    <mergeCell ref="AE150:AH150"/>
    <mergeCell ref="AE151:AH151"/>
    <mergeCell ref="AE152:AH152"/>
    <mergeCell ref="AE156:AI156"/>
    <mergeCell ref="AE157:AI157"/>
    <mergeCell ref="AE158:AI158"/>
    <mergeCell ref="AE159:AI159"/>
    <mergeCell ref="AE160:AI160"/>
    <mergeCell ref="AE161:AI161"/>
    <mergeCell ref="AE162:AI162"/>
    <mergeCell ref="AE131:AH131"/>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6:AE56"/>
    <mergeCell ref="V57:AE57"/>
    <mergeCell ref="V58:AE58"/>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92:AE92"/>
    <mergeCell ref="V93:AE93"/>
    <mergeCell ref="V94:AE94"/>
    <mergeCell ref="V95:AE95"/>
    <mergeCell ref="V96:AE96"/>
    <mergeCell ref="V97:AE97"/>
    <mergeCell ref="V98:AE98"/>
    <mergeCell ref="V99:AE99"/>
    <mergeCell ref="X228:AF228"/>
    <mergeCell ref="X229:AF229"/>
    <mergeCell ref="X230:AF230"/>
    <mergeCell ref="X231:AF231"/>
    <mergeCell ref="X232:AF232"/>
    <mergeCell ref="X233:AF233"/>
    <mergeCell ref="X234:AF234"/>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X242:AF242"/>
    <mergeCell ref="X246:AF246"/>
    <mergeCell ref="X247:AF247"/>
    <mergeCell ref="X248:AF248"/>
    <mergeCell ref="X249:AF249"/>
    <mergeCell ref="X250:AF250"/>
    <mergeCell ref="X251:AF251"/>
    <mergeCell ref="X252:AF252"/>
    <mergeCell ref="X253:AF253"/>
    <mergeCell ref="X254:AF254"/>
    <mergeCell ref="X255:AF255"/>
    <mergeCell ref="X256:AF256"/>
    <mergeCell ref="X257:AF257"/>
    <mergeCell ref="X258:AF258"/>
    <mergeCell ref="X259:AF259"/>
    <mergeCell ref="X260:AF260"/>
    <mergeCell ref="Y220:AG220"/>
    <mergeCell ref="Y221:AG221"/>
    <mergeCell ref="Y222:AG222"/>
    <mergeCell ref="Y223:AG223"/>
    <mergeCell ref="Y224:AG224"/>
    <mergeCell ref="X235:AF235"/>
    <mergeCell ref="X236:AF236"/>
    <mergeCell ref="X237:AF237"/>
    <mergeCell ref="X238:AF238"/>
    <mergeCell ref="AG242:AO242"/>
    <mergeCell ref="AG246:AO246"/>
    <mergeCell ref="AG247:AO247"/>
    <mergeCell ref="AG248:AO248"/>
    <mergeCell ref="AG249:AO249"/>
    <mergeCell ref="AG250:AO250"/>
    <mergeCell ref="AG251:AO251"/>
    <mergeCell ref="Y264:AG264"/>
    <mergeCell ref="Y265:AG265"/>
    <mergeCell ref="Y266:AG266"/>
    <mergeCell ref="Y267:AG267"/>
    <mergeCell ref="Y268:AG268"/>
    <mergeCell ref="Y269:AG269"/>
    <mergeCell ref="Y270:AG270"/>
    <mergeCell ref="Y271:AG271"/>
    <mergeCell ref="Y272:AG272"/>
    <mergeCell ref="Y273:AG273"/>
    <mergeCell ref="Y274:AG274"/>
    <mergeCell ref="Y275:AG275"/>
    <mergeCell ref="Y276:AG276"/>
    <mergeCell ref="Y277:AG277"/>
    <mergeCell ref="Y278:AG278"/>
    <mergeCell ref="Y279:AG279"/>
    <mergeCell ref="Y283:AG283"/>
    <mergeCell ref="Y284:AG284"/>
    <mergeCell ref="Y285:AG285"/>
    <mergeCell ref="Y286:AG286"/>
    <mergeCell ref="Y287:AG287"/>
    <mergeCell ref="Y288:AG288"/>
    <mergeCell ref="Y289:AG289"/>
    <mergeCell ref="Y290:AG290"/>
    <mergeCell ref="Y291:AG291"/>
    <mergeCell ref="Y292:AG292"/>
    <mergeCell ref="Y293:AG293"/>
    <mergeCell ref="Y294:AG294"/>
    <mergeCell ref="Y295:AG295"/>
    <mergeCell ref="Y296:AG296"/>
    <mergeCell ref="Y297:AG297"/>
    <mergeCell ref="Y298:AG298"/>
    <mergeCell ref="Y299:AG299"/>
    <mergeCell ref="Y300:AG300"/>
    <mergeCell ref="Z327:AH327"/>
    <mergeCell ref="Z328:AH328"/>
    <mergeCell ref="Z329:AH329"/>
    <mergeCell ref="Z330:AH330"/>
    <mergeCell ref="Z331:AH331"/>
    <mergeCell ref="Y301:AG301"/>
    <mergeCell ref="Y305:AG305"/>
    <mergeCell ref="Y306:AG306"/>
    <mergeCell ref="Y307:AG307"/>
    <mergeCell ref="Y308:AG308"/>
    <mergeCell ref="Y309:AG309"/>
    <mergeCell ref="Y310:AG310"/>
    <mergeCell ref="Y311:AG311"/>
    <mergeCell ref="Y312:AG312"/>
    <mergeCell ref="Y313:AG313"/>
    <mergeCell ref="Y314:AG314"/>
    <mergeCell ref="Y315:AG315"/>
    <mergeCell ref="Z319:AH319"/>
    <mergeCell ref="Z320:AH320"/>
    <mergeCell ref="Z321:AH321"/>
    <mergeCell ref="Z322:AH322"/>
    <mergeCell ref="Z326:AH326"/>
    <mergeCell ref="P326:Y326"/>
    <mergeCell ref="P327:Y327"/>
    <mergeCell ref="P328:Y328"/>
    <mergeCell ref="P329:Y329"/>
    <mergeCell ref="P330:Y330"/>
    <mergeCell ref="P331:Y331"/>
  </mergeCells>
  <pageMargins left="0.7" right="0.7" top="0.75" bottom="0.75" header="0.3" footer="0.3"/>
  <pageSetup paperSize="9" orientation="portrait" r:id="rId1"/>
  <headerFooter alignWithMargins="0">
    <oddFooter>&amp;R&amp;1#&amp;"Calibri"&amp;10&amp;K0078D7Classification : Internal</oddFooter>
  </headerFooter>
  <rowBreaks count="6" manualBreakCount="6">
    <brk id="53" max="16383" man="1"/>
    <brk id="89" max="16383" man="1"/>
    <brk id="153" max="16383" man="1"/>
    <brk id="211" max="16383" man="1"/>
    <brk id="261" max="16383" man="1"/>
    <brk id="32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E46"/>
  <sheetViews>
    <sheetView zoomScaleNormal="100" workbookViewId="0">
      <selection activeCell="J36" sqref="J36"/>
    </sheetView>
  </sheetViews>
  <sheetFormatPr defaultRowHeight="12.7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222"/>
      <c r="C1" s="222"/>
    </row>
    <row r="2" spans="2:5" s="1" customFormat="1" ht="22.9" customHeight="1" x14ac:dyDescent="0.15">
      <c r="B2" s="222"/>
      <c r="C2" s="222"/>
      <c r="D2" s="227" t="s">
        <v>0</v>
      </c>
      <c r="E2" s="227"/>
    </row>
    <row r="3" spans="2:5" s="1" customFormat="1" ht="6.4" customHeight="1" x14ac:dyDescent="0.15">
      <c r="B3" s="222"/>
      <c r="C3" s="222"/>
    </row>
    <row r="4" spans="2:5" s="1" customFormat="1" ht="9.6" customHeight="1" x14ac:dyDescent="0.15"/>
    <row r="5" spans="2:5" s="1" customFormat="1" ht="33" customHeight="1" x14ac:dyDescent="0.15">
      <c r="B5" s="223" t="s">
        <v>1189</v>
      </c>
      <c r="C5" s="223"/>
      <c r="D5" s="223"/>
      <c r="E5" s="223"/>
    </row>
    <row r="6" spans="2:5" s="1" customFormat="1" ht="6.95" customHeight="1" x14ac:dyDescent="0.15"/>
    <row r="7" spans="2:5" s="1" customFormat="1" ht="5.25" customHeight="1" x14ac:dyDescent="0.15">
      <c r="B7" s="228" t="s">
        <v>1068</v>
      </c>
    </row>
    <row r="8" spans="2:5" s="1" customFormat="1" ht="21.4" customHeight="1" x14ac:dyDescent="0.15">
      <c r="B8" s="228"/>
      <c r="D8" s="16">
        <v>44773</v>
      </c>
    </row>
    <row r="9" spans="2:5" s="1" customFormat="1" ht="2.65" customHeight="1" x14ac:dyDescent="0.15">
      <c r="B9" s="228"/>
    </row>
    <row r="10" spans="2:5" s="1" customFormat="1" ht="2.1" customHeight="1" x14ac:dyDescent="0.15"/>
    <row r="11" spans="2:5" s="1" customFormat="1" ht="19.149999999999999" customHeight="1" x14ac:dyDescent="0.15">
      <c r="B11" s="234" t="s">
        <v>1190</v>
      </c>
      <c r="C11" s="234"/>
      <c r="D11" s="234"/>
      <c r="E11" s="234"/>
    </row>
    <row r="12" spans="2:5" s="1" customFormat="1" ht="238.35" customHeight="1" x14ac:dyDescent="0.15"/>
    <row r="13" spans="2:5" s="1" customFormat="1" ht="19.149999999999999" customHeight="1" x14ac:dyDescent="0.15">
      <c r="B13" s="234" t="s">
        <v>1191</v>
      </c>
      <c r="C13" s="234"/>
      <c r="D13" s="234"/>
      <c r="E13" s="234"/>
    </row>
    <row r="14" spans="2:5" s="1" customFormat="1" ht="371.1" customHeight="1" x14ac:dyDescent="0.15"/>
    <row r="15" spans="2:5" s="1" customFormat="1" ht="19.149999999999999" customHeight="1" x14ac:dyDescent="0.15">
      <c r="B15" s="234" t="s">
        <v>1192</v>
      </c>
      <c r="C15" s="234"/>
      <c r="D15" s="234"/>
      <c r="E15" s="234"/>
    </row>
    <row r="16" spans="2:5" s="1" customFormat="1" ht="354.6" customHeight="1" x14ac:dyDescent="0.15"/>
    <row r="17" spans="2:5" s="1" customFormat="1" ht="19.149999999999999" customHeight="1" x14ac:dyDescent="0.15">
      <c r="B17" s="234" t="s">
        <v>1193</v>
      </c>
      <c r="C17" s="234"/>
      <c r="D17" s="234"/>
      <c r="E17" s="234"/>
    </row>
    <row r="18" spans="2:5" s="1" customFormat="1" ht="365.25" customHeight="1" x14ac:dyDescent="0.15"/>
    <row r="19" spans="2:5" s="1" customFormat="1" ht="19.149999999999999" customHeight="1" x14ac:dyDescent="0.15">
      <c r="B19" s="234" t="s">
        <v>1194</v>
      </c>
      <c r="C19" s="234"/>
      <c r="D19" s="234"/>
      <c r="E19" s="234"/>
    </row>
    <row r="20" spans="2:5" s="1" customFormat="1" ht="352.5" customHeight="1" x14ac:dyDescent="0.15"/>
    <row r="21" spans="2:5" s="1" customFormat="1" ht="19.149999999999999" customHeight="1" x14ac:dyDescent="0.15">
      <c r="B21" s="234" t="s">
        <v>1195</v>
      </c>
      <c r="C21" s="234"/>
      <c r="D21" s="234"/>
      <c r="E21" s="234"/>
    </row>
    <row r="22" spans="2:5" s="1" customFormat="1" ht="374.85" customHeight="1" x14ac:dyDescent="0.15"/>
    <row r="23" spans="2:5" s="1" customFormat="1" ht="19.7" customHeight="1" x14ac:dyDescent="0.15">
      <c r="B23" s="234" t="s">
        <v>1196</v>
      </c>
      <c r="C23" s="234"/>
      <c r="D23" s="234"/>
      <c r="E23" s="234"/>
    </row>
    <row r="24" spans="2:5" s="1" customFormat="1" ht="263.45" customHeight="1" x14ac:dyDescent="0.15"/>
    <row r="25" spans="2:5" s="1" customFormat="1" ht="19.149999999999999" customHeight="1" x14ac:dyDescent="0.15">
      <c r="B25" s="234" t="s">
        <v>1197</v>
      </c>
      <c r="C25" s="234"/>
      <c r="D25" s="234"/>
      <c r="E25" s="234"/>
    </row>
    <row r="26" spans="2:5" s="1" customFormat="1" ht="175.9" customHeight="1" x14ac:dyDescent="0.15"/>
    <row r="27" spans="2:5" s="1" customFormat="1" ht="19.149999999999999" customHeight="1" x14ac:dyDescent="0.15">
      <c r="B27" s="234" t="s">
        <v>1198</v>
      </c>
      <c r="C27" s="234"/>
      <c r="D27" s="234"/>
      <c r="E27" s="234"/>
    </row>
    <row r="28" spans="2:5" s="1" customFormat="1" ht="256.5" customHeight="1" x14ac:dyDescent="0.15"/>
    <row r="29" spans="2:5" s="1" customFormat="1" ht="19.149999999999999" customHeight="1" x14ac:dyDescent="0.15">
      <c r="B29" s="234" t="s">
        <v>1199</v>
      </c>
      <c r="C29" s="234"/>
      <c r="D29" s="234"/>
      <c r="E29" s="234"/>
    </row>
    <row r="30" spans="2:5" s="1" customFormat="1" ht="195.2" customHeight="1" x14ac:dyDescent="0.15"/>
    <row r="31" spans="2:5" s="1" customFormat="1" ht="19.149999999999999" customHeight="1" x14ac:dyDescent="0.15">
      <c r="B31" s="234" t="s">
        <v>1200</v>
      </c>
      <c r="C31" s="234"/>
      <c r="D31" s="234"/>
      <c r="E31" s="234"/>
    </row>
    <row r="32" spans="2:5" s="1" customFormat="1" ht="193.15" customHeight="1" x14ac:dyDescent="0.15"/>
    <row r="33" spans="2:5" s="1" customFormat="1" ht="19.149999999999999" customHeight="1" x14ac:dyDescent="0.15">
      <c r="B33" s="234" t="s">
        <v>1201</v>
      </c>
      <c r="C33" s="234"/>
      <c r="D33" s="234"/>
      <c r="E33" s="234"/>
    </row>
    <row r="34" spans="2:5" s="1" customFormat="1" ht="312.95" customHeight="1" x14ac:dyDescent="0.15"/>
    <row r="35" spans="2:5" s="1" customFormat="1" ht="19.149999999999999" customHeight="1" x14ac:dyDescent="0.15">
      <c r="B35" s="234" t="s">
        <v>1202</v>
      </c>
      <c r="C35" s="234"/>
      <c r="D35" s="234"/>
      <c r="E35" s="234"/>
    </row>
    <row r="36" spans="2:5" s="1" customFormat="1" ht="318.95" customHeight="1" x14ac:dyDescent="0.15"/>
    <row r="37" spans="2:5" s="1" customFormat="1" ht="19.149999999999999" customHeight="1" x14ac:dyDescent="0.15">
      <c r="B37" s="234" t="s">
        <v>1203</v>
      </c>
      <c r="C37" s="234"/>
      <c r="D37" s="234"/>
      <c r="E37" s="234"/>
    </row>
    <row r="38" spans="2:5" s="1" customFormat="1" ht="278.85000000000002" customHeight="1" x14ac:dyDescent="0.15"/>
    <row r="39" spans="2:5" s="1" customFormat="1" ht="19.149999999999999" customHeight="1" x14ac:dyDescent="0.15">
      <c r="B39" s="234" t="s">
        <v>1204</v>
      </c>
      <c r="C39" s="234"/>
      <c r="D39" s="234"/>
      <c r="E39" s="234"/>
    </row>
    <row r="40" spans="2:5" s="1" customFormat="1" ht="364.7" customHeight="1" x14ac:dyDescent="0.15"/>
    <row r="41" spans="2:5" s="1" customFormat="1" ht="19.149999999999999" customHeight="1" x14ac:dyDescent="0.15">
      <c r="B41" s="234" t="s">
        <v>1205</v>
      </c>
      <c r="C41" s="234"/>
      <c r="D41" s="234"/>
      <c r="E41" s="234"/>
    </row>
    <row r="42" spans="2:5" s="1" customFormat="1" ht="401.1" customHeight="1" x14ac:dyDescent="0.15"/>
    <row r="43" spans="2:5" s="1" customFormat="1" ht="19.149999999999999" customHeight="1" x14ac:dyDescent="0.15">
      <c r="B43" s="234" t="s">
        <v>1206</v>
      </c>
      <c r="C43" s="234"/>
      <c r="D43" s="234"/>
      <c r="E43" s="234"/>
    </row>
    <row r="44" spans="2:5" s="1" customFormat="1" ht="181.35" customHeight="1" x14ac:dyDescent="0.15"/>
    <row r="45" spans="2:5" s="1" customFormat="1" ht="19.149999999999999" customHeight="1" x14ac:dyDescent="0.15">
      <c r="B45" s="234" t="s">
        <v>1207</v>
      </c>
      <c r="C45" s="234"/>
      <c r="D45" s="234"/>
      <c r="E45" s="234"/>
    </row>
    <row r="46" spans="2:5" s="1" customFormat="1" ht="201.6" customHeight="1" x14ac:dyDescent="0.15"/>
  </sheetData>
  <mergeCells count="22">
    <mergeCell ref="B1:C3"/>
    <mergeCell ref="B11:E11"/>
    <mergeCell ref="B13:E13"/>
    <mergeCell ref="B15:E15"/>
    <mergeCell ref="B17:E17"/>
    <mergeCell ref="D2:E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s>
  <pageMargins left="0.7" right="0.7" top="0.75" bottom="0.75" header="0.3" footer="0.3"/>
  <pageSetup paperSize="9" scale="49" orientation="portrait" r:id="rId1"/>
  <headerFooter alignWithMargins="0">
    <oddFooter>&amp;R&amp;1#&amp;"Calibri"&amp;10&amp;K0078D7Classification : Internal</oddFooter>
  </headerFooter>
  <rowBreaks count="3" manualBreakCount="3">
    <brk id="12" max="16383" man="1"/>
    <brk id="14" max="16383" man="1"/>
    <brk id="22"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H18"/>
  <sheetViews>
    <sheetView zoomScaleNormal="100" workbookViewId="0"/>
  </sheetViews>
  <sheetFormatPr defaultRowHeight="12.7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222"/>
      <c r="C1" s="222"/>
    </row>
    <row r="2" spans="2:8" s="1" customFormat="1" ht="22.9" customHeight="1" x14ac:dyDescent="0.15">
      <c r="B2" s="222"/>
      <c r="C2" s="222"/>
      <c r="D2" s="227" t="s">
        <v>0</v>
      </c>
      <c r="E2" s="227"/>
      <c r="F2" s="227"/>
      <c r="G2" s="227"/>
      <c r="H2" s="227"/>
    </row>
    <row r="3" spans="2:8" s="1" customFormat="1" ht="6.4" customHeight="1" x14ac:dyDescent="0.15">
      <c r="B3" s="222"/>
      <c r="C3" s="222"/>
    </row>
    <row r="4" spans="2:8" s="1" customFormat="1" ht="9" customHeight="1" x14ac:dyDescent="0.15"/>
    <row r="5" spans="2:8" s="1" customFormat="1" ht="33" customHeight="1" x14ac:dyDescent="0.15">
      <c r="B5" s="223" t="s">
        <v>1213</v>
      </c>
      <c r="C5" s="223"/>
      <c r="D5" s="223"/>
      <c r="E5" s="223"/>
      <c r="F5" s="223"/>
      <c r="G5" s="223"/>
      <c r="H5" s="223"/>
    </row>
    <row r="6" spans="2:8" s="1" customFormat="1" ht="14.45" customHeight="1" x14ac:dyDescent="0.15"/>
    <row r="7" spans="2:8" s="1" customFormat="1" ht="22.9" customHeight="1" x14ac:dyDescent="0.15">
      <c r="B7" s="20" t="s">
        <v>1068</v>
      </c>
      <c r="D7" s="16">
        <v>44773</v>
      </c>
    </row>
    <row r="8" spans="2:8" s="1" customFormat="1" ht="12.75" customHeight="1" x14ac:dyDescent="0.15"/>
    <row r="9" spans="2:8" s="1" customFormat="1" ht="19.149999999999999" customHeight="1" x14ac:dyDescent="0.15">
      <c r="B9" s="254" t="s">
        <v>1214</v>
      </c>
      <c r="C9" s="254"/>
      <c r="D9" s="254"/>
      <c r="E9" s="254"/>
      <c r="F9" s="254"/>
      <c r="G9" s="254"/>
    </row>
    <row r="10" spans="2:8" s="1" customFormat="1" ht="14.85" customHeight="1" x14ac:dyDescent="0.15"/>
    <row r="11" spans="2:8" s="1" customFormat="1" ht="14.85" customHeight="1" x14ac:dyDescent="0.15">
      <c r="B11" s="17"/>
      <c r="C11" s="255" t="s">
        <v>1076</v>
      </c>
      <c r="D11" s="255"/>
      <c r="E11" s="27" t="s">
        <v>1077</v>
      </c>
      <c r="F11" s="27" t="s">
        <v>1078</v>
      </c>
      <c r="G11" s="27" t="s">
        <v>1077</v>
      </c>
    </row>
    <row r="12" spans="2:8" s="1" customFormat="1" ht="14.85" customHeight="1" x14ac:dyDescent="0.15">
      <c r="B12" s="14" t="s">
        <v>1208</v>
      </c>
      <c r="C12" s="252">
        <v>2941771883.3699999</v>
      </c>
      <c r="D12" s="252"/>
      <c r="E12" s="58">
        <v>0.99681160715802197</v>
      </c>
      <c r="F12" s="59">
        <v>42884</v>
      </c>
      <c r="G12" s="58">
        <v>0.99760392676855802</v>
      </c>
    </row>
    <row r="13" spans="2:8" s="1" customFormat="1" ht="2.65" customHeight="1" x14ac:dyDescent="0.15"/>
    <row r="14" spans="2:8" s="1" customFormat="1" ht="14.85" customHeight="1" x14ac:dyDescent="0.15">
      <c r="B14" s="14" t="s">
        <v>1209</v>
      </c>
      <c r="C14" s="252">
        <v>5498637.8300000001</v>
      </c>
      <c r="D14" s="252"/>
      <c r="E14" s="58">
        <v>1.86319885762971E-3</v>
      </c>
      <c r="F14" s="59">
        <v>65</v>
      </c>
      <c r="G14" s="58">
        <v>1.51208504896829E-3</v>
      </c>
    </row>
    <row r="15" spans="2:8" s="1" customFormat="1" ht="16.5" customHeight="1" x14ac:dyDescent="0.15">
      <c r="B15" s="14" t="s">
        <v>1210</v>
      </c>
      <c r="C15" s="252">
        <v>858882.62</v>
      </c>
      <c r="D15" s="252"/>
      <c r="E15" s="58">
        <v>2.9103009979873802E-4</v>
      </c>
      <c r="F15" s="59">
        <v>8</v>
      </c>
      <c r="G15" s="58">
        <v>1.86102775257636E-4</v>
      </c>
    </row>
    <row r="16" spans="2:8" s="1" customFormat="1" ht="17.649999999999999" customHeight="1" x14ac:dyDescent="0.15">
      <c r="B16" s="14" t="s">
        <v>1211</v>
      </c>
      <c r="C16" s="252">
        <v>242963.97</v>
      </c>
      <c r="D16" s="252"/>
      <c r="E16" s="58">
        <v>8.2327697394316205E-5</v>
      </c>
      <c r="F16" s="59">
        <v>7</v>
      </c>
      <c r="G16" s="58">
        <v>1.62839928350432E-4</v>
      </c>
    </row>
    <row r="17" spans="2:7" s="1" customFormat="1" ht="17.649999999999999" customHeight="1" x14ac:dyDescent="0.15">
      <c r="B17" s="14" t="s">
        <v>1212</v>
      </c>
      <c r="C17" s="252">
        <v>2809041.26</v>
      </c>
      <c r="D17" s="252"/>
      <c r="E17" s="58">
        <v>9.5183618715741604E-4</v>
      </c>
      <c r="F17" s="59">
        <v>23</v>
      </c>
      <c r="G17" s="58">
        <v>5.3504547886570398E-4</v>
      </c>
    </row>
    <row r="18" spans="2:7" s="1" customFormat="1" ht="16.5" customHeight="1" x14ac:dyDescent="0.15">
      <c r="B18" s="18" t="s">
        <v>69</v>
      </c>
      <c r="C18" s="253">
        <v>2951181409.0499902</v>
      </c>
      <c r="D18" s="253"/>
      <c r="E18" s="60">
        <v>1</v>
      </c>
      <c r="F18" s="61">
        <v>42987</v>
      </c>
      <c r="G18" s="60">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L367"/>
  <sheetViews>
    <sheetView zoomScaleNormal="100" workbookViewId="0"/>
  </sheetViews>
  <sheetFormatPr defaultRowHeight="12.7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4.5703125" customWidth="1"/>
    <col min="8" max="8" width="9.28515625" customWidth="1"/>
    <col min="9" max="9" width="2.5703125" customWidth="1"/>
    <col min="10" max="10" width="12.28515625" customWidth="1"/>
    <col min="11" max="11" width="12" customWidth="1"/>
    <col min="12" max="12" width="12.140625" customWidth="1"/>
    <col min="13" max="13" width="7" customWidth="1"/>
    <col min="14" max="14" width="4.7109375" customWidth="1"/>
  </cols>
  <sheetData>
    <row r="1" spans="2:12" s="1" customFormat="1" ht="9" customHeight="1" x14ac:dyDescent="0.15">
      <c r="B1" s="222"/>
      <c r="C1" s="222"/>
      <c r="D1" s="222"/>
      <c r="E1" s="222"/>
      <c r="F1" s="222"/>
    </row>
    <row r="2" spans="2:12" s="1" customFormat="1" ht="22.9" customHeight="1" x14ac:dyDescent="0.15">
      <c r="B2" s="222"/>
      <c r="C2" s="222"/>
      <c r="D2" s="222"/>
      <c r="E2" s="222"/>
      <c r="F2" s="222"/>
      <c r="H2" s="227" t="s">
        <v>0</v>
      </c>
      <c r="I2" s="227"/>
      <c r="J2" s="227"/>
      <c r="K2" s="227"/>
      <c r="L2" s="227"/>
    </row>
    <row r="3" spans="2:12" s="1" customFormat="1" ht="5.85" customHeight="1" x14ac:dyDescent="0.15">
      <c r="B3" s="222"/>
      <c r="C3" s="222"/>
      <c r="D3" s="222"/>
      <c r="E3" s="222"/>
      <c r="F3" s="222"/>
    </row>
    <row r="4" spans="2:12" s="1" customFormat="1" ht="2.1" customHeight="1" x14ac:dyDescent="0.15"/>
    <row r="5" spans="2:12" s="1" customFormat="1" ht="31.9" customHeight="1" x14ac:dyDescent="0.15">
      <c r="B5" s="223" t="s">
        <v>1223</v>
      </c>
      <c r="C5" s="223"/>
      <c r="D5" s="223"/>
      <c r="E5" s="223"/>
      <c r="F5" s="223"/>
      <c r="G5" s="223"/>
      <c r="H5" s="223"/>
      <c r="I5" s="223"/>
      <c r="J5" s="223"/>
      <c r="K5" s="223"/>
      <c r="L5" s="223"/>
    </row>
    <row r="6" spans="2:12" s="1" customFormat="1" ht="2.1" customHeight="1" x14ac:dyDescent="0.15"/>
    <row r="7" spans="2:12" s="1" customFormat="1" ht="2.1" customHeight="1" x14ac:dyDescent="0.15">
      <c r="B7" s="228" t="s">
        <v>1068</v>
      </c>
      <c r="C7" s="228"/>
      <c r="D7" s="228"/>
    </row>
    <row r="8" spans="2:12" s="1" customFormat="1" ht="20.25" customHeight="1" x14ac:dyDescent="0.15">
      <c r="B8" s="228"/>
      <c r="C8" s="228"/>
      <c r="D8" s="228"/>
      <c r="G8" s="262">
        <v>44743</v>
      </c>
      <c r="H8" s="262"/>
    </row>
    <row r="9" spans="2:12" s="1" customFormat="1" ht="5.25" customHeight="1" x14ac:dyDescent="0.15"/>
    <row r="10" spans="2:12" s="1" customFormat="1" ht="17.649999999999999" customHeight="1" x14ac:dyDescent="0.15">
      <c r="B10" s="260" t="s">
        <v>1224</v>
      </c>
      <c r="C10" s="260"/>
      <c r="D10" s="260"/>
      <c r="E10" s="260"/>
      <c r="F10" s="261" t="s">
        <v>1225</v>
      </c>
      <c r="G10" s="261"/>
      <c r="H10" s="263" t="s">
        <v>1226</v>
      </c>
      <c r="I10" s="263"/>
      <c r="J10" s="263"/>
      <c r="K10" s="263"/>
      <c r="L10" s="263"/>
    </row>
    <row r="11" spans="2:12" s="1" customFormat="1" ht="27.2" customHeight="1" x14ac:dyDescent="0.15">
      <c r="B11" s="62" t="s">
        <v>1215</v>
      </c>
      <c r="C11" s="27" t="s">
        <v>1216</v>
      </c>
      <c r="D11" s="27" t="s">
        <v>1217</v>
      </c>
      <c r="E11" s="62" t="s">
        <v>906</v>
      </c>
      <c r="F11" s="259" t="s">
        <v>1218</v>
      </c>
      <c r="G11" s="259"/>
      <c r="H11" s="255" t="s">
        <v>1219</v>
      </c>
      <c r="I11" s="255"/>
      <c r="J11" s="27" t="s">
        <v>1220</v>
      </c>
      <c r="K11" s="27" t="s">
        <v>1221</v>
      </c>
      <c r="L11" s="27" t="s">
        <v>1222</v>
      </c>
    </row>
    <row r="12" spans="2:12" s="1" customFormat="1" ht="12.75" customHeight="1" x14ac:dyDescent="0.15">
      <c r="B12" s="63">
        <v>44743</v>
      </c>
      <c r="C12" s="64">
        <v>44774</v>
      </c>
      <c r="D12" s="8">
        <v>1</v>
      </c>
      <c r="E12" s="11">
        <v>31</v>
      </c>
      <c r="F12" s="257">
        <v>2250000000</v>
      </c>
      <c r="G12" s="257"/>
      <c r="H12" s="241">
        <v>2929107122.33921</v>
      </c>
      <c r="I12" s="241"/>
      <c r="J12" s="8">
        <v>2924139139.9001799</v>
      </c>
      <c r="K12" s="8">
        <v>2916702452.26617</v>
      </c>
      <c r="L12" s="8">
        <v>2904348627.87747</v>
      </c>
    </row>
    <row r="13" spans="2:12" s="1" customFormat="1" ht="12.75" customHeight="1" x14ac:dyDescent="0.15">
      <c r="B13" s="63">
        <v>44743</v>
      </c>
      <c r="C13" s="64">
        <v>44805</v>
      </c>
      <c r="D13" s="8">
        <v>2</v>
      </c>
      <c r="E13" s="11">
        <v>62</v>
      </c>
      <c r="F13" s="257">
        <v>2250000000</v>
      </c>
      <c r="G13" s="257"/>
      <c r="H13" s="241">
        <v>2907881612.1113501</v>
      </c>
      <c r="I13" s="241"/>
      <c r="J13" s="8">
        <v>2898026012.3125701</v>
      </c>
      <c r="K13" s="8">
        <v>2883304203.29002</v>
      </c>
      <c r="L13" s="8">
        <v>2858931200.1027002</v>
      </c>
    </row>
    <row r="14" spans="2:12" s="1" customFormat="1" ht="12.75" customHeight="1" x14ac:dyDescent="0.15">
      <c r="B14" s="63">
        <v>44743</v>
      </c>
      <c r="C14" s="64">
        <v>44835</v>
      </c>
      <c r="D14" s="8">
        <v>3</v>
      </c>
      <c r="E14" s="11">
        <v>92</v>
      </c>
      <c r="F14" s="257">
        <v>2250000000</v>
      </c>
      <c r="G14" s="257"/>
      <c r="H14" s="241">
        <v>2885941390.1691499</v>
      </c>
      <c r="I14" s="241"/>
      <c r="J14" s="8">
        <v>2871439202.7186499</v>
      </c>
      <c r="K14" s="8">
        <v>2849820973.8062</v>
      </c>
      <c r="L14" s="8">
        <v>2814147787.2113199</v>
      </c>
    </row>
    <row r="15" spans="2:12" s="1" customFormat="1" ht="12.75" customHeight="1" x14ac:dyDescent="0.15">
      <c r="B15" s="63">
        <v>44743</v>
      </c>
      <c r="C15" s="64">
        <v>44866</v>
      </c>
      <c r="D15" s="8">
        <v>4</v>
      </c>
      <c r="E15" s="11">
        <v>123</v>
      </c>
      <c r="F15" s="257">
        <v>2250000000</v>
      </c>
      <c r="G15" s="257"/>
      <c r="H15" s="241">
        <v>2864287397.9584498</v>
      </c>
      <c r="I15" s="241"/>
      <c r="J15" s="8">
        <v>2845060393.14677</v>
      </c>
      <c r="K15" s="8">
        <v>2816459663.0263</v>
      </c>
      <c r="L15" s="8">
        <v>2769424168.1542501</v>
      </c>
    </row>
    <row r="16" spans="2:12" s="1" customFormat="1" ht="12.75" customHeight="1" x14ac:dyDescent="0.15">
      <c r="B16" s="63">
        <v>44743</v>
      </c>
      <c r="C16" s="64">
        <v>44896</v>
      </c>
      <c r="D16" s="8">
        <v>5</v>
      </c>
      <c r="E16" s="11">
        <v>153</v>
      </c>
      <c r="F16" s="257">
        <v>2250000000</v>
      </c>
      <c r="G16" s="257"/>
      <c r="H16" s="241">
        <v>2842566817.16818</v>
      </c>
      <c r="I16" s="241"/>
      <c r="J16" s="8">
        <v>2818851126.6905599</v>
      </c>
      <c r="K16" s="8">
        <v>2783645669.8643298</v>
      </c>
      <c r="L16" s="8">
        <v>2725938031.0204802</v>
      </c>
    </row>
    <row r="17" spans="2:12" s="1" customFormat="1" ht="12.75" customHeight="1" x14ac:dyDescent="0.15">
      <c r="B17" s="63">
        <v>44743</v>
      </c>
      <c r="C17" s="64">
        <v>44927</v>
      </c>
      <c r="D17" s="8">
        <v>6</v>
      </c>
      <c r="E17" s="11">
        <v>184</v>
      </c>
      <c r="F17" s="257">
        <v>2250000000</v>
      </c>
      <c r="G17" s="257"/>
      <c r="H17" s="241">
        <v>2821256234.42768</v>
      </c>
      <c r="I17" s="241"/>
      <c r="J17" s="8">
        <v>2792973201.9678202</v>
      </c>
      <c r="K17" s="8">
        <v>2751076549.2245998</v>
      </c>
      <c r="L17" s="8">
        <v>2682633354.49892</v>
      </c>
    </row>
    <row r="18" spans="2:12" s="1" customFormat="1" ht="12.75" customHeight="1" x14ac:dyDescent="0.15">
      <c r="B18" s="63">
        <v>44743</v>
      </c>
      <c r="C18" s="64">
        <v>44958</v>
      </c>
      <c r="D18" s="8">
        <v>7</v>
      </c>
      <c r="E18" s="11">
        <v>215</v>
      </c>
      <c r="F18" s="257">
        <v>2250000000</v>
      </c>
      <c r="G18" s="257"/>
      <c r="H18" s="241">
        <v>2799522610.4190402</v>
      </c>
      <c r="I18" s="241"/>
      <c r="J18" s="8">
        <v>2766756860.1273699</v>
      </c>
      <c r="K18" s="8">
        <v>2718322591.3499398</v>
      </c>
      <c r="L18" s="8">
        <v>2639467137.5748901</v>
      </c>
    </row>
    <row r="19" spans="2:12" s="1" customFormat="1" ht="12.75" customHeight="1" x14ac:dyDescent="0.15">
      <c r="B19" s="63">
        <v>44743</v>
      </c>
      <c r="C19" s="64">
        <v>44986</v>
      </c>
      <c r="D19" s="8">
        <v>8</v>
      </c>
      <c r="E19" s="11">
        <v>243</v>
      </c>
      <c r="F19" s="257">
        <v>2250000000</v>
      </c>
      <c r="G19" s="257"/>
      <c r="H19" s="241">
        <v>2778128195.5297499</v>
      </c>
      <c r="I19" s="241"/>
      <c r="J19" s="8">
        <v>2741406392.9942098</v>
      </c>
      <c r="K19" s="8">
        <v>2687228125.7839499</v>
      </c>
      <c r="L19" s="8">
        <v>2599290457.3051801</v>
      </c>
    </row>
    <row r="20" spans="2:12" s="1" customFormat="1" ht="12.75" customHeight="1" x14ac:dyDescent="0.15">
      <c r="B20" s="63">
        <v>44743</v>
      </c>
      <c r="C20" s="64">
        <v>45017</v>
      </c>
      <c r="D20" s="8">
        <v>9</v>
      </c>
      <c r="E20" s="11">
        <v>274</v>
      </c>
      <c r="F20" s="257">
        <v>2250000000</v>
      </c>
      <c r="G20" s="257"/>
      <c r="H20" s="241">
        <v>2756533561.7943301</v>
      </c>
      <c r="I20" s="241"/>
      <c r="J20" s="8">
        <v>2715483714.9001298</v>
      </c>
      <c r="K20" s="8">
        <v>2655048205.8155699</v>
      </c>
      <c r="L20" s="8">
        <v>2557286030.3816299</v>
      </c>
    </row>
    <row r="21" spans="2:12" s="1" customFormat="1" ht="12.75" customHeight="1" x14ac:dyDescent="0.15">
      <c r="B21" s="63">
        <v>44743</v>
      </c>
      <c r="C21" s="64">
        <v>45047</v>
      </c>
      <c r="D21" s="8">
        <v>10</v>
      </c>
      <c r="E21" s="11">
        <v>304</v>
      </c>
      <c r="F21" s="257">
        <v>2250000000</v>
      </c>
      <c r="G21" s="257"/>
      <c r="H21" s="241">
        <v>2734859285.4657798</v>
      </c>
      <c r="I21" s="241"/>
      <c r="J21" s="8">
        <v>2689710041.2479901</v>
      </c>
      <c r="K21" s="8">
        <v>2623375387.2648602</v>
      </c>
      <c r="L21" s="8">
        <v>2516421682.9443202</v>
      </c>
    </row>
    <row r="22" spans="2:12" s="1" customFormat="1" ht="12.75" customHeight="1" x14ac:dyDescent="0.15">
      <c r="B22" s="63">
        <v>44743</v>
      </c>
      <c r="C22" s="64">
        <v>45078</v>
      </c>
      <c r="D22" s="8">
        <v>11</v>
      </c>
      <c r="E22" s="11">
        <v>335</v>
      </c>
      <c r="F22" s="257">
        <v>2250000000</v>
      </c>
      <c r="G22" s="257"/>
      <c r="H22" s="241">
        <v>2712590306.4709001</v>
      </c>
      <c r="I22" s="241"/>
      <c r="J22" s="8">
        <v>2663283895.3954101</v>
      </c>
      <c r="K22" s="8">
        <v>2590994739.2185202</v>
      </c>
      <c r="L22" s="8">
        <v>2474834318.7218199</v>
      </c>
    </row>
    <row r="23" spans="2:12" s="1" customFormat="1" ht="12.75" customHeight="1" x14ac:dyDescent="0.15">
      <c r="B23" s="63">
        <v>44743</v>
      </c>
      <c r="C23" s="64">
        <v>45108</v>
      </c>
      <c r="D23" s="8">
        <v>12</v>
      </c>
      <c r="E23" s="11">
        <v>365</v>
      </c>
      <c r="F23" s="257">
        <v>2250000000</v>
      </c>
      <c r="G23" s="257"/>
      <c r="H23" s="241">
        <v>2690767181.5420499</v>
      </c>
      <c r="I23" s="241"/>
      <c r="J23" s="8">
        <v>2637521083.7009802</v>
      </c>
      <c r="K23" s="8">
        <v>2559615759.8139501</v>
      </c>
      <c r="L23" s="8">
        <v>2434840166.74578</v>
      </c>
    </row>
    <row r="24" spans="2:12" s="1" customFormat="1" ht="12.75" customHeight="1" x14ac:dyDescent="0.15">
      <c r="B24" s="63">
        <v>44743</v>
      </c>
      <c r="C24" s="64">
        <v>45139</v>
      </c>
      <c r="D24" s="8">
        <v>13</v>
      </c>
      <c r="E24" s="11">
        <v>396</v>
      </c>
      <c r="F24" s="257">
        <v>2250000000</v>
      </c>
      <c r="G24" s="257"/>
      <c r="H24" s="241">
        <v>2668789170.5738201</v>
      </c>
      <c r="I24" s="241"/>
      <c r="J24" s="8">
        <v>2611541091.1423898</v>
      </c>
      <c r="K24" s="8">
        <v>2527957638.00842</v>
      </c>
      <c r="L24" s="8">
        <v>2394539986.01192</v>
      </c>
    </row>
    <row r="25" spans="2:12" s="1" customFormat="1" ht="12.75" customHeight="1" x14ac:dyDescent="0.15">
      <c r="B25" s="63">
        <v>44743</v>
      </c>
      <c r="C25" s="64">
        <v>45170</v>
      </c>
      <c r="D25" s="8">
        <v>14</v>
      </c>
      <c r="E25" s="11">
        <v>427</v>
      </c>
      <c r="F25" s="257">
        <v>2250000000</v>
      </c>
      <c r="G25" s="257"/>
      <c r="H25" s="241">
        <v>2647017840.9387598</v>
      </c>
      <c r="I25" s="241"/>
      <c r="J25" s="8">
        <v>2585843544.08746</v>
      </c>
      <c r="K25" s="8">
        <v>2496716697.5046802</v>
      </c>
      <c r="L25" s="8">
        <v>2354931001.1385102</v>
      </c>
    </row>
    <row r="26" spans="2:12" s="1" customFormat="1" ht="12.75" customHeight="1" x14ac:dyDescent="0.15">
      <c r="B26" s="63">
        <v>44743</v>
      </c>
      <c r="C26" s="64">
        <v>45200</v>
      </c>
      <c r="D26" s="8">
        <v>15</v>
      </c>
      <c r="E26" s="11">
        <v>457</v>
      </c>
      <c r="F26" s="257">
        <v>1750000000</v>
      </c>
      <c r="G26" s="257"/>
      <c r="H26" s="241">
        <v>2626136192.2569299</v>
      </c>
      <c r="I26" s="241"/>
      <c r="J26" s="8">
        <v>2561233545.6454802</v>
      </c>
      <c r="K26" s="8">
        <v>2466868332.6381698</v>
      </c>
      <c r="L26" s="8">
        <v>2317239775.63379</v>
      </c>
    </row>
    <row r="27" spans="2:12" s="1" customFormat="1" ht="12.75" customHeight="1" x14ac:dyDescent="0.15">
      <c r="B27" s="63">
        <v>44743</v>
      </c>
      <c r="C27" s="64">
        <v>45231</v>
      </c>
      <c r="D27" s="8">
        <v>16</v>
      </c>
      <c r="E27" s="11">
        <v>488</v>
      </c>
      <c r="F27" s="257">
        <v>1750000000</v>
      </c>
      <c r="G27" s="257"/>
      <c r="H27" s="241">
        <v>2605710950.2536702</v>
      </c>
      <c r="I27" s="241"/>
      <c r="J27" s="8">
        <v>2537002840.4646502</v>
      </c>
      <c r="K27" s="8">
        <v>2437315974.6398602</v>
      </c>
      <c r="L27" s="8">
        <v>2279782728.6302299</v>
      </c>
    </row>
    <row r="28" spans="2:12" s="1" customFormat="1" ht="12.75" customHeight="1" x14ac:dyDescent="0.15">
      <c r="B28" s="63">
        <v>44743</v>
      </c>
      <c r="C28" s="64">
        <v>45261</v>
      </c>
      <c r="D28" s="8">
        <v>17</v>
      </c>
      <c r="E28" s="11">
        <v>518</v>
      </c>
      <c r="F28" s="257">
        <v>1750000000</v>
      </c>
      <c r="G28" s="257"/>
      <c r="H28" s="241">
        <v>2584467776.5798998</v>
      </c>
      <c r="I28" s="241"/>
      <c r="J28" s="8">
        <v>2512189508.0779099</v>
      </c>
      <c r="K28" s="8">
        <v>2407537421.4047298</v>
      </c>
      <c r="L28" s="8">
        <v>2242697784.1357999</v>
      </c>
    </row>
    <row r="29" spans="2:12" s="1" customFormat="1" ht="12.75" customHeight="1" x14ac:dyDescent="0.15">
      <c r="B29" s="63">
        <v>44743</v>
      </c>
      <c r="C29" s="64">
        <v>45292</v>
      </c>
      <c r="D29" s="8">
        <v>18</v>
      </c>
      <c r="E29" s="11">
        <v>549</v>
      </c>
      <c r="F29" s="257">
        <v>1750000000</v>
      </c>
      <c r="G29" s="257"/>
      <c r="H29" s="241">
        <v>2562896022.0211501</v>
      </c>
      <c r="I29" s="241"/>
      <c r="J29" s="8">
        <v>2486995742.67451</v>
      </c>
      <c r="K29" s="8">
        <v>2377331711.4751801</v>
      </c>
      <c r="L29" s="8">
        <v>2205180334.0134702</v>
      </c>
    </row>
    <row r="30" spans="2:12" s="1" customFormat="1" ht="12.75" customHeight="1" x14ac:dyDescent="0.15">
      <c r="B30" s="63">
        <v>44743</v>
      </c>
      <c r="C30" s="64">
        <v>45323</v>
      </c>
      <c r="D30" s="8">
        <v>19</v>
      </c>
      <c r="E30" s="11">
        <v>580</v>
      </c>
      <c r="F30" s="257">
        <v>1750000000</v>
      </c>
      <c r="G30" s="257"/>
      <c r="H30" s="241">
        <v>2540922802.3236899</v>
      </c>
      <c r="I30" s="241"/>
      <c r="J30" s="8">
        <v>2461491296.5378599</v>
      </c>
      <c r="K30" s="8">
        <v>2346967842.5306001</v>
      </c>
      <c r="L30" s="8">
        <v>2167794379.18749</v>
      </c>
    </row>
    <row r="31" spans="2:12" s="1" customFormat="1" ht="12.75" customHeight="1" x14ac:dyDescent="0.15">
      <c r="B31" s="63">
        <v>44743</v>
      </c>
      <c r="C31" s="64">
        <v>45352</v>
      </c>
      <c r="D31" s="8">
        <v>20</v>
      </c>
      <c r="E31" s="11">
        <v>609</v>
      </c>
      <c r="F31" s="257">
        <v>1750000000</v>
      </c>
      <c r="G31" s="257"/>
      <c r="H31" s="241">
        <v>2519620210.2130599</v>
      </c>
      <c r="I31" s="241"/>
      <c r="J31" s="8">
        <v>2436981648.6721902</v>
      </c>
      <c r="K31" s="8">
        <v>2318069939.3517599</v>
      </c>
      <c r="L31" s="8">
        <v>2132617797.54739</v>
      </c>
    </row>
    <row r="32" spans="2:12" s="1" customFormat="1" ht="12.75" customHeight="1" x14ac:dyDescent="0.15">
      <c r="B32" s="63">
        <v>44743</v>
      </c>
      <c r="C32" s="64">
        <v>45383</v>
      </c>
      <c r="D32" s="8">
        <v>21</v>
      </c>
      <c r="E32" s="11">
        <v>640</v>
      </c>
      <c r="F32" s="257">
        <v>1750000000</v>
      </c>
      <c r="G32" s="257"/>
      <c r="H32" s="241">
        <v>2498810381.5970101</v>
      </c>
      <c r="I32" s="241"/>
      <c r="J32" s="8">
        <v>2412755177.4784899</v>
      </c>
      <c r="K32" s="8">
        <v>2289188868.3612299</v>
      </c>
      <c r="L32" s="8">
        <v>2097127035.7883799</v>
      </c>
    </row>
    <row r="33" spans="2:12" s="1" customFormat="1" ht="12.75" customHeight="1" x14ac:dyDescent="0.15">
      <c r="B33" s="63">
        <v>44743</v>
      </c>
      <c r="C33" s="64">
        <v>45413</v>
      </c>
      <c r="D33" s="8">
        <v>22</v>
      </c>
      <c r="E33" s="11">
        <v>670</v>
      </c>
      <c r="F33" s="257">
        <v>1750000000</v>
      </c>
      <c r="G33" s="257"/>
      <c r="H33" s="241">
        <v>2477546079.1218801</v>
      </c>
      <c r="I33" s="241"/>
      <c r="J33" s="8">
        <v>2388296573.4692898</v>
      </c>
      <c r="K33" s="8">
        <v>2260405690.8324299</v>
      </c>
      <c r="L33" s="8">
        <v>2062270309.11342</v>
      </c>
    </row>
    <row r="34" spans="2:12" s="1" customFormat="1" ht="12.75" customHeight="1" x14ac:dyDescent="0.15">
      <c r="B34" s="63">
        <v>44743</v>
      </c>
      <c r="C34" s="64">
        <v>45444</v>
      </c>
      <c r="D34" s="8">
        <v>23</v>
      </c>
      <c r="E34" s="11">
        <v>701</v>
      </c>
      <c r="F34" s="257">
        <v>1750000000</v>
      </c>
      <c r="G34" s="257"/>
      <c r="H34" s="241">
        <v>2456144029.93751</v>
      </c>
      <c r="I34" s="241"/>
      <c r="J34" s="8">
        <v>2363649761.86376</v>
      </c>
      <c r="K34" s="8">
        <v>2231389339.7195601</v>
      </c>
      <c r="L34" s="8">
        <v>2027174668.7622199</v>
      </c>
    </row>
    <row r="35" spans="2:12" s="1" customFormat="1" ht="12.75" customHeight="1" x14ac:dyDescent="0.15">
      <c r="B35" s="63">
        <v>44743</v>
      </c>
      <c r="C35" s="64">
        <v>45474</v>
      </c>
      <c r="D35" s="8">
        <v>24</v>
      </c>
      <c r="E35" s="11">
        <v>731</v>
      </c>
      <c r="F35" s="257">
        <v>1750000000</v>
      </c>
      <c r="G35" s="257"/>
      <c r="H35" s="241">
        <v>2433130212.4495502</v>
      </c>
      <c r="I35" s="241"/>
      <c r="J35" s="8">
        <v>2337659247.7234998</v>
      </c>
      <c r="K35" s="8">
        <v>2201421494.2497301</v>
      </c>
      <c r="L35" s="8">
        <v>1991751269.9391</v>
      </c>
    </row>
    <row r="36" spans="2:12" s="1" customFormat="1" ht="12.75" customHeight="1" x14ac:dyDescent="0.15">
      <c r="B36" s="63">
        <v>44743</v>
      </c>
      <c r="C36" s="64">
        <v>45505</v>
      </c>
      <c r="D36" s="8">
        <v>25</v>
      </c>
      <c r="E36" s="11">
        <v>762</v>
      </c>
      <c r="F36" s="257">
        <v>1750000000</v>
      </c>
      <c r="G36" s="257"/>
      <c r="H36" s="241">
        <v>2412147367.71487</v>
      </c>
      <c r="I36" s="241"/>
      <c r="J36" s="8">
        <v>2313569075.1033001</v>
      </c>
      <c r="K36" s="8">
        <v>2173194314.0745802</v>
      </c>
      <c r="L36" s="8">
        <v>1957884552.52262</v>
      </c>
    </row>
    <row r="37" spans="2:12" s="1" customFormat="1" ht="12.75" customHeight="1" x14ac:dyDescent="0.15">
      <c r="B37" s="63">
        <v>44743</v>
      </c>
      <c r="C37" s="64">
        <v>45536</v>
      </c>
      <c r="D37" s="8">
        <v>26</v>
      </c>
      <c r="E37" s="11">
        <v>793</v>
      </c>
      <c r="F37" s="257">
        <v>1250000000</v>
      </c>
      <c r="G37" s="257"/>
      <c r="H37" s="241">
        <v>2389482186.8931198</v>
      </c>
      <c r="I37" s="241"/>
      <c r="J37" s="8">
        <v>2287943048.68889</v>
      </c>
      <c r="K37" s="8">
        <v>2143657472.83219</v>
      </c>
      <c r="L37" s="8">
        <v>1923094082.8842499</v>
      </c>
    </row>
    <row r="38" spans="2:12" s="1" customFormat="1" ht="12.75" customHeight="1" x14ac:dyDescent="0.15">
      <c r="B38" s="63">
        <v>44743</v>
      </c>
      <c r="C38" s="64">
        <v>45566</v>
      </c>
      <c r="D38" s="8">
        <v>27</v>
      </c>
      <c r="E38" s="11">
        <v>823</v>
      </c>
      <c r="F38" s="257">
        <v>1250000000</v>
      </c>
      <c r="G38" s="257"/>
      <c r="H38" s="241">
        <v>2367963078.4248099</v>
      </c>
      <c r="I38" s="241"/>
      <c r="J38" s="8">
        <v>2263616752.7804499</v>
      </c>
      <c r="K38" s="8">
        <v>2115645259.2671299</v>
      </c>
      <c r="L38" s="8">
        <v>1890183953.5932701</v>
      </c>
    </row>
    <row r="39" spans="2:12" s="1" customFormat="1" ht="12.75" customHeight="1" x14ac:dyDescent="0.15">
      <c r="B39" s="63">
        <v>44743</v>
      </c>
      <c r="C39" s="64">
        <v>45597</v>
      </c>
      <c r="D39" s="8">
        <v>28</v>
      </c>
      <c r="E39" s="11">
        <v>854</v>
      </c>
      <c r="F39" s="257">
        <v>1250000000</v>
      </c>
      <c r="G39" s="257"/>
      <c r="H39" s="241">
        <v>2347242107.4112802</v>
      </c>
      <c r="I39" s="241"/>
      <c r="J39" s="8">
        <v>2240003203.2527099</v>
      </c>
      <c r="K39" s="8">
        <v>2088250922.7513001</v>
      </c>
      <c r="L39" s="8">
        <v>1857806698.2189701</v>
      </c>
    </row>
    <row r="40" spans="2:12" s="1" customFormat="1" ht="12.75" customHeight="1" x14ac:dyDescent="0.15">
      <c r="B40" s="63">
        <v>44743</v>
      </c>
      <c r="C40" s="64">
        <v>45627</v>
      </c>
      <c r="D40" s="8">
        <v>29</v>
      </c>
      <c r="E40" s="11">
        <v>884</v>
      </c>
      <c r="F40" s="257">
        <v>1250000000</v>
      </c>
      <c r="G40" s="257"/>
      <c r="H40" s="241">
        <v>2326586793.8832202</v>
      </c>
      <c r="I40" s="241"/>
      <c r="J40" s="8">
        <v>2216647171.1992602</v>
      </c>
      <c r="K40" s="8">
        <v>2061391025.0629301</v>
      </c>
      <c r="L40" s="8">
        <v>1826393305.92906</v>
      </c>
    </row>
    <row r="41" spans="2:12" s="1" customFormat="1" ht="12.75" customHeight="1" x14ac:dyDescent="0.15">
      <c r="B41" s="63">
        <v>44743</v>
      </c>
      <c r="C41" s="64">
        <v>45658</v>
      </c>
      <c r="D41" s="8">
        <v>30</v>
      </c>
      <c r="E41" s="11">
        <v>915</v>
      </c>
      <c r="F41" s="257">
        <v>1250000000</v>
      </c>
      <c r="G41" s="257"/>
      <c r="H41" s="241">
        <v>2305188983.5992799</v>
      </c>
      <c r="I41" s="241"/>
      <c r="J41" s="8">
        <v>2192535464.3666301</v>
      </c>
      <c r="K41" s="8">
        <v>2033782610.2979801</v>
      </c>
      <c r="L41" s="8">
        <v>1794300073.9361401</v>
      </c>
    </row>
    <row r="42" spans="2:12" s="1" customFormat="1" ht="12.75" customHeight="1" x14ac:dyDescent="0.15">
      <c r="B42" s="63">
        <v>44743</v>
      </c>
      <c r="C42" s="64">
        <v>45689</v>
      </c>
      <c r="D42" s="8">
        <v>31</v>
      </c>
      <c r="E42" s="11">
        <v>946</v>
      </c>
      <c r="F42" s="257">
        <v>1250000000</v>
      </c>
      <c r="G42" s="257"/>
      <c r="H42" s="241">
        <v>2284530175.0681</v>
      </c>
      <c r="I42" s="241"/>
      <c r="J42" s="8">
        <v>2169200866.3868599</v>
      </c>
      <c r="K42" s="8">
        <v>2007020298.6466801</v>
      </c>
      <c r="L42" s="8">
        <v>1763189252.2179699</v>
      </c>
    </row>
    <row r="43" spans="2:12" s="1" customFormat="1" ht="12.75" customHeight="1" x14ac:dyDescent="0.15">
      <c r="B43" s="63">
        <v>44743</v>
      </c>
      <c r="C43" s="64">
        <v>45717</v>
      </c>
      <c r="D43" s="8">
        <v>32</v>
      </c>
      <c r="E43" s="11">
        <v>974</v>
      </c>
      <c r="F43" s="257">
        <v>1250000000</v>
      </c>
      <c r="G43" s="257"/>
      <c r="H43" s="241">
        <v>2264121048.9279399</v>
      </c>
      <c r="I43" s="241"/>
      <c r="J43" s="8">
        <v>2146528384.4226799</v>
      </c>
      <c r="K43" s="8">
        <v>1981480248.0481501</v>
      </c>
      <c r="L43" s="8">
        <v>1734091157.7114899</v>
      </c>
    </row>
    <row r="44" spans="2:12" s="1" customFormat="1" ht="12.75" customHeight="1" x14ac:dyDescent="0.15">
      <c r="B44" s="63">
        <v>44743</v>
      </c>
      <c r="C44" s="64">
        <v>45748</v>
      </c>
      <c r="D44" s="8">
        <v>33</v>
      </c>
      <c r="E44" s="11">
        <v>1005</v>
      </c>
      <c r="F44" s="257">
        <v>1250000000</v>
      </c>
      <c r="G44" s="257"/>
      <c r="H44" s="241">
        <v>2243830215.1691599</v>
      </c>
      <c r="I44" s="241"/>
      <c r="J44" s="8">
        <v>2123683361.0985601</v>
      </c>
      <c r="K44" s="8">
        <v>1955406115.4718499</v>
      </c>
      <c r="L44" s="8">
        <v>1704024226.2604799</v>
      </c>
    </row>
    <row r="45" spans="2:12" s="1" customFormat="1" ht="12.75" customHeight="1" x14ac:dyDescent="0.15">
      <c r="B45" s="63">
        <v>44743</v>
      </c>
      <c r="C45" s="64">
        <v>45778</v>
      </c>
      <c r="D45" s="8">
        <v>34</v>
      </c>
      <c r="E45" s="11">
        <v>1035</v>
      </c>
      <c r="F45" s="257">
        <v>1250000000</v>
      </c>
      <c r="G45" s="257"/>
      <c r="H45" s="241">
        <v>2224127866.5395198</v>
      </c>
      <c r="I45" s="241"/>
      <c r="J45" s="8">
        <v>2101580762.6880901</v>
      </c>
      <c r="K45" s="8">
        <v>1930292202.7354801</v>
      </c>
      <c r="L45" s="8">
        <v>1675243477.1886599</v>
      </c>
    </row>
    <row r="46" spans="2:12" s="1" customFormat="1" ht="12.75" customHeight="1" x14ac:dyDescent="0.15">
      <c r="B46" s="63">
        <v>44743</v>
      </c>
      <c r="C46" s="64">
        <v>45809</v>
      </c>
      <c r="D46" s="8">
        <v>35</v>
      </c>
      <c r="E46" s="11">
        <v>1066</v>
      </c>
      <c r="F46" s="257">
        <v>1250000000</v>
      </c>
      <c r="G46" s="257"/>
      <c r="H46" s="241">
        <v>2203224847.5472002</v>
      </c>
      <c r="I46" s="241"/>
      <c r="J46" s="8">
        <v>2078298541.1811199</v>
      </c>
      <c r="K46" s="8">
        <v>1904052845.18661</v>
      </c>
      <c r="L46" s="8">
        <v>1645471999.5925901</v>
      </c>
    </row>
    <row r="47" spans="2:12" s="1" customFormat="1" ht="12.75" customHeight="1" x14ac:dyDescent="0.15">
      <c r="B47" s="63">
        <v>44743</v>
      </c>
      <c r="C47" s="64">
        <v>45839</v>
      </c>
      <c r="D47" s="8">
        <v>36</v>
      </c>
      <c r="E47" s="11">
        <v>1096</v>
      </c>
      <c r="F47" s="257">
        <v>1250000000</v>
      </c>
      <c r="G47" s="257"/>
      <c r="H47" s="241">
        <v>2182795316.50492</v>
      </c>
      <c r="I47" s="241"/>
      <c r="J47" s="8">
        <v>2055647694.9054699</v>
      </c>
      <c r="K47" s="8">
        <v>1878665749.81738</v>
      </c>
      <c r="L47" s="8">
        <v>1616877434.7451501</v>
      </c>
    </row>
    <row r="48" spans="2:12" s="1" customFormat="1" ht="12.75" customHeight="1" x14ac:dyDescent="0.15">
      <c r="B48" s="63">
        <v>44743</v>
      </c>
      <c r="C48" s="64">
        <v>45870</v>
      </c>
      <c r="D48" s="8">
        <v>37</v>
      </c>
      <c r="E48" s="11">
        <v>1127</v>
      </c>
      <c r="F48" s="257">
        <v>1250000000</v>
      </c>
      <c r="G48" s="257"/>
      <c r="H48" s="241">
        <v>2162216686.8050599</v>
      </c>
      <c r="I48" s="241"/>
      <c r="J48" s="8">
        <v>2032814107.6244199</v>
      </c>
      <c r="K48" s="8">
        <v>1853073268.1252799</v>
      </c>
      <c r="L48" s="8">
        <v>1588096150.1625299</v>
      </c>
    </row>
    <row r="49" spans="2:12" s="1" customFormat="1" ht="12.75" customHeight="1" x14ac:dyDescent="0.15">
      <c r="B49" s="63">
        <v>44743</v>
      </c>
      <c r="C49" s="64">
        <v>45901</v>
      </c>
      <c r="D49" s="8">
        <v>38</v>
      </c>
      <c r="E49" s="11">
        <v>1158</v>
      </c>
      <c r="F49" s="257">
        <v>1250000000</v>
      </c>
      <c r="G49" s="257"/>
      <c r="H49" s="241">
        <v>2141749117.76179</v>
      </c>
      <c r="I49" s="241"/>
      <c r="J49" s="8">
        <v>2010156298.7321801</v>
      </c>
      <c r="K49" s="8">
        <v>1827758637.9156599</v>
      </c>
      <c r="L49" s="8">
        <v>1559766779.90888</v>
      </c>
    </row>
    <row r="50" spans="2:12" s="1" customFormat="1" ht="12.75" customHeight="1" x14ac:dyDescent="0.15">
      <c r="B50" s="63">
        <v>44743</v>
      </c>
      <c r="C50" s="64">
        <v>45931</v>
      </c>
      <c r="D50" s="8">
        <v>39</v>
      </c>
      <c r="E50" s="11">
        <v>1188</v>
      </c>
      <c r="F50" s="257">
        <v>750000000</v>
      </c>
      <c r="G50" s="257"/>
      <c r="H50" s="241">
        <v>2122427200.2507701</v>
      </c>
      <c r="I50" s="241"/>
      <c r="J50" s="8">
        <v>1988751835.8401699</v>
      </c>
      <c r="K50" s="8">
        <v>1803845672.3139701</v>
      </c>
      <c r="L50" s="8">
        <v>1533049873.6185801</v>
      </c>
    </row>
    <row r="51" spans="2:12" s="1" customFormat="1" ht="12.75" customHeight="1" x14ac:dyDescent="0.15">
      <c r="B51" s="63">
        <v>44743</v>
      </c>
      <c r="C51" s="64">
        <v>45962</v>
      </c>
      <c r="D51" s="8">
        <v>40</v>
      </c>
      <c r="E51" s="11">
        <v>1219</v>
      </c>
      <c r="F51" s="257">
        <v>750000000</v>
      </c>
      <c r="G51" s="257"/>
      <c r="H51" s="241">
        <v>2101038682.54917</v>
      </c>
      <c r="I51" s="241"/>
      <c r="J51" s="8">
        <v>1965371337.80146</v>
      </c>
      <c r="K51" s="8">
        <v>1778105381.29146</v>
      </c>
      <c r="L51" s="8">
        <v>1504773106.19224</v>
      </c>
    </row>
    <row r="52" spans="2:12" s="1" customFormat="1" ht="12.75" customHeight="1" x14ac:dyDescent="0.15">
      <c r="B52" s="63">
        <v>44743</v>
      </c>
      <c r="C52" s="64">
        <v>45992</v>
      </c>
      <c r="D52" s="8">
        <v>41</v>
      </c>
      <c r="E52" s="11">
        <v>1249</v>
      </c>
      <c r="F52" s="257">
        <v>750000000</v>
      </c>
      <c r="G52" s="257"/>
      <c r="H52" s="241">
        <v>2081885576.3194499</v>
      </c>
      <c r="I52" s="241"/>
      <c r="J52" s="8">
        <v>1944258411.5455101</v>
      </c>
      <c r="K52" s="8">
        <v>1754674771.84725</v>
      </c>
      <c r="L52" s="8">
        <v>1478857199.2625101</v>
      </c>
    </row>
    <row r="53" spans="2:12" s="1" customFormat="1" ht="12.75" customHeight="1" x14ac:dyDescent="0.15">
      <c r="B53" s="63">
        <v>44743</v>
      </c>
      <c r="C53" s="64">
        <v>46023</v>
      </c>
      <c r="D53" s="8">
        <v>42</v>
      </c>
      <c r="E53" s="11">
        <v>1280</v>
      </c>
      <c r="F53" s="257">
        <v>750000000</v>
      </c>
      <c r="G53" s="257"/>
      <c r="H53" s="241">
        <v>2063041973.74299</v>
      </c>
      <c r="I53" s="241"/>
      <c r="J53" s="8">
        <v>1923392743.8081</v>
      </c>
      <c r="K53" s="8">
        <v>1731429096.8747799</v>
      </c>
      <c r="L53" s="8">
        <v>1453084730.4805601</v>
      </c>
    </row>
    <row r="54" spans="2:12" s="1" customFormat="1" ht="12.75" customHeight="1" x14ac:dyDescent="0.15">
      <c r="B54" s="63">
        <v>44743</v>
      </c>
      <c r="C54" s="64">
        <v>46054</v>
      </c>
      <c r="D54" s="8">
        <v>43</v>
      </c>
      <c r="E54" s="11">
        <v>1311</v>
      </c>
      <c r="F54" s="257">
        <v>750000000</v>
      </c>
      <c r="G54" s="257"/>
      <c r="H54" s="241">
        <v>2043813785.2992101</v>
      </c>
      <c r="I54" s="241"/>
      <c r="J54" s="8">
        <v>1902234317.7597899</v>
      </c>
      <c r="K54" s="8">
        <v>1708027440.50157</v>
      </c>
      <c r="L54" s="8">
        <v>1427373700.7472401</v>
      </c>
    </row>
    <row r="55" spans="2:12" s="1" customFormat="1" ht="12.75" customHeight="1" x14ac:dyDescent="0.15">
      <c r="B55" s="63">
        <v>44743</v>
      </c>
      <c r="C55" s="64">
        <v>46082</v>
      </c>
      <c r="D55" s="8">
        <v>44</v>
      </c>
      <c r="E55" s="11">
        <v>1339</v>
      </c>
      <c r="F55" s="257">
        <v>750000000</v>
      </c>
      <c r="G55" s="257"/>
      <c r="H55" s="241">
        <v>2024252532.48757</v>
      </c>
      <c r="I55" s="241"/>
      <c r="J55" s="8">
        <v>1881141664.9563</v>
      </c>
      <c r="K55" s="8">
        <v>1685207758.7649901</v>
      </c>
      <c r="L55" s="8">
        <v>1402914836.86148</v>
      </c>
    </row>
    <row r="56" spans="2:12" s="1" customFormat="1" ht="12.75" customHeight="1" x14ac:dyDescent="0.15">
      <c r="B56" s="63">
        <v>44743</v>
      </c>
      <c r="C56" s="64">
        <v>46113</v>
      </c>
      <c r="D56" s="8">
        <v>45</v>
      </c>
      <c r="E56" s="11">
        <v>1370</v>
      </c>
      <c r="F56" s="257">
        <v>750000000</v>
      </c>
      <c r="G56" s="257"/>
      <c r="H56" s="241">
        <v>2004880991.2558899</v>
      </c>
      <c r="I56" s="241"/>
      <c r="J56" s="8">
        <v>1859979632.72223</v>
      </c>
      <c r="K56" s="8">
        <v>1662012282.03894</v>
      </c>
      <c r="L56" s="8">
        <v>1377744565.62482</v>
      </c>
    </row>
    <row r="57" spans="2:12" s="1" customFormat="1" ht="12.75" customHeight="1" x14ac:dyDescent="0.15">
      <c r="B57" s="63">
        <v>44743</v>
      </c>
      <c r="C57" s="64">
        <v>46143</v>
      </c>
      <c r="D57" s="8">
        <v>46</v>
      </c>
      <c r="E57" s="11">
        <v>1400</v>
      </c>
      <c r="F57" s="257">
        <v>750000000</v>
      </c>
      <c r="G57" s="257"/>
      <c r="H57" s="241">
        <v>1986183071.5098701</v>
      </c>
      <c r="I57" s="241"/>
      <c r="J57" s="8">
        <v>1839608581.32201</v>
      </c>
      <c r="K57" s="8">
        <v>1639763572.6135199</v>
      </c>
      <c r="L57" s="8">
        <v>1353729196.40326</v>
      </c>
    </row>
    <row r="58" spans="2:12" s="1" customFormat="1" ht="12.75" customHeight="1" x14ac:dyDescent="0.15">
      <c r="B58" s="63">
        <v>44743</v>
      </c>
      <c r="C58" s="64">
        <v>46174</v>
      </c>
      <c r="D58" s="8">
        <v>47</v>
      </c>
      <c r="E58" s="11">
        <v>1431</v>
      </c>
      <c r="F58" s="257">
        <v>750000000</v>
      </c>
      <c r="G58" s="257"/>
      <c r="H58" s="241">
        <v>1966555193.8006899</v>
      </c>
      <c r="I58" s="241"/>
      <c r="J58" s="8">
        <v>1818339904.78406</v>
      </c>
      <c r="K58" s="8">
        <v>1616683366.97475</v>
      </c>
      <c r="L58" s="8">
        <v>1329021941.59392</v>
      </c>
    </row>
    <row r="59" spans="2:12" s="1" customFormat="1" ht="12.75" customHeight="1" x14ac:dyDescent="0.15">
      <c r="B59" s="63">
        <v>44743</v>
      </c>
      <c r="C59" s="64">
        <v>46204</v>
      </c>
      <c r="D59" s="8">
        <v>48</v>
      </c>
      <c r="E59" s="11">
        <v>1461</v>
      </c>
      <c r="F59" s="257">
        <v>750000000</v>
      </c>
      <c r="G59" s="257"/>
      <c r="H59" s="241">
        <v>1947273770.80443</v>
      </c>
      <c r="I59" s="241"/>
      <c r="J59" s="8">
        <v>1797556311.41869</v>
      </c>
      <c r="K59" s="8">
        <v>1594271094.2966199</v>
      </c>
      <c r="L59" s="8">
        <v>1305225158.4498701</v>
      </c>
    </row>
    <row r="60" spans="2:12" s="1" customFormat="1" ht="12.75" customHeight="1" x14ac:dyDescent="0.15">
      <c r="B60" s="63">
        <v>44743</v>
      </c>
      <c r="C60" s="64">
        <v>46235</v>
      </c>
      <c r="D60" s="8">
        <v>49</v>
      </c>
      <c r="E60" s="11">
        <v>1492</v>
      </c>
      <c r="F60" s="257">
        <v>750000000</v>
      </c>
      <c r="G60" s="257"/>
      <c r="H60" s="241">
        <v>1929091867.0994799</v>
      </c>
      <c r="I60" s="241"/>
      <c r="J60" s="8">
        <v>1777752014.00137</v>
      </c>
      <c r="K60" s="8">
        <v>1572696571.15768</v>
      </c>
      <c r="L60" s="8">
        <v>1282108631.0039301</v>
      </c>
    </row>
    <row r="61" spans="2:12" s="1" customFormat="1" ht="12.75" customHeight="1" x14ac:dyDescent="0.15">
      <c r="B61" s="63">
        <v>44743</v>
      </c>
      <c r="C61" s="64">
        <v>46266</v>
      </c>
      <c r="D61" s="8">
        <v>50</v>
      </c>
      <c r="E61" s="11">
        <v>1523</v>
      </c>
      <c r="F61" s="257">
        <v>750000000</v>
      </c>
      <c r="G61" s="257"/>
      <c r="H61" s="241">
        <v>1909712382.47716</v>
      </c>
      <c r="I61" s="241"/>
      <c r="J61" s="8">
        <v>1756907967.47491</v>
      </c>
      <c r="K61" s="8">
        <v>1550303993.7574301</v>
      </c>
      <c r="L61" s="8">
        <v>1258500432.9400499</v>
      </c>
    </row>
    <row r="62" spans="2:12" s="1" customFormat="1" ht="12.75" customHeight="1" x14ac:dyDescent="0.15">
      <c r="B62" s="63">
        <v>44743</v>
      </c>
      <c r="C62" s="64">
        <v>46296</v>
      </c>
      <c r="D62" s="8">
        <v>51</v>
      </c>
      <c r="E62" s="11">
        <v>1553</v>
      </c>
      <c r="F62" s="257">
        <v>750000000</v>
      </c>
      <c r="G62" s="257"/>
      <c r="H62" s="241">
        <v>1891741278.0359499</v>
      </c>
      <c r="I62" s="241"/>
      <c r="J62" s="8">
        <v>1737518146.3034201</v>
      </c>
      <c r="K62" s="8">
        <v>1529420720.76389</v>
      </c>
      <c r="L62" s="8">
        <v>1236458534.8062501</v>
      </c>
    </row>
    <row r="63" spans="2:12" s="1" customFormat="1" ht="12.75" customHeight="1" x14ac:dyDescent="0.15">
      <c r="B63" s="63">
        <v>44743</v>
      </c>
      <c r="C63" s="64">
        <v>46327</v>
      </c>
      <c r="D63" s="8">
        <v>52</v>
      </c>
      <c r="E63" s="11">
        <v>1584</v>
      </c>
      <c r="F63" s="257">
        <v>750000000</v>
      </c>
      <c r="G63" s="257"/>
      <c r="H63" s="241">
        <v>1874170592.9063001</v>
      </c>
      <c r="I63" s="241"/>
      <c r="J63" s="8">
        <v>1718460313.5873499</v>
      </c>
      <c r="K63" s="8">
        <v>1508798419.9504399</v>
      </c>
      <c r="L63" s="8">
        <v>1214619997.52861</v>
      </c>
    </row>
    <row r="64" spans="2:12" s="1" customFormat="1" ht="12.75" customHeight="1" x14ac:dyDescent="0.15">
      <c r="B64" s="63">
        <v>44743</v>
      </c>
      <c r="C64" s="64">
        <v>46357</v>
      </c>
      <c r="D64" s="8">
        <v>53</v>
      </c>
      <c r="E64" s="11">
        <v>1614</v>
      </c>
      <c r="F64" s="257">
        <v>750000000</v>
      </c>
      <c r="G64" s="257"/>
      <c r="H64" s="241">
        <v>1854728823.0330701</v>
      </c>
      <c r="I64" s="241"/>
      <c r="J64" s="8">
        <v>1697842377.37448</v>
      </c>
      <c r="K64" s="8">
        <v>1487026986.4967101</v>
      </c>
      <c r="L64" s="8">
        <v>1192186336.4115901</v>
      </c>
    </row>
    <row r="65" spans="2:12" s="1" customFormat="1" ht="12.75" customHeight="1" x14ac:dyDescent="0.15">
      <c r="B65" s="63">
        <v>44743</v>
      </c>
      <c r="C65" s="64">
        <v>46388</v>
      </c>
      <c r="D65" s="8">
        <v>54</v>
      </c>
      <c r="E65" s="11">
        <v>1645</v>
      </c>
      <c r="F65" s="257">
        <v>750000000</v>
      </c>
      <c r="G65" s="257"/>
      <c r="H65" s="241">
        <v>1836291221.69223</v>
      </c>
      <c r="I65" s="241"/>
      <c r="J65" s="8">
        <v>1678113322.4226401</v>
      </c>
      <c r="K65" s="8">
        <v>1466009751.41347</v>
      </c>
      <c r="L65" s="8">
        <v>1170358109.1612101</v>
      </c>
    </row>
    <row r="66" spans="2:12" s="1" customFormat="1" ht="12.75" customHeight="1" x14ac:dyDescent="0.15">
      <c r="B66" s="63">
        <v>44743</v>
      </c>
      <c r="C66" s="64">
        <v>46419</v>
      </c>
      <c r="D66" s="8">
        <v>55</v>
      </c>
      <c r="E66" s="11">
        <v>1676</v>
      </c>
      <c r="F66" s="257">
        <v>750000000</v>
      </c>
      <c r="G66" s="257"/>
      <c r="H66" s="241">
        <v>1818230010.09567</v>
      </c>
      <c r="I66" s="241"/>
      <c r="J66" s="8">
        <v>1658789691.40167</v>
      </c>
      <c r="K66" s="8">
        <v>1445443080.69926</v>
      </c>
      <c r="L66" s="8">
        <v>1149051578.23914</v>
      </c>
    </row>
    <row r="67" spans="2:12" s="1" customFormat="1" ht="12.75" customHeight="1" x14ac:dyDescent="0.15">
      <c r="B67" s="63">
        <v>44743</v>
      </c>
      <c r="C67" s="64">
        <v>46447</v>
      </c>
      <c r="D67" s="8">
        <v>56</v>
      </c>
      <c r="E67" s="11">
        <v>1704</v>
      </c>
      <c r="F67" s="257">
        <v>750000000</v>
      </c>
      <c r="G67" s="257"/>
      <c r="H67" s="241">
        <v>1801013854.14691</v>
      </c>
      <c r="I67" s="241"/>
      <c r="J67" s="8">
        <v>1640565909.59814</v>
      </c>
      <c r="K67" s="8">
        <v>1426278927.2285399</v>
      </c>
      <c r="L67" s="8">
        <v>1129478597.8506</v>
      </c>
    </row>
    <row r="68" spans="2:12" s="1" customFormat="1" ht="12.75" customHeight="1" x14ac:dyDescent="0.15">
      <c r="B68" s="63">
        <v>44743</v>
      </c>
      <c r="C68" s="64">
        <v>46478</v>
      </c>
      <c r="D68" s="8">
        <v>57</v>
      </c>
      <c r="E68" s="11">
        <v>1735</v>
      </c>
      <c r="F68" s="257">
        <v>750000000</v>
      </c>
      <c r="G68" s="257"/>
      <c r="H68" s="241">
        <v>1783904808.8833499</v>
      </c>
      <c r="I68" s="241"/>
      <c r="J68" s="8">
        <v>1622224979.42891</v>
      </c>
      <c r="K68" s="8">
        <v>1406746878.8636601</v>
      </c>
      <c r="L68" s="8">
        <v>1109292610.96083</v>
      </c>
    </row>
    <row r="69" spans="2:12" s="1" customFormat="1" ht="12.75" customHeight="1" x14ac:dyDescent="0.15">
      <c r="B69" s="63">
        <v>44743</v>
      </c>
      <c r="C69" s="64">
        <v>46508</v>
      </c>
      <c r="D69" s="8">
        <v>58</v>
      </c>
      <c r="E69" s="11">
        <v>1765</v>
      </c>
      <c r="F69" s="257">
        <v>750000000</v>
      </c>
      <c r="G69" s="257"/>
      <c r="H69" s="241">
        <v>1767061763.4332199</v>
      </c>
      <c r="I69" s="241"/>
      <c r="J69" s="8">
        <v>1604270871.4407201</v>
      </c>
      <c r="K69" s="8">
        <v>1387753531.59993</v>
      </c>
      <c r="L69" s="8">
        <v>1089829563.10109</v>
      </c>
    </row>
    <row r="70" spans="2:12" s="1" customFormat="1" ht="12.75" customHeight="1" x14ac:dyDescent="0.15">
      <c r="B70" s="63">
        <v>44743</v>
      </c>
      <c r="C70" s="64">
        <v>46539</v>
      </c>
      <c r="D70" s="8">
        <v>59</v>
      </c>
      <c r="E70" s="11">
        <v>1796</v>
      </c>
      <c r="F70" s="257">
        <v>750000000</v>
      </c>
      <c r="G70" s="257"/>
      <c r="H70" s="241">
        <v>1748470377.4479499</v>
      </c>
      <c r="I70" s="241"/>
      <c r="J70" s="8">
        <v>1584699885.6543601</v>
      </c>
      <c r="K70" s="8">
        <v>1367337619.0411201</v>
      </c>
      <c r="L70" s="8">
        <v>1069248440.36678</v>
      </c>
    </row>
    <row r="71" spans="2:12" s="1" customFormat="1" ht="12.75" customHeight="1" x14ac:dyDescent="0.15">
      <c r="B71" s="63">
        <v>44743</v>
      </c>
      <c r="C71" s="64">
        <v>46569</v>
      </c>
      <c r="D71" s="8">
        <v>60</v>
      </c>
      <c r="E71" s="11">
        <v>1826</v>
      </c>
      <c r="F71" s="257">
        <v>750000000</v>
      </c>
      <c r="G71" s="257"/>
      <c r="H71" s="241">
        <v>1731873907.78758</v>
      </c>
      <c r="I71" s="241"/>
      <c r="J71" s="8">
        <v>1567081477.16412</v>
      </c>
      <c r="K71" s="8">
        <v>1348807836.638</v>
      </c>
      <c r="L71" s="8">
        <v>1050434620.54778</v>
      </c>
    </row>
    <row r="72" spans="2:12" s="1" customFormat="1" ht="12.75" customHeight="1" x14ac:dyDescent="0.15">
      <c r="B72" s="63">
        <v>44743</v>
      </c>
      <c r="C72" s="64">
        <v>46600</v>
      </c>
      <c r="D72" s="8">
        <v>61</v>
      </c>
      <c r="E72" s="11">
        <v>1857</v>
      </c>
      <c r="F72" s="257">
        <v>750000000</v>
      </c>
      <c r="G72" s="257"/>
      <c r="H72" s="241">
        <v>1715485220.69314</v>
      </c>
      <c r="I72" s="241"/>
      <c r="J72" s="8">
        <v>1549619482.8137701</v>
      </c>
      <c r="K72" s="8">
        <v>1330385994.1031401</v>
      </c>
      <c r="L72" s="8">
        <v>1031699523.73189</v>
      </c>
    </row>
    <row r="73" spans="2:12" s="1" customFormat="1" ht="12.75" customHeight="1" x14ac:dyDescent="0.15">
      <c r="B73" s="63">
        <v>44743</v>
      </c>
      <c r="C73" s="64">
        <v>46631</v>
      </c>
      <c r="D73" s="8">
        <v>62</v>
      </c>
      <c r="E73" s="11">
        <v>1888</v>
      </c>
      <c r="F73" s="257">
        <v>750000000</v>
      </c>
      <c r="G73" s="257"/>
      <c r="H73" s="241">
        <v>1698900084.8473001</v>
      </c>
      <c r="I73" s="241"/>
      <c r="J73" s="8">
        <v>1532035060.4971399</v>
      </c>
      <c r="K73" s="8">
        <v>1311944288.6182001</v>
      </c>
      <c r="L73" s="8">
        <v>1013088950.72136</v>
      </c>
    </row>
    <row r="74" spans="2:12" s="1" customFormat="1" ht="12.75" customHeight="1" x14ac:dyDescent="0.15">
      <c r="B74" s="63">
        <v>44743</v>
      </c>
      <c r="C74" s="64">
        <v>46661</v>
      </c>
      <c r="D74" s="8">
        <v>63</v>
      </c>
      <c r="E74" s="11">
        <v>1918</v>
      </c>
      <c r="F74" s="257">
        <v>750000000</v>
      </c>
      <c r="G74" s="257"/>
      <c r="H74" s="241">
        <v>1682545536.12012</v>
      </c>
      <c r="I74" s="241"/>
      <c r="J74" s="8">
        <v>1514796361.4323399</v>
      </c>
      <c r="K74" s="8">
        <v>1293989372.7831299</v>
      </c>
      <c r="L74" s="8">
        <v>995128074.17179096</v>
      </c>
    </row>
    <row r="75" spans="2:12" s="1" customFormat="1" ht="12.75" customHeight="1" x14ac:dyDescent="0.15">
      <c r="B75" s="63">
        <v>44743</v>
      </c>
      <c r="C75" s="64">
        <v>46692</v>
      </c>
      <c r="D75" s="8">
        <v>64</v>
      </c>
      <c r="E75" s="11">
        <v>1949</v>
      </c>
      <c r="F75" s="257">
        <v>750000000</v>
      </c>
      <c r="G75" s="257"/>
      <c r="H75" s="241">
        <v>1665949437.14133</v>
      </c>
      <c r="I75" s="241"/>
      <c r="J75" s="8">
        <v>1497311022.5717101</v>
      </c>
      <c r="K75" s="8">
        <v>1275799920.9286699</v>
      </c>
      <c r="L75" s="8">
        <v>976984018.15687096</v>
      </c>
    </row>
    <row r="76" spans="2:12" s="1" customFormat="1" ht="12.75" customHeight="1" x14ac:dyDescent="0.15">
      <c r="B76" s="63">
        <v>44743</v>
      </c>
      <c r="C76" s="64">
        <v>46722</v>
      </c>
      <c r="D76" s="8">
        <v>65</v>
      </c>
      <c r="E76" s="11">
        <v>1979</v>
      </c>
      <c r="F76" s="257">
        <v>750000000</v>
      </c>
      <c r="G76" s="257"/>
      <c r="H76" s="241">
        <v>1649130805.3547299</v>
      </c>
      <c r="I76" s="241"/>
      <c r="J76" s="8">
        <v>1479761999.0146999</v>
      </c>
      <c r="K76" s="8">
        <v>1257743804.60164</v>
      </c>
      <c r="L76" s="8">
        <v>959208809.55033696</v>
      </c>
    </row>
    <row r="77" spans="2:12" s="1" customFormat="1" ht="12.75" customHeight="1" x14ac:dyDescent="0.15">
      <c r="B77" s="63">
        <v>44743</v>
      </c>
      <c r="C77" s="64">
        <v>46753</v>
      </c>
      <c r="D77" s="8">
        <v>66</v>
      </c>
      <c r="E77" s="11">
        <v>2010</v>
      </c>
      <c r="F77" s="257">
        <v>750000000</v>
      </c>
      <c r="G77" s="257"/>
      <c r="H77" s="241">
        <v>1632531430.08465</v>
      </c>
      <c r="I77" s="241"/>
      <c r="J77" s="8">
        <v>1462382886.9812801</v>
      </c>
      <c r="K77" s="8">
        <v>1239811058.24512</v>
      </c>
      <c r="L77" s="8">
        <v>941527690.46139896</v>
      </c>
    </row>
    <row r="78" spans="2:12" s="1" customFormat="1" ht="12.75" customHeight="1" x14ac:dyDescent="0.15">
      <c r="B78" s="63">
        <v>44743</v>
      </c>
      <c r="C78" s="64">
        <v>46784</v>
      </c>
      <c r="D78" s="8">
        <v>67</v>
      </c>
      <c r="E78" s="11">
        <v>2041</v>
      </c>
      <c r="F78" s="257">
        <v>750000000</v>
      </c>
      <c r="G78" s="257"/>
      <c r="H78" s="241">
        <v>1616593930.66699</v>
      </c>
      <c r="I78" s="241"/>
      <c r="J78" s="8">
        <v>1445650357.7665501</v>
      </c>
      <c r="K78" s="8">
        <v>1222508170.31461</v>
      </c>
      <c r="L78" s="8">
        <v>924455437.91043401</v>
      </c>
    </row>
    <row r="79" spans="2:12" s="1" customFormat="1" ht="12.75" customHeight="1" x14ac:dyDescent="0.15">
      <c r="B79" s="63">
        <v>44743</v>
      </c>
      <c r="C79" s="64">
        <v>46813</v>
      </c>
      <c r="D79" s="8">
        <v>68</v>
      </c>
      <c r="E79" s="11">
        <v>2070</v>
      </c>
      <c r="F79" s="257">
        <v>0</v>
      </c>
      <c r="G79" s="257"/>
      <c r="H79" s="241">
        <v>1599842962.34199</v>
      </c>
      <c r="I79" s="241"/>
      <c r="J79" s="8">
        <v>1428400590.1886101</v>
      </c>
      <c r="K79" s="8">
        <v>1205046942.0019701</v>
      </c>
      <c r="L79" s="8">
        <v>907640201.27202702</v>
      </c>
    </row>
    <row r="80" spans="2:12" s="1" customFormat="1" ht="11.1" customHeight="1" x14ac:dyDescent="0.15">
      <c r="B80" s="63">
        <v>44743</v>
      </c>
      <c r="C80" s="64">
        <v>46844</v>
      </c>
      <c r="D80" s="8">
        <v>69</v>
      </c>
      <c r="E80" s="11">
        <v>2101</v>
      </c>
      <c r="F80" s="257"/>
      <c r="G80" s="257"/>
      <c r="H80" s="241">
        <v>1583569110.87078</v>
      </c>
      <c r="I80" s="241"/>
      <c r="J80" s="8">
        <v>1411472647.8974299</v>
      </c>
      <c r="K80" s="8">
        <v>1187737595.72138</v>
      </c>
      <c r="L80" s="8">
        <v>890813687.78701794</v>
      </c>
    </row>
    <row r="81" spans="2:12" s="1" customFormat="1" ht="11.1" customHeight="1" x14ac:dyDescent="0.15">
      <c r="B81" s="63">
        <v>44743</v>
      </c>
      <c r="C81" s="64">
        <v>46874</v>
      </c>
      <c r="D81" s="8">
        <v>70</v>
      </c>
      <c r="E81" s="11">
        <v>2131</v>
      </c>
      <c r="F81" s="257"/>
      <c r="G81" s="257"/>
      <c r="H81" s="241">
        <v>1567642978.5541899</v>
      </c>
      <c r="I81" s="241"/>
      <c r="J81" s="8">
        <v>1394983808.4612501</v>
      </c>
      <c r="K81" s="8">
        <v>1170973241.71211</v>
      </c>
      <c r="L81" s="8">
        <v>874640196.14247596</v>
      </c>
    </row>
    <row r="82" spans="2:12" s="1" customFormat="1" ht="11.1" customHeight="1" x14ac:dyDescent="0.15">
      <c r="B82" s="63">
        <v>44743</v>
      </c>
      <c r="C82" s="64">
        <v>46905</v>
      </c>
      <c r="D82" s="8">
        <v>71</v>
      </c>
      <c r="E82" s="11">
        <v>2162</v>
      </c>
      <c r="F82" s="257"/>
      <c r="G82" s="257"/>
      <c r="H82" s="241">
        <v>1551566839.51596</v>
      </c>
      <c r="I82" s="241"/>
      <c r="J82" s="8">
        <v>1378336552.29511</v>
      </c>
      <c r="K82" s="8">
        <v>1154056763.2630601</v>
      </c>
      <c r="L82" s="8">
        <v>858353636.80318403</v>
      </c>
    </row>
    <row r="83" spans="2:12" s="1" customFormat="1" ht="11.1" customHeight="1" x14ac:dyDescent="0.15">
      <c r="B83" s="63">
        <v>44743</v>
      </c>
      <c r="C83" s="64">
        <v>46935</v>
      </c>
      <c r="D83" s="8">
        <v>72</v>
      </c>
      <c r="E83" s="11">
        <v>2192</v>
      </c>
      <c r="F83" s="257"/>
      <c r="G83" s="257"/>
      <c r="H83" s="241">
        <v>1535564772.5971899</v>
      </c>
      <c r="I83" s="241"/>
      <c r="J83" s="8">
        <v>1361882016.2416301</v>
      </c>
      <c r="K83" s="8">
        <v>1137473138.0810101</v>
      </c>
      <c r="L83" s="8">
        <v>842551224.17135596</v>
      </c>
    </row>
    <row r="84" spans="2:12" s="1" customFormat="1" ht="11.1" customHeight="1" x14ac:dyDescent="0.15">
      <c r="B84" s="63">
        <v>44743</v>
      </c>
      <c r="C84" s="64">
        <v>46966</v>
      </c>
      <c r="D84" s="8">
        <v>73</v>
      </c>
      <c r="E84" s="11">
        <v>2223</v>
      </c>
      <c r="F84" s="257"/>
      <c r="G84" s="257"/>
      <c r="H84" s="241">
        <v>1520237525.8512001</v>
      </c>
      <c r="I84" s="241"/>
      <c r="J84" s="8">
        <v>1346001587.8399601</v>
      </c>
      <c r="K84" s="8">
        <v>1121350366.84654</v>
      </c>
      <c r="L84" s="8">
        <v>827090654.34824502</v>
      </c>
    </row>
    <row r="85" spans="2:12" s="1" customFormat="1" ht="11.1" customHeight="1" x14ac:dyDescent="0.15">
      <c r="B85" s="63">
        <v>44743</v>
      </c>
      <c r="C85" s="64">
        <v>46997</v>
      </c>
      <c r="D85" s="8">
        <v>74</v>
      </c>
      <c r="E85" s="11">
        <v>2254</v>
      </c>
      <c r="F85" s="257"/>
      <c r="G85" s="257"/>
      <c r="H85" s="241">
        <v>1504736403.9686401</v>
      </c>
      <c r="I85" s="241"/>
      <c r="J85" s="8">
        <v>1330017424.4925699</v>
      </c>
      <c r="K85" s="8">
        <v>1105216044.0831001</v>
      </c>
      <c r="L85" s="8">
        <v>811737453.02642202</v>
      </c>
    </row>
    <row r="86" spans="2:12" s="1" customFormat="1" ht="11.1" customHeight="1" x14ac:dyDescent="0.15">
      <c r="B86" s="63">
        <v>44743</v>
      </c>
      <c r="C86" s="64">
        <v>47027</v>
      </c>
      <c r="D86" s="8">
        <v>75</v>
      </c>
      <c r="E86" s="11">
        <v>2284</v>
      </c>
      <c r="F86" s="257"/>
      <c r="G86" s="257"/>
      <c r="H86" s="241">
        <v>1489526183.3306</v>
      </c>
      <c r="I86" s="241"/>
      <c r="J86" s="8">
        <v>1314412270.90765</v>
      </c>
      <c r="K86" s="8">
        <v>1089560178.8746099</v>
      </c>
      <c r="L86" s="8">
        <v>796958504.52636194</v>
      </c>
    </row>
    <row r="87" spans="2:12" s="1" customFormat="1" ht="11.1" customHeight="1" x14ac:dyDescent="0.15">
      <c r="B87" s="63">
        <v>44743</v>
      </c>
      <c r="C87" s="64">
        <v>47058</v>
      </c>
      <c r="D87" s="8">
        <v>76</v>
      </c>
      <c r="E87" s="11">
        <v>2315</v>
      </c>
      <c r="F87" s="257"/>
      <c r="G87" s="257"/>
      <c r="H87" s="241">
        <v>1472899950.94381</v>
      </c>
      <c r="I87" s="241"/>
      <c r="J87" s="8">
        <v>1297536220.23207</v>
      </c>
      <c r="K87" s="8">
        <v>1072835658.94424</v>
      </c>
      <c r="L87" s="8">
        <v>781401619.30553699</v>
      </c>
    </row>
    <row r="88" spans="2:12" s="1" customFormat="1" ht="11.1" customHeight="1" x14ac:dyDescent="0.15">
      <c r="B88" s="63">
        <v>44743</v>
      </c>
      <c r="C88" s="64">
        <v>47088</v>
      </c>
      <c r="D88" s="8">
        <v>77</v>
      </c>
      <c r="E88" s="11">
        <v>2345</v>
      </c>
      <c r="F88" s="257"/>
      <c r="G88" s="257"/>
      <c r="H88" s="241">
        <v>1457653903.57918</v>
      </c>
      <c r="I88" s="241"/>
      <c r="J88" s="8">
        <v>1281997630.6150501</v>
      </c>
      <c r="K88" s="8">
        <v>1057379046.90856</v>
      </c>
      <c r="L88" s="8">
        <v>766986801.04589605</v>
      </c>
    </row>
    <row r="89" spans="2:12" s="1" customFormat="1" ht="11.1" customHeight="1" x14ac:dyDescent="0.15">
      <c r="B89" s="63">
        <v>44743</v>
      </c>
      <c r="C89" s="64">
        <v>47119</v>
      </c>
      <c r="D89" s="8">
        <v>78</v>
      </c>
      <c r="E89" s="11">
        <v>2376</v>
      </c>
      <c r="F89" s="257"/>
      <c r="G89" s="257"/>
      <c r="H89" s="241">
        <v>1442549243.6705301</v>
      </c>
      <c r="I89" s="241"/>
      <c r="J89" s="8">
        <v>1266561343.82144</v>
      </c>
      <c r="K89" s="8">
        <v>1041990596.05881</v>
      </c>
      <c r="L89" s="8">
        <v>752623213.29881203</v>
      </c>
    </row>
    <row r="90" spans="2:12" s="1" customFormat="1" ht="11.1" customHeight="1" x14ac:dyDescent="0.15">
      <c r="B90" s="63">
        <v>44743</v>
      </c>
      <c r="C90" s="64">
        <v>47150</v>
      </c>
      <c r="D90" s="8">
        <v>79</v>
      </c>
      <c r="E90" s="11">
        <v>2407</v>
      </c>
      <c r="F90" s="257"/>
      <c r="G90" s="257"/>
      <c r="H90" s="241">
        <v>1427247245.7730701</v>
      </c>
      <c r="I90" s="241"/>
      <c r="J90" s="8">
        <v>1251000762.0048101</v>
      </c>
      <c r="K90" s="8">
        <v>1026571581.65534</v>
      </c>
      <c r="L90" s="8">
        <v>738345558.81577504</v>
      </c>
    </row>
    <row r="91" spans="2:12" s="1" customFormat="1" ht="11.1" customHeight="1" x14ac:dyDescent="0.15">
      <c r="B91" s="63">
        <v>44743</v>
      </c>
      <c r="C91" s="64">
        <v>47178</v>
      </c>
      <c r="D91" s="8">
        <v>80</v>
      </c>
      <c r="E91" s="11">
        <v>2435</v>
      </c>
      <c r="F91" s="257"/>
      <c r="G91" s="257"/>
      <c r="H91" s="241">
        <v>1412493008.8468201</v>
      </c>
      <c r="I91" s="241"/>
      <c r="J91" s="8">
        <v>1236171681.8996301</v>
      </c>
      <c r="K91" s="8">
        <v>1012072373.57491</v>
      </c>
      <c r="L91" s="8">
        <v>725131899.38887799</v>
      </c>
    </row>
    <row r="92" spans="2:12" s="1" customFormat="1" ht="11.1" customHeight="1" x14ac:dyDescent="0.15">
      <c r="B92" s="63">
        <v>44743</v>
      </c>
      <c r="C92" s="64">
        <v>47209</v>
      </c>
      <c r="D92" s="8">
        <v>81</v>
      </c>
      <c r="E92" s="11">
        <v>2466</v>
      </c>
      <c r="F92" s="257"/>
      <c r="G92" s="257"/>
      <c r="H92" s="241">
        <v>1396421399.5074</v>
      </c>
      <c r="I92" s="241"/>
      <c r="J92" s="8">
        <v>1220033506.85361</v>
      </c>
      <c r="K92" s="8">
        <v>996319500.554474</v>
      </c>
      <c r="L92" s="8">
        <v>710821721.72319806</v>
      </c>
    </row>
    <row r="93" spans="2:12" s="1" customFormat="1" ht="11.1" customHeight="1" x14ac:dyDescent="0.15">
      <c r="B93" s="63">
        <v>44743</v>
      </c>
      <c r="C93" s="64">
        <v>47239</v>
      </c>
      <c r="D93" s="8">
        <v>82</v>
      </c>
      <c r="E93" s="11">
        <v>2496</v>
      </c>
      <c r="F93" s="257"/>
      <c r="G93" s="257"/>
      <c r="H93" s="241">
        <v>1380939338.95665</v>
      </c>
      <c r="I93" s="241"/>
      <c r="J93" s="8">
        <v>1204526681.89147</v>
      </c>
      <c r="K93" s="8">
        <v>981235075.84226203</v>
      </c>
      <c r="L93" s="8">
        <v>697190094.17216802</v>
      </c>
    </row>
    <row r="94" spans="2:12" s="1" customFormat="1" ht="11.1" customHeight="1" x14ac:dyDescent="0.15">
      <c r="B94" s="63">
        <v>44743</v>
      </c>
      <c r="C94" s="64">
        <v>47270</v>
      </c>
      <c r="D94" s="8">
        <v>83</v>
      </c>
      <c r="E94" s="11">
        <v>2527</v>
      </c>
      <c r="F94" s="257"/>
      <c r="G94" s="257"/>
      <c r="H94" s="241">
        <v>1366111216.7396801</v>
      </c>
      <c r="I94" s="241"/>
      <c r="J94" s="8">
        <v>1189571797.5090899</v>
      </c>
      <c r="K94" s="8">
        <v>966587983.94657004</v>
      </c>
      <c r="L94" s="8">
        <v>683874098.16012597</v>
      </c>
    </row>
    <row r="95" spans="2:12" s="1" customFormat="1" ht="11.1" customHeight="1" x14ac:dyDescent="0.15">
      <c r="B95" s="63">
        <v>44743</v>
      </c>
      <c r="C95" s="64">
        <v>47300</v>
      </c>
      <c r="D95" s="8">
        <v>84</v>
      </c>
      <c r="E95" s="11">
        <v>2557</v>
      </c>
      <c r="F95" s="257"/>
      <c r="G95" s="257"/>
      <c r="H95" s="241">
        <v>1351446446.4627199</v>
      </c>
      <c r="I95" s="241"/>
      <c r="J95" s="8">
        <v>1174870510.7787099</v>
      </c>
      <c r="K95" s="8">
        <v>952292805.03339505</v>
      </c>
      <c r="L95" s="8">
        <v>670998191.51537704</v>
      </c>
    </row>
    <row r="96" spans="2:12" s="1" customFormat="1" ht="11.1" customHeight="1" x14ac:dyDescent="0.15">
      <c r="B96" s="63">
        <v>44743</v>
      </c>
      <c r="C96" s="64">
        <v>47331</v>
      </c>
      <c r="D96" s="8">
        <v>85</v>
      </c>
      <c r="E96" s="11">
        <v>2588</v>
      </c>
      <c r="F96" s="257"/>
      <c r="G96" s="257"/>
      <c r="H96" s="241">
        <v>1337196855.2643001</v>
      </c>
      <c r="I96" s="241"/>
      <c r="J96" s="8">
        <v>1160511071.65604</v>
      </c>
      <c r="K96" s="8">
        <v>938261467.10652101</v>
      </c>
      <c r="L96" s="8">
        <v>658311356.37830997</v>
      </c>
    </row>
    <row r="97" spans="2:12" s="1" customFormat="1" ht="11.1" customHeight="1" x14ac:dyDescent="0.15">
      <c r="B97" s="63">
        <v>44743</v>
      </c>
      <c r="C97" s="64">
        <v>47362</v>
      </c>
      <c r="D97" s="8">
        <v>86</v>
      </c>
      <c r="E97" s="11">
        <v>2619</v>
      </c>
      <c r="F97" s="257"/>
      <c r="G97" s="257"/>
      <c r="H97" s="241">
        <v>1321773033.6338899</v>
      </c>
      <c r="I97" s="241"/>
      <c r="J97" s="8">
        <v>1145179612.9548199</v>
      </c>
      <c r="K97" s="8">
        <v>923511469.63240802</v>
      </c>
      <c r="L97" s="8">
        <v>645217858.35625803</v>
      </c>
    </row>
    <row r="98" spans="2:12" s="1" customFormat="1" ht="11.1" customHeight="1" x14ac:dyDescent="0.15">
      <c r="B98" s="63">
        <v>44743</v>
      </c>
      <c r="C98" s="64">
        <v>47392</v>
      </c>
      <c r="D98" s="8">
        <v>87</v>
      </c>
      <c r="E98" s="11">
        <v>2649</v>
      </c>
      <c r="F98" s="257"/>
      <c r="G98" s="257"/>
      <c r="H98" s="241">
        <v>1307723706.39099</v>
      </c>
      <c r="I98" s="241"/>
      <c r="J98" s="8">
        <v>1131147598.12432</v>
      </c>
      <c r="K98" s="8">
        <v>909950421.79274297</v>
      </c>
      <c r="L98" s="8">
        <v>633137299.95982695</v>
      </c>
    </row>
    <row r="99" spans="2:12" s="1" customFormat="1" ht="11.1" customHeight="1" x14ac:dyDescent="0.15">
      <c r="B99" s="63">
        <v>44743</v>
      </c>
      <c r="C99" s="64">
        <v>47423</v>
      </c>
      <c r="D99" s="8">
        <v>88</v>
      </c>
      <c r="E99" s="11">
        <v>2680</v>
      </c>
      <c r="F99" s="257"/>
      <c r="G99" s="257"/>
      <c r="H99" s="241">
        <v>1293195559.5336001</v>
      </c>
      <c r="I99" s="241"/>
      <c r="J99" s="8">
        <v>1116683925.87708</v>
      </c>
      <c r="K99" s="8">
        <v>896030536.53942597</v>
      </c>
      <c r="L99" s="8">
        <v>620811279.977988</v>
      </c>
    </row>
    <row r="100" spans="2:12" s="1" customFormat="1" ht="11.1" customHeight="1" x14ac:dyDescent="0.15">
      <c r="B100" s="63">
        <v>44743</v>
      </c>
      <c r="C100" s="64">
        <v>47453</v>
      </c>
      <c r="D100" s="8">
        <v>89</v>
      </c>
      <c r="E100" s="11">
        <v>2710</v>
      </c>
      <c r="F100" s="257"/>
      <c r="G100" s="257"/>
      <c r="H100" s="241">
        <v>1278439517.1368201</v>
      </c>
      <c r="I100" s="241"/>
      <c r="J100" s="8">
        <v>1102129956.24564</v>
      </c>
      <c r="K100" s="8">
        <v>882175759.39868402</v>
      </c>
      <c r="L100" s="8">
        <v>608706574.07253802</v>
      </c>
    </row>
    <row r="101" spans="2:12" s="1" customFormat="1" ht="11.1" customHeight="1" x14ac:dyDescent="0.15">
      <c r="B101" s="63">
        <v>44743</v>
      </c>
      <c r="C101" s="64">
        <v>47484</v>
      </c>
      <c r="D101" s="8">
        <v>90</v>
      </c>
      <c r="E101" s="11">
        <v>2741</v>
      </c>
      <c r="F101" s="257"/>
      <c r="G101" s="257"/>
      <c r="H101" s="241">
        <v>1264441399.4038601</v>
      </c>
      <c r="I101" s="241"/>
      <c r="J101" s="8">
        <v>1088213492.20982</v>
      </c>
      <c r="K101" s="8">
        <v>868821405.462497</v>
      </c>
      <c r="L101" s="8">
        <v>596952814.34523904</v>
      </c>
    </row>
    <row r="102" spans="2:12" s="1" customFormat="1" ht="11.1" customHeight="1" x14ac:dyDescent="0.15">
      <c r="B102" s="63">
        <v>44743</v>
      </c>
      <c r="C102" s="64">
        <v>47515</v>
      </c>
      <c r="D102" s="8">
        <v>91</v>
      </c>
      <c r="E102" s="11">
        <v>2772</v>
      </c>
      <c r="F102" s="257"/>
      <c r="G102" s="257"/>
      <c r="H102" s="241">
        <v>1250410235.3153601</v>
      </c>
      <c r="I102" s="241"/>
      <c r="J102" s="8">
        <v>1074312672.0420301</v>
      </c>
      <c r="K102" s="8">
        <v>855541729.62752903</v>
      </c>
      <c r="L102" s="8">
        <v>585338794.43610203</v>
      </c>
    </row>
    <row r="103" spans="2:12" s="1" customFormat="1" ht="11.1" customHeight="1" x14ac:dyDescent="0.15">
      <c r="B103" s="63">
        <v>44743</v>
      </c>
      <c r="C103" s="64">
        <v>47543</v>
      </c>
      <c r="D103" s="8">
        <v>92</v>
      </c>
      <c r="E103" s="11">
        <v>2800</v>
      </c>
      <c r="F103" s="257"/>
      <c r="G103" s="257"/>
      <c r="H103" s="241">
        <v>1236396452.8127501</v>
      </c>
      <c r="I103" s="241"/>
      <c r="J103" s="8">
        <v>1060645007.1881599</v>
      </c>
      <c r="K103" s="8">
        <v>842716829.32883</v>
      </c>
      <c r="L103" s="8">
        <v>574358152.13247597</v>
      </c>
    </row>
    <row r="104" spans="2:12" s="1" customFormat="1" ht="11.1" customHeight="1" x14ac:dyDescent="0.15">
      <c r="B104" s="63">
        <v>44743</v>
      </c>
      <c r="C104" s="64">
        <v>47574</v>
      </c>
      <c r="D104" s="8">
        <v>93</v>
      </c>
      <c r="E104" s="11">
        <v>2831</v>
      </c>
      <c r="F104" s="257"/>
      <c r="G104" s="257"/>
      <c r="H104" s="241">
        <v>1222768229.6637199</v>
      </c>
      <c r="I104" s="241"/>
      <c r="J104" s="8">
        <v>1047174906.86972</v>
      </c>
      <c r="K104" s="8">
        <v>829898414.26880395</v>
      </c>
      <c r="L104" s="8">
        <v>563225976.82953405</v>
      </c>
    </row>
    <row r="105" spans="2:12" s="1" customFormat="1" ht="11.1" customHeight="1" x14ac:dyDescent="0.15">
      <c r="B105" s="63">
        <v>44743</v>
      </c>
      <c r="C105" s="64">
        <v>47604</v>
      </c>
      <c r="D105" s="8">
        <v>94</v>
      </c>
      <c r="E105" s="11">
        <v>2861</v>
      </c>
      <c r="F105" s="257"/>
      <c r="G105" s="257"/>
      <c r="H105" s="241">
        <v>1209125003.6291699</v>
      </c>
      <c r="I105" s="241"/>
      <c r="J105" s="8">
        <v>1033791228.69267</v>
      </c>
      <c r="K105" s="8">
        <v>817275195.71797705</v>
      </c>
      <c r="L105" s="8">
        <v>552385339.71432698</v>
      </c>
    </row>
    <row r="106" spans="2:12" s="1" customFormat="1" ht="11.1" customHeight="1" x14ac:dyDescent="0.15">
      <c r="B106" s="63">
        <v>44743</v>
      </c>
      <c r="C106" s="64">
        <v>47635</v>
      </c>
      <c r="D106" s="8">
        <v>95</v>
      </c>
      <c r="E106" s="11">
        <v>2892</v>
      </c>
      <c r="F106" s="257"/>
      <c r="G106" s="257"/>
      <c r="H106" s="241">
        <v>1195351564.39712</v>
      </c>
      <c r="I106" s="241"/>
      <c r="J106" s="8">
        <v>1020281646.28739</v>
      </c>
      <c r="K106" s="8">
        <v>804543707.34517598</v>
      </c>
      <c r="L106" s="8">
        <v>541477091.63492298</v>
      </c>
    </row>
    <row r="107" spans="2:12" s="1" customFormat="1" ht="11.1" customHeight="1" x14ac:dyDescent="0.15">
      <c r="B107" s="63">
        <v>44743</v>
      </c>
      <c r="C107" s="64">
        <v>47665</v>
      </c>
      <c r="D107" s="8">
        <v>96</v>
      </c>
      <c r="E107" s="11">
        <v>2922</v>
      </c>
      <c r="F107" s="257"/>
      <c r="G107" s="257"/>
      <c r="H107" s="241">
        <v>1182155466.1353099</v>
      </c>
      <c r="I107" s="241"/>
      <c r="J107" s="8">
        <v>1007362025.07783</v>
      </c>
      <c r="K107" s="8">
        <v>792400809.45226896</v>
      </c>
      <c r="L107" s="8">
        <v>531118512.28972799</v>
      </c>
    </row>
    <row r="108" spans="2:12" s="1" customFormat="1" ht="11.1" customHeight="1" x14ac:dyDescent="0.15">
      <c r="B108" s="63">
        <v>44743</v>
      </c>
      <c r="C108" s="64">
        <v>47696</v>
      </c>
      <c r="D108" s="8">
        <v>97</v>
      </c>
      <c r="E108" s="11">
        <v>2953</v>
      </c>
      <c r="F108" s="257"/>
      <c r="G108" s="257"/>
      <c r="H108" s="241">
        <v>1169044000.7537401</v>
      </c>
      <c r="I108" s="241"/>
      <c r="J108" s="8">
        <v>994499609.59629798</v>
      </c>
      <c r="K108" s="8">
        <v>780293600.84603095</v>
      </c>
      <c r="L108" s="8">
        <v>520788269.62869698</v>
      </c>
    </row>
    <row r="109" spans="2:12" s="1" customFormat="1" ht="11.1" customHeight="1" x14ac:dyDescent="0.15">
      <c r="B109" s="63">
        <v>44743</v>
      </c>
      <c r="C109" s="64">
        <v>47727</v>
      </c>
      <c r="D109" s="8">
        <v>98</v>
      </c>
      <c r="E109" s="11">
        <v>2984</v>
      </c>
      <c r="F109" s="257"/>
      <c r="G109" s="257"/>
      <c r="H109" s="241">
        <v>1156043868.19941</v>
      </c>
      <c r="I109" s="241"/>
      <c r="J109" s="8">
        <v>981772477.10418296</v>
      </c>
      <c r="K109" s="8">
        <v>768348723.65955603</v>
      </c>
      <c r="L109" s="8">
        <v>510643892.520706</v>
      </c>
    </row>
    <row r="110" spans="2:12" s="1" customFormat="1" ht="11.1" customHeight="1" x14ac:dyDescent="0.15">
      <c r="B110" s="63">
        <v>44743</v>
      </c>
      <c r="C110" s="64">
        <v>47757</v>
      </c>
      <c r="D110" s="8">
        <v>99</v>
      </c>
      <c r="E110" s="11">
        <v>3014</v>
      </c>
      <c r="F110" s="257"/>
      <c r="G110" s="257"/>
      <c r="H110" s="241">
        <v>1142762418.00861</v>
      </c>
      <c r="I110" s="241"/>
      <c r="J110" s="8">
        <v>968900205.83351099</v>
      </c>
      <c r="K110" s="8">
        <v>756408388.83916402</v>
      </c>
      <c r="L110" s="8">
        <v>500647656.86299598</v>
      </c>
    </row>
    <row r="111" spans="2:12" s="1" customFormat="1" ht="11.1" customHeight="1" x14ac:dyDescent="0.15">
      <c r="B111" s="63">
        <v>44743</v>
      </c>
      <c r="C111" s="64">
        <v>47788</v>
      </c>
      <c r="D111" s="8">
        <v>100</v>
      </c>
      <c r="E111" s="11">
        <v>3045</v>
      </c>
      <c r="F111" s="257"/>
      <c r="G111" s="257"/>
      <c r="H111" s="241">
        <v>1129920658.4902899</v>
      </c>
      <c r="I111" s="241"/>
      <c r="J111" s="8">
        <v>956387358.264117</v>
      </c>
      <c r="K111" s="8">
        <v>744740905.15844202</v>
      </c>
      <c r="L111" s="8">
        <v>490837436.31311703</v>
      </c>
    </row>
    <row r="112" spans="2:12" s="1" customFormat="1" ht="11.1" customHeight="1" x14ac:dyDescent="0.15">
      <c r="B112" s="63">
        <v>44743</v>
      </c>
      <c r="C112" s="64">
        <v>47818</v>
      </c>
      <c r="D112" s="8">
        <v>101</v>
      </c>
      <c r="E112" s="11">
        <v>3075</v>
      </c>
      <c r="F112" s="257"/>
      <c r="G112" s="257"/>
      <c r="H112" s="241">
        <v>1115692624.49456</v>
      </c>
      <c r="I112" s="241"/>
      <c r="J112" s="8">
        <v>942794413.31554401</v>
      </c>
      <c r="K112" s="8">
        <v>732349094.76042604</v>
      </c>
      <c r="L112" s="8">
        <v>480691788.56159401</v>
      </c>
    </row>
    <row r="113" spans="2:12" s="1" customFormat="1" ht="11.1" customHeight="1" x14ac:dyDescent="0.15">
      <c r="B113" s="63">
        <v>44743</v>
      </c>
      <c r="C113" s="64">
        <v>47849</v>
      </c>
      <c r="D113" s="8">
        <v>102</v>
      </c>
      <c r="E113" s="11">
        <v>3106</v>
      </c>
      <c r="F113" s="257"/>
      <c r="G113" s="257"/>
      <c r="H113" s="241">
        <v>1101260860.8497801</v>
      </c>
      <c r="I113" s="241"/>
      <c r="J113" s="8">
        <v>929020766.36068404</v>
      </c>
      <c r="K113" s="8">
        <v>719814620.29687297</v>
      </c>
      <c r="L113" s="8">
        <v>470463393.95585603</v>
      </c>
    </row>
    <row r="114" spans="2:12" s="1" customFormat="1" ht="11.1" customHeight="1" x14ac:dyDescent="0.15">
      <c r="B114" s="63">
        <v>44743</v>
      </c>
      <c r="C114" s="64">
        <v>47880</v>
      </c>
      <c r="D114" s="8">
        <v>103</v>
      </c>
      <c r="E114" s="11">
        <v>3137</v>
      </c>
      <c r="F114" s="257"/>
      <c r="G114" s="257"/>
      <c r="H114" s="241">
        <v>1088139997.69065</v>
      </c>
      <c r="I114" s="241"/>
      <c r="J114" s="8">
        <v>916395126.11074603</v>
      </c>
      <c r="K114" s="8">
        <v>708226389.54817498</v>
      </c>
      <c r="L114" s="8">
        <v>460928857.08112401</v>
      </c>
    </row>
    <row r="115" spans="2:12" s="1" customFormat="1" ht="11.1" customHeight="1" x14ac:dyDescent="0.15">
      <c r="B115" s="63">
        <v>44743</v>
      </c>
      <c r="C115" s="64">
        <v>47908</v>
      </c>
      <c r="D115" s="8">
        <v>104</v>
      </c>
      <c r="E115" s="11">
        <v>3165</v>
      </c>
      <c r="F115" s="257"/>
      <c r="G115" s="257"/>
      <c r="H115" s="241">
        <v>1075369114.90851</v>
      </c>
      <c r="I115" s="241"/>
      <c r="J115" s="8">
        <v>904252417.64448094</v>
      </c>
      <c r="K115" s="8">
        <v>697236524.16247797</v>
      </c>
      <c r="L115" s="8">
        <v>452040070.33548599</v>
      </c>
    </row>
    <row r="116" spans="2:12" s="1" customFormat="1" ht="11.1" customHeight="1" x14ac:dyDescent="0.15">
      <c r="B116" s="63">
        <v>44743</v>
      </c>
      <c r="C116" s="64">
        <v>47939</v>
      </c>
      <c r="D116" s="8">
        <v>105</v>
      </c>
      <c r="E116" s="11">
        <v>3196</v>
      </c>
      <c r="F116" s="257"/>
      <c r="G116" s="257"/>
      <c r="H116" s="241">
        <v>1062669214.22925</v>
      </c>
      <c r="I116" s="241"/>
      <c r="J116" s="8">
        <v>892057805.40682697</v>
      </c>
      <c r="K116" s="8">
        <v>686084394.50834298</v>
      </c>
      <c r="L116" s="8">
        <v>442925786.78295797</v>
      </c>
    </row>
    <row r="117" spans="2:12" s="1" customFormat="1" ht="11.1" customHeight="1" x14ac:dyDescent="0.15">
      <c r="B117" s="63">
        <v>44743</v>
      </c>
      <c r="C117" s="64">
        <v>47969</v>
      </c>
      <c r="D117" s="8">
        <v>106</v>
      </c>
      <c r="E117" s="11">
        <v>3226</v>
      </c>
      <c r="F117" s="257"/>
      <c r="G117" s="257"/>
      <c r="H117" s="241">
        <v>1049958850.35675</v>
      </c>
      <c r="I117" s="241"/>
      <c r="J117" s="8">
        <v>879941372.39750195</v>
      </c>
      <c r="K117" s="8">
        <v>675099907.21031797</v>
      </c>
      <c r="L117" s="8">
        <v>434047796.64585102</v>
      </c>
    </row>
    <row r="118" spans="2:12" s="1" customFormat="1" ht="11.1" customHeight="1" x14ac:dyDescent="0.15">
      <c r="B118" s="63">
        <v>44743</v>
      </c>
      <c r="C118" s="64">
        <v>48000</v>
      </c>
      <c r="D118" s="8">
        <v>107</v>
      </c>
      <c r="E118" s="11">
        <v>3257</v>
      </c>
      <c r="F118" s="257"/>
      <c r="G118" s="257"/>
      <c r="H118" s="241">
        <v>1037137427.4193</v>
      </c>
      <c r="I118" s="241"/>
      <c r="J118" s="8">
        <v>867721872.77659202</v>
      </c>
      <c r="K118" s="8">
        <v>664031908.05669498</v>
      </c>
      <c r="L118" s="8">
        <v>425123464.00749302</v>
      </c>
    </row>
    <row r="119" spans="2:12" s="1" customFormat="1" ht="11.1" customHeight="1" x14ac:dyDescent="0.15">
      <c r="B119" s="63">
        <v>44743</v>
      </c>
      <c r="C119" s="64">
        <v>48030</v>
      </c>
      <c r="D119" s="8">
        <v>108</v>
      </c>
      <c r="E119" s="11">
        <v>3287</v>
      </c>
      <c r="F119" s="257"/>
      <c r="G119" s="257"/>
      <c r="H119" s="241">
        <v>1024777664.48839</v>
      </c>
      <c r="I119" s="241"/>
      <c r="J119" s="8">
        <v>855973755.89168096</v>
      </c>
      <c r="K119" s="8">
        <v>653429323.961097</v>
      </c>
      <c r="L119" s="8">
        <v>416620687.364039</v>
      </c>
    </row>
    <row r="120" spans="2:12" s="1" customFormat="1" ht="11.1" customHeight="1" x14ac:dyDescent="0.15">
      <c r="B120" s="63">
        <v>44743</v>
      </c>
      <c r="C120" s="64">
        <v>48061</v>
      </c>
      <c r="D120" s="8">
        <v>109</v>
      </c>
      <c r="E120" s="11">
        <v>3318</v>
      </c>
      <c r="F120" s="257"/>
      <c r="G120" s="257"/>
      <c r="H120" s="241">
        <v>1012701835.57605</v>
      </c>
      <c r="I120" s="241"/>
      <c r="J120" s="8">
        <v>844452400.25357294</v>
      </c>
      <c r="K120" s="8">
        <v>642994766.83126295</v>
      </c>
      <c r="L120" s="8">
        <v>408231270.49152201</v>
      </c>
    </row>
    <row r="121" spans="2:12" s="1" customFormat="1" ht="11.1" customHeight="1" x14ac:dyDescent="0.15">
      <c r="B121" s="63">
        <v>44743</v>
      </c>
      <c r="C121" s="64">
        <v>48092</v>
      </c>
      <c r="D121" s="8">
        <v>110</v>
      </c>
      <c r="E121" s="11">
        <v>3349</v>
      </c>
      <c r="F121" s="257"/>
      <c r="G121" s="257"/>
      <c r="H121" s="241">
        <v>1000693090.8577</v>
      </c>
      <c r="I121" s="241"/>
      <c r="J121" s="8">
        <v>833023508.41319001</v>
      </c>
      <c r="K121" s="8">
        <v>632679283.86571395</v>
      </c>
      <c r="L121" s="8">
        <v>399980725.86762702</v>
      </c>
    </row>
    <row r="122" spans="2:12" s="1" customFormat="1" ht="11.1" customHeight="1" x14ac:dyDescent="0.15">
      <c r="B122" s="63">
        <v>44743</v>
      </c>
      <c r="C122" s="64">
        <v>48122</v>
      </c>
      <c r="D122" s="8">
        <v>111</v>
      </c>
      <c r="E122" s="11">
        <v>3379</v>
      </c>
      <c r="F122" s="257"/>
      <c r="G122" s="257"/>
      <c r="H122" s="241">
        <v>987622869.19360006</v>
      </c>
      <c r="I122" s="241"/>
      <c r="J122" s="8">
        <v>820793775.945925</v>
      </c>
      <c r="K122" s="8">
        <v>621856500.58074999</v>
      </c>
      <c r="L122" s="8">
        <v>391526995.64506501</v>
      </c>
    </row>
    <row r="123" spans="2:12" s="1" customFormat="1" ht="11.1" customHeight="1" x14ac:dyDescent="0.15">
      <c r="B123" s="63">
        <v>44743</v>
      </c>
      <c r="C123" s="64">
        <v>48153</v>
      </c>
      <c r="D123" s="8">
        <v>112</v>
      </c>
      <c r="E123" s="11">
        <v>3410</v>
      </c>
      <c r="F123" s="257"/>
      <c r="G123" s="257"/>
      <c r="H123" s="241">
        <v>975857503.11835301</v>
      </c>
      <c r="I123" s="241"/>
      <c r="J123" s="8">
        <v>809640270.74386096</v>
      </c>
      <c r="K123" s="8">
        <v>611846272.21400297</v>
      </c>
      <c r="L123" s="8">
        <v>383592821.47190899</v>
      </c>
    </row>
    <row r="124" spans="2:12" s="1" customFormat="1" ht="11.1" customHeight="1" x14ac:dyDescent="0.15">
      <c r="B124" s="63">
        <v>44743</v>
      </c>
      <c r="C124" s="64">
        <v>48183</v>
      </c>
      <c r="D124" s="8">
        <v>113</v>
      </c>
      <c r="E124" s="11">
        <v>3440</v>
      </c>
      <c r="F124" s="257"/>
      <c r="G124" s="257"/>
      <c r="H124" s="241">
        <v>963965168.28424203</v>
      </c>
      <c r="I124" s="241"/>
      <c r="J124" s="8">
        <v>798460796.48533797</v>
      </c>
      <c r="K124" s="8">
        <v>601912804.07474697</v>
      </c>
      <c r="L124" s="8">
        <v>375818208.68737298</v>
      </c>
    </row>
    <row r="125" spans="2:12" s="1" customFormat="1" ht="11.1" customHeight="1" x14ac:dyDescent="0.15">
      <c r="B125" s="63">
        <v>44743</v>
      </c>
      <c r="C125" s="64">
        <v>48214</v>
      </c>
      <c r="D125" s="8">
        <v>114</v>
      </c>
      <c r="E125" s="11">
        <v>3471</v>
      </c>
      <c r="F125" s="257"/>
      <c r="G125" s="257"/>
      <c r="H125" s="241">
        <v>952117171.58631802</v>
      </c>
      <c r="I125" s="241"/>
      <c r="J125" s="8">
        <v>787309393.323632</v>
      </c>
      <c r="K125" s="8">
        <v>591997005.75268805</v>
      </c>
      <c r="L125" s="8">
        <v>368061478.21241301</v>
      </c>
    </row>
    <row r="126" spans="2:12" s="1" customFormat="1" ht="11.1" customHeight="1" x14ac:dyDescent="0.15">
      <c r="B126" s="63">
        <v>44743</v>
      </c>
      <c r="C126" s="64">
        <v>48245</v>
      </c>
      <c r="D126" s="8">
        <v>115</v>
      </c>
      <c r="E126" s="11">
        <v>3502</v>
      </c>
      <c r="F126" s="257"/>
      <c r="G126" s="257"/>
      <c r="H126" s="241">
        <v>939717107.25134897</v>
      </c>
      <c r="I126" s="241"/>
      <c r="J126" s="8">
        <v>775737787.85865796</v>
      </c>
      <c r="K126" s="8">
        <v>581812593.41368794</v>
      </c>
      <c r="L126" s="8">
        <v>360197415.916583</v>
      </c>
    </row>
    <row r="127" spans="2:12" s="1" customFormat="1" ht="11.1" customHeight="1" x14ac:dyDescent="0.15">
      <c r="B127" s="63">
        <v>44743</v>
      </c>
      <c r="C127" s="64">
        <v>48274</v>
      </c>
      <c r="D127" s="8">
        <v>116</v>
      </c>
      <c r="E127" s="11">
        <v>3531</v>
      </c>
      <c r="F127" s="257"/>
      <c r="G127" s="257"/>
      <c r="H127" s="241">
        <v>927540495.48626804</v>
      </c>
      <c r="I127" s="241"/>
      <c r="J127" s="8">
        <v>764471035.72885895</v>
      </c>
      <c r="K127" s="8">
        <v>571998180.38881803</v>
      </c>
      <c r="L127" s="8">
        <v>352718037.98622</v>
      </c>
    </row>
    <row r="128" spans="2:12" s="1" customFormat="1" ht="11.1" customHeight="1" x14ac:dyDescent="0.15">
      <c r="B128" s="63">
        <v>44743</v>
      </c>
      <c r="C128" s="64">
        <v>48305</v>
      </c>
      <c r="D128" s="8">
        <v>117</v>
      </c>
      <c r="E128" s="11">
        <v>3562</v>
      </c>
      <c r="F128" s="257"/>
      <c r="G128" s="257"/>
      <c r="H128" s="241">
        <v>916216536.011904</v>
      </c>
      <c r="I128" s="241"/>
      <c r="J128" s="8">
        <v>753857154.252514</v>
      </c>
      <c r="K128" s="8">
        <v>562622071.40217197</v>
      </c>
      <c r="L128" s="8">
        <v>345466871.98370302</v>
      </c>
    </row>
    <row r="129" spans="2:12" s="1" customFormat="1" ht="11.1" customHeight="1" x14ac:dyDescent="0.15">
      <c r="B129" s="63">
        <v>44743</v>
      </c>
      <c r="C129" s="64">
        <v>48335</v>
      </c>
      <c r="D129" s="8">
        <v>118</v>
      </c>
      <c r="E129" s="11">
        <v>3592</v>
      </c>
      <c r="F129" s="257"/>
      <c r="G129" s="257"/>
      <c r="H129" s="241">
        <v>904845634.24576998</v>
      </c>
      <c r="I129" s="241"/>
      <c r="J129" s="8">
        <v>743279218.94525301</v>
      </c>
      <c r="K129" s="8">
        <v>553362165.99981201</v>
      </c>
      <c r="L129" s="8">
        <v>338388182.99342799</v>
      </c>
    </row>
    <row r="130" spans="2:12" s="1" customFormat="1" ht="11.1" customHeight="1" x14ac:dyDescent="0.15">
      <c r="B130" s="63">
        <v>44743</v>
      </c>
      <c r="C130" s="64">
        <v>48366</v>
      </c>
      <c r="D130" s="8">
        <v>119</v>
      </c>
      <c r="E130" s="11">
        <v>3623</v>
      </c>
      <c r="F130" s="257"/>
      <c r="G130" s="257"/>
      <c r="H130" s="241">
        <v>893608615.41829598</v>
      </c>
      <c r="I130" s="241"/>
      <c r="J130" s="8">
        <v>732803646.337955</v>
      </c>
      <c r="K130" s="8">
        <v>544175752.45371306</v>
      </c>
      <c r="L130" s="8">
        <v>331361106.55733597</v>
      </c>
    </row>
    <row r="131" spans="2:12" s="1" customFormat="1" ht="11.1" customHeight="1" x14ac:dyDescent="0.15">
      <c r="B131" s="63">
        <v>44743</v>
      </c>
      <c r="C131" s="64">
        <v>48396</v>
      </c>
      <c r="D131" s="8">
        <v>120</v>
      </c>
      <c r="E131" s="11">
        <v>3653</v>
      </c>
      <c r="F131" s="257"/>
      <c r="G131" s="257"/>
      <c r="H131" s="241">
        <v>882292588.68967605</v>
      </c>
      <c r="I131" s="241"/>
      <c r="J131" s="8">
        <v>722336342.70778203</v>
      </c>
      <c r="K131" s="8">
        <v>535082562.27048397</v>
      </c>
      <c r="L131" s="8">
        <v>324488438.02650702</v>
      </c>
    </row>
    <row r="132" spans="2:12" s="1" customFormat="1" ht="11.1" customHeight="1" x14ac:dyDescent="0.15">
      <c r="B132" s="63">
        <v>44743</v>
      </c>
      <c r="C132" s="64">
        <v>48427</v>
      </c>
      <c r="D132" s="8">
        <v>121</v>
      </c>
      <c r="E132" s="11">
        <v>3684</v>
      </c>
      <c r="F132" s="257"/>
      <c r="G132" s="257"/>
      <c r="H132" s="241">
        <v>871180171.83912897</v>
      </c>
      <c r="I132" s="241"/>
      <c r="J132" s="8">
        <v>712028858.81917405</v>
      </c>
      <c r="K132" s="8">
        <v>526105716.95085698</v>
      </c>
      <c r="L132" s="8">
        <v>317693309.99750799</v>
      </c>
    </row>
    <row r="133" spans="2:12" s="1" customFormat="1" ht="11.1" customHeight="1" x14ac:dyDescent="0.15">
      <c r="B133" s="63">
        <v>44743</v>
      </c>
      <c r="C133" s="64">
        <v>48458</v>
      </c>
      <c r="D133" s="8">
        <v>122</v>
      </c>
      <c r="E133" s="11">
        <v>3715</v>
      </c>
      <c r="F133" s="257"/>
      <c r="G133" s="257"/>
      <c r="H133" s="241">
        <v>860116843.51408803</v>
      </c>
      <c r="I133" s="241"/>
      <c r="J133" s="8">
        <v>701794314.27403998</v>
      </c>
      <c r="K133" s="8">
        <v>517224827.250651</v>
      </c>
      <c r="L133" s="8">
        <v>311007621.01372802</v>
      </c>
    </row>
    <row r="134" spans="2:12" s="1" customFormat="1" ht="11.1" customHeight="1" x14ac:dyDescent="0.15">
      <c r="B134" s="63">
        <v>44743</v>
      </c>
      <c r="C134" s="64">
        <v>48488</v>
      </c>
      <c r="D134" s="8">
        <v>123</v>
      </c>
      <c r="E134" s="11">
        <v>3745</v>
      </c>
      <c r="F134" s="257"/>
      <c r="G134" s="257"/>
      <c r="H134" s="241">
        <v>848983935.15332305</v>
      </c>
      <c r="I134" s="241"/>
      <c r="J134" s="8">
        <v>691573630.97509801</v>
      </c>
      <c r="K134" s="8">
        <v>508437659.49953598</v>
      </c>
      <c r="L134" s="8">
        <v>304470669.57840699</v>
      </c>
    </row>
    <row r="135" spans="2:12" s="1" customFormat="1" ht="11.1" customHeight="1" x14ac:dyDescent="0.15">
      <c r="B135" s="63">
        <v>44743</v>
      </c>
      <c r="C135" s="64">
        <v>48519</v>
      </c>
      <c r="D135" s="8">
        <v>124</v>
      </c>
      <c r="E135" s="11">
        <v>3776</v>
      </c>
      <c r="F135" s="257"/>
      <c r="G135" s="257"/>
      <c r="H135" s="241">
        <v>838041154.99313104</v>
      </c>
      <c r="I135" s="241"/>
      <c r="J135" s="8">
        <v>681501912.70775998</v>
      </c>
      <c r="K135" s="8">
        <v>499758808.03309202</v>
      </c>
      <c r="L135" s="8">
        <v>298005876.46036398</v>
      </c>
    </row>
    <row r="136" spans="2:12" s="1" customFormat="1" ht="11.1" customHeight="1" x14ac:dyDescent="0.15">
      <c r="B136" s="63">
        <v>44743</v>
      </c>
      <c r="C136" s="64">
        <v>48549</v>
      </c>
      <c r="D136" s="8">
        <v>125</v>
      </c>
      <c r="E136" s="11">
        <v>3806</v>
      </c>
      <c r="F136" s="257"/>
      <c r="G136" s="257"/>
      <c r="H136" s="241">
        <v>826744231.751701</v>
      </c>
      <c r="I136" s="241"/>
      <c r="J136" s="8">
        <v>671211619.726982</v>
      </c>
      <c r="K136" s="8">
        <v>491001265.59542698</v>
      </c>
      <c r="L136" s="8">
        <v>291583581.47986799</v>
      </c>
    </row>
    <row r="137" spans="2:12" s="1" customFormat="1" ht="11.1" customHeight="1" x14ac:dyDescent="0.15">
      <c r="B137" s="63">
        <v>44743</v>
      </c>
      <c r="C137" s="64">
        <v>48580</v>
      </c>
      <c r="D137" s="8">
        <v>126</v>
      </c>
      <c r="E137" s="11">
        <v>3837</v>
      </c>
      <c r="F137" s="257"/>
      <c r="G137" s="257"/>
      <c r="H137" s="241">
        <v>815769878.58359504</v>
      </c>
      <c r="I137" s="241"/>
      <c r="J137" s="8">
        <v>661178521.79097295</v>
      </c>
      <c r="K137" s="8">
        <v>482431853.72405398</v>
      </c>
      <c r="L137" s="8">
        <v>285281132.22746199</v>
      </c>
    </row>
    <row r="138" spans="2:12" s="1" customFormat="1" ht="11.1" customHeight="1" x14ac:dyDescent="0.15">
      <c r="B138" s="63">
        <v>44743</v>
      </c>
      <c r="C138" s="64">
        <v>48611</v>
      </c>
      <c r="D138" s="8">
        <v>127</v>
      </c>
      <c r="E138" s="11">
        <v>3868</v>
      </c>
      <c r="F138" s="257"/>
      <c r="G138" s="257"/>
      <c r="H138" s="241">
        <v>804971483.03557098</v>
      </c>
      <c r="I138" s="241"/>
      <c r="J138" s="8">
        <v>651319897.88513196</v>
      </c>
      <c r="K138" s="8">
        <v>474029835.65229899</v>
      </c>
      <c r="L138" s="8">
        <v>279125407.971874</v>
      </c>
    </row>
    <row r="139" spans="2:12" s="1" customFormat="1" ht="11.1" customHeight="1" x14ac:dyDescent="0.15">
      <c r="B139" s="63">
        <v>44743</v>
      </c>
      <c r="C139" s="64">
        <v>48639</v>
      </c>
      <c r="D139" s="8">
        <v>128</v>
      </c>
      <c r="E139" s="11">
        <v>3896</v>
      </c>
      <c r="F139" s="257"/>
      <c r="G139" s="257"/>
      <c r="H139" s="241">
        <v>794231773.37725604</v>
      </c>
      <c r="I139" s="241"/>
      <c r="J139" s="8">
        <v>641645615.41659606</v>
      </c>
      <c r="K139" s="8">
        <v>465916057.28849602</v>
      </c>
      <c r="L139" s="8">
        <v>273297955.64188802</v>
      </c>
    </row>
    <row r="140" spans="2:12" s="1" customFormat="1" ht="11.1" customHeight="1" x14ac:dyDescent="0.15">
      <c r="B140" s="63">
        <v>44743</v>
      </c>
      <c r="C140" s="64">
        <v>48670</v>
      </c>
      <c r="D140" s="8">
        <v>129</v>
      </c>
      <c r="E140" s="11">
        <v>3927</v>
      </c>
      <c r="F140" s="257"/>
      <c r="G140" s="257"/>
      <c r="H140" s="241">
        <v>783571283.62413704</v>
      </c>
      <c r="I140" s="241"/>
      <c r="J140" s="8">
        <v>631959525.65587997</v>
      </c>
      <c r="K140" s="8">
        <v>457715695.01242501</v>
      </c>
      <c r="L140" s="8">
        <v>267350579.01076299</v>
      </c>
    </row>
    <row r="141" spans="2:12" s="1" customFormat="1" ht="11.1" customHeight="1" x14ac:dyDescent="0.15">
      <c r="B141" s="63">
        <v>44743</v>
      </c>
      <c r="C141" s="64">
        <v>48700</v>
      </c>
      <c r="D141" s="8">
        <v>130</v>
      </c>
      <c r="E141" s="11">
        <v>3957</v>
      </c>
      <c r="F141" s="257"/>
      <c r="G141" s="257"/>
      <c r="H141" s="241">
        <v>772978343.394207</v>
      </c>
      <c r="I141" s="241"/>
      <c r="J141" s="8">
        <v>622392914.21270597</v>
      </c>
      <c r="K141" s="8">
        <v>449677281.84625202</v>
      </c>
      <c r="L141" s="8">
        <v>261578686.70102701</v>
      </c>
    </row>
    <row r="142" spans="2:12" s="1" customFormat="1" ht="11.1" customHeight="1" x14ac:dyDescent="0.15">
      <c r="B142" s="63">
        <v>44743</v>
      </c>
      <c r="C142" s="64">
        <v>48731</v>
      </c>
      <c r="D142" s="8">
        <v>131</v>
      </c>
      <c r="E142" s="11">
        <v>3988</v>
      </c>
      <c r="F142" s="257"/>
      <c r="G142" s="257"/>
      <c r="H142" s="241">
        <v>762447372.55274701</v>
      </c>
      <c r="I142" s="241"/>
      <c r="J142" s="8">
        <v>612872259.75237501</v>
      </c>
      <c r="K142" s="8">
        <v>441672505.398462</v>
      </c>
      <c r="L142" s="8">
        <v>255834077.22591701</v>
      </c>
    </row>
    <row r="143" spans="2:12" s="1" customFormat="1" ht="11.1" customHeight="1" x14ac:dyDescent="0.15">
      <c r="B143" s="63">
        <v>44743</v>
      </c>
      <c r="C143" s="64">
        <v>48761</v>
      </c>
      <c r="D143" s="8">
        <v>132</v>
      </c>
      <c r="E143" s="11">
        <v>4018</v>
      </c>
      <c r="F143" s="257"/>
      <c r="G143" s="257"/>
      <c r="H143" s="241">
        <v>751982078.01497698</v>
      </c>
      <c r="I143" s="241"/>
      <c r="J143" s="8">
        <v>603467856.98614299</v>
      </c>
      <c r="K143" s="8">
        <v>433824735.323798</v>
      </c>
      <c r="L143" s="8">
        <v>250258260.41804299</v>
      </c>
    </row>
    <row r="144" spans="2:12" s="1" customFormat="1" ht="11.1" customHeight="1" x14ac:dyDescent="0.15">
      <c r="B144" s="63">
        <v>44743</v>
      </c>
      <c r="C144" s="64">
        <v>48792</v>
      </c>
      <c r="D144" s="8">
        <v>133</v>
      </c>
      <c r="E144" s="11">
        <v>4049</v>
      </c>
      <c r="F144" s="257"/>
      <c r="G144" s="257"/>
      <c r="H144" s="241">
        <v>741606068.08875299</v>
      </c>
      <c r="I144" s="241"/>
      <c r="J144" s="8">
        <v>594131674.81084096</v>
      </c>
      <c r="K144" s="8">
        <v>426026846.005036</v>
      </c>
      <c r="L144" s="8">
        <v>244719004.57245401</v>
      </c>
    </row>
    <row r="145" spans="2:12" s="1" customFormat="1" ht="11.1" customHeight="1" x14ac:dyDescent="0.15">
      <c r="B145" s="63">
        <v>44743</v>
      </c>
      <c r="C145" s="64">
        <v>48823</v>
      </c>
      <c r="D145" s="8">
        <v>134</v>
      </c>
      <c r="E145" s="11">
        <v>4080</v>
      </c>
      <c r="F145" s="257"/>
      <c r="G145" s="257"/>
      <c r="H145" s="241">
        <v>731300126.08193696</v>
      </c>
      <c r="I145" s="241"/>
      <c r="J145" s="8">
        <v>584881465.50741398</v>
      </c>
      <c r="K145" s="8">
        <v>418327304.77752298</v>
      </c>
      <c r="L145" s="8">
        <v>239278436.65187499</v>
      </c>
    </row>
    <row r="146" spans="2:12" s="1" customFormat="1" ht="11.1" customHeight="1" x14ac:dyDescent="0.15">
      <c r="B146" s="63">
        <v>44743</v>
      </c>
      <c r="C146" s="64">
        <v>48853</v>
      </c>
      <c r="D146" s="8">
        <v>135</v>
      </c>
      <c r="E146" s="11">
        <v>4110</v>
      </c>
      <c r="F146" s="257"/>
      <c r="G146" s="257"/>
      <c r="H146" s="241">
        <v>721008831.79352403</v>
      </c>
      <c r="I146" s="241"/>
      <c r="J146" s="8">
        <v>575704144.13270104</v>
      </c>
      <c r="K146" s="8">
        <v>410749909.461788</v>
      </c>
      <c r="L146" s="8">
        <v>233981170.857797</v>
      </c>
    </row>
    <row r="147" spans="2:12" s="1" customFormat="1" ht="11.1" customHeight="1" x14ac:dyDescent="0.15">
      <c r="B147" s="63">
        <v>44743</v>
      </c>
      <c r="C147" s="64">
        <v>48884</v>
      </c>
      <c r="D147" s="8">
        <v>136</v>
      </c>
      <c r="E147" s="11">
        <v>4141</v>
      </c>
      <c r="F147" s="257"/>
      <c r="G147" s="257"/>
      <c r="H147" s="241">
        <v>710817566.62746704</v>
      </c>
      <c r="I147" s="241"/>
      <c r="J147" s="8">
        <v>566604086.33399296</v>
      </c>
      <c r="K147" s="8">
        <v>403229145.885221</v>
      </c>
      <c r="L147" s="8">
        <v>228724121.90581301</v>
      </c>
    </row>
    <row r="148" spans="2:12" s="1" customFormat="1" ht="11.1" customHeight="1" x14ac:dyDescent="0.15">
      <c r="B148" s="63">
        <v>44743</v>
      </c>
      <c r="C148" s="64">
        <v>48914</v>
      </c>
      <c r="D148" s="8">
        <v>137</v>
      </c>
      <c r="E148" s="11">
        <v>4171</v>
      </c>
      <c r="F148" s="257"/>
      <c r="G148" s="257"/>
      <c r="H148" s="241">
        <v>699903934.35472202</v>
      </c>
      <c r="I148" s="241"/>
      <c r="J148" s="8">
        <v>556988906.42643094</v>
      </c>
      <c r="K148" s="8">
        <v>395410799.17866302</v>
      </c>
      <c r="L148" s="8">
        <v>223369906.703183</v>
      </c>
    </row>
    <row r="149" spans="2:12" s="1" customFormat="1" ht="11.1" customHeight="1" x14ac:dyDescent="0.15">
      <c r="B149" s="63">
        <v>44743</v>
      </c>
      <c r="C149" s="64">
        <v>48945</v>
      </c>
      <c r="D149" s="8">
        <v>138</v>
      </c>
      <c r="E149" s="11">
        <v>4202</v>
      </c>
      <c r="F149" s="257"/>
      <c r="G149" s="257"/>
      <c r="H149" s="241">
        <v>689783714.45219398</v>
      </c>
      <c r="I149" s="241"/>
      <c r="J149" s="8">
        <v>548004123.34073198</v>
      </c>
      <c r="K149" s="8">
        <v>388043041.56405002</v>
      </c>
      <c r="L149" s="8">
        <v>218279352.144117</v>
      </c>
    </row>
    <row r="150" spans="2:12" s="1" customFormat="1" ht="11.1" customHeight="1" x14ac:dyDescent="0.15">
      <c r="B150" s="63">
        <v>44743</v>
      </c>
      <c r="C150" s="64">
        <v>48976</v>
      </c>
      <c r="D150" s="8">
        <v>139</v>
      </c>
      <c r="E150" s="11">
        <v>4233</v>
      </c>
      <c r="F150" s="257"/>
      <c r="G150" s="257"/>
      <c r="H150" s="241">
        <v>679701190.89996099</v>
      </c>
      <c r="I150" s="241"/>
      <c r="J150" s="8">
        <v>539078113.06653094</v>
      </c>
      <c r="K150" s="8">
        <v>380751713.25002801</v>
      </c>
      <c r="L150" s="8">
        <v>213270723.30744499</v>
      </c>
    </row>
    <row r="151" spans="2:12" s="1" customFormat="1" ht="11.1" customHeight="1" x14ac:dyDescent="0.15">
      <c r="B151" s="63">
        <v>44743</v>
      </c>
      <c r="C151" s="64">
        <v>49004</v>
      </c>
      <c r="D151" s="8">
        <v>140</v>
      </c>
      <c r="E151" s="11">
        <v>4261</v>
      </c>
      <c r="F151" s="257"/>
      <c r="G151" s="257"/>
      <c r="H151" s="241">
        <v>669666725.06226897</v>
      </c>
      <c r="I151" s="241"/>
      <c r="J151" s="8">
        <v>530305964.29028201</v>
      </c>
      <c r="K151" s="8">
        <v>373695436.54020798</v>
      </c>
      <c r="L151" s="8">
        <v>208517342.49278501</v>
      </c>
    </row>
    <row r="152" spans="2:12" s="1" customFormat="1" ht="11.1" customHeight="1" x14ac:dyDescent="0.15">
      <c r="B152" s="63">
        <v>44743</v>
      </c>
      <c r="C152" s="64">
        <v>49035</v>
      </c>
      <c r="D152" s="8">
        <v>141</v>
      </c>
      <c r="E152" s="11">
        <v>4292</v>
      </c>
      <c r="F152" s="257"/>
      <c r="G152" s="257"/>
      <c r="H152" s="241">
        <v>659642131.59672797</v>
      </c>
      <c r="I152" s="241"/>
      <c r="J152" s="8">
        <v>521481561.363114</v>
      </c>
      <c r="K152" s="8">
        <v>366542495.96992999</v>
      </c>
      <c r="L152" s="8">
        <v>203659812.37148401</v>
      </c>
    </row>
    <row r="153" spans="2:12" s="1" customFormat="1" ht="11.1" customHeight="1" x14ac:dyDescent="0.15">
      <c r="B153" s="63">
        <v>44743</v>
      </c>
      <c r="C153" s="64">
        <v>49065</v>
      </c>
      <c r="D153" s="8">
        <v>142</v>
      </c>
      <c r="E153" s="11">
        <v>4322</v>
      </c>
      <c r="F153" s="257"/>
      <c r="G153" s="257"/>
      <c r="H153" s="241">
        <v>649744245.56611097</v>
      </c>
      <c r="I153" s="241"/>
      <c r="J153" s="8">
        <v>512813645.69999498</v>
      </c>
      <c r="K153" s="8">
        <v>359562768.76486099</v>
      </c>
      <c r="L153" s="8">
        <v>198962764.173473</v>
      </c>
    </row>
    <row r="154" spans="2:12" s="1" customFormat="1" ht="11.1" customHeight="1" x14ac:dyDescent="0.15">
      <c r="B154" s="63">
        <v>44743</v>
      </c>
      <c r="C154" s="64">
        <v>49096</v>
      </c>
      <c r="D154" s="8">
        <v>143</v>
      </c>
      <c r="E154" s="11">
        <v>4353</v>
      </c>
      <c r="F154" s="257"/>
      <c r="G154" s="257"/>
      <c r="H154" s="241">
        <v>639659125.09485304</v>
      </c>
      <c r="I154" s="241"/>
      <c r="J154" s="8">
        <v>503997648.200023</v>
      </c>
      <c r="K154" s="8">
        <v>352482650.715792</v>
      </c>
      <c r="L154" s="8">
        <v>194218884.434852</v>
      </c>
    </row>
    <row r="155" spans="2:12" s="1" customFormat="1" ht="11.1" customHeight="1" x14ac:dyDescent="0.15">
      <c r="B155" s="63">
        <v>44743</v>
      </c>
      <c r="C155" s="64">
        <v>49126</v>
      </c>
      <c r="D155" s="8">
        <v>144</v>
      </c>
      <c r="E155" s="11">
        <v>4383</v>
      </c>
      <c r="F155" s="257"/>
      <c r="G155" s="257"/>
      <c r="H155" s="241">
        <v>629970153.90690994</v>
      </c>
      <c r="I155" s="241"/>
      <c r="J155" s="8">
        <v>495548818.40104902</v>
      </c>
      <c r="K155" s="8">
        <v>345720751.29119998</v>
      </c>
      <c r="L155" s="8">
        <v>189712191.56367299</v>
      </c>
    </row>
    <row r="156" spans="2:12" s="1" customFormat="1" ht="11.1" customHeight="1" x14ac:dyDescent="0.15">
      <c r="B156" s="63">
        <v>44743</v>
      </c>
      <c r="C156" s="64">
        <v>49157</v>
      </c>
      <c r="D156" s="8">
        <v>145</v>
      </c>
      <c r="E156" s="11">
        <v>4414</v>
      </c>
      <c r="F156" s="257"/>
      <c r="G156" s="257"/>
      <c r="H156" s="241">
        <v>620379173.92643797</v>
      </c>
      <c r="I156" s="241"/>
      <c r="J156" s="8">
        <v>487176644.44209403</v>
      </c>
      <c r="K156" s="8">
        <v>339015500.741144</v>
      </c>
      <c r="L156" s="8">
        <v>185244775.51175699</v>
      </c>
    </row>
    <row r="157" spans="2:12" s="1" customFormat="1" ht="11.1" customHeight="1" x14ac:dyDescent="0.15">
      <c r="B157" s="63">
        <v>44743</v>
      </c>
      <c r="C157" s="64">
        <v>49188</v>
      </c>
      <c r="D157" s="8">
        <v>146</v>
      </c>
      <c r="E157" s="11">
        <v>4445</v>
      </c>
      <c r="F157" s="257"/>
      <c r="G157" s="257"/>
      <c r="H157" s="241">
        <v>610906894.18699503</v>
      </c>
      <c r="I157" s="241"/>
      <c r="J157" s="8">
        <v>478924500.44645798</v>
      </c>
      <c r="K157" s="8">
        <v>332425433.55399102</v>
      </c>
      <c r="L157" s="8">
        <v>180874471.82556501</v>
      </c>
    </row>
    <row r="158" spans="2:12" s="1" customFormat="1" ht="11.1" customHeight="1" x14ac:dyDescent="0.15">
      <c r="B158" s="63">
        <v>44743</v>
      </c>
      <c r="C158" s="64">
        <v>49218</v>
      </c>
      <c r="D158" s="8">
        <v>147</v>
      </c>
      <c r="E158" s="11">
        <v>4475</v>
      </c>
      <c r="F158" s="257"/>
      <c r="G158" s="257"/>
      <c r="H158" s="241">
        <v>601575987.16249502</v>
      </c>
      <c r="I158" s="241"/>
      <c r="J158" s="8">
        <v>470835371.13840699</v>
      </c>
      <c r="K158" s="8">
        <v>326006333.68304199</v>
      </c>
      <c r="L158" s="8">
        <v>176654682.36278799</v>
      </c>
    </row>
    <row r="159" spans="2:12" s="1" customFormat="1" ht="11.1" customHeight="1" x14ac:dyDescent="0.15">
      <c r="B159" s="63">
        <v>44743</v>
      </c>
      <c r="C159" s="64">
        <v>49249</v>
      </c>
      <c r="D159" s="8">
        <v>148</v>
      </c>
      <c r="E159" s="11">
        <v>4506</v>
      </c>
      <c r="F159" s="257"/>
      <c r="G159" s="257"/>
      <c r="H159" s="241">
        <v>592326007.02348697</v>
      </c>
      <c r="I159" s="241"/>
      <c r="J159" s="8">
        <v>462809398.22557098</v>
      </c>
      <c r="K159" s="8">
        <v>319634183.21394998</v>
      </c>
      <c r="L159" s="8">
        <v>172468169.422443</v>
      </c>
    </row>
    <row r="160" spans="2:12" s="1" customFormat="1" ht="11.1" customHeight="1" x14ac:dyDescent="0.15">
      <c r="B160" s="63">
        <v>44743</v>
      </c>
      <c r="C160" s="64">
        <v>49279</v>
      </c>
      <c r="D160" s="8">
        <v>149</v>
      </c>
      <c r="E160" s="11">
        <v>4536</v>
      </c>
      <c r="F160" s="257"/>
      <c r="G160" s="257"/>
      <c r="H160" s="241">
        <v>583135487.75498497</v>
      </c>
      <c r="I160" s="241"/>
      <c r="J160" s="8">
        <v>454880584.56576002</v>
      </c>
      <c r="K160" s="8">
        <v>313385008.30880201</v>
      </c>
      <c r="L160" s="8">
        <v>168403082.02256</v>
      </c>
    </row>
    <row r="161" spans="2:12" s="1" customFormat="1" ht="11.1" customHeight="1" x14ac:dyDescent="0.15">
      <c r="B161" s="63">
        <v>44743</v>
      </c>
      <c r="C161" s="64">
        <v>49310</v>
      </c>
      <c r="D161" s="8">
        <v>150</v>
      </c>
      <c r="E161" s="11">
        <v>4567</v>
      </c>
      <c r="F161" s="257"/>
      <c r="G161" s="257"/>
      <c r="H161" s="241">
        <v>573817856.24279702</v>
      </c>
      <c r="I161" s="241"/>
      <c r="J161" s="8">
        <v>446853090.72942501</v>
      </c>
      <c r="K161" s="8">
        <v>307071616.65668797</v>
      </c>
      <c r="L161" s="8">
        <v>164311557.98485801</v>
      </c>
    </row>
    <row r="162" spans="2:12" s="1" customFormat="1" ht="11.1" customHeight="1" x14ac:dyDescent="0.15">
      <c r="B162" s="63">
        <v>44743</v>
      </c>
      <c r="C162" s="64">
        <v>49341</v>
      </c>
      <c r="D162" s="8">
        <v>151</v>
      </c>
      <c r="E162" s="11">
        <v>4598</v>
      </c>
      <c r="F162" s="257"/>
      <c r="G162" s="257"/>
      <c r="H162" s="241">
        <v>564783915.42348897</v>
      </c>
      <c r="I162" s="241"/>
      <c r="J162" s="8">
        <v>439072064.49007899</v>
      </c>
      <c r="K162" s="8">
        <v>300957249.14909798</v>
      </c>
      <c r="L162" s="8">
        <v>160357717.64382699</v>
      </c>
    </row>
    <row r="163" spans="2:12" s="1" customFormat="1" ht="11.1" customHeight="1" x14ac:dyDescent="0.15">
      <c r="B163" s="63">
        <v>44743</v>
      </c>
      <c r="C163" s="64">
        <v>49369</v>
      </c>
      <c r="D163" s="8">
        <v>152</v>
      </c>
      <c r="E163" s="11">
        <v>4626</v>
      </c>
      <c r="F163" s="257"/>
      <c r="G163" s="257"/>
      <c r="H163" s="241">
        <v>554812248.98140705</v>
      </c>
      <c r="I163" s="241"/>
      <c r="J163" s="8">
        <v>430659121.66708499</v>
      </c>
      <c r="K163" s="8">
        <v>294512524.66201401</v>
      </c>
      <c r="L163" s="8">
        <v>156323344.32066801</v>
      </c>
    </row>
    <row r="164" spans="2:12" s="1" customFormat="1" ht="11.1" customHeight="1" x14ac:dyDescent="0.15">
      <c r="B164" s="63">
        <v>44743</v>
      </c>
      <c r="C164" s="64">
        <v>49400</v>
      </c>
      <c r="D164" s="8">
        <v>153</v>
      </c>
      <c r="E164" s="11">
        <v>4657</v>
      </c>
      <c r="F164" s="257"/>
      <c r="G164" s="257"/>
      <c r="H164" s="241">
        <v>545920571.92078996</v>
      </c>
      <c r="I164" s="241"/>
      <c r="J164" s="8">
        <v>423038456.36595798</v>
      </c>
      <c r="K164" s="8">
        <v>288565269.45561999</v>
      </c>
      <c r="L164" s="8">
        <v>152517875.981455</v>
      </c>
    </row>
    <row r="165" spans="2:12" s="1" customFormat="1" ht="11.1" customHeight="1" x14ac:dyDescent="0.15">
      <c r="B165" s="63">
        <v>44743</v>
      </c>
      <c r="C165" s="64">
        <v>49430</v>
      </c>
      <c r="D165" s="8">
        <v>154</v>
      </c>
      <c r="E165" s="11">
        <v>4687</v>
      </c>
      <c r="F165" s="257"/>
      <c r="G165" s="257"/>
      <c r="H165" s="241">
        <v>537094696.07803595</v>
      </c>
      <c r="I165" s="241"/>
      <c r="J165" s="8">
        <v>415516058.48200399</v>
      </c>
      <c r="K165" s="8">
        <v>282736443.76516801</v>
      </c>
      <c r="L165" s="8">
        <v>148824544.895322</v>
      </c>
    </row>
    <row r="166" spans="2:12" s="1" customFormat="1" ht="11.1" customHeight="1" x14ac:dyDescent="0.15">
      <c r="B166" s="63">
        <v>44743</v>
      </c>
      <c r="C166" s="64">
        <v>49461</v>
      </c>
      <c r="D166" s="8">
        <v>155</v>
      </c>
      <c r="E166" s="11">
        <v>4718</v>
      </c>
      <c r="F166" s="257"/>
      <c r="G166" s="257"/>
      <c r="H166" s="241">
        <v>528361175.17895901</v>
      </c>
      <c r="I166" s="241"/>
      <c r="J166" s="8">
        <v>408066201.63874799</v>
      </c>
      <c r="K166" s="8">
        <v>276961049.94852799</v>
      </c>
      <c r="L166" s="8">
        <v>145167062.380216</v>
      </c>
    </row>
    <row r="167" spans="2:12" s="1" customFormat="1" ht="11.1" customHeight="1" x14ac:dyDescent="0.15">
      <c r="B167" s="63">
        <v>44743</v>
      </c>
      <c r="C167" s="64">
        <v>49491</v>
      </c>
      <c r="D167" s="8">
        <v>156</v>
      </c>
      <c r="E167" s="11">
        <v>4748</v>
      </c>
      <c r="F167" s="257"/>
      <c r="G167" s="257"/>
      <c r="H167" s="241">
        <v>519791353.315404</v>
      </c>
      <c r="I167" s="241"/>
      <c r="J167" s="8">
        <v>400788580.81662601</v>
      </c>
      <c r="K167" s="8">
        <v>271352094.35897601</v>
      </c>
      <c r="L167" s="8">
        <v>141644153.37615499</v>
      </c>
    </row>
    <row r="168" spans="2:12" s="1" customFormat="1" ht="11.1" customHeight="1" x14ac:dyDescent="0.15">
      <c r="B168" s="63">
        <v>44743</v>
      </c>
      <c r="C168" s="64">
        <v>49522</v>
      </c>
      <c r="D168" s="8">
        <v>157</v>
      </c>
      <c r="E168" s="11">
        <v>4779</v>
      </c>
      <c r="F168" s="257"/>
      <c r="G168" s="257"/>
      <c r="H168" s="241">
        <v>511325761.12065899</v>
      </c>
      <c r="I168" s="241"/>
      <c r="J168" s="8">
        <v>393592433.58669603</v>
      </c>
      <c r="K168" s="8">
        <v>265802262.031973</v>
      </c>
      <c r="L168" s="8">
        <v>138159504.544875</v>
      </c>
    </row>
    <row r="169" spans="2:12" s="1" customFormat="1" ht="11.1" customHeight="1" x14ac:dyDescent="0.15">
      <c r="B169" s="63">
        <v>44743</v>
      </c>
      <c r="C169" s="64">
        <v>49553</v>
      </c>
      <c r="D169" s="8">
        <v>158</v>
      </c>
      <c r="E169" s="11">
        <v>4810</v>
      </c>
      <c r="F169" s="257"/>
      <c r="G169" s="257"/>
      <c r="H169" s="241">
        <v>502810320.48144501</v>
      </c>
      <c r="I169" s="241"/>
      <c r="J169" s="8">
        <v>386381238.11316502</v>
      </c>
      <c r="K169" s="8">
        <v>260268766.77049401</v>
      </c>
      <c r="L169" s="8">
        <v>134710289.17589501</v>
      </c>
    </row>
    <row r="170" spans="2:12" s="1" customFormat="1" ht="11.1" customHeight="1" x14ac:dyDescent="0.15">
      <c r="B170" s="63">
        <v>44743</v>
      </c>
      <c r="C170" s="64">
        <v>49583</v>
      </c>
      <c r="D170" s="8">
        <v>159</v>
      </c>
      <c r="E170" s="11">
        <v>4840</v>
      </c>
      <c r="F170" s="257"/>
      <c r="G170" s="257"/>
      <c r="H170" s="241">
        <v>494568661.024167</v>
      </c>
      <c r="I170" s="241"/>
      <c r="J170" s="8">
        <v>379424176.47784603</v>
      </c>
      <c r="K170" s="8">
        <v>254953390.58647001</v>
      </c>
      <c r="L170" s="8">
        <v>131418222.720246</v>
      </c>
    </row>
    <row r="171" spans="2:12" s="1" customFormat="1" ht="11.1" customHeight="1" x14ac:dyDescent="0.15">
      <c r="B171" s="63">
        <v>44743</v>
      </c>
      <c r="C171" s="64">
        <v>49614</v>
      </c>
      <c r="D171" s="8">
        <v>160</v>
      </c>
      <c r="E171" s="11">
        <v>4871</v>
      </c>
      <c r="F171" s="257"/>
      <c r="G171" s="257"/>
      <c r="H171" s="241">
        <v>486403560.72879797</v>
      </c>
      <c r="I171" s="241"/>
      <c r="J171" s="8">
        <v>372527151.39669597</v>
      </c>
      <c r="K171" s="8">
        <v>249682334.43209201</v>
      </c>
      <c r="L171" s="8">
        <v>128156085.44806699</v>
      </c>
    </row>
    <row r="172" spans="2:12" s="1" customFormat="1" ht="11.1" customHeight="1" x14ac:dyDescent="0.15">
      <c r="B172" s="63">
        <v>44743</v>
      </c>
      <c r="C172" s="64">
        <v>49644</v>
      </c>
      <c r="D172" s="8">
        <v>161</v>
      </c>
      <c r="E172" s="11">
        <v>4901</v>
      </c>
      <c r="F172" s="257"/>
      <c r="G172" s="257"/>
      <c r="H172" s="241">
        <v>478275119.326222</v>
      </c>
      <c r="I172" s="241"/>
      <c r="J172" s="8">
        <v>365700483.95837402</v>
      </c>
      <c r="K172" s="8">
        <v>244503560.082807</v>
      </c>
      <c r="L172" s="8">
        <v>124983501.528115</v>
      </c>
    </row>
    <row r="173" spans="2:12" s="1" customFormat="1" ht="11.1" customHeight="1" x14ac:dyDescent="0.15">
      <c r="B173" s="63">
        <v>44743</v>
      </c>
      <c r="C173" s="64">
        <v>49675</v>
      </c>
      <c r="D173" s="8">
        <v>162</v>
      </c>
      <c r="E173" s="11">
        <v>4932</v>
      </c>
      <c r="F173" s="257"/>
      <c r="G173" s="257"/>
      <c r="H173" s="241">
        <v>470178663.58078098</v>
      </c>
      <c r="I173" s="241"/>
      <c r="J173" s="8">
        <v>358899987.00758803</v>
      </c>
      <c r="K173" s="8">
        <v>239346558.60576501</v>
      </c>
      <c r="L173" s="8">
        <v>121829176.228686</v>
      </c>
    </row>
    <row r="174" spans="2:12" s="1" customFormat="1" ht="11.1" customHeight="1" x14ac:dyDescent="0.15">
      <c r="B174" s="63">
        <v>44743</v>
      </c>
      <c r="C174" s="64">
        <v>49706</v>
      </c>
      <c r="D174" s="8">
        <v>163</v>
      </c>
      <c r="E174" s="11">
        <v>4963</v>
      </c>
      <c r="F174" s="257"/>
      <c r="G174" s="257"/>
      <c r="H174" s="241">
        <v>462113138.16656101</v>
      </c>
      <c r="I174" s="241"/>
      <c r="J174" s="8">
        <v>352145076.25777602</v>
      </c>
      <c r="K174" s="8">
        <v>234244529.97083399</v>
      </c>
      <c r="L174" s="8">
        <v>118727192.386095</v>
      </c>
    </row>
    <row r="175" spans="2:12" s="1" customFormat="1" ht="11.1" customHeight="1" x14ac:dyDescent="0.15">
      <c r="B175" s="63">
        <v>44743</v>
      </c>
      <c r="C175" s="64">
        <v>49735</v>
      </c>
      <c r="D175" s="8">
        <v>164</v>
      </c>
      <c r="E175" s="11">
        <v>4992</v>
      </c>
      <c r="F175" s="257"/>
      <c r="G175" s="257"/>
      <c r="H175" s="241">
        <v>454089428.83363497</v>
      </c>
      <c r="I175" s="241"/>
      <c r="J175" s="8">
        <v>345481691.93956798</v>
      </c>
      <c r="K175" s="8">
        <v>229265294.378169</v>
      </c>
      <c r="L175" s="8">
        <v>115742965.22437599</v>
      </c>
    </row>
    <row r="176" spans="2:12" s="1" customFormat="1" ht="11.1" customHeight="1" x14ac:dyDescent="0.15">
      <c r="B176" s="63">
        <v>44743</v>
      </c>
      <c r="C176" s="64">
        <v>49766</v>
      </c>
      <c r="D176" s="8">
        <v>165</v>
      </c>
      <c r="E176" s="11">
        <v>5023</v>
      </c>
      <c r="F176" s="257"/>
      <c r="G176" s="257"/>
      <c r="H176" s="241">
        <v>446143019.418567</v>
      </c>
      <c r="I176" s="241"/>
      <c r="J176" s="8">
        <v>338860172.334131</v>
      </c>
      <c r="K176" s="8">
        <v>224299290.43366799</v>
      </c>
      <c r="L176" s="8">
        <v>112756297.391535</v>
      </c>
    </row>
    <row r="177" spans="2:12" s="1" customFormat="1" ht="11.1" customHeight="1" x14ac:dyDescent="0.15">
      <c r="B177" s="63">
        <v>44743</v>
      </c>
      <c r="C177" s="64">
        <v>49796</v>
      </c>
      <c r="D177" s="8">
        <v>166</v>
      </c>
      <c r="E177" s="11">
        <v>5053</v>
      </c>
      <c r="F177" s="257"/>
      <c r="G177" s="257"/>
      <c r="H177" s="241">
        <v>438256571.08797199</v>
      </c>
      <c r="I177" s="241"/>
      <c r="J177" s="8">
        <v>332323782.28175199</v>
      </c>
      <c r="K177" s="8">
        <v>219431292.74495599</v>
      </c>
      <c r="L177" s="8">
        <v>109856953.659712</v>
      </c>
    </row>
    <row r="178" spans="2:12" s="1" customFormat="1" ht="11.1" customHeight="1" x14ac:dyDescent="0.15">
      <c r="B178" s="63">
        <v>44743</v>
      </c>
      <c r="C178" s="64">
        <v>49827</v>
      </c>
      <c r="D178" s="8">
        <v>167</v>
      </c>
      <c r="E178" s="11">
        <v>5084</v>
      </c>
      <c r="F178" s="257"/>
      <c r="G178" s="257"/>
      <c r="H178" s="241">
        <v>430468645.91819799</v>
      </c>
      <c r="I178" s="241"/>
      <c r="J178" s="8">
        <v>325864678.76038802</v>
      </c>
      <c r="K178" s="8">
        <v>214619175.113599</v>
      </c>
      <c r="L178" s="8">
        <v>106992696.010695</v>
      </c>
    </row>
    <row r="179" spans="2:12" s="1" customFormat="1" ht="11.1" customHeight="1" x14ac:dyDescent="0.15">
      <c r="B179" s="63">
        <v>44743</v>
      </c>
      <c r="C179" s="64">
        <v>49857</v>
      </c>
      <c r="D179" s="8">
        <v>168</v>
      </c>
      <c r="E179" s="11">
        <v>5114</v>
      </c>
      <c r="F179" s="257"/>
      <c r="G179" s="257"/>
      <c r="H179" s="241">
        <v>422839734.73699802</v>
      </c>
      <c r="I179" s="241"/>
      <c r="J179" s="8">
        <v>319564197.26610398</v>
      </c>
      <c r="K179" s="8">
        <v>209951565.12365201</v>
      </c>
      <c r="L179" s="8">
        <v>104236737.43515</v>
      </c>
    </row>
    <row r="180" spans="2:12" s="1" customFormat="1" ht="11.1" customHeight="1" x14ac:dyDescent="0.15">
      <c r="B180" s="63">
        <v>44743</v>
      </c>
      <c r="C180" s="64">
        <v>49888</v>
      </c>
      <c r="D180" s="8">
        <v>169</v>
      </c>
      <c r="E180" s="11">
        <v>5145</v>
      </c>
      <c r="F180" s="257"/>
      <c r="G180" s="257"/>
      <c r="H180" s="241">
        <v>415342540.030972</v>
      </c>
      <c r="I180" s="241"/>
      <c r="J180" s="8">
        <v>313365743.50316501</v>
      </c>
      <c r="K180" s="8">
        <v>205355628.74392599</v>
      </c>
      <c r="L180" s="8">
        <v>101523112.519504</v>
      </c>
    </row>
    <row r="181" spans="2:12" s="1" customFormat="1" ht="11.1" customHeight="1" x14ac:dyDescent="0.15">
      <c r="B181" s="63">
        <v>44743</v>
      </c>
      <c r="C181" s="64">
        <v>49919</v>
      </c>
      <c r="D181" s="8">
        <v>170</v>
      </c>
      <c r="E181" s="11">
        <v>5176</v>
      </c>
      <c r="F181" s="257"/>
      <c r="G181" s="257"/>
      <c r="H181" s="241">
        <v>407951683.18746102</v>
      </c>
      <c r="I181" s="241"/>
      <c r="J181" s="8">
        <v>307267489.76322103</v>
      </c>
      <c r="K181" s="8">
        <v>200847207.57973501</v>
      </c>
      <c r="L181" s="8">
        <v>98873687.236197695</v>
      </c>
    </row>
    <row r="182" spans="2:12" s="1" customFormat="1" ht="11.1" customHeight="1" x14ac:dyDescent="0.15">
      <c r="B182" s="63">
        <v>44743</v>
      </c>
      <c r="C182" s="64">
        <v>49949</v>
      </c>
      <c r="D182" s="8">
        <v>171</v>
      </c>
      <c r="E182" s="11">
        <v>5206</v>
      </c>
      <c r="F182" s="257"/>
      <c r="G182" s="257"/>
      <c r="H182" s="241">
        <v>400663337.85032701</v>
      </c>
      <c r="I182" s="241"/>
      <c r="J182" s="8">
        <v>301282598.36853701</v>
      </c>
      <c r="K182" s="8">
        <v>196450437.840011</v>
      </c>
      <c r="L182" s="8">
        <v>96312801.7804351</v>
      </c>
    </row>
    <row r="183" spans="2:12" s="1" customFormat="1" ht="11.1" customHeight="1" x14ac:dyDescent="0.15">
      <c r="B183" s="63">
        <v>44743</v>
      </c>
      <c r="C183" s="64">
        <v>49980</v>
      </c>
      <c r="D183" s="8">
        <v>172</v>
      </c>
      <c r="E183" s="11">
        <v>5237</v>
      </c>
      <c r="F183" s="257"/>
      <c r="G183" s="257"/>
      <c r="H183" s="241">
        <v>393499389.59037399</v>
      </c>
      <c r="I183" s="241"/>
      <c r="J183" s="8">
        <v>295393738.66971397</v>
      </c>
      <c r="K183" s="8">
        <v>192120775.624984</v>
      </c>
      <c r="L183" s="8">
        <v>93791172.834559694</v>
      </c>
    </row>
    <row r="184" spans="2:12" s="1" customFormat="1" ht="11.1" customHeight="1" x14ac:dyDescent="0.15">
      <c r="B184" s="63">
        <v>44743</v>
      </c>
      <c r="C184" s="64">
        <v>50010</v>
      </c>
      <c r="D184" s="8">
        <v>173</v>
      </c>
      <c r="E184" s="11">
        <v>5267</v>
      </c>
      <c r="F184" s="257"/>
      <c r="G184" s="257"/>
      <c r="H184" s="241">
        <v>386448372.81091201</v>
      </c>
      <c r="I184" s="241"/>
      <c r="J184" s="8">
        <v>289624479.218683</v>
      </c>
      <c r="K184" s="8">
        <v>187904888.57741699</v>
      </c>
      <c r="L184" s="8">
        <v>91356993.282834306</v>
      </c>
    </row>
    <row r="185" spans="2:12" s="1" customFormat="1" ht="11.1" customHeight="1" x14ac:dyDescent="0.15">
      <c r="B185" s="63">
        <v>44743</v>
      </c>
      <c r="C185" s="64">
        <v>50041</v>
      </c>
      <c r="D185" s="8">
        <v>174</v>
      </c>
      <c r="E185" s="11">
        <v>5298</v>
      </c>
      <c r="F185" s="257"/>
      <c r="G185" s="257"/>
      <c r="H185" s="241">
        <v>379546071.377608</v>
      </c>
      <c r="I185" s="241"/>
      <c r="J185" s="8">
        <v>283969085.22628599</v>
      </c>
      <c r="K185" s="8">
        <v>183767187.38652501</v>
      </c>
      <c r="L185" s="8">
        <v>88966868.9949947</v>
      </c>
    </row>
    <row r="186" spans="2:12" s="1" customFormat="1" ht="11.1" customHeight="1" x14ac:dyDescent="0.15">
      <c r="B186" s="63">
        <v>44743</v>
      </c>
      <c r="C186" s="64">
        <v>50072</v>
      </c>
      <c r="D186" s="8">
        <v>175</v>
      </c>
      <c r="E186" s="11">
        <v>5329</v>
      </c>
      <c r="F186" s="257"/>
      <c r="G186" s="257"/>
      <c r="H186" s="241">
        <v>372125291.52951199</v>
      </c>
      <c r="I186" s="241"/>
      <c r="J186" s="8">
        <v>277944784.34993899</v>
      </c>
      <c r="K186" s="8">
        <v>179411190.381587</v>
      </c>
      <c r="L186" s="8">
        <v>86490117.211485296</v>
      </c>
    </row>
    <row r="187" spans="2:12" s="1" customFormat="1" ht="11.1" customHeight="1" x14ac:dyDescent="0.15">
      <c r="B187" s="63">
        <v>44743</v>
      </c>
      <c r="C187" s="64">
        <v>50100</v>
      </c>
      <c r="D187" s="8">
        <v>176</v>
      </c>
      <c r="E187" s="11">
        <v>5357</v>
      </c>
      <c r="F187" s="257"/>
      <c r="G187" s="257"/>
      <c r="H187" s="241">
        <v>365409484.677643</v>
      </c>
      <c r="I187" s="241"/>
      <c r="J187" s="8">
        <v>272510524.64930499</v>
      </c>
      <c r="K187" s="8">
        <v>175499302.53417799</v>
      </c>
      <c r="L187" s="8">
        <v>84280550.569182694</v>
      </c>
    </row>
    <row r="188" spans="2:12" s="1" customFormat="1" ht="11.1" customHeight="1" x14ac:dyDescent="0.15">
      <c r="B188" s="63">
        <v>44743</v>
      </c>
      <c r="C188" s="64">
        <v>50131</v>
      </c>
      <c r="D188" s="8">
        <v>177</v>
      </c>
      <c r="E188" s="11">
        <v>5388</v>
      </c>
      <c r="F188" s="257"/>
      <c r="G188" s="257"/>
      <c r="H188" s="241">
        <v>358770984.44105703</v>
      </c>
      <c r="I188" s="241"/>
      <c r="J188" s="8">
        <v>267105945.67034301</v>
      </c>
      <c r="K188" s="8">
        <v>171581224.63578099</v>
      </c>
      <c r="L188" s="8">
        <v>82049955.897498295</v>
      </c>
    </row>
    <row r="189" spans="2:12" s="1" customFormat="1" ht="11.1" customHeight="1" x14ac:dyDescent="0.15">
      <c r="B189" s="63">
        <v>44743</v>
      </c>
      <c r="C189" s="64">
        <v>50161</v>
      </c>
      <c r="D189" s="8">
        <v>178</v>
      </c>
      <c r="E189" s="11">
        <v>5418</v>
      </c>
      <c r="F189" s="257"/>
      <c r="G189" s="257"/>
      <c r="H189" s="241">
        <v>352183805.98431402</v>
      </c>
      <c r="I189" s="241"/>
      <c r="J189" s="8">
        <v>261771394.116523</v>
      </c>
      <c r="K189" s="8">
        <v>167740588.012256</v>
      </c>
      <c r="L189" s="8">
        <v>79884557.393017307</v>
      </c>
    </row>
    <row r="190" spans="2:12" s="1" customFormat="1" ht="11.1" customHeight="1" x14ac:dyDescent="0.15">
      <c r="B190" s="63">
        <v>44743</v>
      </c>
      <c r="C190" s="64">
        <v>50192</v>
      </c>
      <c r="D190" s="8">
        <v>179</v>
      </c>
      <c r="E190" s="11">
        <v>5449</v>
      </c>
      <c r="F190" s="257"/>
      <c r="G190" s="257"/>
      <c r="H190" s="241">
        <v>345574917.54782999</v>
      </c>
      <c r="I190" s="241"/>
      <c r="J190" s="8">
        <v>256423483.386693</v>
      </c>
      <c r="K190" s="8">
        <v>163895814.77539</v>
      </c>
      <c r="L190" s="8">
        <v>77722928.408802897</v>
      </c>
    </row>
    <row r="191" spans="2:12" s="1" customFormat="1" ht="11.1" customHeight="1" x14ac:dyDescent="0.15">
      <c r="B191" s="63">
        <v>44743</v>
      </c>
      <c r="C191" s="64">
        <v>50222</v>
      </c>
      <c r="D191" s="8">
        <v>180</v>
      </c>
      <c r="E191" s="11">
        <v>5479</v>
      </c>
      <c r="F191" s="257"/>
      <c r="G191" s="257"/>
      <c r="H191" s="241">
        <v>339077214.73797399</v>
      </c>
      <c r="I191" s="241"/>
      <c r="J191" s="8">
        <v>251189076.920477</v>
      </c>
      <c r="K191" s="8">
        <v>160155030.80893901</v>
      </c>
      <c r="L191" s="8">
        <v>75637638.390063807</v>
      </c>
    </row>
    <row r="192" spans="2:12" s="1" customFormat="1" ht="11.1" customHeight="1" x14ac:dyDescent="0.15">
      <c r="B192" s="63">
        <v>44743</v>
      </c>
      <c r="C192" s="64">
        <v>50253</v>
      </c>
      <c r="D192" s="8">
        <v>181</v>
      </c>
      <c r="E192" s="11">
        <v>5510</v>
      </c>
      <c r="F192" s="257"/>
      <c r="G192" s="257"/>
      <c r="H192" s="241">
        <v>332627871.44299799</v>
      </c>
      <c r="I192" s="241"/>
      <c r="J192" s="8">
        <v>245993458.59195599</v>
      </c>
      <c r="K192" s="8">
        <v>156443486.769191</v>
      </c>
      <c r="L192" s="8">
        <v>73571816.947421506</v>
      </c>
    </row>
    <row r="193" spans="2:12" s="1" customFormat="1" ht="11.1" customHeight="1" x14ac:dyDescent="0.15">
      <c r="B193" s="63">
        <v>44743</v>
      </c>
      <c r="C193" s="64">
        <v>50284</v>
      </c>
      <c r="D193" s="8">
        <v>182</v>
      </c>
      <c r="E193" s="11">
        <v>5541</v>
      </c>
      <c r="F193" s="257"/>
      <c r="G193" s="257"/>
      <c r="H193" s="241">
        <v>326222226.998478</v>
      </c>
      <c r="I193" s="241"/>
      <c r="J193" s="8">
        <v>240847004.459858</v>
      </c>
      <c r="K193" s="8">
        <v>152780972.545802</v>
      </c>
      <c r="L193" s="8">
        <v>71545098.283771306</v>
      </c>
    </row>
    <row r="194" spans="2:12" s="1" customFormat="1" ht="11.1" customHeight="1" x14ac:dyDescent="0.15">
      <c r="B194" s="63">
        <v>44743</v>
      </c>
      <c r="C194" s="64">
        <v>50314</v>
      </c>
      <c r="D194" s="8">
        <v>183</v>
      </c>
      <c r="E194" s="11">
        <v>5571</v>
      </c>
      <c r="F194" s="257"/>
      <c r="G194" s="257"/>
      <c r="H194" s="241">
        <v>319880341.33641499</v>
      </c>
      <c r="I194" s="241"/>
      <c r="J194" s="8">
        <v>235777203.38710499</v>
      </c>
      <c r="K194" s="8">
        <v>149196831.65011099</v>
      </c>
      <c r="L194" s="8">
        <v>69580300.2332782</v>
      </c>
    </row>
    <row r="195" spans="2:12" s="1" customFormat="1" ht="11.1" customHeight="1" x14ac:dyDescent="0.15">
      <c r="B195" s="63">
        <v>44743</v>
      </c>
      <c r="C195" s="64">
        <v>50345</v>
      </c>
      <c r="D195" s="8">
        <v>184</v>
      </c>
      <c r="E195" s="11">
        <v>5602</v>
      </c>
      <c r="F195" s="257"/>
      <c r="G195" s="257"/>
      <c r="H195" s="241">
        <v>313597280.92668903</v>
      </c>
      <c r="I195" s="241"/>
      <c r="J195" s="8">
        <v>230754048.24888399</v>
      </c>
      <c r="K195" s="8">
        <v>145646888.18086901</v>
      </c>
      <c r="L195" s="8">
        <v>67637029.756068796</v>
      </c>
    </row>
    <row r="196" spans="2:12" s="1" customFormat="1" ht="11.1" customHeight="1" x14ac:dyDescent="0.15">
      <c r="B196" s="63">
        <v>44743</v>
      </c>
      <c r="C196" s="64">
        <v>50375</v>
      </c>
      <c r="D196" s="8">
        <v>185</v>
      </c>
      <c r="E196" s="11">
        <v>5632</v>
      </c>
      <c r="F196" s="257"/>
      <c r="G196" s="257"/>
      <c r="H196" s="241">
        <v>307302351.80591202</v>
      </c>
      <c r="I196" s="241"/>
      <c r="J196" s="8">
        <v>225750897.05704901</v>
      </c>
      <c r="K196" s="8">
        <v>142138305.38023299</v>
      </c>
      <c r="L196" s="8">
        <v>65737098.935678303</v>
      </c>
    </row>
    <row r="197" spans="2:12" s="1" customFormat="1" ht="11.1" customHeight="1" x14ac:dyDescent="0.15">
      <c r="B197" s="63">
        <v>44743</v>
      </c>
      <c r="C197" s="64">
        <v>50406</v>
      </c>
      <c r="D197" s="8">
        <v>186</v>
      </c>
      <c r="E197" s="11">
        <v>5663</v>
      </c>
      <c r="F197" s="257"/>
      <c r="G197" s="257"/>
      <c r="H197" s="241">
        <v>301088838.562769</v>
      </c>
      <c r="I197" s="241"/>
      <c r="J197" s="8">
        <v>220811168.631731</v>
      </c>
      <c r="K197" s="8">
        <v>138674553.97805601</v>
      </c>
      <c r="L197" s="8">
        <v>63863512.0646457</v>
      </c>
    </row>
    <row r="198" spans="2:12" s="1" customFormat="1" ht="11.1" customHeight="1" x14ac:dyDescent="0.15">
      <c r="B198" s="63">
        <v>44743</v>
      </c>
      <c r="C198" s="64">
        <v>50437</v>
      </c>
      <c r="D198" s="8">
        <v>187</v>
      </c>
      <c r="E198" s="11">
        <v>5694</v>
      </c>
      <c r="F198" s="257"/>
      <c r="G198" s="257"/>
      <c r="H198" s="241">
        <v>294992330.34161901</v>
      </c>
      <c r="I198" s="241"/>
      <c r="J198" s="8">
        <v>215973210.16146299</v>
      </c>
      <c r="K198" s="8">
        <v>135291252.66006401</v>
      </c>
      <c r="L198" s="8">
        <v>62041509.793164097</v>
      </c>
    </row>
    <row r="199" spans="2:12" s="1" customFormat="1" ht="11.1" customHeight="1" x14ac:dyDescent="0.15">
      <c r="B199" s="63">
        <v>44743</v>
      </c>
      <c r="C199" s="64">
        <v>50465</v>
      </c>
      <c r="D199" s="8">
        <v>188</v>
      </c>
      <c r="E199" s="11">
        <v>5722</v>
      </c>
      <c r="F199" s="257"/>
      <c r="G199" s="257"/>
      <c r="H199" s="241">
        <v>288986706.43940699</v>
      </c>
      <c r="I199" s="241"/>
      <c r="J199" s="8">
        <v>211252154.70198801</v>
      </c>
      <c r="K199" s="8">
        <v>132029840.255684</v>
      </c>
      <c r="L199" s="8">
        <v>60314224.619513497</v>
      </c>
    </row>
    <row r="200" spans="2:12" s="1" customFormat="1" ht="11.1" customHeight="1" x14ac:dyDescent="0.15">
      <c r="B200" s="63">
        <v>44743</v>
      </c>
      <c r="C200" s="64">
        <v>50496</v>
      </c>
      <c r="D200" s="8">
        <v>189</v>
      </c>
      <c r="E200" s="11">
        <v>5753</v>
      </c>
      <c r="F200" s="257"/>
      <c r="G200" s="257"/>
      <c r="H200" s="241">
        <v>282658099.22257203</v>
      </c>
      <c r="I200" s="241"/>
      <c r="J200" s="8">
        <v>206275427.14216599</v>
      </c>
      <c r="K200" s="8">
        <v>128591581.772735</v>
      </c>
      <c r="L200" s="8">
        <v>58494739.238560498</v>
      </c>
    </row>
    <row r="201" spans="2:12" s="1" customFormat="1" ht="11.1" customHeight="1" x14ac:dyDescent="0.15">
      <c r="B201" s="63">
        <v>44743</v>
      </c>
      <c r="C201" s="64">
        <v>50526</v>
      </c>
      <c r="D201" s="8">
        <v>190</v>
      </c>
      <c r="E201" s="11">
        <v>5783</v>
      </c>
      <c r="F201" s="257"/>
      <c r="G201" s="257"/>
      <c r="H201" s="241">
        <v>276822793.00905401</v>
      </c>
      <c r="I201" s="241"/>
      <c r="J201" s="8">
        <v>201685403.105784</v>
      </c>
      <c r="K201" s="8">
        <v>125420716.70471799</v>
      </c>
      <c r="L201" s="8">
        <v>56818482.756382003</v>
      </c>
    </row>
    <row r="202" spans="2:12" s="1" customFormat="1" ht="11.1" customHeight="1" x14ac:dyDescent="0.15">
      <c r="B202" s="63">
        <v>44743</v>
      </c>
      <c r="C202" s="64">
        <v>50557</v>
      </c>
      <c r="D202" s="8">
        <v>191</v>
      </c>
      <c r="E202" s="11">
        <v>5814</v>
      </c>
      <c r="F202" s="257"/>
      <c r="G202" s="257"/>
      <c r="H202" s="241">
        <v>271070502.49133497</v>
      </c>
      <c r="I202" s="241"/>
      <c r="J202" s="8">
        <v>197159478.71136701</v>
      </c>
      <c r="K202" s="8">
        <v>122294398.352034</v>
      </c>
      <c r="L202" s="8">
        <v>55167529.843195699</v>
      </c>
    </row>
    <row r="203" spans="2:12" s="1" customFormat="1" ht="11.1" customHeight="1" x14ac:dyDescent="0.15">
      <c r="B203" s="63">
        <v>44743</v>
      </c>
      <c r="C203" s="64">
        <v>50587</v>
      </c>
      <c r="D203" s="8">
        <v>192</v>
      </c>
      <c r="E203" s="11">
        <v>5844</v>
      </c>
      <c r="F203" s="257"/>
      <c r="G203" s="257"/>
      <c r="H203" s="241">
        <v>265320299.018664</v>
      </c>
      <c r="I203" s="241"/>
      <c r="J203" s="8">
        <v>192660391.65819201</v>
      </c>
      <c r="K203" s="8">
        <v>119209566.78270701</v>
      </c>
      <c r="L203" s="8">
        <v>53555510.9386926</v>
      </c>
    </row>
    <row r="204" spans="2:12" s="1" customFormat="1" ht="11.1" customHeight="1" x14ac:dyDescent="0.15">
      <c r="B204" s="63">
        <v>44743</v>
      </c>
      <c r="C204" s="64">
        <v>50618</v>
      </c>
      <c r="D204" s="8">
        <v>193</v>
      </c>
      <c r="E204" s="11">
        <v>5875</v>
      </c>
      <c r="F204" s="257"/>
      <c r="G204" s="257"/>
      <c r="H204" s="241">
        <v>259184907.43111601</v>
      </c>
      <c r="I204" s="241"/>
      <c r="J204" s="8">
        <v>187886012.014651</v>
      </c>
      <c r="K204" s="8">
        <v>115959734.452241</v>
      </c>
      <c r="L204" s="8">
        <v>51874854.188612998</v>
      </c>
    </row>
    <row r="205" spans="2:12" s="1" customFormat="1" ht="11.1" customHeight="1" x14ac:dyDescent="0.15">
      <c r="B205" s="63">
        <v>44743</v>
      </c>
      <c r="C205" s="64">
        <v>50649</v>
      </c>
      <c r="D205" s="8">
        <v>194</v>
      </c>
      <c r="E205" s="11">
        <v>5906</v>
      </c>
      <c r="F205" s="257"/>
      <c r="G205" s="257"/>
      <c r="H205" s="241">
        <v>253445669.88639</v>
      </c>
      <c r="I205" s="241"/>
      <c r="J205" s="8">
        <v>183413962.93749601</v>
      </c>
      <c r="K205" s="8">
        <v>112911779.301883</v>
      </c>
      <c r="L205" s="8">
        <v>50297401.363961004</v>
      </c>
    </row>
    <row r="206" spans="2:12" s="1" customFormat="1" ht="11.1" customHeight="1" x14ac:dyDescent="0.15">
      <c r="B206" s="63">
        <v>44743</v>
      </c>
      <c r="C206" s="64">
        <v>50679</v>
      </c>
      <c r="D206" s="8">
        <v>195</v>
      </c>
      <c r="E206" s="11">
        <v>5936</v>
      </c>
      <c r="F206" s="257"/>
      <c r="G206" s="257"/>
      <c r="H206" s="241">
        <v>247902683.22190699</v>
      </c>
      <c r="I206" s="241"/>
      <c r="J206" s="8">
        <v>179108132.91945899</v>
      </c>
      <c r="K206" s="8">
        <v>109989678.00346699</v>
      </c>
      <c r="L206" s="8">
        <v>48794886.317357399</v>
      </c>
    </row>
    <row r="207" spans="2:12" s="1" customFormat="1" ht="11.1" customHeight="1" x14ac:dyDescent="0.15">
      <c r="B207" s="63">
        <v>44743</v>
      </c>
      <c r="C207" s="64">
        <v>50710</v>
      </c>
      <c r="D207" s="8">
        <v>196</v>
      </c>
      <c r="E207" s="11">
        <v>5967</v>
      </c>
      <c r="F207" s="257"/>
      <c r="G207" s="257"/>
      <c r="H207" s="241">
        <v>242379153.69360501</v>
      </c>
      <c r="I207" s="241"/>
      <c r="J207" s="8">
        <v>174820405.39895999</v>
      </c>
      <c r="K207" s="8">
        <v>107083569.602173</v>
      </c>
      <c r="L207" s="8">
        <v>47304432.7795913</v>
      </c>
    </row>
    <row r="208" spans="2:12" s="1" customFormat="1" ht="11.1" customHeight="1" x14ac:dyDescent="0.15">
      <c r="B208" s="63">
        <v>44743</v>
      </c>
      <c r="C208" s="64">
        <v>50740</v>
      </c>
      <c r="D208" s="8">
        <v>197</v>
      </c>
      <c r="E208" s="11">
        <v>5997</v>
      </c>
      <c r="F208" s="257"/>
      <c r="G208" s="257"/>
      <c r="H208" s="241">
        <v>236879272.148384</v>
      </c>
      <c r="I208" s="241"/>
      <c r="J208" s="8">
        <v>170573074.93481299</v>
      </c>
      <c r="K208" s="8">
        <v>104224774.15713599</v>
      </c>
      <c r="L208" s="8">
        <v>45852819.493964598</v>
      </c>
    </row>
    <row r="209" spans="2:12" s="1" customFormat="1" ht="11.1" customHeight="1" x14ac:dyDescent="0.15">
      <c r="B209" s="63">
        <v>44743</v>
      </c>
      <c r="C209" s="64">
        <v>50771</v>
      </c>
      <c r="D209" s="8">
        <v>198</v>
      </c>
      <c r="E209" s="11">
        <v>6028</v>
      </c>
      <c r="F209" s="257"/>
      <c r="G209" s="257"/>
      <c r="H209" s="241">
        <v>231405536.74007601</v>
      </c>
      <c r="I209" s="241"/>
      <c r="J209" s="8">
        <v>166348903.915609</v>
      </c>
      <c r="K209" s="8">
        <v>101385190.293743</v>
      </c>
      <c r="L209" s="8">
        <v>44414647.854364902</v>
      </c>
    </row>
    <row r="210" spans="2:12" s="1" customFormat="1" ht="11.1" customHeight="1" x14ac:dyDescent="0.15">
      <c r="B210" s="63">
        <v>44743</v>
      </c>
      <c r="C210" s="64">
        <v>50802</v>
      </c>
      <c r="D210" s="8">
        <v>199</v>
      </c>
      <c r="E210" s="11">
        <v>6059</v>
      </c>
      <c r="F210" s="257"/>
      <c r="G210" s="257"/>
      <c r="H210" s="241">
        <v>225963907.64882299</v>
      </c>
      <c r="I210" s="241"/>
      <c r="J210" s="8">
        <v>162161612.12923199</v>
      </c>
      <c r="K210" s="8">
        <v>98581795.346475601</v>
      </c>
      <c r="L210" s="8">
        <v>43003622.932667002</v>
      </c>
    </row>
    <row r="211" spans="2:12" s="1" customFormat="1" ht="11.1" customHeight="1" x14ac:dyDescent="0.15">
      <c r="B211" s="63">
        <v>44743</v>
      </c>
      <c r="C211" s="64">
        <v>50830</v>
      </c>
      <c r="D211" s="8">
        <v>200</v>
      </c>
      <c r="E211" s="11">
        <v>6087</v>
      </c>
      <c r="F211" s="257"/>
      <c r="G211" s="257"/>
      <c r="H211" s="241">
        <v>220571369.330102</v>
      </c>
      <c r="I211" s="241"/>
      <c r="J211" s="8">
        <v>158049177.147735</v>
      </c>
      <c r="K211" s="8">
        <v>95861015.457514599</v>
      </c>
      <c r="L211" s="8">
        <v>41656747.557739697</v>
      </c>
    </row>
    <row r="212" spans="2:12" s="1" customFormat="1" ht="11.1" customHeight="1" x14ac:dyDescent="0.15">
      <c r="B212" s="63">
        <v>44743</v>
      </c>
      <c r="C212" s="64">
        <v>50861</v>
      </c>
      <c r="D212" s="8">
        <v>201</v>
      </c>
      <c r="E212" s="11">
        <v>6118</v>
      </c>
      <c r="F212" s="257"/>
      <c r="G212" s="257"/>
      <c r="H212" s="241">
        <v>215212193.33058399</v>
      </c>
      <c r="I212" s="241"/>
      <c r="J212" s="8">
        <v>153947539.62584701</v>
      </c>
      <c r="K212" s="8">
        <v>93135796.149665803</v>
      </c>
      <c r="L212" s="8">
        <v>40301070.680999704</v>
      </c>
    </row>
    <row r="213" spans="2:12" s="1" customFormat="1" ht="11.1" customHeight="1" x14ac:dyDescent="0.15">
      <c r="B213" s="63">
        <v>44743</v>
      </c>
      <c r="C213" s="64">
        <v>50891</v>
      </c>
      <c r="D213" s="8">
        <v>202</v>
      </c>
      <c r="E213" s="11">
        <v>6148</v>
      </c>
      <c r="F213" s="257"/>
      <c r="G213" s="257"/>
      <c r="H213" s="241">
        <v>209762192.147888</v>
      </c>
      <c r="I213" s="241"/>
      <c r="J213" s="8">
        <v>149802703.85894299</v>
      </c>
      <c r="K213" s="8">
        <v>90405176.511326596</v>
      </c>
      <c r="L213" s="8">
        <v>38959137.599353202</v>
      </c>
    </row>
    <row r="214" spans="2:12" s="1" customFormat="1" ht="11.1" customHeight="1" x14ac:dyDescent="0.15">
      <c r="B214" s="63">
        <v>44743</v>
      </c>
      <c r="C214" s="64">
        <v>50922</v>
      </c>
      <c r="D214" s="8">
        <v>203</v>
      </c>
      <c r="E214" s="11">
        <v>6179</v>
      </c>
      <c r="F214" s="257"/>
      <c r="G214" s="257"/>
      <c r="H214" s="241">
        <v>204504910.058103</v>
      </c>
      <c r="I214" s="241"/>
      <c r="J214" s="8">
        <v>145800481.39291701</v>
      </c>
      <c r="K214" s="8">
        <v>87766079.1202012</v>
      </c>
      <c r="L214" s="8">
        <v>37661650.8551066</v>
      </c>
    </row>
    <row r="215" spans="2:12" s="1" customFormat="1" ht="11.1" customHeight="1" x14ac:dyDescent="0.15">
      <c r="B215" s="63">
        <v>44743</v>
      </c>
      <c r="C215" s="64">
        <v>50952</v>
      </c>
      <c r="D215" s="8">
        <v>204</v>
      </c>
      <c r="E215" s="11">
        <v>6209</v>
      </c>
      <c r="F215" s="257"/>
      <c r="G215" s="257"/>
      <c r="H215" s="241">
        <v>199347639.009817</v>
      </c>
      <c r="I215" s="241"/>
      <c r="J215" s="8">
        <v>141890354.92297199</v>
      </c>
      <c r="K215" s="8">
        <v>85202116.165801302</v>
      </c>
      <c r="L215" s="8">
        <v>36411546.145860799</v>
      </c>
    </row>
    <row r="216" spans="2:12" s="1" customFormat="1" ht="11.1" customHeight="1" x14ac:dyDescent="0.15">
      <c r="B216" s="63">
        <v>44743</v>
      </c>
      <c r="C216" s="64">
        <v>50983</v>
      </c>
      <c r="D216" s="8">
        <v>205</v>
      </c>
      <c r="E216" s="11">
        <v>6240</v>
      </c>
      <c r="F216" s="257"/>
      <c r="G216" s="257"/>
      <c r="H216" s="241">
        <v>194260119.19740099</v>
      </c>
      <c r="I216" s="241"/>
      <c r="J216" s="8">
        <v>138034678.65695399</v>
      </c>
      <c r="K216" s="8">
        <v>82676066.872531503</v>
      </c>
      <c r="L216" s="8">
        <v>35182376.088027902</v>
      </c>
    </row>
    <row r="217" spans="2:12" s="1" customFormat="1" ht="11.1" customHeight="1" x14ac:dyDescent="0.15">
      <c r="B217" s="63">
        <v>44743</v>
      </c>
      <c r="C217" s="64">
        <v>51014</v>
      </c>
      <c r="D217" s="8">
        <v>206</v>
      </c>
      <c r="E217" s="11">
        <v>6271</v>
      </c>
      <c r="F217" s="257"/>
      <c r="G217" s="257"/>
      <c r="H217" s="241">
        <v>189275339.696551</v>
      </c>
      <c r="I217" s="241"/>
      <c r="J217" s="8">
        <v>134264553.21920699</v>
      </c>
      <c r="K217" s="8">
        <v>80213425.501556396</v>
      </c>
      <c r="L217" s="8">
        <v>33989833.851606302</v>
      </c>
    </row>
    <row r="218" spans="2:12" s="1" customFormat="1" ht="11.1" customHeight="1" x14ac:dyDescent="0.15">
      <c r="B218" s="63">
        <v>44743</v>
      </c>
      <c r="C218" s="64">
        <v>51044</v>
      </c>
      <c r="D218" s="8">
        <v>207</v>
      </c>
      <c r="E218" s="11">
        <v>6301</v>
      </c>
      <c r="F218" s="257"/>
      <c r="G218" s="257"/>
      <c r="H218" s="241">
        <v>184431030.11177099</v>
      </c>
      <c r="I218" s="241"/>
      <c r="J218" s="8">
        <v>130613446.41106001</v>
      </c>
      <c r="K218" s="8">
        <v>77840093.431486204</v>
      </c>
      <c r="L218" s="8">
        <v>32848943.824331898</v>
      </c>
    </row>
    <row r="219" spans="2:12" s="1" customFormat="1" ht="11.1" customHeight="1" x14ac:dyDescent="0.15">
      <c r="B219" s="63">
        <v>44743</v>
      </c>
      <c r="C219" s="64">
        <v>51075</v>
      </c>
      <c r="D219" s="8">
        <v>208</v>
      </c>
      <c r="E219" s="11">
        <v>6332</v>
      </c>
      <c r="F219" s="257"/>
      <c r="G219" s="257"/>
      <c r="H219" s="241">
        <v>179664488.29982001</v>
      </c>
      <c r="I219" s="241"/>
      <c r="J219" s="8">
        <v>127021992.52216899</v>
      </c>
      <c r="K219" s="8">
        <v>75507218.698538199</v>
      </c>
      <c r="L219" s="8">
        <v>31729494.623296998</v>
      </c>
    </row>
    <row r="220" spans="2:12" s="1" customFormat="1" ht="11.1" customHeight="1" x14ac:dyDescent="0.15">
      <c r="B220" s="63">
        <v>44743</v>
      </c>
      <c r="C220" s="64">
        <v>51105</v>
      </c>
      <c r="D220" s="8">
        <v>209</v>
      </c>
      <c r="E220" s="11">
        <v>6362</v>
      </c>
      <c r="F220" s="257"/>
      <c r="G220" s="257"/>
      <c r="H220" s="241">
        <v>174950510.674584</v>
      </c>
      <c r="I220" s="241"/>
      <c r="J220" s="8">
        <v>123486206.996353</v>
      </c>
      <c r="K220" s="8">
        <v>73224728.605168507</v>
      </c>
      <c r="L220" s="8">
        <v>30644217.4680878</v>
      </c>
    </row>
    <row r="221" spans="2:12" s="1" customFormat="1" ht="11.1" customHeight="1" x14ac:dyDescent="0.15">
      <c r="B221" s="63">
        <v>44743</v>
      </c>
      <c r="C221" s="64">
        <v>51136</v>
      </c>
      <c r="D221" s="8">
        <v>210</v>
      </c>
      <c r="E221" s="11">
        <v>6393</v>
      </c>
      <c r="F221" s="257"/>
      <c r="G221" s="257"/>
      <c r="H221" s="241">
        <v>170340960.51132599</v>
      </c>
      <c r="I221" s="241"/>
      <c r="J221" s="8">
        <v>120028701.37747601</v>
      </c>
      <c r="K221" s="8">
        <v>70993488.948495701</v>
      </c>
      <c r="L221" s="8">
        <v>29584613.808614299</v>
      </c>
    </row>
    <row r="222" spans="2:12" s="1" customFormat="1" ht="11.1" customHeight="1" x14ac:dyDescent="0.15">
      <c r="B222" s="63">
        <v>44743</v>
      </c>
      <c r="C222" s="64">
        <v>51167</v>
      </c>
      <c r="D222" s="8">
        <v>211</v>
      </c>
      <c r="E222" s="11">
        <v>6424</v>
      </c>
      <c r="F222" s="257"/>
      <c r="G222" s="257"/>
      <c r="H222" s="241">
        <v>165771198.068396</v>
      </c>
      <c r="I222" s="241"/>
      <c r="J222" s="8">
        <v>116610557.286452</v>
      </c>
      <c r="K222" s="8">
        <v>68796346.676237494</v>
      </c>
      <c r="L222" s="8">
        <v>28547585.372594099</v>
      </c>
    </row>
    <row r="223" spans="2:12" s="1" customFormat="1" ht="11.1" customHeight="1" x14ac:dyDescent="0.15">
      <c r="B223" s="63">
        <v>44743</v>
      </c>
      <c r="C223" s="64">
        <v>51196</v>
      </c>
      <c r="D223" s="8">
        <v>212</v>
      </c>
      <c r="E223" s="11">
        <v>6453</v>
      </c>
      <c r="F223" s="257"/>
      <c r="G223" s="257"/>
      <c r="H223" s="241">
        <v>161251253.70533901</v>
      </c>
      <c r="I223" s="241"/>
      <c r="J223" s="8">
        <v>113251049.735496</v>
      </c>
      <c r="K223" s="8">
        <v>66655376.121657602</v>
      </c>
      <c r="L223" s="8">
        <v>27549564.300698102</v>
      </c>
    </row>
    <row r="224" spans="2:12" s="1" customFormat="1" ht="11.1" customHeight="1" x14ac:dyDescent="0.15">
      <c r="B224" s="63">
        <v>44743</v>
      </c>
      <c r="C224" s="64">
        <v>51227</v>
      </c>
      <c r="D224" s="8">
        <v>213</v>
      </c>
      <c r="E224" s="11">
        <v>6484</v>
      </c>
      <c r="F224" s="257"/>
      <c r="G224" s="257"/>
      <c r="H224" s="241">
        <v>156786545.75714201</v>
      </c>
      <c r="I224" s="241"/>
      <c r="J224" s="8">
        <v>109928602.63426401</v>
      </c>
      <c r="K224" s="8">
        <v>64535361.553003497</v>
      </c>
      <c r="L224" s="8">
        <v>26560357.6342852</v>
      </c>
    </row>
    <row r="225" spans="2:12" s="1" customFormat="1" ht="11.1" customHeight="1" x14ac:dyDescent="0.15">
      <c r="B225" s="63">
        <v>44743</v>
      </c>
      <c r="C225" s="64">
        <v>51257</v>
      </c>
      <c r="D225" s="8">
        <v>214</v>
      </c>
      <c r="E225" s="11">
        <v>6514</v>
      </c>
      <c r="F225" s="257"/>
      <c r="G225" s="257"/>
      <c r="H225" s="241">
        <v>152372669.39181</v>
      </c>
      <c r="I225" s="241"/>
      <c r="J225" s="8">
        <v>106658519.65809301</v>
      </c>
      <c r="K225" s="8">
        <v>62461492.7434863</v>
      </c>
      <c r="L225" s="8">
        <v>25601452.958832402</v>
      </c>
    </row>
    <row r="226" spans="2:12" s="1" customFormat="1" ht="11.1" customHeight="1" x14ac:dyDescent="0.15">
      <c r="B226" s="63">
        <v>44743</v>
      </c>
      <c r="C226" s="64">
        <v>51288</v>
      </c>
      <c r="D226" s="8">
        <v>215</v>
      </c>
      <c r="E226" s="11">
        <v>6545</v>
      </c>
      <c r="F226" s="257"/>
      <c r="G226" s="257"/>
      <c r="H226" s="241">
        <v>148044774.29470101</v>
      </c>
      <c r="I226" s="241"/>
      <c r="J226" s="8">
        <v>103453297.25303601</v>
      </c>
      <c r="K226" s="8">
        <v>60430367.762159497</v>
      </c>
      <c r="L226" s="8">
        <v>24664034.0498849</v>
      </c>
    </row>
    <row r="227" spans="2:12" s="1" customFormat="1" ht="11.1" customHeight="1" x14ac:dyDescent="0.15">
      <c r="B227" s="63">
        <v>44743</v>
      </c>
      <c r="C227" s="64">
        <v>51318</v>
      </c>
      <c r="D227" s="8">
        <v>216</v>
      </c>
      <c r="E227" s="11">
        <v>6575</v>
      </c>
      <c r="F227" s="257"/>
      <c r="G227" s="257"/>
      <c r="H227" s="241">
        <v>143808568.21823099</v>
      </c>
      <c r="I227" s="241"/>
      <c r="J227" s="8">
        <v>100328097.657456</v>
      </c>
      <c r="K227" s="8">
        <v>58460596.872652099</v>
      </c>
      <c r="L227" s="8">
        <v>23762285.119802698</v>
      </c>
    </row>
    <row r="228" spans="2:12" s="1" customFormat="1" ht="11.1" customHeight="1" x14ac:dyDescent="0.15">
      <c r="B228" s="63">
        <v>44743</v>
      </c>
      <c r="C228" s="64">
        <v>51349</v>
      </c>
      <c r="D228" s="8">
        <v>217</v>
      </c>
      <c r="E228" s="11">
        <v>6606</v>
      </c>
      <c r="F228" s="257"/>
      <c r="G228" s="257"/>
      <c r="H228" s="241">
        <v>139682879.25394699</v>
      </c>
      <c r="I228" s="241"/>
      <c r="J228" s="8">
        <v>97284527.227865398</v>
      </c>
      <c r="K228" s="8">
        <v>56542959.120905198</v>
      </c>
      <c r="L228" s="8">
        <v>22885484.449588399</v>
      </c>
    </row>
    <row r="229" spans="2:12" s="1" customFormat="1" ht="11.1" customHeight="1" x14ac:dyDescent="0.15">
      <c r="B229" s="63">
        <v>44743</v>
      </c>
      <c r="C229" s="64">
        <v>51380</v>
      </c>
      <c r="D229" s="8">
        <v>218</v>
      </c>
      <c r="E229" s="11">
        <v>6637</v>
      </c>
      <c r="F229" s="257"/>
      <c r="G229" s="257"/>
      <c r="H229" s="241">
        <v>135634487.338819</v>
      </c>
      <c r="I229" s="241"/>
      <c r="J229" s="8">
        <v>94304735.971434504</v>
      </c>
      <c r="K229" s="8">
        <v>54671672.109176502</v>
      </c>
      <c r="L229" s="8">
        <v>22034365.719193701</v>
      </c>
    </row>
    <row r="230" spans="2:12" s="1" customFormat="1" ht="11.1" customHeight="1" x14ac:dyDescent="0.15">
      <c r="B230" s="63">
        <v>44743</v>
      </c>
      <c r="C230" s="64">
        <v>51410</v>
      </c>
      <c r="D230" s="8">
        <v>219</v>
      </c>
      <c r="E230" s="11">
        <v>6667</v>
      </c>
      <c r="F230" s="257"/>
      <c r="G230" s="257"/>
      <c r="H230" s="241">
        <v>131698129.580461</v>
      </c>
      <c r="I230" s="241"/>
      <c r="J230" s="8">
        <v>91417542.148335904</v>
      </c>
      <c r="K230" s="8">
        <v>52867425.417354196</v>
      </c>
      <c r="L230" s="8">
        <v>21219856.4376579</v>
      </c>
    </row>
    <row r="231" spans="2:12" s="1" customFormat="1" ht="11.1" customHeight="1" x14ac:dyDescent="0.15">
      <c r="B231" s="63">
        <v>44743</v>
      </c>
      <c r="C231" s="64">
        <v>51441</v>
      </c>
      <c r="D231" s="8">
        <v>220</v>
      </c>
      <c r="E231" s="11">
        <v>6698</v>
      </c>
      <c r="F231" s="257"/>
      <c r="G231" s="257"/>
      <c r="H231" s="241">
        <v>127846647.776308</v>
      </c>
      <c r="I231" s="241"/>
      <c r="J231" s="8">
        <v>88593540.461554602</v>
      </c>
      <c r="K231" s="8">
        <v>51103985.498599701</v>
      </c>
      <c r="L231" s="8">
        <v>20425169.576792199</v>
      </c>
    </row>
    <row r="232" spans="2:12" s="1" customFormat="1" ht="11.1" customHeight="1" x14ac:dyDescent="0.15">
      <c r="B232" s="63">
        <v>44743</v>
      </c>
      <c r="C232" s="64">
        <v>51471</v>
      </c>
      <c r="D232" s="8">
        <v>221</v>
      </c>
      <c r="E232" s="11">
        <v>6728</v>
      </c>
      <c r="F232" s="257"/>
      <c r="G232" s="257"/>
      <c r="H232" s="241">
        <v>124042440.231033</v>
      </c>
      <c r="I232" s="241"/>
      <c r="J232" s="8">
        <v>85816258.221639499</v>
      </c>
      <c r="K232" s="8">
        <v>49380110.246353999</v>
      </c>
      <c r="L232" s="8">
        <v>19655271.100655399</v>
      </c>
    </row>
    <row r="233" spans="2:12" s="1" customFormat="1" ht="11.1" customHeight="1" x14ac:dyDescent="0.15">
      <c r="B233" s="63">
        <v>44743</v>
      </c>
      <c r="C233" s="64">
        <v>51502</v>
      </c>
      <c r="D233" s="8">
        <v>222</v>
      </c>
      <c r="E233" s="11">
        <v>6759</v>
      </c>
      <c r="F233" s="257"/>
      <c r="G233" s="257"/>
      <c r="H233" s="241">
        <v>120279200.126789</v>
      </c>
      <c r="I233" s="241"/>
      <c r="J233" s="8">
        <v>83071601.565225393</v>
      </c>
      <c r="K233" s="8">
        <v>47679221.658431999</v>
      </c>
      <c r="L233" s="8">
        <v>18897865.766170099</v>
      </c>
    </row>
    <row r="234" spans="2:12" s="1" customFormat="1" ht="11.1" customHeight="1" x14ac:dyDescent="0.15">
      <c r="B234" s="63">
        <v>44743</v>
      </c>
      <c r="C234" s="64">
        <v>51533</v>
      </c>
      <c r="D234" s="8">
        <v>223</v>
      </c>
      <c r="E234" s="11">
        <v>6790</v>
      </c>
      <c r="F234" s="257"/>
      <c r="G234" s="257"/>
      <c r="H234" s="241">
        <v>116545452.02846301</v>
      </c>
      <c r="I234" s="241"/>
      <c r="J234" s="8">
        <v>80356342.621722594</v>
      </c>
      <c r="K234" s="8">
        <v>46003495.108244598</v>
      </c>
      <c r="L234" s="8">
        <v>18156454.709015001</v>
      </c>
    </row>
    <row r="235" spans="2:12" s="1" customFormat="1" ht="11.1" customHeight="1" x14ac:dyDescent="0.15">
      <c r="B235" s="63">
        <v>44743</v>
      </c>
      <c r="C235" s="64">
        <v>51561</v>
      </c>
      <c r="D235" s="8">
        <v>224</v>
      </c>
      <c r="E235" s="11">
        <v>6818</v>
      </c>
      <c r="F235" s="257"/>
      <c r="G235" s="257"/>
      <c r="H235" s="241">
        <v>112853382.629641</v>
      </c>
      <c r="I235" s="241"/>
      <c r="J235" s="8">
        <v>77691505.134081006</v>
      </c>
      <c r="K235" s="8">
        <v>44375710.326730601</v>
      </c>
      <c r="L235" s="8">
        <v>17446991.5770122</v>
      </c>
    </row>
    <row r="236" spans="2:12" s="1" customFormat="1" ht="11.1" customHeight="1" x14ac:dyDescent="0.15">
      <c r="B236" s="63">
        <v>44743</v>
      </c>
      <c r="C236" s="64">
        <v>51592</v>
      </c>
      <c r="D236" s="8">
        <v>225</v>
      </c>
      <c r="E236" s="11">
        <v>6849</v>
      </c>
      <c r="F236" s="257"/>
      <c r="G236" s="257"/>
      <c r="H236" s="241">
        <v>109246516.42294399</v>
      </c>
      <c r="I236" s="241"/>
      <c r="J236" s="8">
        <v>75080875.924444407</v>
      </c>
      <c r="K236" s="8">
        <v>42775510.986427598</v>
      </c>
      <c r="L236" s="8">
        <v>16746615.8929276</v>
      </c>
    </row>
    <row r="237" spans="2:12" s="1" customFormat="1" ht="11.1" customHeight="1" x14ac:dyDescent="0.15">
      <c r="B237" s="63">
        <v>44743</v>
      </c>
      <c r="C237" s="64">
        <v>51622</v>
      </c>
      <c r="D237" s="8">
        <v>226</v>
      </c>
      <c r="E237" s="11">
        <v>6879</v>
      </c>
      <c r="F237" s="257"/>
      <c r="G237" s="257"/>
      <c r="H237" s="241">
        <v>105699523.796325</v>
      </c>
      <c r="I237" s="241"/>
      <c r="J237" s="8">
        <v>72523929.045125797</v>
      </c>
      <c r="K237" s="8">
        <v>41217055.896863602</v>
      </c>
      <c r="L237" s="8">
        <v>16070334.02445</v>
      </c>
    </row>
    <row r="238" spans="2:12" s="1" customFormat="1" ht="11.1" customHeight="1" x14ac:dyDescent="0.15">
      <c r="B238" s="63">
        <v>44743</v>
      </c>
      <c r="C238" s="64">
        <v>51653</v>
      </c>
      <c r="D238" s="8">
        <v>227</v>
      </c>
      <c r="E238" s="11">
        <v>6910</v>
      </c>
      <c r="F238" s="257"/>
      <c r="G238" s="257"/>
      <c r="H238" s="241">
        <v>102274866.39136</v>
      </c>
      <c r="I238" s="241"/>
      <c r="J238" s="8">
        <v>70055138.094806105</v>
      </c>
      <c r="K238" s="8">
        <v>39712728.7360847</v>
      </c>
      <c r="L238" s="8">
        <v>15418221.6723819</v>
      </c>
    </row>
    <row r="239" spans="2:12" s="1" customFormat="1" ht="11.1" customHeight="1" x14ac:dyDescent="0.15">
      <c r="B239" s="63">
        <v>44743</v>
      </c>
      <c r="C239" s="64">
        <v>51683</v>
      </c>
      <c r="D239" s="8">
        <v>228</v>
      </c>
      <c r="E239" s="11">
        <v>6940</v>
      </c>
      <c r="F239" s="257"/>
      <c r="G239" s="257"/>
      <c r="H239" s="241">
        <v>99088739.578030005</v>
      </c>
      <c r="I239" s="241"/>
      <c r="J239" s="8">
        <v>67761332.434431702</v>
      </c>
      <c r="K239" s="8">
        <v>38317877.1134701</v>
      </c>
      <c r="L239" s="8">
        <v>14815696.736848</v>
      </c>
    </row>
    <row r="240" spans="2:12" s="1" customFormat="1" ht="11.1" customHeight="1" x14ac:dyDescent="0.15">
      <c r="B240" s="63">
        <v>44743</v>
      </c>
      <c r="C240" s="64">
        <v>51714</v>
      </c>
      <c r="D240" s="8">
        <v>229</v>
      </c>
      <c r="E240" s="11">
        <v>6971</v>
      </c>
      <c r="F240" s="257"/>
      <c r="G240" s="257"/>
      <c r="H240" s="241">
        <v>96031725.036617994</v>
      </c>
      <c r="I240" s="241"/>
      <c r="J240" s="8">
        <v>65559425.980482303</v>
      </c>
      <c r="K240" s="8">
        <v>36978452.991416402</v>
      </c>
      <c r="L240" s="8">
        <v>14237246.272616699</v>
      </c>
    </row>
    <row r="241" spans="2:12" s="1" customFormat="1" ht="11.1" customHeight="1" x14ac:dyDescent="0.15">
      <c r="B241" s="63">
        <v>44743</v>
      </c>
      <c r="C241" s="64">
        <v>51745</v>
      </c>
      <c r="D241" s="8">
        <v>230</v>
      </c>
      <c r="E241" s="11">
        <v>7002</v>
      </c>
      <c r="F241" s="257"/>
      <c r="G241" s="257"/>
      <c r="H241" s="241">
        <v>93094226.256442994</v>
      </c>
      <c r="I241" s="241"/>
      <c r="J241" s="8">
        <v>63446247.034022503</v>
      </c>
      <c r="K241" s="8">
        <v>35695512.906497702</v>
      </c>
      <c r="L241" s="8">
        <v>13685085.193872301</v>
      </c>
    </row>
    <row r="242" spans="2:12" s="1" customFormat="1" ht="11.1" customHeight="1" x14ac:dyDescent="0.15">
      <c r="B242" s="63">
        <v>44743</v>
      </c>
      <c r="C242" s="64">
        <v>51775</v>
      </c>
      <c r="D242" s="8">
        <v>231</v>
      </c>
      <c r="E242" s="11">
        <v>7032</v>
      </c>
      <c r="F242" s="257"/>
      <c r="G242" s="257"/>
      <c r="H242" s="241">
        <v>90245828.655763</v>
      </c>
      <c r="I242" s="241"/>
      <c r="J242" s="8">
        <v>61404031.895394102</v>
      </c>
      <c r="K242" s="8">
        <v>34461513.312305003</v>
      </c>
      <c r="L242" s="8">
        <v>13157831.087882601</v>
      </c>
    </row>
    <row r="243" spans="2:12" s="1" customFormat="1" ht="11.1" customHeight="1" x14ac:dyDescent="0.15">
      <c r="B243" s="63">
        <v>44743</v>
      </c>
      <c r="C243" s="64">
        <v>51806</v>
      </c>
      <c r="D243" s="8">
        <v>232</v>
      </c>
      <c r="E243" s="11">
        <v>7063</v>
      </c>
      <c r="F243" s="257"/>
      <c r="G243" s="257"/>
      <c r="H243" s="241">
        <v>87504047.153839007</v>
      </c>
      <c r="I243" s="241"/>
      <c r="J243" s="8">
        <v>59437518.6629657</v>
      </c>
      <c r="K243" s="8">
        <v>33273019.893677302</v>
      </c>
      <c r="L243" s="8">
        <v>12650241.059442399</v>
      </c>
    </row>
    <row r="244" spans="2:12" s="1" customFormat="1" ht="11.1" customHeight="1" x14ac:dyDescent="0.15">
      <c r="B244" s="63">
        <v>44743</v>
      </c>
      <c r="C244" s="64">
        <v>51836</v>
      </c>
      <c r="D244" s="8">
        <v>233</v>
      </c>
      <c r="E244" s="11">
        <v>7093</v>
      </c>
      <c r="F244" s="257"/>
      <c r="G244" s="257"/>
      <c r="H244" s="241">
        <v>84855379.563325003</v>
      </c>
      <c r="I244" s="241"/>
      <c r="J244" s="8">
        <v>57543791.1926952</v>
      </c>
      <c r="K244" s="8">
        <v>32133629.925008502</v>
      </c>
      <c r="L244" s="8">
        <v>12166970.438878</v>
      </c>
    </row>
    <row r="245" spans="2:12" s="1" customFormat="1" ht="11.1" customHeight="1" x14ac:dyDescent="0.15">
      <c r="B245" s="63">
        <v>44743</v>
      </c>
      <c r="C245" s="64">
        <v>51867</v>
      </c>
      <c r="D245" s="8">
        <v>234</v>
      </c>
      <c r="E245" s="11">
        <v>7124</v>
      </c>
      <c r="F245" s="257"/>
      <c r="G245" s="257"/>
      <c r="H245" s="241">
        <v>82350724.598570004</v>
      </c>
      <c r="I245" s="241"/>
      <c r="J245" s="8">
        <v>55750567.797751702</v>
      </c>
      <c r="K245" s="8">
        <v>31053081.567613799</v>
      </c>
      <c r="L245" s="8">
        <v>11708034.3737326</v>
      </c>
    </row>
    <row r="246" spans="2:12" s="1" customFormat="1" ht="11.1" customHeight="1" x14ac:dyDescent="0.15">
      <c r="B246" s="63">
        <v>44743</v>
      </c>
      <c r="C246" s="64">
        <v>51898</v>
      </c>
      <c r="D246" s="8">
        <v>235</v>
      </c>
      <c r="E246" s="11">
        <v>7155</v>
      </c>
      <c r="F246" s="257"/>
      <c r="G246" s="257"/>
      <c r="H246" s="241">
        <v>79950135.382495999</v>
      </c>
      <c r="I246" s="241"/>
      <c r="J246" s="8">
        <v>54033593.6658035</v>
      </c>
      <c r="K246" s="8">
        <v>30020184.335240599</v>
      </c>
      <c r="L246" s="8">
        <v>11270657.671119699</v>
      </c>
    </row>
    <row r="247" spans="2:12" s="1" customFormat="1" ht="11.1" customHeight="1" x14ac:dyDescent="0.15">
      <c r="B247" s="63">
        <v>44743</v>
      </c>
      <c r="C247" s="64">
        <v>51926</v>
      </c>
      <c r="D247" s="8">
        <v>236</v>
      </c>
      <c r="E247" s="11">
        <v>7183</v>
      </c>
      <c r="F247" s="257"/>
      <c r="G247" s="257"/>
      <c r="H247" s="241">
        <v>77642955.937992007</v>
      </c>
      <c r="I247" s="241"/>
      <c r="J247" s="8">
        <v>52393912.816662297</v>
      </c>
      <c r="K247" s="8">
        <v>29042329.696238399</v>
      </c>
      <c r="L247" s="8">
        <v>10861814.132717101</v>
      </c>
    </row>
    <row r="248" spans="2:12" s="1" customFormat="1" ht="11.1" customHeight="1" x14ac:dyDescent="0.15">
      <c r="B248" s="63">
        <v>44743</v>
      </c>
      <c r="C248" s="64">
        <v>51957</v>
      </c>
      <c r="D248" s="8">
        <v>237</v>
      </c>
      <c r="E248" s="11">
        <v>7214</v>
      </c>
      <c r="F248" s="257"/>
      <c r="G248" s="257"/>
      <c r="H248" s="241">
        <v>75411094.509544998</v>
      </c>
      <c r="I248" s="241"/>
      <c r="J248" s="8">
        <v>50801530.357820503</v>
      </c>
      <c r="K248" s="8">
        <v>28088044.622119099</v>
      </c>
      <c r="L248" s="8">
        <v>10460418.0518218</v>
      </c>
    </row>
    <row r="249" spans="2:12" s="1" customFormat="1" ht="11.1" customHeight="1" x14ac:dyDescent="0.15">
      <c r="B249" s="63">
        <v>44743</v>
      </c>
      <c r="C249" s="64">
        <v>51987</v>
      </c>
      <c r="D249" s="8">
        <v>238</v>
      </c>
      <c r="E249" s="11">
        <v>7244</v>
      </c>
      <c r="F249" s="257"/>
      <c r="G249" s="257"/>
      <c r="H249" s="241">
        <v>73203982.184276998</v>
      </c>
      <c r="I249" s="241"/>
      <c r="J249" s="8">
        <v>49233738.902102403</v>
      </c>
      <c r="K249" s="8">
        <v>27154217.7685466</v>
      </c>
      <c r="L249" s="8">
        <v>10071192.9182066</v>
      </c>
    </row>
    <row r="250" spans="2:12" s="1" customFormat="1" ht="11.1" customHeight="1" x14ac:dyDescent="0.15">
      <c r="B250" s="63">
        <v>44743</v>
      </c>
      <c r="C250" s="64">
        <v>52018</v>
      </c>
      <c r="D250" s="8">
        <v>239</v>
      </c>
      <c r="E250" s="11">
        <v>7275</v>
      </c>
      <c r="F250" s="257"/>
      <c r="G250" s="257"/>
      <c r="H250" s="241">
        <v>71017908.798142001</v>
      </c>
      <c r="I250" s="241"/>
      <c r="J250" s="8">
        <v>47682472.878489301</v>
      </c>
      <c r="K250" s="8">
        <v>26231754.655076399</v>
      </c>
      <c r="L250" s="8">
        <v>9687853.8814270999</v>
      </c>
    </row>
    <row r="251" spans="2:12" s="1" customFormat="1" ht="11.1" customHeight="1" x14ac:dyDescent="0.15">
      <c r="B251" s="63">
        <v>44743</v>
      </c>
      <c r="C251" s="64">
        <v>52048</v>
      </c>
      <c r="D251" s="8">
        <v>240</v>
      </c>
      <c r="E251" s="11">
        <v>7305</v>
      </c>
      <c r="F251" s="257"/>
      <c r="G251" s="257"/>
      <c r="H251" s="241">
        <v>68868160.709668994</v>
      </c>
      <c r="I251" s="241"/>
      <c r="J251" s="8">
        <v>46163203.084221996</v>
      </c>
      <c r="K251" s="8">
        <v>25333446.2788742</v>
      </c>
      <c r="L251" s="8">
        <v>9317740.1622988991</v>
      </c>
    </row>
    <row r="252" spans="2:12" s="1" customFormat="1" ht="11.1" customHeight="1" x14ac:dyDescent="0.15">
      <c r="B252" s="63">
        <v>44743</v>
      </c>
      <c r="C252" s="64">
        <v>52079</v>
      </c>
      <c r="D252" s="8">
        <v>241</v>
      </c>
      <c r="E252" s="11">
        <v>7336</v>
      </c>
      <c r="F252" s="257"/>
      <c r="G252" s="257"/>
      <c r="H252" s="241">
        <v>66739224.766627997</v>
      </c>
      <c r="I252" s="241"/>
      <c r="J252" s="8">
        <v>44660274.452337503</v>
      </c>
      <c r="K252" s="8">
        <v>24446338.3949004</v>
      </c>
      <c r="L252" s="8">
        <v>8953374.7026530597</v>
      </c>
    </row>
    <row r="253" spans="2:12" s="1" customFormat="1" ht="11.1" customHeight="1" x14ac:dyDescent="0.15">
      <c r="B253" s="63">
        <v>44743</v>
      </c>
      <c r="C253" s="64">
        <v>52110</v>
      </c>
      <c r="D253" s="8">
        <v>242</v>
      </c>
      <c r="E253" s="11">
        <v>7367</v>
      </c>
      <c r="F253" s="257"/>
      <c r="G253" s="257"/>
      <c r="H253" s="241">
        <v>64629020.36637</v>
      </c>
      <c r="I253" s="241"/>
      <c r="J253" s="8">
        <v>43174824.616095901</v>
      </c>
      <c r="K253" s="8">
        <v>23573122.140650999</v>
      </c>
      <c r="L253" s="8">
        <v>8596994.8618100304</v>
      </c>
    </row>
    <row r="254" spans="2:12" s="1" customFormat="1" ht="11.1" customHeight="1" x14ac:dyDescent="0.15">
      <c r="B254" s="63">
        <v>44743</v>
      </c>
      <c r="C254" s="64">
        <v>52140</v>
      </c>
      <c r="D254" s="8">
        <v>243</v>
      </c>
      <c r="E254" s="11">
        <v>7397</v>
      </c>
      <c r="F254" s="257"/>
      <c r="G254" s="257"/>
      <c r="H254" s="241">
        <v>62548134.242797002</v>
      </c>
      <c r="I254" s="241"/>
      <c r="J254" s="8">
        <v>41716122.010171302</v>
      </c>
      <c r="K254" s="8">
        <v>22720622.2213112</v>
      </c>
      <c r="L254" s="8">
        <v>8252126.2730174102</v>
      </c>
    </row>
    <row r="255" spans="2:12" s="1" customFormat="1" ht="11.1" customHeight="1" x14ac:dyDescent="0.15">
      <c r="B255" s="63">
        <v>44743</v>
      </c>
      <c r="C255" s="64">
        <v>52171</v>
      </c>
      <c r="D255" s="8">
        <v>244</v>
      </c>
      <c r="E255" s="11">
        <v>7428</v>
      </c>
      <c r="F255" s="257"/>
      <c r="G255" s="257"/>
      <c r="H255" s="241">
        <v>60491116.991553001</v>
      </c>
      <c r="I255" s="241"/>
      <c r="J255" s="8">
        <v>40275779.307217799</v>
      </c>
      <c r="K255" s="8">
        <v>21880353.6421014</v>
      </c>
      <c r="L255" s="8">
        <v>7913281.2371765599</v>
      </c>
    </row>
    <row r="256" spans="2:12" s="1" customFormat="1" ht="11.1" customHeight="1" x14ac:dyDescent="0.15">
      <c r="B256" s="63">
        <v>44743</v>
      </c>
      <c r="C256" s="64">
        <v>52201</v>
      </c>
      <c r="D256" s="8">
        <v>245</v>
      </c>
      <c r="E256" s="11">
        <v>7458</v>
      </c>
      <c r="F256" s="257"/>
      <c r="G256" s="257"/>
      <c r="H256" s="241">
        <v>58448706.771022998</v>
      </c>
      <c r="I256" s="241"/>
      <c r="J256" s="8">
        <v>38852038.935633801</v>
      </c>
      <c r="K256" s="8">
        <v>21054938.012587599</v>
      </c>
      <c r="L256" s="8">
        <v>7583545.8068768801</v>
      </c>
    </row>
    <row r="257" spans="2:12" s="1" customFormat="1" ht="11.1" customHeight="1" x14ac:dyDescent="0.15">
      <c r="B257" s="63">
        <v>44743</v>
      </c>
      <c r="C257" s="64">
        <v>52232</v>
      </c>
      <c r="D257" s="8">
        <v>246</v>
      </c>
      <c r="E257" s="11">
        <v>7489</v>
      </c>
      <c r="F257" s="257"/>
      <c r="G257" s="257"/>
      <c r="H257" s="241">
        <v>56432139.580571003</v>
      </c>
      <c r="I257" s="241"/>
      <c r="J257" s="8">
        <v>37447963.4644835</v>
      </c>
      <c r="K257" s="8">
        <v>20242420.819314498</v>
      </c>
      <c r="L257" s="8">
        <v>7260013.2939369297</v>
      </c>
    </row>
    <row r="258" spans="2:12" s="1" customFormat="1" ht="11.1" customHeight="1" x14ac:dyDescent="0.15">
      <c r="B258" s="63">
        <v>44743</v>
      </c>
      <c r="C258" s="64">
        <v>52263</v>
      </c>
      <c r="D258" s="8">
        <v>247</v>
      </c>
      <c r="E258" s="11">
        <v>7520</v>
      </c>
      <c r="F258" s="257"/>
      <c r="G258" s="257"/>
      <c r="H258" s="241">
        <v>54434637.660562001</v>
      </c>
      <c r="I258" s="241"/>
      <c r="J258" s="8">
        <v>36061169.179605097</v>
      </c>
      <c r="K258" s="8">
        <v>19443217.795152299</v>
      </c>
      <c r="L258" s="8">
        <v>6943840.3531258097</v>
      </c>
    </row>
    <row r="259" spans="2:12" s="1" customFormat="1" ht="11.1" customHeight="1" x14ac:dyDescent="0.15">
      <c r="B259" s="63">
        <v>44743</v>
      </c>
      <c r="C259" s="64">
        <v>52291</v>
      </c>
      <c r="D259" s="8">
        <v>248</v>
      </c>
      <c r="E259" s="11">
        <v>7548</v>
      </c>
      <c r="F259" s="257"/>
      <c r="G259" s="257"/>
      <c r="H259" s="241">
        <v>52461614.240399003</v>
      </c>
      <c r="I259" s="241"/>
      <c r="J259" s="8">
        <v>34700860.117971599</v>
      </c>
      <c r="K259" s="8">
        <v>18666792.221581601</v>
      </c>
      <c r="L259" s="8">
        <v>6641042.9807335697</v>
      </c>
    </row>
    <row r="260" spans="2:12" s="1" customFormat="1" ht="11.1" customHeight="1" x14ac:dyDescent="0.15">
      <c r="B260" s="63">
        <v>44743</v>
      </c>
      <c r="C260" s="64">
        <v>52322</v>
      </c>
      <c r="D260" s="8">
        <v>249</v>
      </c>
      <c r="E260" s="11">
        <v>7579</v>
      </c>
      <c r="F260" s="257"/>
      <c r="G260" s="257"/>
      <c r="H260" s="241">
        <v>50529752.811423004</v>
      </c>
      <c r="I260" s="241"/>
      <c r="J260" s="8">
        <v>33366337.833741099</v>
      </c>
      <c r="K260" s="8">
        <v>17903258.788844701</v>
      </c>
      <c r="L260" s="8">
        <v>6342424.50628669</v>
      </c>
    </row>
    <row r="261" spans="2:12" s="1" customFormat="1" ht="11.1" customHeight="1" x14ac:dyDescent="0.15">
      <c r="B261" s="63">
        <v>44743</v>
      </c>
      <c r="C261" s="64">
        <v>52352</v>
      </c>
      <c r="D261" s="8">
        <v>250</v>
      </c>
      <c r="E261" s="11">
        <v>7609</v>
      </c>
      <c r="F261" s="257"/>
      <c r="G261" s="257"/>
      <c r="H261" s="241">
        <v>48537621.949189998</v>
      </c>
      <c r="I261" s="241"/>
      <c r="J261" s="8">
        <v>31998264.507124301</v>
      </c>
      <c r="K261" s="8">
        <v>17126938.492308199</v>
      </c>
      <c r="L261" s="8">
        <v>6042533.1081911102</v>
      </c>
    </row>
    <row r="262" spans="2:12" s="1" customFormat="1" ht="11.1" customHeight="1" x14ac:dyDescent="0.15">
      <c r="B262" s="63">
        <v>44743</v>
      </c>
      <c r="C262" s="64">
        <v>52383</v>
      </c>
      <c r="D262" s="8">
        <v>251</v>
      </c>
      <c r="E262" s="11">
        <v>7640</v>
      </c>
      <c r="F262" s="257"/>
      <c r="G262" s="257"/>
      <c r="H262" s="241">
        <v>46659238.862052999</v>
      </c>
      <c r="I262" s="241"/>
      <c r="J262" s="8">
        <v>30707775.609783102</v>
      </c>
      <c r="K262" s="8">
        <v>16394408.9933546</v>
      </c>
      <c r="L262" s="8">
        <v>5759591.5446056304</v>
      </c>
    </row>
    <row r="263" spans="2:12" s="1" customFormat="1" ht="11.1" customHeight="1" x14ac:dyDescent="0.15">
      <c r="B263" s="63">
        <v>44743</v>
      </c>
      <c r="C263" s="64">
        <v>52413</v>
      </c>
      <c r="D263" s="8">
        <v>252</v>
      </c>
      <c r="E263" s="11">
        <v>7670</v>
      </c>
      <c r="F263" s="257"/>
      <c r="G263" s="257"/>
      <c r="H263" s="241">
        <v>44820249.667993002</v>
      </c>
      <c r="I263" s="241"/>
      <c r="J263" s="8">
        <v>29449067.0079966</v>
      </c>
      <c r="K263" s="8">
        <v>15683706.7859977</v>
      </c>
      <c r="L263" s="8">
        <v>5487325.44124329</v>
      </c>
    </row>
    <row r="264" spans="2:12" s="1" customFormat="1" ht="11.1" customHeight="1" x14ac:dyDescent="0.15">
      <c r="B264" s="63">
        <v>44743</v>
      </c>
      <c r="C264" s="64">
        <v>52444</v>
      </c>
      <c r="D264" s="8">
        <v>253</v>
      </c>
      <c r="E264" s="11">
        <v>7701</v>
      </c>
      <c r="F264" s="257"/>
      <c r="G264" s="257"/>
      <c r="H264" s="241">
        <v>43003557.492154002</v>
      </c>
      <c r="I264" s="241"/>
      <c r="J264" s="8">
        <v>28207489.306212001</v>
      </c>
      <c r="K264" s="8">
        <v>14984273.7696303</v>
      </c>
      <c r="L264" s="8">
        <v>5220406.50805376</v>
      </c>
    </row>
    <row r="265" spans="2:12" s="1" customFormat="1" ht="11.1" customHeight="1" x14ac:dyDescent="0.15">
      <c r="B265" s="63">
        <v>44743</v>
      </c>
      <c r="C265" s="64">
        <v>52475</v>
      </c>
      <c r="D265" s="8">
        <v>254</v>
      </c>
      <c r="E265" s="11">
        <v>7732</v>
      </c>
      <c r="F265" s="257"/>
      <c r="G265" s="257"/>
      <c r="H265" s="241">
        <v>41204070.303283997</v>
      </c>
      <c r="I265" s="241"/>
      <c r="J265" s="8">
        <v>26981304.697282098</v>
      </c>
      <c r="K265" s="8">
        <v>14296453.1804191</v>
      </c>
      <c r="L265" s="8">
        <v>4959678.7726490004</v>
      </c>
    </row>
    <row r="266" spans="2:12" s="1" customFormat="1" ht="11.1" customHeight="1" x14ac:dyDescent="0.15">
      <c r="B266" s="63">
        <v>44743</v>
      </c>
      <c r="C266" s="64">
        <v>52505</v>
      </c>
      <c r="D266" s="8">
        <v>255</v>
      </c>
      <c r="E266" s="11">
        <v>7762</v>
      </c>
      <c r="F266" s="257"/>
      <c r="G266" s="257"/>
      <c r="H266" s="241">
        <v>39433280.146655001</v>
      </c>
      <c r="I266" s="241"/>
      <c r="J266" s="8">
        <v>25779369.503381599</v>
      </c>
      <c r="K266" s="8">
        <v>13625969.693150399</v>
      </c>
      <c r="L266" s="8">
        <v>4707699.6251433296</v>
      </c>
    </row>
    <row r="267" spans="2:12" s="1" customFormat="1" ht="11.1" customHeight="1" x14ac:dyDescent="0.15">
      <c r="B267" s="63">
        <v>44743</v>
      </c>
      <c r="C267" s="64">
        <v>52536</v>
      </c>
      <c r="D267" s="8">
        <v>256</v>
      </c>
      <c r="E267" s="11">
        <v>7793</v>
      </c>
      <c r="F267" s="257"/>
      <c r="G267" s="257"/>
      <c r="H267" s="241">
        <v>37677087.509802997</v>
      </c>
      <c r="I267" s="241"/>
      <c r="J267" s="8">
        <v>24589488.238255899</v>
      </c>
      <c r="K267" s="8">
        <v>12963990.684847601</v>
      </c>
      <c r="L267" s="8">
        <v>4460018.4585121199</v>
      </c>
    </row>
    <row r="268" spans="2:12" s="1" customFormat="1" ht="11.1" customHeight="1" x14ac:dyDescent="0.15">
      <c r="B268" s="63">
        <v>44743</v>
      </c>
      <c r="C268" s="64">
        <v>52566</v>
      </c>
      <c r="D268" s="8">
        <v>257</v>
      </c>
      <c r="E268" s="11">
        <v>7823</v>
      </c>
      <c r="F268" s="257"/>
      <c r="G268" s="257"/>
      <c r="H268" s="241">
        <v>35928275.206006996</v>
      </c>
      <c r="I268" s="241"/>
      <c r="J268" s="8">
        <v>23409659.425153699</v>
      </c>
      <c r="K268" s="8">
        <v>12311588.2598277</v>
      </c>
      <c r="L268" s="8">
        <v>4218209.1760591902</v>
      </c>
    </row>
    <row r="269" spans="2:12" s="1" customFormat="1" ht="11.1" customHeight="1" x14ac:dyDescent="0.15">
      <c r="B269" s="63">
        <v>44743</v>
      </c>
      <c r="C269" s="64">
        <v>52597</v>
      </c>
      <c r="D269" s="8">
        <v>258</v>
      </c>
      <c r="E269" s="11">
        <v>7854</v>
      </c>
      <c r="F269" s="257"/>
      <c r="G269" s="257"/>
      <c r="H269" s="241">
        <v>33965670.521499999</v>
      </c>
      <c r="I269" s="241"/>
      <c r="J269" s="8">
        <v>22093356.389581099</v>
      </c>
      <c r="K269" s="8">
        <v>11589768.9618595</v>
      </c>
      <c r="L269" s="8">
        <v>3954079.7773674401</v>
      </c>
    </row>
    <row r="270" spans="2:12" s="1" customFormat="1" ht="11.1" customHeight="1" x14ac:dyDescent="0.15">
      <c r="B270" s="63">
        <v>44743</v>
      </c>
      <c r="C270" s="64">
        <v>52628</v>
      </c>
      <c r="D270" s="8">
        <v>259</v>
      </c>
      <c r="E270" s="11">
        <v>7885</v>
      </c>
      <c r="F270" s="257"/>
      <c r="G270" s="257"/>
      <c r="H270" s="241">
        <v>32252360.360784002</v>
      </c>
      <c r="I270" s="241"/>
      <c r="J270" s="8">
        <v>20943332.5336565</v>
      </c>
      <c r="K270" s="8">
        <v>10958546.671164701</v>
      </c>
      <c r="L270" s="8">
        <v>3722890.2199282101</v>
      </c>
    </row>
    <row r="271" spans="2:12" s="1" customFormat="1" ht="11.1" customHeight="1" x14ac:dyDescent="0.15">
      <c r="B271" s="63">
        <v>44743</v>
      </c>
      <c r="C271" s="64">
        <v>52657</v>
      </c>
      <c r="D271" s="8">
        <v>260</v>
      </c>
      <c r="E271" s="11">
        <v>7914</v>
      </c>
      <c r="F271" s="257"/>
      <c r="G271" s="257"/>
      <c r="H271" s="241">
        <v>30559774.360371001</v>
      </c>
      <c r="I271" s="241"/>
      <c r="J271" s="8">
        <v>19812750.465711299</v>
      </c>
      <c r="K271" s="8">
        <v>10342306.035659401</v>
      </c>
      <c r="L271" s="8">
        <v>3499614.4448660901</v>
      </c>
    </row>
    <row r="272" spans="2:12" s="1" customFormat="1" ht="11.1" customHeight="1" x14ac:dyDescent="0.15">
      <c r="B272" s="63">
        <v>44743</v>
      </c>
      <c r="C272" s="64">
        <v>52688</v>
      </c>
      <c r="D272" s="8">
        <v>261</v>
      </c>
      <c r="E272" s="11">
        <v>7945</v>
      </c>
      <c r="F272" s="257"/>
      <c r="G272" s="257"/>
      <c r="H272" s="241">
        <v>28883841.352740999</v>
      </c>
      <c r="I272" s="241"/>
      <c r="J272" s="8">
        <v>18694435.535435099</v>
      </c>
      <c r="K272" s="8">
        <v>9733724.8206300605</v>
      </c>
      <c r="L272" s="8">
        <v>3279733.0751118399</v>
      </c>
    </row>
    <row r="273" spans="2:12" s="1" customFormat="1" ht="11.1" customHeight="1" x14ac:dyDescent="0.15">
      <c r="B273" s="63">
        <v>44743</v>
      </c>
      <c r="C273" s="64">
        <v>52718</v>
      </c>
      <c r="D273" s="8">
        <v>262</v>
      </c>
      <c r="E273" s="11">
        <v>7975</v>
      </c>
      <c r="F273" s="257"/>
      <c r="G273" s="257"/>
      <c r="H273" s="241">
        <v>27155678.275421001</v>
      </c>
      <c r="I273" s="241"/>
      <c r="J273" s="8">
        <v>17547070.488861602</v>
      </c>
      <c r="K273" s="8">
        <v>9113833.61669809</v>
      </c>
      <c r="L273" s="8">
        <v>3058275.5632431102</v>
      </c>
    </row>
    <row r="274" spans="2:12" s="1" customFormat="1" ht="11.1" customHeight="1" x14ac:dyDescent="0.15">
      <c r="B274" s="63">
        <v>44743</v>
      </c>
      <c r="C274" s="64">
        <v>52749</v>
      </c>
      <c r="D274" s="8">
        <v>263</v>
      </c>
      <c r="E274" s="11">
        <v>8006</v>
      </c>
      <c r="F274" s="257"/>
      <c r="G274" s="257"/>
      <c r="H274" s="241">
        <v>25544278.845272999</v>
      </c>
      <c r="I274" s="241"/>
      <c r="J274" s="8">
        <v>16477844.1673097</v>
      </c>
      <c r="K274" s="8">
        <v>8536718.4729437698</v>
      </c>
      <c r="L274" s="8">
        <v>2852483.2158325901</v>
      </c>
    </row>
    <row r="275" spans="2:12" s="1" customFormat="1" ht="11.1" customHeight="1" x14ac:dyDescent="0.15">
      <c r="B275" s="63">
        <v>44743</v>
      </c>
      <c r="C275" s="64">
        <v>52779</v>
      </c>
      <c r="D275" s="8">
        <v>264</v>
      </c>
      <c r="E275" s="11">
        <v>8036</v>
      </c>
      <c r="F275" s="257"/>
      <c r="G275" s="257"/>
      <c r="H275" s="241">
        <v>23974856.729961999</v>
      </c>
      <c r="I275" s="241"/>
      <c r="J275" s="8">
        <v>15440072.1683429</v>
      </c>
      <c r="K275" s="8">
        <v>7979389.4317204999</v>
      </c>
      <c r="L275" s="8">
        <v>2655326.2143963799</v>
      </c>
    </row>
    <row r="276" spans="2:12" s="1" customFormat="1" ht="11.1" customHeight="1" x14ac:dyDescent="0.15">
      <c r="B276" s="63">
        <v>44743</v>
      </c>
      <c r="C276" s="64">
        <v>52810</v>
      </c>
      <c r="D276" s="8">
        <v>265</v>
      </c>
      <c r="E276" s="11">
        <v>8067</v>
      </c>
      <c r="F276" s="257"/>
      <c r="G276" s="257"/>
      <c r="H276" s="241">
        <v>22487143.823378999</v>
      </c>
      <c r="I276" s="241"/>
      <c r="J276" s="8">
        <v>14457406.157033</v>
      </c>
      <c r="K276" s="8">
        <v>7452548.4844585499</v>
      </c>
      <c r="L276" s="8">
        <v>2469503.5312050101</v>
      </c>
    </row>
    <row r="277" spans="2:12" s="1" customFormat="1" ht="11.1" customHeight="1" x14ac:dyDescent="0.15">
      <c r="B277" s="63">
        <v>44743</v>
      </c>
      <c r="C277" s="64">
        <v>52841</v>
      </c>
      <c r="D277" s="8">
        <v>266</v>
      </c>
      <c r="E277" s="11">
        <v>8098</v>
      </c>
      <c r="F277" s="257"/>
      <c r="G277" s="257"/>
      <c r="H277" s="241">
        <v>21071571.905696001</v>
      </c>
      <c r="I277" s="241"/>
      <c r="J277" s="8">
        <v>13524331.2067015</v>
      </c>
      <c r="K277" s="8">
        <v>6953833.9980203602</v>
      </c>
      <c r="L277" s="8">
        <v>2294487.94310494</v>
      </c>
    </row>
    <row r="278" spans="2:12" s="1" customFormat="1" ht="11.1" customHeight="1" x14ac:dyDescent="0.15">
      <c r="B278" s="63">
        <v>44743</v>
      </c>
      <c r="C278" s="64">
        <v>52871</v>
      </c>
      <c r="D278" s="8">
        <v>267</v>
      </c>
      <c r="E278" s="11">
        <v>8128</v>
      </c>
      <c r="F278" s="257"/>
      <c r="G278" s="257"/>
      <c r="H278" s="241">
        <v>19747272.077424999</v>
      </c>
      <c r="I278" s="241"/>
      <c r="J278" s="8">
        <v>12653554.3188254</v>
      </c>
      <c r="K278" s="8">
        <v>6490091.5355182895</v>
      </c>
      <c r="L278" s="8">
        <v>2132693.1129312599</v>
      </c>
    </row>
    <row r="279" spans="2:12" s="1" customFormat="1" ht="11.1" customHeight="1" x14ac:dyDescent="0.15">
      <c r="B279" s="63">
        <v>44743</v>
      </c>
      <c r="C279" s="64">
        <v>52902</v>
      </c>
      <c r="D279" s="8">
        <v>268</v>
      </c>
      <c r="E279" s="11">
        <v>8159</v>
      </c>
      <c r="F279" s="257"/>
      <c r="G279" s="257"/>
      <c r="H279" s="241">
        <v>18480940.279815</v>
      </c>
      <c r="I279" s="241"/>
      <c r="J279" s="8">
        <v>11822035.701053601</v>
      </c>
      <c r="K279" s="8">
        <v>6048179.1645638105</v>
      </c>
      <c r="L279" s="8">
        <v>1979059.31930526</v>
      </c>
    </row>
    <row r="280" spans="2:12" s="1" customFormat="1" ht="11.1" customHeight="1" x14ac:dyDescent="0.15">
      <c r="B280" s="63">
        <v>44743</v>
      </c>
      <c r="C280" s="64">
        <v>52932</v>
      </c>
      <c r="D280" s="8">
        <v>269</v>
      </c>
      <c r="E280" s="11">
        <v>8189</v>
      </c>
      <c r="F280" s="257"/>
      <c r="G280" s="257"/>
      <c r="H280" s="241">
        <v>17263938.365784001</v>
      </c>
      <c r="I280" s="241"/>
      <c r="J280" s="8">
        <v>11025407.2494774</v>
      </c>
      <c r="K280" s="8">
        <v>5626739.23401096</v>
      </c>
      <c r="L280" s="8">
        <v>1833610.2840003599</v>
      </c>
    </row>
    <row r="281" spans="2:12" s="1" customFormat="1" ht="11.1" customHeight="1" x14ac:dyDescent="0.15">
      <c r="B281" s="63">
        <v>44743</v>
      </c>
      <c r="C281" s="64">
        <v>52963</v>
      </c>
      <c r="D281" s="8">
        <v>270</v>
      </c>
      <c r="E281" s="11">
        <v>8220</v>
      </c>
      <c r="F281" s="257"/>
      <c r="G281" s="257"/>
      <c r="H281" s="241">
        <v>16134862.081203001</v>
      </c>
      <c r="I281" s="241"/>
      <c r="J281" s="8">
        <v>10286859.300744699</v>
      </c>
      <c r="K281" s="8">
        <v>5236475.0809764098</v>
      </c>
      <c r="L281" s="8">
        <v>1699205.5119528</v>
      </c>
    </row>
    <row r="282" spans="2:12" s="1" customFormat="1" ht="11.1" customHeight="1" x14ac:dyDescent="0.15">
      <c r="B282" s="63">
        <v>44743</v>
      </c>
      <c r="C282" s="64">
        <v>52994</v>
      </c>
      <c r="D282" s="8">
        <v>271</v>
      </c>
      <c r="E282" s="11">
        <v>8251</v>
      </c>
      <c r="F282" s="257"/>
      <c r="G282" s="257"/>
      <c r="H282" s="241">
        <v>15026901.096968999</v>
      </c>
      <c r="I282" s="241"/>
      <c r="J282" s="8">
        <v>9564224.2285019998</v>
      </c>
      <c r="K282" s="8">
        <v>4856239.3494181205</v>
      </c>
      <c r="L282" s="8">
        <v>1569146.78104849</v>
      </c>
    </row>
    <row r="283" spans="2:12" s="1" customFormat="1" ht="11.1" customHeight="1" x14ac:dyDescent="0.15">
      <c r="B283" s="63">
        <v>44743</v>
      </c>
      <c r="C283" s="64">
        <v>53022</v>
      </c>
      <c r="D283" s="8">
        <v>272</v>
      </c>
      <c r="E283" s="11">
        <v>8279</v>
      </c>
      <c r="F283" s="257"/>
      <c r="G283" s="257"/>
      <c r="H283" s="241">
        <v>13936048.17309</v>
      </c>
      <c r="I283" s="241"/>
      <c r="J283" s="8">
        <v>8856335.9681054894</v>
      </c>
      <c r="K283" s="8">
        <v>4486477.9095754698</v>
      </c>
      <c r="L283" s="8">
        <v>1444122.4900420101</v>
      </c>
    </row>
    <row r="284" spans="2:12" s="1" customFormat="1" ht="11.1" customHeight="1" x14ac:dyDescent="0.15">
      <c r="B284" s="63">
        <v>44743</v>
      </c>
      <c r="C284" s="64">
        <v>53053</v>
      </c>
      <c r="D284" s="8">
        <v>273</v>
      </c>
      <c r="E284" s="11">
        <v>8310</v>
      </c>
      <c r="F284" s="257"/>
      <c r="G284" s="257"/>
      <c r="H284" s="241">
        <v>12862301.589555999</v>
      </c>
      <c r="I284" s="241"/>
      <c r="J284" s="8">
        <v>8160108.09810057</v>
      </c>
      <c r="K284" s="8">
        <v>4123266.97189698</v>
      </c>
      <c r="L284" s="8">
        <v>1321589.4790296</v>
      </c>
    </row>
    <row r="285" spans="2:12" s="1" customFormat="1" ht="11.1" customHeight="1" x14ac:dyDescent="0.15">
      <c r="B285" s="63">
        <v>44743</v>
      </c>
      <c r="C285" s="64">
        <v>53083</v>
      </c>
      <c r="D285" s="8">
        <v>274</v>
      </c>
      <c r="E285" s="11">
        <v>8340</v>
      </c>
      <c r="F285" s="257"/>
      <c r="G285" s="257"/>
      <c r="H285" s="241">
        <v>11821246.056382</v>
      </c>
      <c r="I285" s="241"/>
      <c r="J285" s="8">
        <v>7487331.1401531203</v>
      </c>
      <c r="K285" s="8">
        <v>3774003.9605707699</v>
      </c>
      <c r="L285" s="8">
        <v>1204685.1376320601</v>
      </c>
    </row>
    <row r="286" spans="2:12" s="1" customFormat="1" ht="11.1" customHeight="1" x14ac:dyDescent="0.15">
      <c r="B286" s="63">
        <v>44743</v>
      </c>
      <c r="C286" s="64">
        <v>53114</v>
      </c>
      <c r="D286" s="8">
        <v>275</v>
      </c>
      <c r="E286" s="11">
        <v>8371</v>
      </c>
      <c r="F286" s="257"/>
      <c r="G286" s="257"/>
      <c r="H286" s="241">
        <v>10841771.233555</v>
      </c>
      <c r="I286" s="241"/>
      <c r="J286" s="8">
        <v>6855305.3204472996</v>
      </c>
      <c r="K286" s="8">
        <v>3446642.2354327901</v>
      </c>
      <c r="L286" s="8">
        <v>1095529.3724123801</v>
      </c>
    </row>
    <row r="287" spans="2:12" s="1" customFormat="1" ht="11.1" customHeight="1" x14ac:dyDescent="0.15">
      <c r="B287" s="63">
        <v>44743</v>
      </c>
      <c r="C287" s="64">
        <v>53144</v>
      </c>
      <c r="D287" s="8">
        <v>276</v>
      </c>
      <c r="E287" s="11">
        <v>8401</v>
      </c>
      <c r="F287" s="257"/>
      <c r="G287" s="257"/>
      <c r="H287" s="241">
        <v>9904637.52819</v>
      </c>
      <c r="I287" s="241"/>
      <c r="J287" s="8">
        <v>6252471.3428399302</v>
      </c>
      <c r="K287" s="8">
        <v>3135818.2310714899</v>
      </c>
      <c r="L287" s="8">
        <v>992646.88608803297</v>
      </c>
    </row>
    <row r="288" spans="2:12" s="1" customFormat="1" ht="11.1" customHeight="1" x14ac:dyDescent="0.15">
      <c r="B288" s="63">
        <v>44743</v>
      </c>
      <c r="C288" s="64">
        <v>53175</v>
      </c>
      <c r="D288" s="8">
        <v>277</v>
      </c>
      <c r="E288" s="11">
        <v>8432</v>
      </c>
      <c r="F288" s="257"/>
      <c r="G288" s="257"/>
      <c r="H288" s="241">
        <v>8995896.5028290004</v>
      </c>
      <c r="I288" s="241"/>
      <c r="J288" s="8">
        <v>5669181.3866600599</v>
      </c>
      <c r="K288" s="8">
        <v>2836048.2563139801</v>
      </c>
      <c r="L288" s="8">
        <v>893951.87510610197</v>
      </c>
    </row>
    <row r="289" spans="2:12" s="1" customFormat="1" ht="11.1" customHeight="1" x14ac:dyDescent="0.15">
      <c r="B289" s="63">
        <v>44743</v>
      </c>
      <c r="C289" s="64">
        <v>53206</v>
      </c>
      <c r="D289" s="8">
        <v>278</v>
      </c>
      <c r="E289" s="11">
        <v>8463</v>
      </c>
      <c r="F289" s="257"/>
      <c r="G289" s="257"/>
      <c r="H289" s="241">
        <v>8103124.2974739997</v>
      </c>
      <c r="I289" s="241"/>
      <c r="J289" s="8">
        <v>5097898.4741521198</v>
      </c>
      <c r="K289" s="8">
        <v>2543774.08572987</v>
      </c>
      <c r="L289" s="8">
        <v>798427.85830605298</v>
      </c>
    </row>
    <row r="290" spans="2:12" s="1" customFormat="1" ht="11.1" customHeight="1" x14ac:dyDescent="0.15">
      <c r="B290" s="63">
        <v>44743</v>
      </c>
      <c r="C290" s="64">
        <v>53236</v>
      </c>
      <c r="D290" s="8">
        <v>279</v>
      </c>
      <c r="E290" s="11">
        <v>8493</v>
      </c>
      <c r="F290" s="257"/>
      <c r="G290" s="257"/>
      <c r="H290" s="241">
        <v>7255326.352124</v>
      </c>
      <c r="I290" s="241"/>
      <c r="J290" s="8">
        <v>4557033.21393965</v>
      </c>
      <c r="K290" s="8">
        <v>2268293.86322803</v>
      </c>
      <c r="L290" s="8">
        <v>709042.95175849204</v>
      </c>
    </row>
    <row r="291" spans="2:12" s="1" customFormat="1" ht="11.1" customHeight="1" x14ac:dyDescent="0.15">
      <c r="B291" s="63">
        <v>44743</v>
      </c>
      <c r="C291" s="64">
        <v>53267</v>
      </c>
      <c r="D291" s="8">
        <v>280</v>
      </c>
      <c r="E291" s="11">
        <v>8524</v>
      </c>
      <c r="F291" s="257"/>
      <c r="G291" s="257"/>
      <c r="H291" s="241">
        <v>6442797.1467779996</v>
      </c>
      <c r="I291" s="241"/>
      <c r="J291" s="8">
        <v>4039824.3117519999</v>
      </c>
      <c r="K291" s="8">
        <v>2005735.6567874099</v>
      </c>
      <c r="L291" s="8">
        <v>624314.67176918196</v>
      </c>
    </row>
    <row r="292" spans="2:12" s="1" customFormat="1" ht="11.1" customHeight="1" x14ac:dyDescent="0.15">
      <c r="B292" s="63">
        <v>44743</v>
      </c>
      <c r="C292" s="64">
        <v>53297</v>
      </c>
      <c r="D292" s="8">
        <v>281</v>
      </c>
      <c r="E292" s="11">
        <v>8554</v>
      </c>
      <c r="F292" s="257"/>
      <c r="G292" s="257"/>
      <c r="H292" s="241">
        <v>5658330.9514389997</v>
      </c>
      <c r="I292" s="241"/>
      <c r="J292" s="8">
        <v>3542117.1977615799</v>
      </c>
      <c r="K292" s="8">
        <v>1754300.1908142399</v>
      </c>
      <c r="L292" s="8">
        <v>543813.31904742494</v>
      </c>
    </row>
    <row r="293" spans="2:12" s="1" customFormat="1" ht="11.1" customHeight="1" x14ac:dyDescent="0.15">
      <c r="B293" s="63">
        <v>44743</v>
      </c>
      <c r="C293" s="64">
        <v>53328</v>
      </c>
      <c r="D293" s="8">
        <v>282</v>
      </c>
      <c r="E293" s="11">
        <v>8585</v>
      </c>
      <c r="F293" s="257"/>
      <c r="G293" s="257"/>
      <c r="H293" s="241">
        <v>4916784.6661029998</v>
      </c>
      <c r="I293" s="241"/>
      <c r="J293" s="8">
        <v>3072688.59676506</v>
      </c>
      <c r="K293" s="8">
        <v>1517936.5753853</v>
      </c>
      <c r="L293" s="8">
        <v>468550.25079742598</v>
      </c>
    </row>
    <row r="294" spans="2:12" s="1" customFormat="1" ht="11.1" customHeight="1" x14ac:dyDescent="0.15">
      <c r="B294" s="63">
        <v>44743</v>
      </c>
      <c r="C294" s="64">
        <v>53359</v>
      </c>
      <c r="D294" s="8">
        <v>283</v>
      </c>
      <c r="E294" s="11">
        <v>8616</v>
      </c>
      <c r="F294" s="257"/>
      <c r="G294" s="257"/>
      <c r="H294" s="241">
        <v>4209267.4707730003</v>
      </c>
      <c r="I294" s="241"/>
      <c r="J294" s="8">
        <v>2626072.20106147</v>
      </c>
      <c r="K294" s="8">
        <v>1294004.6357823</v>
      </c>
      <c r="L294" s="8">
        <v>397736.09073005198</v>
      </c>
    </row>
    <row r="295" spans="2:12" s="1" customFormat="1" ht="11.1" customHeight="1" x14ac:dyDescent="0.15">
      <c r="B295" s="63">
        <v>44743</v>
      </c>
      <c r="C295" s="64">
        <v>53387</v>
      </c>
      <c r="D295" s="8">
        <v>284</v>
      </c>
      <c r="E295" s="11">
        <v>8644</v>
      </c>
      <c r="F295" s="257"/>
      <c r="G295" s="257"/>
      <c r="H295" s="241">
        <v>3542497.2354489998</v>
      </c>
      <c r="I295" s="241"/>
      <c r="J295" s="8">
        <v>2206702.47579059</v>
      </c>
      <c r="K295" s="8">
        <v>1084860.9283992499</v>
      </c>
      <c r="L295" s="8">
        <v>332175.99769253802</v>
      </c>
    </row>
    <row r="296" spans="2:12" s="1" customFormat="1" ht="11.1" customHeight="1" x14ac:dyDescent="0.15">
      <c r="B296" s="63">
        <v>44743</v>
      </c>
      <c r="C296" s="64">
        <v>53418</v>
      </c>
      <c r="D296" s="8">
        <v>285</v>
      </c>
      <c r="E296" s="11">
        <v>8675</v>
      </c>
      <c r="F296" s="257"/>
      <c r="G296" s="257"/>
      <c r="H296" s="241">
        <v>2941394.8301269999</v>
      </c>
      <c r="I296" s="241"/>
      <c r="J296" s="8">
        <v>1829154.39999449</v>
      </c>
      <c r="K296" s="8">
        <v>896963.44671425398</v>
      </c>
      <c r="L296" s="8">
        <v>273479.98307407199</v>
      </c>
    </row>
    <row r="297" spans="2:12" s="1" customFormat="1" ht="11.1" customHeight="1" x14ac:dyDescent="0.15">
      <c r="B297" s="63">
        <v>44743</v>
      </c>
      <c r="C297" s="64">
        <v>53448</v>
      </c>
      <c r="D297" s="8">
        <v>286</v>
      </c>
      <c r="E297" s="11">
        <v>8705</v>
      </c>
      <c r="F297" s="257"/>
      <c r="G297" s="257"/>
      <c r="H297" s="241">
        <v>2376649.0348120001</v>
      </c>
      <c r="I297" s="241"/>
      <c r="J297" s="8">
        <v>1475532.07601622</v>
      </c>
      <c r="K297" s="8">
        <v>721776.60486433003</v>
      </c>
      <c r="L297" s="8">
        <v>219164.23501914501</v>
      </c>
    </row>
    <row r="298" spans="2:12" s="1" customFormat="1" ht="11.1" customHeight="1" x14ac:dyDescent="0.15">
      <c r="B298" s="63">
        <v>44743</v>
      </c>
      <c r="C298" s="64">
        <v>53479</v>
      </c>
      <c r="D298" s="8">
        <v>287</v>
      </c>
      <c r="E298" s="11">
        <v>8736</v>
      </c>
      <c r="F298" s="257"/>
      <c r="G298" s="257"/>
      <c r="H298" s="241">
        <v>1911820.387447</v>
      </c>
      <c r="I298" s="241"/>
      <c r="J298" s="8">
        <v>1184932.1124593299</v>
      </c>
      <c r="K298" s="8">
        <v>578151.56868730695</v>
      </c>
      <c r="L298" s="8">
        <v>174809.57252417499</v>
      </c>
    </row>
    <row r="299" spans="2:12" s="1" customFormat="1" ht="11.1" customHeight="1" x14ac:dyDescent="0.15">
      <c r="B299" s="63">
        <v>44743</v>
      </c>
      <c r="C299" s="64">
        <v>53509</v>
      </c>
      <c r="D299" s="8">
        <v>288</v>
      </c>
      <c r="E299" s="11">
        <v>8766</v>
      </c>
      <c r="F299" s="257"/>
      <c r="G299" s="257"/>
      <c r="H299" s="241">
        <v>1603074.12</v>
      </c>
      <c r="I299" s="241"/>
      <c r="J299" s="8">
        <v>991942.60493262205</v>
      </c>
      <c r="K299" s="8">
        <v>482796.98617897398</v>
      </c>
      <c r="L299" s="8">
        <v>145379.82317640999</v>
      </c>
    </row>
    <row r="300" spans="2:12" s="1" customFormat="1" ht="11.1" customHeight="1" x14ac:dyDescent="0.15">
      <c r="B300" s="63">
        <v>44743</v>
      </c>
      <c r="C300" s="64">
        <v>53540</v>
      </c>
      <c r="D300" s="8">
        <v>289</v>
      </c>
      <c r="E300" s="11">
        <v>8797</v>
      </c>
      <c r="F300" s="257"/>
      <c r="G300" s="257"/>
      <c r="H300" s="241">
        <v>1344622.59</v>
      </c>
      <c r="I300" s="241"/>
      <c r="J300" s="8">
        <v>830608.02621397597</v>
      </c>
      <c r="K300" s="8">
        <v>403244.28646957898</v>
      </c>
      <c r="L300" s="8">
        <v>120910.61442557701</v>
      </c>
    </row>
    <row r="301" spans="2:12" s="1" customFormat="1" ht="11.1" customHeight="1" x14ac:dyDescent="0.15">
      <c r="B301" s="63">
        <v>44743</v>
      </c>
      <c r="C301" s="64">
        <v>53571</v>
      </c>
      <c r="D301" s="8">
        <v>290</v>
      </c>
      <c r="E301" s="11">
        <v>8828</v>
      </c>
      <c r="F301" s="257"/>
      <c r="G301" s="257"/>
      <c r="H301" s="241">
        <v>1098392.1000000001</v>
      </c>
      <c r="I301" s="241"/>
      <c r="J301" s="8">
        <v>677354.31204429304</v>
      </c>
      <c r="K301" s="8">
        <v>328006.22954160901</v>
      </c>
      <c r="L301" s="8">
        <v>97934.321093151695</v>
      </c>
    </row>
    <row r="302" spans="2:12" s="1" customFormat="1" ht="11.1" customHeight="1" x14ac:dyDescent="0.15">
      <c r="B302" s="63">
        <v>44743</v>
      </c>
      <c r="C302" s="64">
        <v>53601</v>
      </c>
      <c r="D302" s="8">
        <v>291</v>
      </c>
      <c r="E302" s="11">
        <v>8858</v>
      </c>
      <c r="F302" s="257"/>
      <c r="G302" s="257"/>
      <c r="H302" s="241">
        <v>893185.43</v>
      </c>
      <c r="I302" s="241"/>
      <c r="J302" s="8">
        <v>549903.76058259595</v>
      </c>
      <c r="K302" s="8">
        <v>265633.38040936599</v>
      </c>
      <c r="L302" s="8">
        <v>78986.261293947304</v>
      </c>
    </row>
    <row r="303" spans="2:12" s="1" customFormat="1" ht="11.1" customHeight="1" x14ac:dyDescent="0.15">
      <c r="B303" s="63">
        <v>44743</v>
      </c>
      <c r="C303" s="64">
        <v>53632</v>
      </c>
      <c r="D303" s="8">
        <v>292</v>
      </c>
      <c r="E303" s="11">
        <v>8889</v>
      </c>
      <c r="F303" s="257"/>
      <c r="G303" s="257"/>
      <c r="H303" s="241">
        <v>738014.84</v>
      </c>
      <c r="I303" s="241"/>
      <c r="J303" s="8">
        <v>453599.88246402697</v>
      </c>
      <c r="K303" s="8">
        <v>218556.12681622399</v>
      </c>
      <c r="L303" s="8">
        <v>64712.550025430399</v>
      </c>
    </row>
    <row r="304" spans="2:12" s="1" customFormat="1" ht="11.1" customHeight="1" x14ac:dyDescent="0.15">
      <c r="B304" s="63">
        <v>44743</v>
      </c>
      <c r="C304" s="64">
        <v>53662</v>
      </c>
      <c r="D304" s="8">
        <v>293</v>
      </c>
      <c r="E304" s="11">
        <v>8919</v>
      </c>
      <c r="F304" s="257"/>
      <c r="G304" s="257"/>
      <c r="H304" s="241">
        <v>611672.93000000005</v>
      </c>
      <c r="I304" s="241"/>
      <c r="J304" s="8">
        <v>375330.329389702</v>
      </c>
      <c r="K304" s="8">
        <v>180398.73155298299</v>
      </c>
      <c r="L304" s="8">
        <v>53195.523979218298</v>
      </c>
    </row>
    <row r="305" spans="2:12" s="1" customFormat="1" ht="11.1" customHeight="1" x14ac:dyDescent="0.15">
      <c r="B305" s="63">
        <v>44743</v>
      </c>
      <c r="C305" s="64">
        <v>53693</v>
      </c>
      <c r="D305" s="8">
        <v>294</v>
      </c>
      <c r="E305" s="11">
        <v>8950</v>
      </c>
      <c r="F305" s="257"/>
      <c r="G305" s="257"/>
      <c r="H305" s="241">
        <v>518709.31</v>
      </c>
      <c r="I305" s="241"/>
      <c r="J305" s="8">
        <v>317746.82598820899</v>
      </c>
      <c r="K305" s="8">
        <v>152333.39932859101</v>
      </c>
      <c r="L305" s="8">
        <v>44729.430076019897</v>
      </c>
    </row>
    <row r="306" spans="2:12" s="1" customFormat="1" ht="11.1" customHeight="1" x14ac:dyDescent="0.15">
      <c r="B306" s="63">
        <v>44743</v>
      </c>
      <c r="C306" s="64">
        <v>53724</v>
      </c>
      <c r="D306" s="8">
        <v>295</v>
      </c>
      <c r="E306" s="11">
        <v>8981</v>
      </c>
      <c r="F306" s="257"/>
      <c r="G306" s="257"/>
      <c r="H306" s="241">
        <v>464913.8</v>
      </c>
      <c r="I306" s="241"/>
      <c r="J306" s="8">
        <v>284310.169741133</v>
      </c>
      <c r="K306" s="8">
        <v>135956.632796816</v>
      </c>
      <c r="L306" s="8">
        <v>39751.658304288103</v>
      </c>
    </row>
    <row r="307" spans="2:12" s="1" customFormat="1" ht="11.1" customHeight="1" x14ac:dyDescent="0.15">
      <c r="B307" s="63">
        <v>44743</v>
      </c>
      <c r="C307" s="64">
        <v>53752</v>
      </c>
      <c r="D307" s="8">
        <v>296</v>
      </c>
      <c r="E307" s="11">
        <v>9009</v>
      </c>
      <c r="F307" s="257"/>
      <c r="G307" s="257"/>
      <c r="H307" s="241">
        <v>436492.37</v>
      </c>
      <c r="I307" s="241"/>
      <c r="J307" s="8">
        <v>266520.57200020098</v>
      </c>
      <c r="K307" s="8">
        <v>127156.878512269</v>
      </c>
      <c r="L307" s="8">
        <v>37036.481370895803</v>
      </c>
    </row>
    <row r="308" spans="2:12" s="1" customFormat="1" ht="11.1" customHeight="1" x14ac:dyDescent="0.15">
      <c r="B308" s="63">
        <v>44743</v>
      </c>
      <c r="C308" s="64">
        <v>53783</v>
      </c>
      <c r="D308" s="8">
        <v>297</v>
      </c>
      <c r="E308" s="11">
        <v>9040</v>
      </c>
      <c r="F308" s="257"/>
      <c r="G308" s="257"/>
      <c r="H308" s="241">
        <v>420596.67</v>
      </c>
      <c r="I308" s="241"/>
      <c r="J308" s="8">
        <v>256379.141597318</v>
      </c>
      <c r="K308" s="8">
        <v>122007.324475756</v>
      </c>
      <c r="L308" s="8">
        <v>35386.074292516001</v>
      </c>
    </row>
    <row r="309" spans="2:12" s="1" customFormat="1" ht="11.1" customHeight="1" x14ac:dyDescent="0.15">
      <c r="B309" s="63">
        <v>44743</v>
      </c>
      <c r="C309" s="64">
        <v>53813</v>
      </c>
      <c r="D309" s="8">
        <v>298</v>
      </c>
      <c r="E309" s="11">
        <v>9070</v>
      </c>
      <c r="F309" s="257"/>
      <c r="G309" s="257"/>
      <c r="H309" s="241">
        <v>408099.6</v>
      </c>
      <c r="I309" s="241"/>
      <c r="J309" s="8">
        <v>248353.10190931999</v>
      </c>
      <c r="K309" s="8">
        <v>117896.950091142</v>
      </c>
      <c r="L309" s="8">
        <v>34053.765045971602</v>
      </c>
    </row>
    <row r="310" spans="2:12" s="1" customFormat="1" ht="11.1" customHeight="1" x14ac:dyDescent="0.15">
      <c r="B310" s="63">
        <v>44743</v>
      </c>
      <c r="C310" s="64">
        <v>53844</v>
      </c>
      <c r="D310" s="8">
        <v>299</v>
      </c>
      <c r="E310" s="11">
        <v>9101</v>
      </c>
      <c r="F310" s="257"/>
      <c r="G310" s="257"/>
      <c r="H310" s="241">
        <v>395582.48</v>
      </c>
      <c r="I310" s="241"/>
      <c r="J310" s="8">
        <v>240327.37754245201</v>
      </c>
      <c r="K310" s="8">
        <v>113796.87134513901</v>
      </c>
      <c r="L310" s="8">
        <v>32730.2638654558</v>
      </c>
    </row>
    <row r="311" spans="2:12" s="1" customFormat="1" ht="11.1" customHeight="1" x14ac:dyDescent="0.15">
      <c r="B311" s="63">
        <v>44743</v>
      </c>
      <c r="C311" s="64">
        <v>53874</v>
      </c>
      <c r="D311" s="8">
        <v>300</v>
      </c>
      <c r="E311" s="11">
        <v>9131</v>
      </c>
      <c r="F311" s="257"/>
      <c r="G311" s="257"/>
      <c r="H311" s="241">
        <v>383045.33</v>
      </c>
      <c r="I311" s="241"/>
      <c r="J311" s="8">
        <v>232328.73667570899</v>
      </c>
      <c r="K311" s="8">
        <v>109738.690312455</v>
      </c>
      <c r="L311" s="8">
        <v>31433.6664690818</v>
      </c>
    </row>
    <row r="312" spans="2:12" s="1" customFormat="1" ht="11.1" customHeight="1" x14ac:dyDescent="0.15">
      <c r="B312" s="63">
        <v>44743</v>
      </c>
      <c r="C312" s="64">
        <v>53905</v>
      </c>
      <c r="D312" s="8">
        <v>301</v>
      </c>
      <c r="E312" s="11">
        <v>9162</v>
      </c>
      <c r="F312" s="257"/>
      <c r="G312" s="257"/>
      <c r="H312" s="241">
        <v>370488.13</v>
      </c>
      <c r="I312" s="241"/>
      <c r="J312" s="8">
        <v>224331.28100021699</v>
      </c>
      <c r="K312" s="8">
        <v>105691.672667076</v>
      </c>
      <c r="L312" s="8">
        <v>30146.205727767199</v>
      </c>
    </row>
    <row r="313" spans="2:12" s="1" customFormat="1" ht="11.1" customHeight="1" x14ac:dyDescent="0.15">
      <c r="B313" s="63">
        <v>44743</v>
      </c>
      <c r="C313" s="64">
        <v>53936</v>
      </c>
      <c r="D313" s="8">
        <v>302</v>
      </c>
      <c r="E313" s="11">
        <v>9193</v>
      </c>
      <c r="F313" s="257"/>
      <c r="G313" s="257"/>
      <c r="H313" s="241">
        <v>357907.15</v>
      </c>
      <c r="I313" s="241"/>
      <c r="J313" s="8">
        <v>216345.91113100501</v>
      </c>
      <c r="K313" s="8">
        <v>101670.20967882199</v>
      </c>
      <c r="L313" s="8">
        <v>28876.3452939573</v>
      </c>
    </row>
    <row r="314" spans="2:12" s="1" customFormat="1" ht="11.1" customHeight="1" x14ac:dyDescent="0.15">
      <c r="B314" s="63">
        <v>44743</v>
      </c>
      <c r="C314" s="64">
        <v>53966</v>
      </c>
      <c r="D314" s="8">
        <v>303</v>
      </c>
      <c r="E314" s="11">
        <v>9223</v>
      </c>
      <c r="F314" s="257"/>
      <c r="G314" s="257"/>
      <c r="H314" s="241">
        <v>346081.15</v>
      </c>
      <c r="I314" s="241"/>
      <c r="J314" s="8">
        <v>208854.01219022801</v>
      </c>
      <c r="K314" s="8">
        <v>97907.873405817896</v>
      </c>
      <c r="L314" s="8">
        <v>27693.778109938801</v>
      </c>
    </row>
    <row r="315" spans="2:12" s="1" customFormat="1" ht="11.1" customHeight="1" x14ac:dyDescent="0.15">
      <c r="B315" s="63">
        <v>44743</v>
      </c>
      <c r="C315" s="64">
        <v>53997</v>
      </c>
      <c r="D315" s="8">
        <v>304</v>
      </c>
      <c r="E315" s="11">
        <v>9254</v>
      </c>
      <c r="F315" s="257"/>
      <c r="G315" s="257"/>
      <c r="H315" s="241">
        <v>334236.07</v>
      </c>
      <c r="I315" s="241"/>
      <c r="J315" s="8">
        <v>201363.602650268</v>
      </c>
      <c r="K315" s="8">
        <v>94156.403314068404</v>
      </c>
      <c r="L315" s="8">
        <v>26519.850447802</v>
      </c>
    </row>
    <row r="316" spans="2:12" s="1" customFormat="1" ht="11.1" customHeight="1" x14ac:dyDescent="0.15">
      <c r="B316" s="63">
        <v>44743</v>
      </c>
      <c r="C316" s="64">
        <v>54027</v>
      </c>
      <c r="D316" s="8">
        <v>305</v>
      </c>
      <c r="E316" s="11">
        <v>9284</v>
      </c>
      <c r="F316" s="257"/>
      <c r="G316" s="257"/>
      <c r="H316" s="241">
        <v>322813.96999999997</v>
      </c>
      <c r="I316" s="241"/>
      <c r="J316" s="8">
        <v>194163.02866682099</v>
      </c>
      <c r="K316" s="8">
        <v>90566.001263944505</v>
      </c>
      <c r="L316" s="8">
        <v>25404.022368405502</v>
      </c>
    </row>
    <row r="317" spans="2:12" s="1" customFormat="1" ht="11.1" customHeight="1" x14ac:dyDescent="0.15">
      <c r="B317" s="63">
        <v>44743</v>
      </c>
      <c r="C317" s="64">
        <v>54058</v>
      </c>
      <c r="D317" s="8">
        <v>306</v>
      </c>
      <c r="E317" s="11">
        <v>9315</v>
      </c>
      <c r="F317" s="257"/>
      <c r="G317" s="257"/>
      <c r="H317" s="241">
        <v>311788</v>
      </c>
      <c r="I317" s="241"/>
      <c r="J317" s="8">
        <v>187213.167877539</v>
      </c>
      <c r="K317" s="8">
        <v>87102.203153398295</v>
      </c>
      <c r="L317" s="8">
        <v>24328.932490902898</v>
      </c>
    </row>
    <row r="318" spans="2:12" s="1" customFormat="1" ht="11.1" customHeight="1" x14ac:dyDescent="0.15">
      <c r="B318" s="63">
        <v>44743</v>
      </c>
      <c r="C318" s="64">
        <v>54089</v>
      </c>
      <c r="D318" s="8">
        <v>307</v>
      </c>
      <c r="E318" s="11">
        <v>9346</v>
      </c>
      <c r="F318" s="257"/>
      <c r="G318" s="257"/>
      <c r="H318" s="241">
        <v>300744.81</v>
      </c>
      <c r="I318" s="241"/>
      <c r="J318" s="8">
        <v>180276.00128677001</v>
      </c>
      <c r="K318" s="8">
        <v>83661.328616418003</v>
      </c>
      <c r="L318" s="8">
        <v>23268.869825419999</v>
      </c>
    </row>
    <row r="319" spans="2:12" s="1" customFormat="1" ht="11.1" customHeight="1" x14ac:dyDescent="0.15">
      <c r="B319" s="63">
        <v>44743</v>
      </c>
      <c r="C319" s="64">
        <v>54118</v>
      </c>
      <c r="D319" s="8">
        <v>308</v>
      </c>
      <c r="E319" s="11">
        <v>9375</v>
      </c>
      <c r="F319" s="257"/>
      <c r="G319" s="257"/>
      <c r="H319" s="241">
        <v>289684.32</v>
      </c>
      <c r="I319" s="241"/>
      <c r="J319" s="8">
        <v>173370.46143873199</v>
      </c>
      <c r="K319" s="8">
        <v>80265.217656119901</v>
      </c>
      <c r="L319" s="8">
        <v>22235.836283440702</v>
      </c>
    </row>
    <row r="320" spans="2:12" s="1" customFormat="1" ht="11.1" customHeight="1" x14ac:dyDescent="0.15">
      <c r="B320" s="63">
        <v>44743</v>
      </c>
      <c r="C320" s="64">
        <v>54149</v>
      </c>
      <c r="D320" s="8">
        <v>309</v>
      </c>
      <c r="E320" s="11">
        <v>9406</v>
      </c>
      <c r="F320" s="257"/>
      <c r="G320" s="257"/>
      <c r="H320" s="241">
        <v>278606.52</v>
      </c>
      <c r="I320" s="241"/>
      <c r="J320" s="8">
        <v>166457.808026224</v>
      </c>
      <c r="K320" s="8">
        <v>76868.878860907702</v>
      </c>
      <c r="L320" s="8">
        <v>21204.7543923472</v>
      </c>
    </row>
    <row r="321" spans="2:12" s="1" customFormat="1" ht="11.1" customHeight="1" x14ac:dyDescent="0.15">
      <c r="B321" s="63">
        <v>44743</v>
      </c>
      <c r="C321" s="64">
        <v>54179</v>
      </c>
      <c r="D321" s="8">
        <v>310</v>
      </c>
      <c r="E321" s="11">
        <v>9436</v>
      </c>
      <c r="F321" s="257"/>
      <c r="G321" s="257"/>
      <c r="H321" s="241">
        <v>267511.37</v>
      </c>
      <c r="I321" s="241"/>
      <c r="J321" s="8">
        <v>159566.49356671699</v>
      </c>
      <c r="K321" s="8">
        <v>73505.162907327103</v>
      </c>
      <c r="L321" s="8">
        <v>20193.733826813099</v>
      </c>
    </row>
    <row r="322" spans="2:12" s="1" customFormat="1" ht="11.1" customHeight="1" x14ac:dyDescent="0.15">
      <c r="B322" s="63">
        <v>44743</v>
      </c>
      <c r="C322" s="64">
        <v>54210</v>
      </c>
      <c r="D322" s="8">
        <v>311</v>
      </c>
      <c r="E322" s="11">
        <v>9467</v>
      </c>
      <c r="F322" s="257"/>
      <c r="G322" s="257"/>
      <c r="H322" s="241">
        <v>256398.86</v>
      </c>
      <c r="I322" s="241"/>
      <c r="J322" s="8">
        <v>152678.65486906201</v>
      </c>
      <c r="K322" s="8">
        <v>70153.373621536797</v>
      </c>
      <c r="L322" s="8">
        <v>19191.2809544843</v>
      </c>
    </row>
    <row r="323" spans="2:12" s="1" customFormat="1" ht="11.1" customHeight="1" x14ac:dyDescent="0.15">
      <c r="B323" s="63">
        <v>44743</v>
      </c>
      <c r="C323" s="64">
        <v>54240</v>
      </c>
      <c r="D323" s="8">
        <v>312</v>
      </c>
      <c r="E323" s="11">
        <v>9497</v>
      </c>
      <c r="F323" s="257"/>
      <c r="G323" s="257"/>
      <c r="H323" s="241">
        <v>245268.93</v>
      </c>
      <c r="I323" s="241"/>
      <c r="J323" s="8">
        <v>145811.350364554</v>
      </c>
      <c r="K323" s="8">
        <v>66833.058295091498</v>
      </c>
      <c r="L323" s="8">
        <v>18208.024165767201</v>
      </c>
    </row>
    <row r="324" spans="2:12" s="1" customFormat="1" ht="11.1" customHeight="1" x14ac:dyDescent="0.15">
      <c r="B324" s="63">
        <v>44743</v>
      </c>
      <c r="C324" s="64">
        <v>54271</v>
      </c>
      <c r="D324" s="8">
        <v>313</v>
      </c>
      <c r="E324" s="11">
        <v>9528</v>
      </c>
      <c r="F324" s="257"/>
      <c r="G324" s="257"/>
      <c r="H324" s="241">
        <v>234121.53</v>
      </c>
      <c r="I324" s="241"/>
      <c r="J324" s="8">
        <v>138948.20099239299</v>
      </c>
      <c r="K324" s="8">
        <v>63525.343789929197</v>
      </c>
      <c r="L324" s="8">
        <v>17233.565128364</v>
      </c>
    </row>
    <row r="325" spans="2:12" s="1" customFormat="1" ht="11.1" customHeight="1" x14ac:dyDescent="0.15">
      <c r="B325" s="63">
        <v>44743</v>
      </c>
      <c r="C325" s="64">
        <v>54302</v>
      </c>
      <c r="D325" s="8">
        <v>314</v>
      </c>
      <c r="E325" s="11">
        <v>9559</v>
      </c>
      <c r="F325" s="257"/>
      <c r="G325" s="257"/>
      <c r="H325" s="241">
        <v>222956.66</v>
      </c>
      <c r="I325" s="241"/>
      <c r="J325" s="8">
        <v>132097.56234666801</v>
      </c>
      <c r="K325" s="8">
        <v>60239.726610907899</v>
      </c>
      <c r="L325" s="8">
        <v>16273.003486404001</v>
      </c>
    </row>
    <row r="326" spans="2:12" s="1" customFormat="1" ht="11.1" customHeight="1" x14ac:dyDescent="0.15">
      <c r="B326" s="63">
        <v>44743</v>
      </c>
      <c r="C326" s="64">
        <v>54332</v>
      </c>
      <c r="D326" s="8">
        <v>315</v>
      </c>
      <c r="E326" s="11">
        <v>9589</v>
      </c>
      <c r="F326" s="257"/>
      <c r="G326" s="257"/>
      <c r="H326" s="241">
        <v>211775.03</v>
      </c>
      <c r="I326" s="241"/>
      <c r="J326" s="8">
        <v>125266.70846668399</v>
      </c>
      <c r="K326" s="8">
        <v>56984.090624878401</v>
      </c>
      <c r="L326" s="8">
        <v>15330.4333281989</v>
      </c>
    </row>
    <row r="327" spans="2:12" s="1" customFormat="1" ht="11.1" customHeight="1" x14ac:dyDescent="0.15">
      <c r="B327" s="63">
        <v>44743</v>
      </c>
      <c r="C327" s="64">
        <v>54363</v>
      </c>
      <c r="D327" s="8">
        <v>316</v>
      </c>
      <c r="E327" s="11">
        <v>9620</v>
      </c>
      <c r="F327" s="257"/>
      <c r="G327" s="257"/>
      <c r="H327" s="241">
        <v>202469.66</v>
      </c>
      <c r="I327" s="241"/>
      <c r="J327" s="8">
        <v>119559.377907432</v>
      </c>
      <c r="K327" s="8">
        <v>54249.494478310698</v>
      </c>
      <c r="L327" s="8">
        <v>14532.9280647048</v>
      </c>
    </row>
    <row r="328" spans="2:12" s="1" customFormat="1" ht="11.1" customHeight="1" x14ac:dyDescent="0.15">
      <c r="B328" s="63">
        <v>44743</v>
      </c>
      <c r="C328" s="64">
        <v>54393</v>
      </c>
      <c r="D328" s="8">
        <v>317</v>
      </c>
      <c r="E328" s="11">
        <v>9650</v>
      </c>
      <c r="F328" s="257"/>
      <c r="G328" s="257"/>
      <c r="H328" s="241">
        <v>193148.38</v>
      </c>
      <c r="I328" s="241"/>
      <c r="J328" s="8">
        <v>113867.90317159799</v>
      </c>
      <c r="K328" s="8">
        <v>51539.848737195403</v>
      </c>
      <c r="L328" s="8">
        <v>13750.4417731623</v>
      </c>
    </row>
    <row r="329" spans="2:12" s="1" customFormat="1" ht="11.1" customHeight="1" x14ac:dyDescent="0.15">
      <c r="B329" s="63">
        <v>44743</v>
      </c>
      <c r="C329" s="64">
        <v>54424</v>
      </c>
      <c r="D329" s="8">
        <v>318</v>
      </c>
      <c r="E329" s="11">
        <v>9681</v>
      </c>
      <c r="F329" s="257"/>
      <c r="G329" s="257"/>
      <c r="H329" s="241">
        <v>183811.1</v>
      </c>
      <c r="I329" s="241"/>
      <c r="J329" s="8">
        <v>108179.449368495</v>
      </c>
      <c r="K329" s="8">
        <v>48840.564589761299</v>
      </c>
      <c r="L329" s="8">
        <v>12975.1027885032</v>
      </c>
    </row>
    <row r="330" spans="2:12" s="1" customFormat="1" ht="11.1" customHeight="1" x14ac:dyDescent="0.15">
      <c r="B330" s="63">
        <v>44743</v>
      </c>
      <c r="C330" s="64">
        <v>54455</v>
      </c>
      <c r="D330" s="8">
        <v>319</v>
      </c>
      <c r="E330" s="11">
        <v>9712</v>
      </c>
      <c r="F330" s="257"/>
      <c r="G330" s="257"/>
      <c r="H330" s="241">
        <v>174457.92</v>
      </c>
      <c r="I330" s="241"/>
      <c r="J330" s="8">
        <v>102500.62223157</v>
      </c>
      <c r="K330" s="8">
        <v>46159.011926000203</v>
      </c>
      <c r="L330" s="8">
        <v>12210.775726395599</v>
      </c>
    </row>
    <row r="331" spans="2:12" s="1" customFormat="1" ht="11.1" customHeight="1" x14ac:dyDescent="0.15">
      <c r="B331" s="63">
        <v>44743</v>
      </c>
      <c r="C331" s="64">
        <v>54483</v>
      </c>
      <c r="D331" s="8">
        <v>320</v>
      </c>
      <c r="E331" s="11">
        <v>9740</v>
      </c>
      <c r="F331" s="257"/>
      <c r="G331" s="257"/>
      <c r="H331" s="241">
        <v>165088.72</v>
      </c>
      <c r="I331" s="241"/>
      <c r="J331" s="8">
        <v>96847.259258622595</v>
      </c>
      <c r="K331" s="8">
        <v>43512.942518725598</v>
      </c>
      <c r="L331" s="8">
        <v>11466.746596149</v>
      </c>
    </row>
    <row r="332" spans="2:12" s="1" customFormat="1" ht="11.1" customHeight="1" x14ac:dyDescent="0.15">
      <c r="B332" s="63">
        <v>44743</v>
      </c>
      <c r="C332" s="64">
        <v>54514</v>
      </c>
      <c r="D332" s="8">
        <v>321</v>
      </c>
      <c r="E332" s="11">
        <v>9771</v>
      </c>
      <c r="F332" s="257"/>
      <c r="G332" s="257"/>
      <c r="H332" s="241">
        <v>156177.87</v>
      </c>
      <c r="I332" s="241"/>
      <c r="J332" s="8">
        <v>91464.425133969402</v>
      </c>
      <c r="K332" s="8">
        <v>40989.952982456103</v>
      </c>
      <c r="L332" s="8">
        <v>10756.1240393151</v>
      </c>
    </row>
    <row r="333" spans="2:12" s="1" customFormat="1" ht="11.1" customHeight="1" x14ac:dyDescent="0.15">
      <c r="B333" s="63">
        <v>44743</v>
      </c>
      <c r="C333" s="64">
        <v>54544</v>
      </c>
      <c r="D333" s="8">
        <v>322</v>
      </c>
      <c r="E333" s="11">
        <v>9801</v>
      </c>
      <c r="F333" s="257"/>
      <c r="G333" s="257"/>
      <c r="H333" s="241">
        <v>147670.21</v>
      </c>
      <c r="I333" s="241"/>
      <c r="J333" s="8">
        <v>86340.024287196196</v>
      </c>
      <c r="K333" s="8">
        <v>38598.208238797597</v>
      </c>
      <c r="L333" s="8">
        <v>10086.990457439701</v>
      </c>
    </row>
    <row r="334" spans="2:12" s="1" customFormat="1" ht="11.1" customHeight="1" x14ac:dyDescent="0.15">
      <c r="B334" s="63">
        <v>44743</v>
      </c>
      <c r="C334" s="64">
        <v>54575</v>
      </c>
      <c r="D334" s="8">
        <v>323</v>
      </c>
      <c r="E334" s="11">
        <v>9832</v>
      </c>
      <c r="F334" s="257"/>
      <c r="G334" s="257"/>
      <c r="H334" s="241">
        <v>139147.82999999999</v>
      </c>
      <c r="I334" s="241"/>
      <c r="J334" s="8">
        <v>81219.159523242997</v>
      </c>
      <c r="K334" s="8">
        <v>36216.590469019</v>
      </c>
      <c r="L334" s="8">
        <v>9424.5071212125004</v>
      </c>
    </row>
    <row r="335" spans="2:12" s="1" customFormat="1" ht="11.1" customHeight="1" x14ac:dyDescent="0.15">
      <c r="B335" s="63">
        <v>44743</v>
      </c>
      <c r="C335" s="64">
        <v>54605</v>
      </c>
      <c r="D335" s="8">
        <v>324</v>
      </c>
      <c r="E335" s="11">
        <v>9862</v>
      </c>
      <c r="F335" s="257"/>
      <c r="G335" s="257"/>
      <c r="H335" s="241">
        <v>131015.81</v>
      </c>
      <c r="I335" s="241"/>
      <c r="J335" s="8">
        <v>76347.060330751105</v>
      </c>
      <c r="K335" s="8">
        <v>33960.271855100204</v>
      </c>
      <c r="L335" s="8">
        <v>8801.1277789181695</v>
      </c>
    </row>
    <row r="336" spans="2:12" s="1" customFormat="1" ht="11.1" customHeight="1" x14ac:dyDescent="0.15">
      <c r="B336" s="63">
        <v>44743</v>
      </c>
      <c r="C336" s="64">
        <v>54636</v>
      </c>
      <c r="D336" s="8">
        <v>325</v>
      </c>
      <c r="E336" s="11">
        <v>9893</v>
      </c>
      <c r="F336" s="257"/>
      <c r="G336" s="257"/>
      <c r="H336" s="241">
        <v>122869.6</v>
      </c>
      <c r="I336" s="241"/>
      <c r="J336" s="8">
        <v>71478.5669535247</v>
      </c>
      <c r="K336" s="8">
        <v>31713.835438031801</v>
      </c>
      <c r="L336" s="8">
        <v>8184.1306935678604</v>
      </c>
    </row>
    <row r="337" spans="2:12" s="1" customFormat="1" ht="11.1" customHeight="1" x14ac:dyDescent="0.15">
      <c r="B337" s="63">
        <v>44743</v>
      </c>
      <c r="C337" s="64">
        <v>54667</v>
      </c>
      <c r="D337" s="8">
        <v>326</v>
      </c>
      <c r="E337" s="11">
        <v>9924</v>
      </c>
      <c r="F337" s="257"/>
      <c r="G337" s="257"/>
      <c r="H337" s="241">
        <v>115632.27</v>
      </c>
      <c r="I337" s="241"/>
      <c r="J337" s="8">
        <v>67154.206681194206</v>
      </c>
      <c r="K337" s="8">
        <v>29719.414369829999</v>
      </c>
      <c r="L337" s="8">
        <v>7636.96243858254</v>
      </c>
    </row>
    <row r="338" spans="2:12" s="1" customFormat="1" ht="11.1" customHeight="1" x14ac:dyDescent="0.15">
      <c r="B338" s="63">
        <v>44743</v>
      </c>
      <c r="C338" s="64">
        <v>54697</v>
      </c>
      <c r="D338" s="8">
        <v>327</v>
      </c>
      <c r="E338" s="11">
        <v>9954</v>
      </c>
      <c r="F338" s="257"/>
      <c r="G338" s="257"/>
      <c r="H338" s="241">
        <v>108381.87</v>
      </c>
      <c r="I338" s="241"/>
      <c r="J338" s="8">
        <v>62840.172984197903</v>
      </c>
      <c r="K338" s="8">
        <v>27741.769788395399</v>
      </c>
      <c r="L338" s="8">
        <v>7099.54725540443</v>
      </c>
    </row>
    <row r="339" spans="2:12" s="1" customFormat="1" ht="11.1" customHeight="1" x14ac:dyDescent="0.15">
      <c r="B339" s="63">
        <v>44743</v>
      </c>
      <c r="C339" s="64">
        <v>54728</v>
      </c>
      <c r="D339" s="8">
        <v>328</v>
      </c>
      <c r="E339" s="11">
        <v>9985</v>
      </c>
      <c r="F339" s="257"/>
      <c r="G339" s="257"/>
      <c r="H339" s="241">
        <v>101118.38</v>
      </c>
      <c r="I339" s="241"/>
      <c r="J339" s="8">
        <v>58529.338292491702</v>
      </c>
      <c r="K339" s="8">
        <v>25772.971806218098</v>
      </c>
      <c r="L339" s="8">
        <v>6567.7650610599803</v>
      </c>
    </row>
    <row r="340" spans="2:12" s="1" customFormat="1" ht="11.1" customHeight="1" x14ac:dyDescent="0.15">
      <c r="B340" s="63">
        <v>44743</v>
      </c>
      <c r="C340" s="64">
        <v>54758</v>
      </c>
      <c r="D340" s="8">
        <v>329</v>
      </c>
      <c r="E340" s="11">
        <v>10015</v>
      </c>
      <c r="F340" s="257"/>
      <c r="G340" s="257"/>
      <c r="H340" s="241">
        <v>93841.75</v>
      </c>
      <c r="I340" s="241"/>
      <c r="J340" s="8">
        <v>54228.322406265397</v>
      </c>
      <c r="K340" s="8">
        <v>23820.2777524415</v>
      </c>
      <c r="L340" s="8">
        <v>6045.27434946433</v>
      </c>
    </row>
    <row r="341" spans="2:12" s="1" customFormat="1" ht="11.1" customHeight="1" x14ac:dyDescent="0.15">
      <c r="B341" s="63">
        <v>44743</v>
      </c>
      <c r="C341" s="64">
        <v>54789</v>
      </c>
      <c r="D341" s="8">
        <v>330</v>
      </c>
      <c r="E341" s="11">
        <v>10046</v>
      </c>
      <c r="F341" s="257"/>
      <c r="G341" s="257"/>
      <c r="H341" s="241">
        <v>86552.8</v>
      </c>
      <c r="I341" s="241"/>
      <c r="J341" s="8">
        <v>49931.426346345303</v>
      </c>
      <c r="K341" s="8">
        <v>21877.047864549801</v>
      </c>
      <c r="L341" s="8">
        <v>5528.5918648831603</v>
      </c>
    </row>
    <row r="342" spans="2:12" s="1" customFormat="1" ht="11.1" customHeight="1" x14ac:dyDescent="0.15">
      <c r="B342" s="63">
        <v>44743</v>
      </c>
      <c r="C342" s="64">
        <v>54820</v>
      </c>
      <c r="D342" s="8">
        <v>331</v>
      </c>
      <c r="E342" s="11">
        <v>10077</v>
      </c>
      <c r="F342" s="257"/>
      <c r="G342" s="257"/>
      <c r="H342" s="241">
        <v>80183.42</v>
      </c>
      <c r="I342" s="241"/>
      <c r="J342" s="8">
        <v>46178.540787101898</v>
      </c>
      <c r="K342" s="8">
        <v>20181.295564972901</v>
      </c>
      <c r="L342" s="8">
        <v>5078.4534484144297</v>
      </c>
    </row>
    <row r="343" spans="2:12" s="1" customFormat="1" ht="11.1" customHeight="1" x14ac:dyDescent="0.15">
      <c r="B343" s="63">
        <v>44743</v>
      </c>
      <c r="C343" s="64">
        <v>54848</v>
      </c>
      <c r="D343" s="8">
        <v>332</v>
      </c>
      <c r="E343" s="11">
        <v>10105</v>
      </c>
      <c r="F343" s="257"/>
      <c r="G343" s="257"/>
      <c r="H343" s="241">
        <v>73802.460000000006</v>
      </c>
      <c r="I343" s="241"/>
      <c r="J343" s="8">
        <v>42438.555237114502</v>
      </c>
      <c r="K343" s="8">
        <v>18504.2098171465</v>
      </c>
      <c r="L343" s="8">
        <v>4638.6113720903704</v>
      </c>
    </row>
    <row r="344" spans="2:12" s="1" customFormat="1" ht="11.1" customHeight="1" x14ac:dyDescent="0.15">
      <c r="B344" s="63">
        <v>44743</v>
      </c>
      <c r="C344" s="64">
        <v>54879</v>
      </c>
      <c r="D344" s="8">
        <v>333</v>
      </c>
      <c r="E344" s="11">
        <v>10136</v>
      </c>
      <c r="F344" s="257"/>
      <c r="G344" s="257"/>
      <c r="H344" s="241">
        <v>67409.91</v>
      </c>
      <c r="I344" s="241"/>
      <c r="J344" s="8">
        <v>38696.9092338673</v>
      </c>
      <c r="K344" s="8">
        <v>16829.853105619601</v>
      </c>
      <c r="L344" s="8">
        <v>4201.0165177961399</v>
      </c>
    </row>
    <row r="345" spans="2:12" s="1" customFormat="1" ht="11.1" customHeight="1" x14ac:dyDescent="0.15">
      <c r="B345" s="63">
        <v>44743</v>
      </c>
      <c r="C345" s="64">
        <v>54909</v>
      </c>
      <c r="D345" s="8">
        <v>334</v>
      </c>
      <c r="E345" s="11">
        <v>10166</v>
      </c>
      <c r="F345" s="257"/>
      <c r="G345" s="257"/>
      <c r="H345" s="241">
        <v>61005.73</v>
      </c>
      <c r="I345" s="241"/>
      <c r="J345" s="8">
        <v>34963.082918835302</v>
      </c>
      <c r="K345" s="8">
        <v>15168.5313695554</v>
      </c>
      <c r="L345" s="8">
        <v>3770.8015875388301</v>
      </c>
    </row>
    <row r="346" spans="2:12" s="1" customFormat="1" ht="11.1" customHeight="1" x14ac:dyDescent="0.15">
      <c r="B346" s="63">
        <v>44743</v>
      </c>
      <c r="C346" s="64">
        <v>54940</v>
      </c>
      <c r="D346" s="8">
        <v>335</v>
      </c>
      <c r="E346" s="11">
        <v>10197</v>
      </c>
      <c r="F346" s="257"/>
      <c r="G346" s="257"/>
      <c r="H346" s="241">
        <v>54660.83</v>
      </c>
      <c r="I346" s="241"/>
      <c r="J346" s="8">
        <v>31273.615540656701</v>
      </c>
      <c r="K346" s="8">
        <v>13533.3713755928</v>
      </c>
      <c r="L346" s="8">
        <v>3350.0613966195701</v>
      </c>
    </row>
    <row r="347" spans="2:12" s="1" customFormat="1" ht="11.1" customHeight="1" x14ac:dyDescent="0.15">
      <c r="B347" s="63">
        <v>44743</v>
      </c>
      <c r="C347" s="64">
        <v>54970</v>
      </c>
      <c r="D347" s="8">
        <v>336</v>
      </c>
      <c r="E347" s="11">
        <v>10227</v>
      </c>
      <c r="F347" s="257"/>
      <c r="G347" s="257"/>
      <c r="H347" s="241">
        <v>48304.53</v>
      </c>
      <c r="I347" s="241"/>
      <c r="J347" s="8">
        <v>27591.562309418099</v>
      </c>
      <c r="K347" s="8">
        <v>11910.608952312299</v>
      </c>
      <c r="L347" s="8">
        <v>2936.2756012862501</v>
      </c>
    </row>
    <row r="348" spans="2:12" s="1" customFormat="1" ht="11.1" customHeight="1" x14ac:dyDescent="0.15">
      <c r="B348" s="63">
        <v>44743</v>
      </c>
      <c r="C348" s="64">
        <v>55001</v>
      </c>
      <c r="D348" s="8">
        <v>337</v>
      </c>
      <c r="E348" s="11">
        <v>10258</v>
      </c>
      <c r="F348" s="257"/>
      <c r="G348" s="257"/>
      <c r="H348" s="241">
        <v>42769.85</v>
      </c>
      <c r="I348" s="241"/>
      <c r="J348" s="8">
        <v>24388.7160560425</v>
      </c>
      <c r="K348" s="8">
        <v>10501.242908210201</v>
      </c>
      <c r="L348" s="8">
        <v>2577.86502459228</v>
      </c>
    </row>
    <row r="349" spans="2:12" s="1" customFormat="1" ht="11.1" customHeight="1" x14ac:dyDescent="0.15">
      <c r="B349" s="63">
        <v>44743</v>
      </c>
      <c r="C349" s="64">
        <v>55032</v>
      </c>
      <c r="D349" s="8">
        <v>338</v>
      </c>
      <c r="E349" s="11">
        <v>10289</v>
      </c>
      <c r="F349" s="257"/>
      <c r="G349" s="257"/>
      <c r="H349" s="241">
        <v>37225.300000000003</v>
      </c>
      <c r="I349" s="241"/>
      <c r="J349" s="8">
        <v>21191.036320290201</v>
      </c>
      <c r="K349" s="8">
        <v>9101.1873742235093</v>
      </c>
      <c r="L349" s="8">
        <v>2224.7137808892498</v>
      </c>
    </row>
    <row r="350" spans="2:12" s="1" customFormat="1" ht="11.1" customHeight="1" x14ac:dyDescent="0.15">
      <c r="B350" s="63">
        <v>44743</v>
      </c>
      <c r="C350" s="64">
        <v>55062</v>
      </c>
      <c r="D350" s="8">
        <v>339</v>
      </c>
      <c r="E350" s="11">
        <v>10319</v>
      </c>
      <c r="F350" s="257"/>
      <c r="G350" s="257"/>
      <c r="H350" s="241">
        <v>31670.82</v>
      </c>
      <c r="I350" s="241"/>
      <c r="J350" s="8">
        <v>17999.4758193694</v>
      </c>
      <c r="K350" s="8">
        <v>7711.4400186633002</v>
      </c>
      <c r="L350" s="8">
        <v>1877.27396736336</v>
      </c>
    </row>
    <row r="351" spans="2:12" s="1" customFormat="1" ht="11.1" customHeight="1" x14ac:dyDescent="0.15">
      <c r="B351" s="63">
        <v>44743</v>
      </c>
      <c r="C351" s="64">
        <v>55093</v>
      </c>
      <c r="D351" s="8">
        <v>340</v>
      </c>
      <c r="E351" s="11">
        <v>10350</v>
      </c>
      <c r="F351" s="257"/>
      <c r="G351" s="257"/>
      <c r="H351" s="241">
        <v>27014.23</v>
      </c>
      <c r="I351" s="241"/>
      <c r="J351" s="8">
        <v>15326.956399724901</v>
      </c>
      <c r="K351" s="8">
        <v>6549.7638512541298</v>
      </c>
      <c r="L351" s="8">
        <v>1587.72189701414</v>
      </c>
    </row>
    <row r="352" spans="2:12" s="1" customFormat="1" ht="11.1" customHeight="1" x14ac:dyDescent="0.15">
      <c r="B352" s="63">
        <v>44743</v>
      </c>
      <c r="C352" s="64">
        <v>55123</v>
      </c>
      <c r="D352" s="8">
        <v>341</v>
      </c>
      <c r="E352" s="11">
        <v>10380</v>
      </c>
      <c r="F352" s="257"/>
      <c r="G352" s="257"/>
      <c r="H352" s="241">
        <v>23457.47</v>
      </c>
      <c r="I352" s="241"/>
      <c r="J352" s="8">
        <v>13287.126165313801</v>
      </c>
      <c r="K352" s="8">
        <v>5664.0952246977604</v>
      </c>
      <c r="L352" s="8">
        <v>1367.3995163392599</v>
      </c>
    </row>
    <row r="353" spans="2:12" s="1" customFormat="1" ht="11.1" customHeight="1" x14ac:dyDescent="0.15">
      <c r="B353" s="63">
        <v>44743</v>
      </c>
      <c r="C353" s="64">
        <v>55154</v>
      </c>
      <c r="D353" s="8">
        <v>342</v>
      </c>
      <c r="E353" s="11">
        <v>10411</v>
      </c>
      <c r="F353" s="257"/>
      <c r="G353" s="257"/>
      <c r="H353" s="241">
        <v>19896.28</v>
      </c>
      <c r="I353" s="241"/>
      <c r="J353" s="8">
        <v>11250.8297367143</v>
      </c>
      <c r="K353" s="8">
        <v>4783.8563767740898</v>
      </c>
      <c r="L353" s="8">
        <v>1150.0047336612099</v>
      </c>
    </row>
    <row r="354" spans="2:12" s="1" customFormat="1" ht="11.1" customHeight="1" x14ac:dyDescent="0.15">
      <c r="B354" s="63">
        <v>44743</v>
      </c>
      <c r="C354" s="64">
        <v>55185</v>
      </c>
      <c r="D354" s="8">
        <v>343</v>
      </c>
      <c r="E354" s="11">
        <v>10442</v>
      </c>
      <c r="F354" s="257"/>
      <c r="G354" s="257"/>
      <c r="H354" s="241">
        <v>16330.6</v>
      </c>
      <c r="I354" s="241"/>
      <c r="J354" s="8">
        <v>9218.8678322198703</v>
      </c>
      <c r="K354" s="8">
        <v>3909.8965049611602</v>
      </c>
      <c r="L354" s="8">
        <v>935.93001837367399</v>
      </c>
    </row>
    <row r="355" spans="2:12" s="1" customFormat="1" ht="11.1" customHeight="1" x14ac:dyDescent="0.15">
      <c r="B355" s="63">
        <v>44743</v>
      </c>
      <c r="C355" s="64">
        <v>55213</v>
      </c>
      <c r="D355" s="8">
        <v>344</v>
      </c>
      <c r="E355" s="11">
        <v>10470</v>
      </c>
      <c r="F355" s="257"/>
      <c r="G355" s="257"/>
      <c r="H355" s="241">
        <v>12761.92</v>
      </c>
      <c r="I355" s="241"/>
      <c r="J355" s="8">
        <v>7193.25718507076</v>
      </c>
      <c r="K355" s="8">
        <v>3043.7878380527</v>
      </c>
      <c r="L355" s="8">
        <v>725.81761444652602</v>
      </c>
    </row>
    <row r="356" spans="2:12" s="1" customFormat="1" ht="11.1" customHeight="1" x14ac:dyDescent="0.15">
      <c r="B356" s="63">
        <v>44743</v>
      </c>
      <c r="C356" s="64">
        <v>55244</v>
      </c>
      <c r="D356" s="8">
        <v>345</v>
      </c>
      <c r="E356" s="11">
        <v>10501</v>
      </c>
      <c r="F356" s="257"/>
      <c r="G356" s="257"/>
      <c r="H356" s="241">
        <v>9939.67</v>
      </c>
      <c r="I356" s="241"/>
      <c r="J356" s="8">
        <v>5592.9935090968402</v>
      </c>
      <c r="K356" s="8">
        <v>2360.6260612800402</v>
      </c>
      <c r="L356" s="8">
        <v>560.52752435407103</v>
      </c>
    </row>
    <row r="357" spans="2:12" s="1" customFormat="1" ht="11.1" customHeight="1" x14ac:dyDescent="0.15">
      <c r="B357" s="63">
        <v>44743</v>
      </c>
      <c r="C357" s="64">
        <v>55274</v>
      </c>
      <c r="D357" s="8">
        <v>346</v>
      </c>
      <c r="E357" s="11">
        <v>10531</v>
      </c>
      <c r="F357" s="257"/>
      <c r="G357" s="257"/>
      <c r="H357" s="241">
        <v>7114.1</v>
      </c>
      <c r="I357" s="241"/>
      <c r="J357" s="8">
        <v>3996.49133184118</v>
      </c>
      <c r="K357" s="8">
        <v>1682.6412240714001</v>
      </c>
      <c r="L357" s="8">
        <v>397.90312870578799</v>
      </c>
    </row>
    <row r="358" spans="2:12" s="1" customFormat="1" ht="11.1" customHeight="1" x14ac:dyDescent="0.15">
      <c r="B358" s="63">
        <v>44743</v>
      </c>
      <c r="C358" s="64">
        <v>55305</v>
      </c>
      <c r="D358" s="8">
        <v>347</v>
      </c>
      <c r="E358" s="11">
        <v>10562</v>
      </c>
      <c r="F358" s="257"/>
      <c r="G358" s="257"/>
      <c r="H358" s="241">
        <v>4285.25</v>
      </c>
      <c r="I358" s="241"/>
      <c r="J358" s="8">
        <v>2403.2439207574398</v>
      </c>
      <c r="K358" s="8">
        <v>1009.26356368705</v>
      </c>
      <c r="L358" s="8">
        <v>237.65504799393301</v>
      </c>
    </row>
    <row r="359" spans="2:12" s="1" customFormat="1" ht="11.1" customHeight="1" x14ac:dyDescent="0.15">
      <c r="B359" s="63">
        <v>44743</v>
      </c>
      <c r="C359" s="64">
        <v>55335</v>
      </c>
      <c r="D359" s="8">
        <v>348</v>
      </c>
      <c r="E359" s="11">
        <v>10592</v>
      </c>
      <c r="F359" s="257"/>
      <c r="G359" s="257"/>
      <c r="H359" s="241">
        <v>2143.9699999999998</v>
      </c>
      <c r="I359" s="241"/>
      <c r="J359" s="8">
        <v>1200.4026714976201</v>
      </c>
      <c r="K359" s="8">
        <v>502.878956944881</v>
      </c>
      <c r="L359" s="8">
        <v>117.92937453111701</v>
      </c>
    </row>
    <row r="360" spans="2:12" s="1" customFormat="1" ht="11.1" customHeight="1" x14ac:dyDescent="0.15">
      <c r="B360" s="63">
        <v>44743</v>
      </c>
      <c r="C360" s="64">
        <v>55366</v>
      </c>
      <c r="D360" s="8">
        <v>349</v>
      </c>
      <c r="E360" s="11">
        <v>10623</v>
      </c>
      <c r="F360" s="257"/>
      <c r="G360" s="257"/>
      <c r="H360" s="241">
        <v>0</v>
      </c>
      <c r="I360" s="241"/>
      <c r="J360" s="8">
        <v>0</v>
      </c>
      <c r="K360" s="8">
        <v>0</v>
      </c>
      <c r="L360" s="8">
        <v>0</v>
      </c>
    </row>
    <row r="361" spans="2:12" s="1" customFormat="1" ht="11.1" customHeight="1" x14ac:dyDescent="0.15">
      <c r="B361" s="63">
        <v>44743</v>
      </c>
      <c r="C361" s="64">
        <v>55397</v>
      </c>
      <c r="D361" s="8">
        <v>350</v>
      </c>
      <c r="E361" s="11">
        <v>10654</v>
      </c>
      <c r="F361" s="257"/>
      <c r="G361" s="257"/>
      <c r="H361" s="241">
        <v>0</v>
      </c>
      <c r="I361" s="241"/>
      <c r="J361" s="8">
        <v>0</v>
      </c>
      <c r="K361" s="8">
        <v>0</v>
      </c>
      <c r="L361" s="8">
        <v>0</v>
      </c>
    </row>
    <row r="362" spans="2:12" s="1" customFormat="1" ht="11.1" customHeight="1" x14ac:dyDescent="0.15">
      <c r="B362" s="63">
        <v>44743</v>
      </c>
      <c r="C362" s="64">
        <v>55427</v>
      </c>
      <c r="D362" s="8">
        <v>351</v>
      </c>
      <c r="E362" s="11">
        <v>10684</v>
      </c>
      <c r="F362" s="257"/>
      <c r="G362" s="257"/>
      <c r="H362" s="241">
        <v>0</v>
      </c>
      <c r="I362" s="241"/>
      <c r="J362" s="8">
        <v>0</v>
      </c>
      <c r="K362" s="8">
        <v>0</v>
      </c>
      <c r="L362" s="8">
        <v>0</v>
      </c>
    </row>
    <row r="363" spans="2:12" s="1" customFormat="1" ht="11.1" customHeight="1" x14ac:dyDescent="0.15">
      <c r="B363" s="63">
        <v>44743</v>
      </c>
      <c r="C363" s="64">
        <v>55458</v>
      </c>
      <c r="D363" s="8">
        <v>352</v>
      </c>
      <c r="E363" s="11">
        <v>10715</v>
      </c>
      <c r="F363" s="257"/>
      <c r="G363" s="257"/>
      <c r="H363" s="241">
        <v>0</v>
      </c>
      <c r="I363" s="241"/>
      <c r="J363" s="8">
        <v>0</v>
      </c>
      <c r="K363" s="8">
        <v>0</v>
      </c>
      <c r="L363" s="8">
        <v>0</v>
      </c>
    </row>
    <row r="364" spans="2:12" s="1" customFormat="1" ht="11.1" customHeight="1" x14ac:dyDescent="0.15">
      <c r="B364" s="63">
        <v>44743</v>
      </c>
      <c r="C364" s="64">
        <v>55488</v>
      </c>
      <c r="D364" s="8">
        <v>353</v>
      </c>
      <c r="E364" s="11">
        <v>10745</v>
      </c>
      <c r="F364" s="257"/>
      <c r="G364" s="257"/>
      <c r="H364" s="241">
        <v>0</v>
      </c>
      <c r="I364" s="241"/>
      <c r="J364" s="8">
        <v>0</v>
      </c>
      <c r="K364" s="8">
        <v>0</v>
      </c>
      <c r="L364" s="8">
        <v>0</v>
      </c>
    </row>
    <row r="365" spans="2:12" s="1" customFormat="1" ht="11.1" customHeight="1" x14ac:dyDescent="0.15">
      <c r="B365" s="63">
        <v>44743</v>
      </c>
      <c r="C365" s="64">
        <v>55519</v>
      </c>
      <c r="D365" s="8">
        <v>354</v>
      </c>
      <c r="E365" s="11">
        <v>10776</v>
      </c>
      <c r="F365" s="257"/>
      <c r="G365" s="257"/>
      <c r="H365" s="241">
        <v>0</v>
      </c>
      <c r="I365" s="241"/>
      <c r="J365" s="8">
        <v>0</v>
      </c>
      <c r="K365" s="8">
        <v>0</v>
      </c>
      <c r="L365" s="8">
        <v>0</v>
      </c>
    </row>
    <row r="366" spans="2:12" s="1" customFormat="1" ht="14.85" customHeight="1" x14ac:dyDescent="0.15">
      <c r="B366" s="65"/>
      <c r="C366" s="66"/>
      <c r="D366" s="67"/>
      <c r="E366" s="68"/>
      <c r="F366" s="258"/>
      <c r="G366" s="258"/>
      <c r="H366" s="256">
        <v>261800603429.853</v>
      </c>
      <c r="I366" s="256"/>
      <c r="J366" s="69">
        <v>234208136457.207</v>
      </c>
      <c r="K366" s="69">
        <v>200969064856.29099</v>
      </c>
      <c r="L366" s="69">
        <v>160787493467.65302</v>
      </c>
    </row>
    <row r="367" spans="2:12" s="1" customFormat="1" ht="28.7" customHeight="1" x14ac:dyDescent="0.15"/>
  </sheetData>
  <mergeCells count="720">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F104:G104"/>
    <mergeCell ref="F105:G105"/>
    <mergeCell ref="F106:G106"/>
    <mergeCell ref="F107:G107"/>
    <mergeCell ref="F108:G108"/>
    <mergeCell ref="F109:G109"/>
    <mergeCell ref="F11:G11"/>
    <mergeCell ref="F110:G110"/>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12:G112"/>
    <mergeCell ref="F113:G113"/>
    <mergeCell ref="F114:G114"/>
    <mergeCell ref="F115:G115"/>
    <mergeCell ref="F116:G116"/>
    <mergeCell ref="F117:G117"/>
    <mergeCell ref="F118:G118"/>
    <mergeCell ref="F119:G119"/>
    <mergeCell ref="F111:G111"/>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18:G218"/>
    <mergeCell ref="F219:G219"/>
    <mergeCell ref="F203:G203"/>
    <mergeCell ref="F204:G204"/>
    <mergeCell ref="F205:G205"/>
    <mergeCell ref="F206:G206"/>
    <mergeCell ref="F207:G207"/>
    <mergeCell ref="F208:G208"/>
    <mergeCell ref="F209:G209"/>
    <mergeCell ref="F153:G153"/>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154:G154"/>
    <mergeCell ref="F155:G155"/>
    <mergeCell ref="F156:G156"/>
    <mergeCell ref="F157:G157"/>
    <mergeCell ref="F158:G158"/>
    <mergeCell ref="F159:G15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61:G261"/>
    <mergeCell ref="F262:G262"/>
    <mergeCell ref="F263:G263"/>
    <mergeCell ref="F264:G264"/>
    <mergeCell ref="F265:G265"/>
    <mergeCell ref="F266:G266"/>
    <mergeCell ref="F267:G267"/>
    <mergeCell ref="F268:G268"/>
    <mergeCell ref="F269:G269"/>
    <mergeCell ref="F317:G317"/>
    <mergeCell ref="F318:G318"/>
    <mergeCell ref="F319:G319"/>
    <mergeCell ref="F303:G303"/>
    <mergeCell ref="F304:G304"/>
    <mergeCell ref="F305:G305"/>
    <mergeCell ref="F306:G306"/>
    <mergeCell ref="F307:G307"/>
    <mergeCell ref="F308:G308"/>
    <mergeCell ref="F309:G309"/>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37:G337"/>
    <mergeCell ref="F338:G338"/>
    <mergeCell ref="F339:G339"/>
    <mergeCell ref="F34:G34"/>
    <mergeCell ref="F340:G340"/>
    <mergeCell ref="F341:G341"/>
    <mergeCell ref="F342:G342"/>
    <mergeCell ref="F343:G343"/>
    <mergeCell ref="F344:G34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345:G345"/>
    <mergeCell ref="F346:G346"/>
    <mergeCell ref="F347:G347"/>
    <mergeCell ref="F348:G348"/>
    <mergeCell ref="F349:G349"/>
    <mergeCell ref="F35:G35"/>
    <mergeCell ref="F350:G350"/>
    <mergeCell ref="F351:G351"/>
    <mergeCell ref="F352:G352"/>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84:G84"/>
    <mergeCell ref="F353:G353"/>
    <mergeCell ref="F354:G354"/>
    <mergeCell ref="F355:G355"/>
    <mergeCell ref="F356:G356"/>
    <mergeCell ref="F357:G357"/>
    <mergeCell ref="F358:G358"/>
    <mergeCell ref="F359:G359"/>
    <mergeCell ref="F36:G36"/>
    <mergeCell ref="F360:G360"/>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361:G361"/>
    <mergeCell ref="F362:G362"/>
    <mergeCell ref="F363:G363"/>
    <mergeCell ref="F364:G364"/>
    <mergeCell ref="F365:G365"/>
    <mergeCell ref="F366:G36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H12:I12"/>
    <mergeCell ref="H104:I104"/>
    <mergeCell ref="H105:I105"/>
    <mergeCell ref="H106:I106"/>
    <mergeCell ref="H107:I107"/>
    <mergeCell ref="H108:I108"/>
    <mergeCell ref="H109:I109"/>
    <mergeCell ref="H11:I11"/>
    <mergeCell ref="H110:I110"/>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12:I112"/>
    <mergeCell ref="H113:I113"/>
    <mergeCell ref="H114:I114"/>
    <mergeCell ref="H115:I115"/>
    <mergeCell ref="H116:I116"/>
    <mergeCell ref="H117:I117"/>
    <mergeCell ref="H118:I118"/>
    <mergeCell ref="H119:I119"/>
    <mergeCell ref="H111:I111"/>
    <mergeCell ref="H166:I166"/>
    <mergeCell ref="H167:I167"/>
    <mergeCell ref="H168:I168"/>
    <mergeCell ref="H169:I169"/>
    <mergeCell ref="H153:I153"/>
    <mergeCell ref="H154:I154"/>
    <mergeCell ref="H155:I155"/>
    <mergeCell ref="H156:I156"/>
    <mergeCell ref="H157:I157"/>
    <mergeCell ref="H158:I158"/>
    <mergeCell ref="H159:I159"/>
    <mergeCell ref="H21:I21"/>
    <mergeCell ref="H195:I195"/>
    <mergeCell ref="H196:I196"/>
    <mergeCell ref="H197:I197"/>
    <mergeCell ref="H198:I198"/>
    <mergeCell ref="H199:I199"/>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09:I209"/>
    <mergeCell ref="H201:I201"/>
    <mergeCell ref="H184:I184"/>
    <mergeCell ref="H185:I185"/>
    <mergeCell ref="H186:I186"/>
    <mergeCell ref="H170:I170"/>
    <mergeCell ref="H171:I171"/>
    <mergeCell ref="H172:I172"/>
    <mergeCell ref="H173:I173"/>
    <mergeCell ref="H174:I174"/>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175:I175"/>
    <mergeCell ref="H176:I176"/>
    <mergeCell ref="H177:I177"/>
    <mergeCell ref="H178:I178"/>
    <mergeCell ref="H161:I161"/>
    <mergeCell ref="H162:I162"/>
    <mergeCell ref="H163:I163"/>
    <mergeCell ref="H164:I164"/>
    <mergeCell ref="H165:I165"/>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51:I251"/>
    <mergeCell ref="H252:I252"/>
    <mergeCell ref="H253:I253"/>
    <mergeCell ref="H254:I254"/>
    <mergeCell ref="H255:I255"/>
    <mergeCell ref="H256:I256"/>
    <mergeCell ref="H257:I257"/>
    <mergeCell ref="H258:I258"/>
    <mergeCell ref="H259:I259"/>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19:I319"/>
    <mergeCell ref="H32:I32"/>
    <mergeCell ref="H320:I320"/>
    <mergeCell ref="H321:I321"/>
    <mergeCell ref="H322:I322"/>
    <mergeCell ref="H323:I323"/>
    <mergeCell ref="H324:I324"/>
    <mergeCell ref="H325:I325"/>
    <mergeCell ref="H326:I326"/>
    <mergeCell ref="H98:I98"/>
    <mergeCell ref="H99:I99"/>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27:I327"/>
    <mergeCell ref="H328:I328"/>
    <mergeCell ref="H329:I329"/>
    <mergeCell ref="H33:I33"/>
    <mergeCell ref="H330:I330"/>
    <mergeCell ref="H331:I331"/>
    <mergeCell ref="H332:I332"/>
    <mergeCell ref="H333:I333"/>
    <mergeCell ref="H334:I334"/>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97:I97"/>
    <mergeCell ref="H335:I335"/>
    <mergeCell ref="H336:I336"/>
    <mergeCell ref="H337:I337"/>
    <mergeCell ref="H338:I338"/>
    <mergeCell ref="H339:I339"/>
    <mergeCell ref="H34:I34"/>
    <mergeCell ref="H340:I340"/>
    <mergeCell ref="H341:I341"/>
    <mergeCell ref="H342:I342"/>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82:I82"/>
    <mergeCell ref="H343:I343"/>
    <mergeCell ref="H344:I344"/>
    <mergeCell ref="H345:I345"/>
    <mergeCell ref="H346:I346"/>
    <mergeCell ref="H347:I347"/>
    <mergeCell ref="H348:I348"/>
    <mergeCell ref="H349:I349"/>
    <mergeCell ref="H35:I35"/>
    <mergeCell ref="H350:I350"/>
    <mergeCell ref="H36:I36"/>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351:I351"/>
    <mergeCell ref="H352:I352"/>
    <mergeCell ref="H353:I353"/>
    <mergeCell ref="H354:I354"/>
    <mergeCell ref="H355:I355"/>
    <mergeCell ref="H356:I356"/>
    <mergeCell ref="H357:I357"/>
    <mergeCell ref="H358:I358"/>
    <mergeCell ref="H359:I359"/>
    <mergeCell ref="H360:I360"/>
    <mergeCell ref="H361:I361"/>
    <mergeCell ref="H362:I362"/>
    <mergeCell ref="H363:I363"/>
    <mergeCell ref="H364:I364"/>
    <mergeCell ref="H365:I365"/>
    <mergeCell ref="H366:I36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
  <sheetViews>
    <sheetView zoomScaleNormal="100" workbookViewId="0">
      <selection activeCell="A3" sqref="A3"/>
    </sheetView>
  </sheetViews>
  <sheetFormatPr defaultRowHeight="12.7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97DD3-ECD8-437F-BC5B-E51FD6FF9D83}">
  <sheetPr>
    <tabColor theme="4" tint="-0.499984740745262"/>
  </sheetPr>
  <dimension ref="A1:J112"/>
  <sheetViews>
    <sheetView zoomScale="70" zoomScaleNormal="70" workbookViewId="0">
      <selection activeCell="C75" sqref="C75"/>
    </sheetView>
  </sheetViews>
  <sheetFormatPr defaultRowHeight="15" x14ac:dyDescent="0.2"/>
  <cols>
    <col min="1" max="1" width="13.28515625" style="73" customWidth="1"/>
    <col min="2" max="2" width="60.5703125" style="73" bestFit="1" customWidth="1"/>
    <col min="3" max="3" width="43" style="73" customWidth="1"/>
    <col min="4" max="7" width="41" style="73" customWidth="1"/>
    <col min="8" max="8" width="7.28515625" style="73" customWidth="1"/>
    <col min="9" max="9" width="92" style="73" customWidth="1"/>
    <col min="10" max="10" width="47.7109375" style="73" customWidth="1"/>
    <col min="11" max="16384" width="9.140625" style="71"/>
  </cols>
  <sheetData>
    <row r="1" spans="1:10" x14ac:dyDescent="0.2">
      <c r="A1" s="264" t="s">
        <v>1826</v>
      </c>
      <c r="B1" s="264"/>
    </row>
    <row r="2" spans="1:10" ht="31.5" x14ac:dyDescent="0.2">
      <c r="A2" s="143" t="s">
        <v>1825</v>
      </c>
      <c r="B2" s="143"/>
      <c r="C2" s="72"/>
      <c r="D2" s="72"/>
      <c r="E2" s="72"/>
      <c r="F2" s="142" t="s">
        <v>1328</v>
      </c>
      <c r="G2" s="124"/>
      <c r="H2" s="72"/>
      <c r="I2" s="143"/>
      <c r="J2" s="72"/>
    </row>
    <row r="3" spans="1:10" ht="15.75" thickBot="1" x14ac:dyDescent="0.25">
      <c r="A3" s="72"/>
      <c r="B3" s="141"/>
      <c r="C3" s="141"/>
      <c r="D3" s="72"/>
      <c r="E3" s="72"/>
      <c r="F3" s="72"/>
      <c r="G3" s="72"/>
      <c r="H3" s="72"/>
    </row>
    <row r="4" spans="1:10" ht="19.5" thickBot="1" x14ac:dyDescent="0.25">
      <c r="A4" s="138"/>
      <c r="B4" s="140" t="s">
        <v>2</v>
      </c>
      <c r="C4" s="139" t="s">
        <v>1327</v>
      </c>
      <c r="D4" s="138"/>
      <c r="E4" s="138"/>
      <c r="F4" s="72"/>
      <c r="G4" s="72"/>
      <c r="H4" s="72"/>
      <c r="I4" s="83" t="s">
        <v>1824</v>
      </c>
      <c r="J4" s="169" t="s">
        <v>1714</v>
      </c>
    </row>
    <row r="5" spans="1:10" ht="15.75" thickBot="1" x14ac:dyDescent="0.25">
      <c r="H5" s="72"/>
      <c r="I5" s="177" t="s">
        <v>1712</v>
      </c>
      <c r="J5" s="73" t="s">
        <v>50</v>
      </c>
    </row>
    <row r="6" spans="1:10" ht="18.75" x14ac:dyDescent="0.2">
      <c r="A6" s="136"/>
      <c r="B6" s="137" t="s">
        <v>1823</v>
      </c>
      <c r="C6" s="136"/>
      <c r="E6" s="110"/>
      <c r="F6" s="110"/>
      <c r="G6" s="110"/>
      <c r="H6" s="72"/>
      <c r="I6" s="177" t="s">
        <v>1710</v>
      </c>
      <c r="J6" s="73" t="s">
        <v>1709</v>
      </c>
    </row>
    <row r="7" spans="1:10" x14ac:dyDescent="0.2">
      <c r="B7" s="134" t="s">
        <v>1822</v>
      </c>
      <c r="H7" s="72"/>
      <c r="I7" s="177" t="s">
        <v>1707</v>
      </c>
      <c r="J7" s="73" t="s">
        <v>1706</v>
      </c>
    </row>
    <row r="8" spans="1:10" x14ac:dyDescent="0.2">
      <c r="B8" s="134" t="s">
        <v>786</v>
      </c>
      <c r="H8" s="72"/>
      <c r="I8" s="177" t="s">
        <v>1821</v>
      </c>
      <c r="J8" s="73" t="s">
        <v>1820</v>
      </c>
    </row>
    <row r="9" spans="1:10" ht="15.75" thickBot="1" x14ac:dyDescent="0.25">
      <c r="B9" s="133" t="s">
        <v>787</v>
      </c>
      <c r="H9" s="72"/>
    </row>
    <row r="10" spans="1:10" x14ac:dyDescent="0.2">
      <c r="B10" s="132"/>
      <c r="H10" s="72"/>
      <c r="I10" s="176" t="s">
        <v>1819</v>
      </c>
    </row>
    <row r="11" spans="1:10" x14ac:dyDescent="0.2">
      <c r="B11" s="132"/>
      <c r="H11" s="72"/>
      <c r="I11" s="176" t="s">
        <v>1818</v>
      </c>
    </row>
    <row r="12" spans="1:10" ht="37.5" x14ac:dyDescent="0.2">
      <c r="A12" s="83" t="s">
        <v>8</v>
      </c>
      <c r="B12" s="83" t="s">
        <v>785</v>
      </c>
      <c r="C12" s="82"/>
      <c r="D12" s="82"/>
      <c r="E12" s="82"/>
      <c r="F12" s="82"/>
      <c r="G12" s="82"/>
      <c r="H12" s="72"/>
    </row>
    <row r="13" spans="1:10" x14ac:dyDescent="0.2">
      <c r="A13" s="79"/>
      <c r="B13" s="80" t="s">
        <v>788</v>
      </c>
      <c r="C13" s="79" t="s">
        <v>789</v>
      </c>
      <c r="D13" s="79" t="s">
        <v>790</v>
      </c>
      <c r="E13" s="78"/>
      <c r="F13" s="77"/>
      <c r="G13" s="77"/>
      <c r="H13" s="72"/>
    </row>
    <row r="14" spans="1:10" x14ac:dyDescent="0.2">
      <c r="A14" s="73" t="s">
        <v>791</v>
      </c>
      <c r="B14" s="93" t="s">
        <v>792</v>
      </c>
      <c r="C14" s="175"/>
      <c r="D14" s="175"/>
      <c r="E14" s="110"/>
      <c r="F14" s="110"/>
      <c r="G14" s="110"/>
      <c r="H14" s="72"/>
    </row>
    <row r="15" spans="1:10" x14ac:dyDescent="0.2">
      <c r="A15" s="73" t="s">
        <v>793</v>
      </c>
      <c r="B15" s="93" t="s">
        <v>794</v>
      </c>
      <c r="C15" s="73" t="s">
        <v>795</v>
      </c>
      <c r="D15" s="73" t="s">
        <v>796</v>
      </c>
      <c r="E15" s="110"/>
      <c r="F15" s="110"/>
      <c r="G15" s="110"/>
      <c r="H15" s="72"/>
    </row>
    <row r="16" spans="1:10" x14ac:dyDescent="0.2">
      <c r="A16" s="73" t="s">
        <v>797</v>
      </c>
      <c r="B16" s="93" t="s">
        <v>798</v>
      </c>
      <c r="E16" s="110"/>
      <c r="F16" s="110"/>
      <c r="G16" s="110"/>
      <c r="H16" s="72"/>
    </row>
    <row r="17" spans="1:8" x14ac:dyDescent="0.2">
      <c r="A17" s="73" t="s">
        <v>799</v>
      </c>
      <c r="B17" s="93" t="s">
        <v>800</v>
      </c>
      <c r="E17" s="110"/>
      <c r="F17" s="110"/>
      <c r="G17" s="110"/>
      <c r="H17" s="72"/>
    </row>
    <row r="18" spans="1:8" x14ac:dyDescent="0.2">
      <c r="A18" s="73" t="s">
        <v>801</v>
      </c>
      <c r="B18" s="93" t="s">
        <v>802</v>
      </c>
      <c r="E18" s="110"/>
      <c r="F18" s="110"/>
      <c r="G18" s="110"/>
      <c r="H18" s="72"/>
    </row>
    <row r="19" spans="1:8" x14ac:dyDescent="0.2">
      <c r="A19" s="73" t="s">
        <v>803</v>
      </c>
      <c r="B19" s="93" t="s">
        <v>804</v>
      </c>
      <c r="E19" s="110"/>
      <c r="F19" s="110"/>
      <c r="G19" s="110"/>
      <c r="H19" s="72"/>
    </row>
    <row r="20" spans="1:8" x14ac:dyDescent="0.2">
      <c r="A20" s="73" t="s">
        <v>805</v>
      </c>
      <c r="B20" s="93" t="s">
        <v>806</v>
      </c>
      <c r="E20" s="110"/>
      <c r="F20" s="110"/>
      <c r="G20" s="110"/>
      <c r="H20" s="72"/>
    </row>
    <row r="21" spans="1:8" x14ac:dyDescent="0.2">
      <c r="A21" s="73" t="s">
        <v>807</v>
      </c>
      <c r="B21" s="93" t="s">
        <v>808</v>
      </c>
      <c r="E21" s="110"/>
      <c r="F21" s="110"/>
      <c r="G21" s="110"/>
      <c r="H21" s="72"/>
    </row>
    <row r="22" spans="1:8" x14ac:dyDescent="0.2">
      <c r="A22" s="73" t="s">
        <v>809</v>
      </c>
      <c r="B22" s="93" t="s">
        <v>810</v>
      </c>
      <c r="E22" s="110"/>
      <c r="F22" s="110"/>
      <c r="G22" s="110"/>
      <c r="H22" s="72"/>
    </row>
    <row r="23" spans="1:8" ht="30" x14ac:dyDescent="0.2">
      <c r="A23" s="73" t="s">
        <v>811</v>
      </c>
      <c r="B23" s="93" t="s">
        <v>812</v>
      </c>
      <c r="C23" s="73" t="s">
        <v>813</v>
      </c>
      <c r="E23" s="110"/>
      <c r="F23" s="110"/>
      <c r="G23" s="110"/>
      <c r="H23" s="72"/>
    </row>
    <row r="24" spans="1:8" x14ac:dyDescent="0.2">
      <c r="A24" s="73" t="s">
        <v>814</v>
      </c>
      <c r="B24" s="93" t="s">
        <v>815</v>
      </c>
      <c r="C24" s="73" t="s">
        <v>816</v>
      </c>
      <c r="E24" s="110"/>
      <c r="F24" s="110"/>
      <c r="G24" s="110"/>
      <c r="H24" s="72"/>
    </row>
    <row r="25" spans="1:8" x14ac:dyDescent="0.2">
      <c r="A25" s="73" t="s">
        <v>817</v>
      </c>
      <c r="B25" s="76" t="s">
        <v>1817</v>
      </c>
      <c r="E25" s="110"/>
      <c r="F25" s="110"/>
      <c r="G25" s="110"/>
      <c r="H25" s="72"/>
    </row>
    <row r="26" spans="1:8" x14ac:dyDescent="0.2">
      <c r="A26" s="73" t="s">
        <v>818</v>
      </c>
      <c r="B26" s="76"/>
      <c r="E26" s="110"/>
      <c r="F26" s="110"/>
      <c r="G26" s="110"/>
      <c r="H26" s="72"/>
    </row>
    <row r="27" spans="1:8" x14ac:dyDescent="0.2">
      <c r="A27" s="73" t="s">
        <v>819</v>
      </c>
      <c r="B27" s="76"/>
      <c r="E27" s="110"/>
      <c r="F27" s="110"/>
      <c r="G27" s="110"/>
      <c r="H27" s="72"/>
    </row>
    <row r="28" spans="1:8" x14ac:dyDescent="0.2">
      <c r="A28" s="73" t="s">
        <v>820</v>
      </c>
      <c r="B28" s="76"/>
      <c r="E28" s="110"/>
      <c r="F28" s="110"/>
      <c r="G28" s="110"/>
      <c r="H28" s="72"/>
    </row>
    <row r="29" spans="1:8" x14ac:dyDescent="0.2">
      <c r="A29" s="73" t="s">
        <v>821</v>
      </c>
      <c r="B29" s="76"/>
      <c r="E29" s="110"/>
      <c r="F29" s="110"/>
      <c r="G29" s="110"/>
      <c r="H29" s="72"/>
    </row>
    <row r="30" spans="1:8" x14ac:dyDescent="0.2">
      <c r="A30" s="73" t="s">
        <v>822</v>
      </c>
      <c r="B30" s="76"/>
      <c r="E30" s="110"/>
      <c r="F30" s="110"/>
      <c r="G30" s="110"/>
      <c r="H30" s="72"/>
    </row>
    <row r="31" spans="1:8" x14ac:dyDescent="0.2">
      <c r="A31" s="73" t="s">
        <v>823</v>
      </c>
      <c r="B31" s="76"/>
      <c r="E31" s="110"/>
      <c r="F31" s="110"/>
      <c r="G31" s="110"/>
      <c r="H31" s="72"/>
    </row>
    <row r="32" spans="1:8" x14ac:dyDescent="0.2">
      <c r="A32" s="73" t="s">
        <v>824</v>
      </c>
      <c r="B32" s="76"/>
      <c r="E32" s="110"/>
      <c r="F32" s="110"/>
      <c r="G32" s="110"/>
      <c r="H32" s="72"/>
    </row>
    <row r="33" spans="1:8" ht="18.75" x14ac:dyDescent="0.2">
      <c r="A33" s="82"/>
      <c r="B33" s="83" t="s">
        <v>786</v>
      </c>
      <c r="C33" s="82"/>
      <c r="D33" s="82"/>
      <c r="E33" s="82"/>
      <c r="F33" s="82"/>
      <c r="G33" s="82"/>
      <c r="H33" s="72"/>
    </row>
    <row r="34" spans="1:8" x14ac:dyDescent="0.2">
      <c r="A34" s="79"/>
      <c r="B34" s="80" t="s">
        <v>825</v>
      </c>
      <c r="C34" s="79" t="s">
        <v>826</v>
      </c>
      <c r="D34" s="79" t="s">
        <v>790</v>
      </c>
      <c r="E34" s="79" t="s">
        <v>827</v>
      </c>
      <c r="F34" s="77"/>
      <c r="G34" s="77"/>
      <c r="H34" s="72"/>
    </row>
    <row r="35" spans="1:8" x14ac:dyDescent="0.2">
      <c r="A35" s="73" t="s">
        <v>828</v>
      </c>
      <c r="B35" s="175" t="s">
        <v>1816</v>
      </c>
      <c r="C35" s="175" t="s">
        <v>1815</v>
      </c>
      <c r="D35" s="175" t="s">
        <v>1814</v>
      </c>
      <c r="E35" s="175" t="s">
        <v>1813</v>
      </c>
      <c r="F35" s="174"/>
      <c r="G35" s="174"/>
      <c r="H35" s="72"/>
    </row>
    <row r="36" spans="1:8" x14ac:dyDescent="0.2">
      <c r="A36" s="73" t="s">
        <v>829</v>
      </c>
      <c r="B36" s="93" t="s">
        <v>1812</v>
      </c>
      <c r="C36" s="73" t="s">
        <v>1331</v>
      </c>
      <c r="D36" s="73" t="s">
        <v>1331</v>
      </c>
      <c r="E36" s="73" t="s">
        <v>1331</v>
      </c>
      <c r="H36" s="72"/>
    </row>
    <row r="37" spans="1:8" x14ac:dyDescent="0.2">
      <c r="A37" s="73" t="s">
        <v>830</v>
      </c>
      <c r="B37" s="93" t="s">
        <v>1811</v>
      </c>
      <c r="C37" s="73" t="s">
        <v>1331</v>
      </c>
      <c r="D37" s="73" t="s">
        <v>1331</v>
      </c>
      <c r="E37" s="73" t="s">
        <v>1331</v>
      </c>
      <c r="H37" s="72"/>
    </row>
    <row r="38" spans="1:8" x14ac:dyDescent="0.2">
      <c r="A38" s="73" t="s">
        <v>831</v>
      </c>
      <c r="B38" s="93" t="s">
        <v>1810</v>
      </c>
      <c r="C38" s="73" t="s">
        <v>1331</v>
      </c>
      <c r="D38" s="73" t="s">
        <v>1331</v>
      </c>
      <c r="E38" s="73" t="s">
        <v>1331</v>
      </c>
      <c r="H38" s="72"/>
    </row>
    <row r="39" spans="1:8" x14ac:dyDescent="0.2">
      <c r="A39" s="73" t="s">
        <v>832</v>
      </c>
      <c r="B39" s="93" t="s">
        <v>1809</v>
      </c>
      <c r="C39" s="73" t="s">
        <v>1331</v>
      </c>
      <c r="D39" s="73" t="s">
        <v>1331</v>
      </c>
      <c r="E39" s="73" t="s">
        <v>1331</v>
      </c>
      <c r="H39" s="72"/>
    </row>
    <row r="40" spans="1:8" x14ac:dyDescent="0.2">
      <c r="A40" s="73" t="s">
        <v>833</v>
      </c>
      <c r="B40" s="93" t="s">
        <v>1808</v>
      </c>
      <c r="C40" s="73" t="s">
        <v>1331</v>
      </c>
      <c r="D40" s="73" t="s">
        <v>1331</v>
      </c>
      <c r="E40" s="73" t="s">
        <v>1331</v>
      </c>
      <c r="H40" s="72"/>
    </row>
    <row r="41" spans="1:8" x14ac:dyDescent="0.2">
      <c r="A41" s="73" t="s">
        <v>834</v>
      </c>
      <c r="B41" s="93" t="s">
        <v>1807</v>
      </c>
      <c r="C41" s="73" t="s">
        <v>1331</v>
      </c>
      <c r="D41" s="73" t="s">
        <v>1331</v>
      </c>
      <c r="E41" s="73" t="s">
        <v>1331</v>
      </c>
      <c r="H41" s="72"/>
    </row>
    <row r="42" spans="1:8" x14ac:dyDescent="0.2">
      <c r="A42" s="73" t="s">
        <v>835</v>
      </c>
      <c r="B42" s="93" t="s">
        <v>1806</v>
      </c>
      <c r="C42" s="73" t="s">
        <v>1331</v>
      </c>
      <c r="D42" s="73" t="s">
        <v>1331</v>
      </c>
      <c r="E42" s="73" t="s">
        <v>1331</v>
      </c>
      <c r="H42" s="72"/>
    </row>
    <row r="43" spans="1:8" x14ac:dyDescent="0.2">
      <c r="A43" s="73" t="s">
        <v>836</v>
      </c>
      <c r="B43" s="93" t="s">
        <v>1805</v>
      </c>
      <c r="C43" s="73" t="s">
        <v>1331</v>
      </c>
      <c r="D43" s="73" t="s">
        <v>1331</v>
      </c>
      <c r="E43" s="73" t="s">
        <v>1331</v>
      </c>
      <c r="H43" s="72"/>
    </row>
    <row r="44" spans="1:8" x14ac:dyDescent="0.2">
      <c r="A44" s="73" t="s">
        <v>837</v>
      </c>
      <c r="B44" s="93" t="s">
        <v>1804</v>
      </c>
      <c r="C44" s="73" t="s">
        <v>1331</v>
      </c>
      <c r="D44" s="73" t="s">
        <v>1331</v>
      </c>
      <c r="E44" s="73" t="s">
        <v>1331</v>
      </c>
      <c r="H44" s="72"/>
    </row>
    <row r="45" spans="1:8" x14ac:dyDescent="0.2">
      <c r="A45" s="73" t="s">
        <v>838</v>
      </c>
      <c r="B45" s="93" t="s">
        <v>1803</v>
      </c>
      <c r="C45" s="73" t="s">
        <v>1331</v>
      </c>
      <c r="D45" s="73" t="s">
        <v>1331</v>
      </c>
      <c r="E45" s="73" t="s">
        <v>1331</v>
      </c>
      <c r="H45" s="72"/>
    </row>
    <row r="46" spans="1:8" x14ac:dyDescent="0.2">
      <c r="A46" s="73" t="s">
        <v>839</v>
      </c>
      <c r="B46" s="93" t="s">
        <v>1802</v>
      </c>
      <c r="C46" s="73" t="s">
        <v>1331</v>
      </c>
      <c r="D46" s="73" t="s">
        <v>1331</v>
      </c>
      <c r="E46" s="73" t="s">
        <v>1331</v>
      </c>
      <c r="H46" s="72"/>
    </row>
    <row r="47" spans="1:8" x14ac:dyDescent="0.2">
      <c r="A47" s="73" t="s">
        <v>840</v>
      </c>
      <c r="B47" s="93" t="s">
        <v>1801</v>
      </c>
      <c r="C47" s="73" t="s">
        <v>1331</v>
      </c>
      <c r="D47" s="73" t="s">
        <v>1331</v>
      </c>
      <c r="E47" s="73" t="s">
        <v>1331</v>
      </c>
      <c r="H47" s="72"/>
    </row>
    <row r="48" spans="1:8" x14ac:dyDescent="0.2">
      <c r="A48" s="73" t="s">
        <v>841</v>
      </c>
      <c r="B48" s="93" t="s">
        <v>1800</v>
      </c>
      <c r="C48" s="73" t="s">
        <v>1331</v>
      </c>
      <c r="D48" s="73" t="s">
        <v>1331</v>
      </c>
      <c r="E48" s="73" t="s">
        <v>1331</v>
      </c>
      <c r="H48" s="72"/>
    </row>
    <row r="49" spans="1:8" x14ac:dyDescent="0.2">
      <c r="A49" s="73" t="s">
        <v>842</v>
      </c>
      <c r="B49" s="93" t="s">
        <v>1799</v>
      </c>
      <c r="C49" s="73" t="s">
        <v>1331</v>
      </c>
      <c r="D49" s="73" t="s">
        <v>1331</v>
      </c>
      <c r="E49" s="73" t="s">
        <v>1331</v>
      </c>
      <c r="H49" s="72"/>
    </row>
    <row r="50" spans="1:8" x14ac:dyDescent="0.2">
      <c r="A50" s="73" t="s">
        <v>843</v>
      </c>
      <c r="B50" s="93" t="s">
        <v>1798</v>
      </c>
      <c r="C50" s="73" t="s">
        <v>1331</v>
      </c>
      <c r="D50" s="73" t="s">
        <v>1331</v>
      </c>
      <c r="E50" s="73" t="s">
        <v>1331</v>
      </c>
      <c r="H50" s="72"/>
    </row>
    <row r="51" spans="1:8" x14ac:dyDescent="0.2">
      <c r="A51" s="73" t="s">
        <v>844</v>
      </c>
      <c r="B51" s="93" t="s">
        <v>1797</v>
      </c>
      <c r="C51" s="73" t="s">
        <v>1331</v>
      </c>
      <c r="D51" s="73" t="s">
        <v>1331</v>
      </c>
      <c r="E51" s="73" t="s">
        <v>1331</v>
      </c>
      <c r="H51" s="72"/>
    </row>
    <row r="52" spans="1:8" x14ac:dyDescent="0.2">
      <c r="A52" s="73" t="s">
        <v>845</v>
      </c>
      <c r="B52" s="93" t="s">
        <v>1796</v>
      </c>
      <c r="C52" s="73" t="s">
        <v>1331</v>
      </c>
      <c r="D52" s="73" t="s">
        <v>1331</v>
      </c>
      <c r="E52" s="73" t="s">
        <v>1331</v>
      </c>
      <c r="H52" s="72"/>
    </row>
    <row r="53" spans="1:8" x14ac:dyDescent="0.2">
      <c r="A53" s="73" t="s">
        <v>846</v>
      </c>
      <c r="B53" s="93" t="s">
        <v>1795</v>
      </c>
      <c r="C53" s="73" t="s">
        <v>1331</v>
      </c>
      <c r="D53" s="73" t="s">
        <v>1331</v>
      </c>
      <c r="E53" s="73" t="s">
        <v>1331</v>
      </c>
      <c r="H53" s="72"/>
    </row>
    <row r="54" spans="1:8" x14ac:dyDescent="0.2">
      <c r="A54" s="73" t="s">
        <v>847</v>
      </c>
      <c r="B54" s="93" t="s">
        <v>1794</v>
      </c>
      <c r="C54" s="73" t="s">
        <v>1331</v>
      </c>
      <c r="D54" s="73" t="s">
        <v>1331</v>
      </c>
      <c r="E54" s="73" t="s">
        <v>1331</v>
      </c>
      <c r="H54" s="72"/>
    </row>
    <row r="55" spans="1:8" x14ac:dyDescent="0.2">
      <c r="A55" s="73" t="s">
        <v>848</v>
      </c>
      <c r="B55" s="93" t="s">
        <v>1793</v>
      </c>
      <c r="C55" s="73" t="s">
        <v>1331</v>
      </c>
      <c r="D55" s="73" t="s">
        <v>1331</v>
      </c>
      <c r="E55" s="73" t="s">
        <v>1331</v>
      </c>
      <c r="H55" s="72"/>
    </row>
    <row r="56" spans="1:8" x14ac:dyDescent="0.2">
      <c r="A56" s="73" t="s">
        <v>849</v>
      </c>
      <c r="B56" s="93" t="s">
        <v>1792</v>
      </c>
      <c r="C56" s="73" t="s">
        <v>1331</v>
      </c>
      <c r="D56" s="73" t="s">
        <v>1331</v>
      </c>
      <c r="E56" s="73" t="s">
        <v>1331</v>
      </c>
      <c r="H56" s="72"/>
    </row>
    <row r="57" spans="1:8" x14ac:dyDescent="0.2">
      <c r="A57" s="73" t="s">
        <v>850</v>
      </c>
      <c r="B57" s="93" t="s">
        <v>1791</v>
      </c>
      <c r="C57" s="73" t="s">
        <v>1331</v>
      </c>
      <c r="D57" s="73" t="s">
        <v>1331</v>
      </c>
      <c r="E57" s="73" t="s">
        <v>1331</v>
      </c>
      <c r="H57" s="72"/>
    </row>
    <row r="58" spans="1:8" x14ac:dyDescent="0.2">
      <c r="A58" s="73" t="s">
        <v>851</v>
      </c>
      <c r="B58" s="93" t="s">
        <v>1790</v>
      </c>
      <c r="C58" s="73" t="s">
        <v>1331</v>
      </c>
      <c r="D58" s="73" t="s">
        <v>1331</v>
      </c>
      <c r="E58" s="73" t="s">
        <v>1331</v>
      </c>
      <c r="H58" s="72"/>
    </row>
    <row r="59" spans="1:8" x14ac:dyDescent="0.2">
      <c r="A59" s="73" t="s">
        <v>852</v>
      </c>
      <c r="B59" s="93" t="s">
        <v>1789</v>
      </c>
      <c r="C59" s="73" t="s">
        <v>1331</v>
      </c>
      <c r="D59" s="73" t="s">
        <v>1331</v>
      </c>
      <c r="E59" s="73" t="s">
        <v>1331</v>
      </c>
      <c r="H59" s="72"/>
    </row>
    <row r="60" spans="1:8" x14ac:dyDescent="0.2">
      <c r="A60" s="73" t="s">
        <v>853</v>
      </c>
      <c r="B60" s="93"/>
      <c r="E60" s="93"/>
      <c r="F60" s="93"/>
      <c r="G60" s="93"/>
      <c r="H60" s="72"/>
    </row>
    <row r="61" spans="1:8" x14ac:dyDescent="0.2">
      <c r="A61" s="73" t="s">
        <v>854</v>
      </c>
      <c r="B61" s="93"/>
      <c r="E61" s="93"/>
      <c r="F61" s="93"/>
      <c r="G61" s="93"/>
      <c r="H61" s="72"/>
    </row>
    <row r="62" spans="1:8" x14ac:dyDescent="0.2">
      <c r="A62" s="73" t="s">
        <v>855</v>
      </c>
      <c r="B62" s="93"/>
      <c r="E62" s="93"/>
      <c r="F62" s="93"/>
      <c r="G62" s="93"/>
      <c r="H62" s="72"/>
    </row>
    <row r="63" spans="1:8" x14ac:dyDescent="0.2">
      <c r="A63" s="73" t="s">
        <v>856</v>
      </c>
      <c r="B63" s="93"/>
      <c r="E63" s="93"/>
      <c r="F63" s="93"/>
      <c r="G63" s="93"/>
      <c r="H63" s="72"/>
    </row>
    <row r="64" spans="1:8" x14ac:dyDescent="0.2">
      <c r="A64" s="73" t="s">
        <v>857</v>
      </c>
      <c r="B64" s="93"/>
      <c r="E64" s="93"/>
      <c r="F64" s="93"/>
      <c r="G64" s="93"/>
      <c r="H64" s="72"/>
    </row>
    <row r="65" spans="1:10" x14ac:dyDescent="0.2">
      <c r="A65" s="73" t="s">
        <v>858</v>
      </c>
      <c r="B65" s="93"/>
      <c r="E65" s="93"/>
      <c r="F65" s="93"/>
      <c r="G65" s="93"/>
      <c r="H65" s="72"/>
    </row>
    <row r="66" spans="1:10" x14ac:dyDescent="0.2">
      <c r="A66" s="73" t="s">
        <v>859</v>
      </c>
      <c r="B66" s="93"/>
      <c r="E66" s="93"/>
      <c r="F66" s="93"/>
      <c r="G66" s="93"/>
      <c r="H66" s="72"/>
    </row>
    <row r="67" spans="1:10" x14ac:dyDescent="0.2">
      <c r="A67" s="73" t="s">
        <v>860</v>
      </c>
      <c r="B67" s="93"/>
      <c r="E67" s="93"/>
      <c r="F67" s="93"/>
      <c r="G67" s="93"/>
      <c r="H67" s="72"/>
    </row>
    <row r="68" spans="1:10" x14ac:dyDescent="0.2">
      <c r="A68" s="73" t="s">
        <v>861</v>
      </c>
      <c r="B68" s="93"/>
      <c r="E68" s="93"/>
      <c r="F68" s="93"/>
      <c r="G68" s="93"/>
      <c r="H68" s="72"/>
    </row>
    <row r="69" spans="1:10" x14ac:dyDescent="0.2">
      <c r="A69" s="73" t="s">
        <v>862</v>
      </c>
      <c r="B69" s="93"/>
      <c r="E69" s="93"/>
      <c r="F69" s="93"/>
      <c r="G69" s="93"/>
      <c r="H69" s="72"/>
    </row>
    <row r="70" spans="1:10" x14ac:dyDescent="0.2">
      <c r="A70" s="73" t="s">
        <v>863</v>
      </c>
      <c r="B70" s="93"/>
      <c r="E70" s="93"/>
      <c r="F70" s="93"/>
      <c r="G70" s="93"/>
      <c r="H70" s="72"/>
    </row>
    <row r="71" spans="1:10" x14ac:dyDescent="0.2">
      <c r="A71" s="73" t="s">
        <v>864</v>
      </c>
      <c r="B71" s="93"/>
      <c r="E71" s="93"/>
      <c r="F71" s="93"/>
      <c r="G71" s="93"/>
      <c r="H71" s="72"/>
    </row>
    <row r="72" spans="1:10" x14ac:dyDescent="0.2">
      <c r="A72" s="73" t="s">
        <v>865</v>
      </c>
      <c r="B72" s="93"/>
      <c r="E72" s="93"/>
      <c r="F72" s="93"/>
      <c r="G72" s="93"/>
      <c r="H72" s="72"/>
    </row>
    <row r="73" spans="1:10" ht="18.75" x14ac:dyDescent="0.2">
      <c r="A73" s="82"/>
      <c r="B73" s="83" t="s">
        <v>787</v>
      </c>
      <c r="C73" s="82"/>
      <c r="D73" s="82"/>
      <c r="E73" s="82"/>
      <c r="F73" s="82"/>
      <c r="G73" s="82"/>
      <c r="H73" s="72"/>
    </row>
    <row r="74" spans="1:10" x14ac:dyDescent="0.2">
      <c r="A74" s="79"/>
      <c r="B74" s="80" t="s">
        <v>866</v>
      </c>
      <c r="C74" s="79" t="s">
        <v>867</v>
      </c>
      <c r="D74" s="79"/>
      <c r="E74" s="77"/>
      <c r="F74" s="77"/>
      <c r="G74" s="77"/>
      <c r="H74" s="74"/>
      <c r="I74" s="74"/>
      <c r="J74" s="74"/>
    </row>
    <row r="75" spans="1:10" x14ac:dyDescent="0.2">
      <c r="A75" s="73" t="s">
        <v>868</v>
      </c>
      <c r="B75" s="73" t="s">
        <v>869</v>
      </c>
      <c r="C75" s="173">
        <v>49.969106536456799</v>
      </c>
      <c r="H75" s="72"/>
    </row>
    <row r="76" spans="1:10" x14ac:dyDescent="0.2">
      <c r="A76" s="73" t="s">
        <v>870</v>
      </c>
      <c r="B76" s="73" t="s">
        <v>1788</v>
      </c>
      <c r="C76" s="173">
        <v>168.07422627901801</v>
      </c>
      <c r="H76" s="72"/>
    </row>
    <row r="77" spans="1:10" x14ac:dyDescent="0.2">
      <c r="A77" s="73" t="s">
        <v>871</v>
      </c>
      <c r="H77" s="72"/>
    </row>
    <row r="78" spans="1:10" x14ac:dyDescent="0.2">
      <c r="A78" s="73" t="s">
        <v>872</v>
      </c>
      <c r="H78" s="72"/>
    </row>
    <row r="79" spans="1:10" x14ac:dyDescent="0.2">
      <c r="A79" s="73" t="s">
        <v>873</v>
      </c>
      <c r="H79" s="72"/>
    </row>
    <row r="80" spans="1:10" x14ac:dyDescent="0.2">
      <c r="A80" s="73" t="s">
        <v>874</v>
      </c>
      <c r="H80" s="72"/>
    </row>
    <row r="81" spans="1:8" x14ac:dyDescent="0.2">
      <c r="A81" s="79"/>
      <c r="B81" s="80" t="s">
        <v>875</v>
      </c>
      <c r="C81" s="79" t="s">
        <v>464</v>
      </c>
      <c r="D81" s="79" t="s">
        <v>465</v>
      </c>
      <c r="E81" s="77" t="s">
        <v>876</v>
      </c>
      <c r="F81" s="77" t="s">
        <v>877</v>
      </c>
      <c r="G81" s="77" t="s">
        <v>878</v>
      </c>
      <c r="H81" s="72"/>
    </row>
    <row r="82" spans="1:8" x14ac:dyDescent="0.2">
      <c r="A82" s="73" t="s">
        <v>879</v>
      </c>
      <c r="B82" s="73" t="s">
        <v>1787</v>
      </c>
      <c r="C82" s="158">
        <v>4.7500587246219301E-4</v>
      </c>
      <c r="G82" s="158">
        <v>4.7500587246219301E-4</v>
      </c>
      <c r="H82" s="72"/>
    </row>
    <row r="83" spans="1:8" x14ac:dyDescent="0.2">
      <c r="A83" s="73" t="s">
        <v>880</v>
      </c>
      <c r="B83" s="73" t="s">
        <v>881</v>
      </c>
      <c r="C83" s="158">
        <v>1.4314679765348301E-3</v>
      </c>
      <c r="G83" s="158">
        <v>1.4314679765348301E-3</v>
      </c>
      <c r="H83" s="72"/>
    </row>
    <row r="84" spans="1:8" x14ac:dyDescent="0.2">
      <c r="A84" s="73" t="s">
        <v>882</v>
      </c>
      <c r="B84" s="73" t="s">
        <v>883</v>
      </c>
      <c r="C84" s="158">
        <v>2.8155181089578498E-4</v>
      </c>
      <c r="G84" s="158">
        <v>2.8155181089578498E-4</v>
      </c>
      <c r="H84" s="72"/>
    </row>
    <row r="85" spans="1:8" x14ac:dyDescent="0.2">
      <c r="A85" s="73" t="s">
        <v>884</v>
      </c>
      <c r="B85" s="73" t="s">
        <v>885</v>
      </c>
      <c r="C85" s="158">
        <v>3.8703145001434499E-4</v>
      </c>
      <c r="G85" s="158">
        <v>3.8703145001434499E-4</v>
      </c>
      <c r="H85" s="72"/>
    </row>
    <row r="86" spans="1:8" x14ac:dyDescent="0.2">
      <c r="A86" s="73" t="s">
        <v>886</v>
      </c>
      <c r="B86" s="73" t="s">
        <v>887</v>
      </c>
      <c r="C86" s="158"/>
      <c r="G86" s="158"/>
      <c r="H86" s="72"/>
    </row>
    <row r="87" spans="1:8" x14ac:dyDescent="0.2">
      <c r="A87" s="73" t="s">
        <v>888</v>
      </c>
      <c r="H87" s="72"/>
    </row>
    <row r="88" spans="1:8" x14ac:dyDescent="0.2">
      <c r="A88" s="73" t="s">
        <v>889</v>
      </c>
      <c r="H88" s="72"/>
    </row>
    <row r="89" spans="1:8" x14ac:dyDescent="0.2">
      <c r="A89" s="73" t="s">
        <v>890</v>
      </c>
      <c r="H89" s="72"/>
    </row>
    <row r="90" spans="1:8" x14ac:dyDescent="0.2">
      <c r="A90" s="73" t="s">
        <v>891</v>
      </c>
      <c r="H90" s="72"/>
    </row>
    <row r="91" spans="1:8" x14ac:dyDescent="0.2">
      <c r="H91" s="72"/>
    </row>
    <row r="92" spans="1:8" x14ac:dyDescent="0.2">
      <c r="H92" s="72"/>
    </row>
    <row r="93" spans="1:8" x14ac:dyDescent="0.2">
      <c r="H93" s="72"/>
    </row>
    <row r="94" spans="1:8" x14ac:dyDescent="0.2">
      <c r="H94" s="72"/>
    </row>
    <row r="95" spans="1:8" x14ac:dyDescent="0.2">
      <c r="H95" s="72"/>
    </row>
    <row r="96" spans="1:8" x14ac:dyDescent="0.2">
      <c r="H96" s="72"/>
    </row>
    <row r="97" spans="8:8" x14ac:dyDescent="0.2">
      <c r="H97" s="72"/>
    </row>
    <row r="98" spans="8:8" x14ac:dyDescent="0.2">
      <c r="H98" s="72"/>
    </row>
    <row r="99" spans="8:8" x14ac:dyDescent="0.2">
      <c r="H99" s="72"/>
    </row>
    <row r="100" spans="8:8" x14ac:dyDescent="0.2">
      <c r="H100" s="72"/>
    </row>
    <row r="101" spans="8:8" x14ac:dyDescent="0.2">
      <c r="H101" s="72"/>
    </row>
    <row r="102" spans="8:8" x14ac:dyDescent="0.2">
      <c r="H102" s="72"/>
    </row>
    <row r="103" spans="8:8" x14ac:dyDescent="0.2">
      <c r="H103" s="72"/>
    </row>
    <row r="104" spans="8:8" x14ac:dyDescent="0.2">
      <c r="H104" s="72"/>
    </row>
    <row r="105" spans="8:8" x14ac:dyDescent="0.2">
      <c r="H105" s="72"/>
    </row>
    <row r="106" spans="8:8" x14ac:dyDescent="0.2">
      <c r="H106" s="72"/>
    </row>
    <row r="107" spans="8:8" x14ac:dyDescent="0.2">
      <c r="H107" s="72"/>
    </row>
    <row r="108" spans="8:8" x14ac:dyDescent="0.2">
      <c r="H108" s="72"/>
    </row>
    <row r="109" spans="8:8" x14ac:dyDescent="0.2">
      <c r="H109" s="72"/>
    </row>
    <row r="110" spans="8:8" x14ac:dyDescent="0.2">
      <c r="H110" s="72"/>
    </row>
    <row r="111" spans="8:8" x14ac:dyDescent="0.2">
      <c r="H111" s="72"/>
    </row>
    <row r="112" spans="8:8" x14ac:dyDescent="0.2">
      <c r="H112" s="72"/>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58792BA3-CD02-42BE-9454-8E05F276E68F}"/>
    <hyperlink ref="B7" location="'E. Optional ECB-ECAIs data'!B12" display="1. Additional information on the programme" xr:uid="{6D5CE663-58E8-4B57-99B7-8C8845F69F69}"/>
    <hyperlink ref="B9" location="'E. Optional ECB-ECAIs data'!B73" display="3.  Additional information on the asset distribution" xr:uid="{FAA79BDC-E2D1-477A-9FF1-6DFC093CAEDB}"/>
  </hyperlinks>
  <pageMargins left="0.7" right="0.7" top="0.75" bottom="0.75" header="0.3" footer="0.3"/>
  <pageSetup scale="21"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E077E-2948-44D0-9DA5-ABE4D442C0C1}">
  <sheetPr>
    <tabColor rgb="FFE36E00"/>
  </sheetPr>
  <dimension ref="A1:A174"/>
  <sheetViews>
    <sheetView view="pageBreakPreview" zoomScale="60" zoomScaleNormal="60" workbookViewId="0">
      <selection activeCell="A61" sqref="A61"/>
    </sheetView>
  </sheetViews>
  <sheetFormatPr defaultColWidth="8.28515625" defaultRowHeight="15" x14ac:dyDescent="0.25"/>
  <cols>
    <col min="1" max="1" width="220" style="178" customWidth="1"/>
    <col min="2" max="16384" width="8.28515625" style="178"/>
  </cols>
  <sheetData>
    <row r="1" spans="1:1" ht="31.5" x14ac:dyDescent="0.25">
      <c r="A1" s="197" t="s">
        <v>1839</v>
      </c>
    </row>
    <row r="3" spans="1:1" x14ac:dyDescent="0.25">
      <c r="A3" s="198"/>
    </row>
    <row r="4" spans="1:1" ht="34.5" x14ac:dyDescent="0.25">
      <c r="A4" s="199" t="s">
        <v>1840</v>
      </c>
    </row>
    <row r="5" spans="1:1" ht="34.5" x14ac:dyDescent="0.25">
      <c r="A5" s="199" t="s">
        <v>1841</v>
      </c>
    </row>
    <row r="6" spans="1:1" ht="51.75" x14ac:dyDescent="0.25">
      <c r="A6" s="199" t="s">
        <v>1842</v>
      </c>
    </row>
    <row r="7" spans="1:1" ht="17.25" x14ac:dyDescent="0.25">
      <c r="A7" s="199"/>
    </row>
    <row r="8" spans="1:1" ht="18.75" x14ac:dyDescent="0.25">
      <c r="A8" s="200" t="s">
        <v>1843</v>
      </c>
    </row>
    <row r="9" spans="1:1" ht="51.75" x14ac:dyDescent="0.3">
      <c r="A9" s="201" t="s">
        <v>1844</v>
      </c>
    </row>
    <row r="10" spans="1:1" ht="86.25" x14ac:dyDescent="0.25">
      <c r="A10" s="202" t="s">
        <v>1845</v>
      </c>
    </row>
    <row r="11" spans="1:1" ht="34.5" x14ac:dyDescent="0.25">
      <c r="A11" s="202" t="s">
        <v>1846</v>
      </c>
    </row>
    <row r="12" spans="1:1" ht="17.25" x14ac:dyDescent="0.25">
      <c r="A12" s="202" t="s">
        <v>1847</v>
      </c>
    </row>
    <row r="13" spans="1:1" ht="17.25" x14ac:dyDescent="0.25">
      <c r="A13" s="202" t="s">
        <v>1848</v>
      </c>
    </row>
    <row r="14" spans="1:1" ht="34.5" x14ac:dyDescent="0.25">
      <c r="A14" s="202" t="s">
        <v>1849</v>
      </c>
    </row>
    <row r="15" spans="1:1" ht="17.25" x14ac:dyDescent="0.25">
      <c r="A15" s="202"/>
    </row>
    <row r="16" spans="1:1" ht="18.75" x14ac:dyDescent="0.25">
      <c r="A16" s="200" t="s">
        <v>1850</v>
      </c>
    </row>
    <row r="17" spans="1:1" ht="17.25" x14ac:dyDescent="0.25">
      <c r="A17" s="203" t="s">
        <v>1851</v>
      </c>
    </row>
    <row r="18" spans="1:1" ht="51.75" x14ac:dyDescent="0.25">
      <c r="A18" s="204" t="s">
        <v>1852</v>
      </c>
    </row>
    <row r="19" spans="1:1" ht="34.5" x14ac:dyDescent="0.25">
      <c r="A19" s="204" t="s">
        <v>1853</v>
      </c>
    </row>
    <row r="20" spans="1:1" ht="51.75" x14ac:dyDescent="0.25">
      <c r="A20" s="204" t="s">
        <v>1854</v>
      </c>
    </row>
    <row r="21" spans="1:1" ht="86.25" x14ac:dyDescent="0.25">
      <c r="A21" s="204" t="s">
        <v>1855</v>
      </c>
    </row>
    <row r="22" spans="1:1" ht="51.75" x14ac:dyDescent="0.25">
      <c r="A22" s="204" t="s">
        <v>1856</v>
      </c>
    </row>
    <row r="23" spans="1:1" ht="34.5" x14ac:dyDescent="0.25">
      <c r="A23" s="204" t="s">
        <v>1857</v>
      </c>
    </row>
    <row r="24" spans="1:1" ht="17.25" x14ac:dyDescent="0.25">
      <c r="A24" s="204" t="s">
        <v>1858</v>
      </c>
    </row>
    <row r="25" spans="1:1" ht="17.25" x14ac:dyDescent="0.25">
      <c r="A25" s="203" t="s">
        <v>1859</v>
      </c>
    </row>
    <row r="26" spans="1:1" ht="69" x14ac:dyDescent="0.3">
      <c r="A26" s="205" t="s">
        <v>1860</v>
      </c>
    </row>
    <row r="27" spans="1:1" ht="17.25" x14ac:dyDescent="0.3">
      <c r="A27" s="205" t="s">
        <v>1861</v>
      </c>
    </row>
    <row r="28" spans="1:1" ht="17.25" x14ac:dyDescent="0.25">
      <c r="A28" s="203" t="s">
        <v>1862</v>
      </c>
    </row>
    <row r="29" spans="1:1" ht="34.5" x14ac:dyDescent="0.25">
      <c r="A29" s="204" t="s">
        <v>1863</v>
      </c>
    </row>
    <row r="30" spans="1:1" ht="34.5" x14ac:dyDescent="0.25">
      <c r="A30" s="204" t="s">
        <v>1864</v>
      </c>
    </row>
    <row r="31" spans="1:1" ht="34.5" x14ac:dyDescent="0.25">
      <c r="A31" s="204" t="s">
        <v>1865</v>
      </c>
    </row>
    <row r="32" spans="1:1" ht="34.5" x14ac:dyDescent="0.25">
      <c r="A32" s="204" t="s">
        <v>1866</v>
      </c>
    </row>
    <row r="33" spans="1:1" ht="17.25" x14ac:dyDescent="0.25">
      <c r="A33" s="204"/>
    </row>
    <row r="34" spans="1:1" ht="18.75" x14ac:dyDescent="0.25">
      <c r="A34" s="200" t="s">
        <v>1867</v>
      </c>
    </row>
    <row r="35" spans="1:1" ht="17.25" x14ac:dyDescent="0.25">
      <c r="A35" s="203" t="s">
        <v>1868</v>
      </c>
    </row>
    <row r="36" spans="1:1" ht="34.5" x14ac:dyDescent="0.25">
      <c r="A36" s="204" t="s">
        <v>1869</v>
      </c>
    </row>
    <row r="37" spans="1:1" ht="34.5" x14ac:dyDescent="0.25">
      <c r="A37" s="204" t="s">
        <v>1870</v>
      </c>
    </row>
    <row r="38" spans="1:1" ht="34.5" x14ac:dyDescent="0.25">
      <c r="A38" s="204" t="s">
        <v>1871</v>
      </c>
    </row>
    <row r="39" spans="1:1" ht="17.25" x14ac:dyDescent="0.25">
      <c r="A39" s="204" t="s">
        <v>1872</v>
      </c>
    </row>
    <row r="40" spans="1:1" ht="34.5" x14ac:dyDescent="0.25">
      <c r="A40" s="204" t="s">
        <v>1873</v>
      </c>
    </row>
    <row r="41" spans="1:1" ht="17.25" x14ac:dyDescent="0.25">
      <c r="A41" s="203" t="s">
        <v>1874</v>
      </c>
    </row>
    <row r="42" spans="1:1" ht="17.25" x14ac:dyDescent="0.25">
      <c r="A42" s="204" t="s">
        <v>1875</v>
      </c>
    </row>
    <row r="43" spans="1:1" ht="17.25" x14ac:dyDescent="0.3">
      <c r="A43" s="205" t="s">
        <v>1876</v>
      </c>
    </row>
    <row r="44" spans="1:1" ht="17.25" x14ac:dyDescent="0.25">
      <c r="A44" s="203" t="s">
        <v>1877</v>
      </c>
    </row>
    <row r="45" spans="1:1" ht="34.5" x14ac:dyDescent="0.3">
      <c r="A45" s="205" t="s">
        <v>1878</v>
      </c>
    </row>
    <row r="46" spans="1:1" ht="34.5" x14ac:dyDescent="0.25">
      <c r="A46" s="204" t="s">
        <v>1879</v>
      </c>
    </row>
    <row r="47" spans="1:1" ht="51.75" x14ac:dyDescent="0.25">
      <c r="A47" s="204" t="s">
        <v>1880</v>
      </c>
    </row>
    <row r="48" spans="1:1" ht="17.25" x14ac:dyDescent="0.25">
      <c r="A48" s="204" t="s">
        <v>1881</v>
      </c>
    </row>
    <row r="49" spans="1:1" ht="34.5" x14ac:dyDescent="0.3">
      <c r="A49" s="205" t="s">
        <v>1882</v>
      </c>
    </row>
    <row r="50" spans="1:1" ht="17.25" x14ac:dyDescent="0.25">
      <c r="A50" s="203" t="s">
        <v>1883</v>
      </c>
    </row>
    <row r="51" spans="1:1" ht="34.5" x14ac:dyDescent="0.3">
      <c r="A51" s="205" t="s">
        <v>1884</v>
      </c>
    </row>
    <row r="52" spans="1:1" ht="17.25" x14ac:dyDescent="0.25">
      <c r="A52" s="204" t="s">
        <v>1885</v>
      </c>
    </row>
    <row r="53" spans="1:1" ht="34.5" x14ac:dyDescent="0.3">
      <c r="A53" s="205" t="s">
        <v>1886</v>
      </c>
    </row>
    <row r="54" spans="1:1" ht="17.25" x14ac:dyDescent="0.25">
      <c r="A54" s="203" t="s">
        <v>1887</v>
      </c>
    </row>
    <row r="55" spans="1:1" ht="17.25" x14ac:dyDescent="0.3">
      <c r="A55" s="205" t="s">
        <v>1888</v>
      </c>
    </row>
    <row r="56" spans="1:1" ht="34.5" x14ac:dyDescent="0.25">
      <c r="A56" s="204" t="s">
        <v>1889</v>
      </c>
    </row>
    <row r="57" spans="1:1" ht="17.25" x14ac:dyDescent="0.25">
      <c r="A57" s="204" t="s">
        <v>1890</v>
      </c>
    </row>
    <row r="58" spans="1:1" ht="34.5" x14ac:dyDescent="0.25">
      <c r="A58" s="204" t="s">
        <v>1891</v>
      </c>
    </row>
    <row r="59" spans="1:1" ht="17.25" x14ac:dyDescent="0.25">
      <c r="A59" s="203" t="s">
        <v>1892</v>
      </c>
    </row>
    <row r="60" spans="1:1" ht="34.5" x14ac:dyDescent="0.25">
      <c r="A60" s="204" t="s">
        <v>1893</v>
      </c>
    </row>
    <row r="61" spans="1:1" ht="17.25" x14ac:dyDescent="0.25">
      <c r="A61" s="206"/>
    </row>
    <row r="62" spans="1:1" ht="18.75" x14ac:dyDescent="0.25">
      <c r="A62" s="200" t="s">
        <v>1894</v>
      </c>
    </row>
    <row r="63" spans="1:1" ht="17.25" x14ac:dyDescent="0.25">
      <c r="A63" s="203" t="s">
        <v>1895</v>
      </c>
    </row>
    <row r="64" spans="1:1" ht="34.5" x14ac:dyDescent="0.25">
      <c r="A64" s="204" t="s">
        <v>1896</v>
      </c>
    </row>
    <row r="65" spans="1:1" ht="17.25" x14ac:dyDescent="0.25">
      <c r="A65" s="204" t="s">
        <v>1897</v>
      </c>
    </row>
    <row r="66" spans="1:1" ht="51.75" x14ac:dyDescent="0.25">
      <c r="A66" s="202" t="s">
        <v>1898</v>
      </c>
    </row>
    <row r="67" spans="1:1" ht="51.75" x14ac:dyDescent="0.25">
      <c r="A67" s="202" t="s">
        <v>1899</v>
      </c>
    </row>
    <row r="68" spans="1:1" ht="34.5" x14ac:dyDescent="0.25">
      <c r="A68" s="202" t="s">
        <v>1900</v>
      </c>
    </row>
    <row r="69" spans="1:1" ht="17.25" x14ac:dyDescent="0.25">
      <c r="A69" s="207" t="s">
        <v>1901</v>
      </c>
    </row>
    <row r="70" spans="1:1" ht="51.75" x14ac:dyDescent="0.25">
      <c r="A70" s="202" t="s">
        <v>1902</v>
      </c>
    </row>
    <row r="71" spans="1:1" ht="17.25" x14ac:dyDescent="0.25">
      <c r="A71" s="202" t="s">
        <v>1903</v>
      </c>
    </row>
    <row r="72" spans="1:1" ht="17.25" x14ac:dyDescent="0.25">
      <c r="A72" s="207" t="s">
        <v>1904</v>
      </c>
    </row>
    <row r="73" spans="1:1" ht="17.25" x14ac:dyDescent="0.25">
      <c r="A73" s="202" t="s">
        <v>1905</v>
      </c>
    </row>
    <row r="74" spans="1:1" ht="17.25" x14ac:dyDescent="0.25">
      <c r="A74" s="207" t="s">
        <v>1906</v>
      </c>
    </row>
    <row r="75" spans="1:1" ht="34.5" x14ac:dyDescent="0.25">
      <c r="A75" s="202" t="s">
        <v>1907</v>
      </c>
    </row>
    <row r="76" spans="1:1" ht="17.25" x14ac:dyDescent="0.25">
      <c r="A76" s="202" t="s">
        <v>1908</v>
      </c>
    </row>
    <row r="77" spans="1:1" ht="51.75" x14ac:dyDescent="0.25">
      <c r="A77" s="202" t="s">
        <v>1909</v>
      </c>
    </row>
    <row r="78" spans="1:1" ht="17.25" x14ac:dyDescent="0.25">
      <c r="A78" s="207" t="s">
        <v>1910</v>
      </c>
    </row>
    <row r="79" spans="1:1" ht="17.25" x14ac:dyDescent="0.3">
      <c r="A79" s="201" t="s">
        <v>1911</v>
      </c>
    </row>
    <row r="80" spans="1:1" ht="17.25" x14ac:dyDescent="0.25">
      <c r="A80" s="207" t="s">
        <v>1912</v>
      </c>
    </row>
    <row r="81" spans="1:1" ht="51.75" x14ac:dyDescent="0.25">
      <c r="A81" s="202" t="s">
        <v>1913</v>
      </c>
    </row>
    <row r="82" spans="1:1" ht="34.5" x14ac:dyDescent="0.25">
      <c r="A82" s="202" t="s">
        <v>1914</v>
      </c>
    </row>
    <row r="83" spans="1:1" ht="34.5" x14ac:dyDescent="0.25">
      <c r="A83" s="202" t="s">
        <v>1915</v>
      </c>
    </row>
    <row r="84" spans="1:1" ht="51.75" x14ac:dyDescent="0.25">
      <c r="A84" s="202" t="s">
        <v>1916</v>
      </c>
    </row>
    <row r="85" spans="1:1" ht="34.5" x14ac:dyDescent="0.25">
      <c r="A85" s="202" t="s">
        <v>1917</v>
      </c>
    </row>
    <row r="86" spans="1:1" ht="17.25" x14ac:dyDescent="0.25">
      <c r="A86" s="207" t="s">
        <v>1918</v>
      </c>
    </row>
    <row r="87" spans="1:1" ht="17.25" x14ac:dyDescent="0.25">
      <c r="A87" s="202" t="s">
        <v>1919</v>
      </c>
    </row>
    <row r="88" spans="1:1" ht="34.5" x14ac:dyDescent="0.25">
      <c r="A88" s="202" t="s">
        <v>1920</v>
      </c>
    </row>
    <row r="89" spans="1:1" ht="17.25" x14ac:dyDescent="0.25">
      <c r="A89" s="207" t="s">
        <v>1921</v>
      </c>
    </row>
    <row r="90" spans="1:1" ht="34.5" x14ac:dyDescent="0.25">
      <c r="A90" s="202" t="s">
        <v>1922</v>
      </c>
    </row>
    <row r="91" spans="1:1" ht="17.25" x14ac:dyDescent="0.25">
      <c r="A91" s="207" t="s">
        <v>1923</v>
      </c>
    </row>
    <row r="92" spans="1:1" ht="17.25" x14ac:dyDescent="0.3">
      <c r="A92" s="201" t="s">
        <v>1924</v>
      </c>
    </row>
    <row r="93" spans="1:1" ht="17.25" x14ac:dyDescent="0.25">
      <c r="A93" s="202" t="s">
        <v>1925</v>
      </c>
    </row>
    <row r="94" spans="1:1" ht="17.25" x14ac:dyDescent="0.25">
      <c r="A94" s="202"/>
    </row>
    <row r="95" spans="1:1" ht="18.75" x14ac:dyDescent="0.25">
      <c r="A95" s="200" t="s">
        <v>1926</v>
      </c>
    </row>
    <row r="96" spans="1:1" ht="34.5" x14ac:dyDescent="0.3">
      <c r="A96" s="201" t="s">
        <v>1927</v>
      </c>
    </row>
    <row r="97" spans="1:1" ht="17.25" x14ac:dyDescent="0.3">
      <c r="A97" s="201" t="s">
        <v>1928</v>
      </c>
    </row>
    <row r="98" spans="1:1" ht="17.25" x14ac:dyDescent="0.25">
      <c r="A98" s="207" t="s">
        <v>1929</v>
      </c>
    </row>
    <row r="99" spans="1:1" ht="17.25" x14ac:dyDescent="0.25">
      <c r="A99" s="199" t="s">
        <v>1930</v>
      </c>
    </row>
    <row r="100" spans="1:1" ht="17.25" x14ac:dyDescent="0.25">
      <c r="A100" s="202" t="s">
        <v>1931</v>
      </c>
    </row>
    <row r="101" spans="1:1" ht="17.25" x14ac:dyDescent="0.25">
      <c r="A101" s="202" t="s">
        <v>1932</v>
      </c>
    </row>
    <row r="102" spans="1:1" ht="17.25" x14ac:dyDescent="0.25">
      <c r="A102" s="202" t="s">
        <v>1933</v>
      </c>
    </row>
    <row r="103" spans="1:1" ht="17.25" x14ac:dyDescent="0.25">
      <c r="A103" s="202" t="s">
        <v>1934</v>
      </c>
    </row>
    <row r="104" spans="1:1" ht="34.5" x14ac:dyDescent="0.25">
      <c r="A104" s="202" t="s">
        <v>1935</v>
      </c>
    </row>
    <row r="105" spans="1:1" ht="17.25" x14ac:dyDescent="0.25">
      <c r="A105" s="199" t="s">
        <v>1936</v>
      </c>
    </row>
    <row r="106" spans="1:1" ht="17.25" x14ac:dyDescent="0.25">
      <c r="A106" s="202" t="s">
        <v>1937</v>
      </c>
    </row>
    <row r="107" spans="1:1" ht="17.25" x14ac:dyDescent="0.25">
      <c r="A107" s="202" t="s">
        <v>1938</v>
      </c>
    </row>
    <row r="108" spans="1:1" ht="17.25" x14ac:dyDescent="0.25">
      <c r="A108" s="202" t="s">
        <v>1939</v>
      </c>
    </row>
    <row r="109" spans="1:1" ht="17.25" x14ac:dyDescent="0.25">
      <c r="A109" s="202" t="s">
        <v>1940</v>
      </c>
    </row>
    <row r="110" spans="1:1" ht="17.25" x14ac:dyDescent="0.25">
      <c r="A110" s="202" t="s">
        <v>1941</v>
      </c>
    </row>
    <row r="111" spans="1:1" ht="17.25" x14ac:dyDescent="0.25">
      <c r="A111" s="202" t="s">
        <v>1942</v>
      </c>
    </row>
    <row r="112" spans="1:1" ht="17.25" x14ac:dyDescent="0.25">
      <c r="A112" s="207" t="s">
        <v>1943</v>
      </c>
    </row>
    <row r="113" spans="1:1" ht="17.25" x14ac:dyDescent="0.25">
      <c r="A113" s="202" t="s">
        <v>1944</v>
      </c>
    </row>
    <row r="114" spans="1:1" ht="17.25" x14ac:dyDescent="0.25">
      <c r="A114" s="199" t="s">
        <v>1945</v>
      </c>
    </row>
    <row r="115" spans="1:1" ht="17.25" x14ac:dyDescent="0.25">
      <c r="A115" s="202" t="s">
        <v>1946</v>
      </c>
    </row>
    <row r="116" spans="1:1" ht="17.25" x14ac:dyDescent="0.25">
      <c r="A116" s="202" t="s">
        <v>1947</v>
      </c>
    </row>
    <row r="117" spans="1:1" ht="17.25" x14ac:dyDescent="0.25">
      <c r="A117" s="199" t="s">
        <v>1948</v>
      </c>
    </row>
    <row r="118" spans="1:1" ht="17.25" x14ac:dyDescent="0.25">
      <c r="A118" s="202" t="s">
        <v>1949</v>
      </c>
    </row>
    <row r="119" spans="1:1" ht="17.25" x14ac:dyDescent="0.25">
      <c r="A119" s="202" t="s">
        <v>1950</v>
      </c>
    </row>
    <row r="120" spans="1:1" ht="17.25" x14ac:dyDescent="0.25">
      <c r="A120" s="202" t="s">
        <v>1951</v>
      </c>
    </row>
    <row r="121" spans="1:1" ht="17.25" x14ac:dyDescent="0.25">
      <c r="A121" s="207" t="s">
        <v>1952</v>
      </c>
    </row>
    <row r="122" spans="1:1" ht="17.25" x14ac:dyDescent="0.25">
      <c r="A122" s="199" t="s">
        <v>1953</v>
      </c>
    </row>
    <row r="123" spans="1:1" ht="17.25" x14ac:dyDescent="0.25">
      <c r="A123" s="199" t="s">
        <v>1954</v>
      </c>
    </row>
    <row r="124" spans="1:1" ht="17.25" x14ac:dyDescent="0.25">
      <c r="A124" s="202" t="s">
        <v>1955</v>
      </c>
    </row>
    <row r="125" spans="1:1" ht="17.25" x14ac:dyDescent="0.25">
      <c r="A125" s="202" t="s">
        <v>1956</v>
      </c>
    </row>
    <row r="126" spans="1:1" ht="17.25" x14ac:dyDescent="0.25">
      <c r="A126" s="202" t="s">
        <v>1957</v>
      </c>
    </row>
    <row r="127" spans="1:1" ht="17.25" x14ac:dyDescent="0.25">
      <c r="A127" s="202" t="s">
        <v>1958</v>
      </c>
    </row>
    <row r="128" spans="1:1" ht="17.25" x14ac:dyDescent="0.25">
      <c r="A128" s="202" t="s">
        <v>1959</v>
      </c>
    </row>
    <row r="129" spans="1:1" ht="17.25" x14ac:dyDescent="0.25">
      <c r="A129" s="207" t="s">
        <v>1960</v>
      </c>
    </row>
    <row r="130" spans="1:1" ht="34.5" x14ac:dyDescent="0.25">
      <c r="A130" s="202" t="s">
        <v>1961</v>
      </c>
    </row>
    <row r="131" spans="1:1" ht="86.25" x14ac:dyDescent="0.25">
      <c r="A131" s="202" t="s">
        <v>1962</v>
      </c>
    </row>
    <row r="132" spans="1:1" ht="34.5" x14ac:dyDescent="0.25">
      <c r="A132" s="202" t="s">
        <v>1963</v>
      </c>
    </row>
    <row r="133" spans="1:1" ht="17.25" x14ac:dyDescent="0.25">
      <c r="A133" s="207" t="s">
        <v>1964</v>
      </c>
    </row>
    <row r="134" spans="1:1" ht="34.5" x14ac:dyDescent="0.25">
      <c r="A134" s="199" t="s">
        <v>1965</v>
      </c>
    </row>
    <row r="135" spans="1:1" ht="17.25" x14ac:dyDescent="0.25">
      <c r="A135" s="199"/>
    </row>
    <row r="136" spans="1:1" ht="18.75" x14ac:dyDescent="0.25">
      <c r="A136" s="200" t="s">
        <v>1966</v>
      </c>
    </row>
    <row r="137" spans="1:1" ht="17.25" x14ac:dyDescent="0.25">
      <c r="A137" s="202" t="s">
        <v>1967</v>
      </c>
    </row>
    <row r="138" spans="1:1" ht="51.75" x14ac:dyDescent="0.25">
      <c r="A138" s="204" t="s">
        <v>1968</v>
      </c>
    </row>
    <row r="139" spans="1:1" ht="51.75" x14ac:dyDescent="0.25">
      <c r="A139" s="204" t="s">
        <v>1969</v>
      </c>
    </row>
    <row r="140" spans="1:1" ht="17.25" x14ac:dyDescent="0.25">
      <c r="A140" s="203" t="s">
        <v>1970</v>
      </c>
    </row>
    <row r="141" spans="1:1" ht="17.25" x14ac:dyDescent="0.25">
      <c r="A141" s="208" t="s">
        <v>1971</v>
      </c>
    </row>
    <row r="142" spans="1:1" ht="34.5" x14ac:dyDescent="0.3">
      <c r="A142" s="205" t="s">
        <v>1972</v>
      </c>
    </row>
    <row r="143" spans="1:1" ht="17.25" x14ac:dyDescent="0.25">
      <c r="A143" s="204" t="s">
        <v>1973</v>
      </c>
    </row>
    <row r="144" spans="1:1" ht="17.25" x14ac:dyDescent="0.25">
      <c r="A144" s="204" t="s">
        <v>1974</v>
      </c>
    </row>
    <row r="145" spans="1:1" ht="34.5" x14ac:dyDescent="0.25">
      <c r="A145" s="208" t="s">
        <v>1975</v>
      </c>
    </row>
    <row r="146" spans="1:1" ht="17.25" x14ac:dyDescent="0.25">
      <c r="A146" s="203" t="s">
        <v>1976</v>
      </c>
    </row>
    <row r="147" spans="1:1" ht="17.25" x14ac:dyDescent="0.25">
      <c r="A147" s="208" t="s">
        <v>1977</v>
      </c>
    </row>
    <row r="148" spans="1:1" ht="17.25" x14ac:dyDescent="0.25">
      <c r="A148" s="204" t="s">
        <v>1978</v>
      </c>
    </row>
    <row r="149" spans="1:1" ht="17.25" x14ac:dyDescent="0.25">
      <c r="A149" s="204" t="s">
        <v>1979</v>
      </c>
    </row>
    <row r="150" spans="1:1" ht="17.25" x14ac:dyDescent="0.25">
      <c r="A150" s="204" t="s">
        <v>1980</v>
      </c>
    </row>
    <row r="151" spans="1:1" ht="34.5" x14ac:dyDescent="0.25">
      <c r="A151" s="208" t="s">
        <v>1981</v>
      </c>
    </row>
    <row r="152" spans="1:1" ht="17.25" x14ac:dyDescent="0.25">
      <c r="A152" s="203" t="s">
        <v>1982</v>
      </c>
    </row>
    <row r="153" spans="1:1" ht="17.25" x14ac:dyDescent="0.25">
      <c r="A153" s="204" t="s">
        <v>1983</v>
      </c>
    </row>
    <row r="154" spans="1:1" ht="17.25" x14ac:dyDescent="0.25">
      <c r="A154" s="204" t="s">
        <v>1984</v>
      </c>
    </row>
    <row r="155" spans="1:1" ht="17.25" x14ac:dyDescent="0.25">
      <c r="A155" s="204" t="s">
        <v>1985</v>
      </c>
    </row>
    <row r="156" spans="1:1" ht="17.25" x14ac:dyDescent="0.25">
      <c r="A156" s="204" t="s">
        <v>1986</v>
      </c>
    </row>
    <row r="157" spans="1:1" ht="34.5" x14ac:dyDescent="0.25">
      <c r="A157" s="204" t="s">
        <v>1987</v>
      </c>
    </row>
    <row r="158" spans="1:1" ht="34.5" x14ac:dyDescent="0.25">
      <c r="A158" s="204" t="s">
        <v>1988</v>
      </c>
    </row>
    <row r="159" spans="1:1" ht="17.25" x14ac:dyDescent="0.25">
      <c r="A159" s="203" t="s">
        <v>1989</v>
      </c>
    </row>
    <row r="160" spans="1:1" ht="34.5" x14ac:dyDescent="0.25">
      <c r="A160" s="204" t="s">
        <v>1990</v>
      </c>
    </row>
    <row r="161" spans="1:1" ht="34.5" x14ac:dyDescent="0.25">
      <c r="A161" s="204" t="s">
        <v>1991</v>
      </c>
    </row>
    <row r="162" spans="1:1" ht="17.25" x14ac:dyDescent="0.25">
      <c r="A162" s="204" t="s">
        <v>1992</v>
      </c>
    </row>
    <row r="163" spans="1:1" ht="17.25" x14ac:dyDescent="0.25">
      <c r="A163" s="203" t="s">
        <v>1993</v>
      </c>
    </row>
    <row r="164" spans="1:1" ht="34.5" x14ac:dyDescent="0.3">
      <c r="A164" s="205" t="s">
        <v>1994</v>
      </c>
    </row>
    <row r="165" spans="1:1" ht="34.5" x14ac:dyDescent="0.25">
      <c r="A165" s="204" t="s">
        <v>1995</v>
      </c>
    </row>
    <row r="166" spans="1:1" ht="17.25" x14ac:dyDescent="0.25">
      <c r="A166" s="203" t="s">
        <v>1996</v>
      </c>
    </row>
    <row r="167" spans="1:1" ht="17.25" x14ac:dyDescent="0.25">
      <c r="A167" s="204" t="s">
        <v>1997</v>
      </c>
    </row>
    <row r="168" spans="1:1" ht="17.25" x14ac:dyDescent="0.25">
      <c r="A168" s="203" t="s">
        <v>1998</v>
      </c>
    </row>
    <row r="169" spans="1:1" ht="17.25" x14ac:dyDescent="0.3">
      <c r="A169" s="205" t="s">
        <v>1999</v>
      </c>
    </row>
    <row r="170" spans="1:1" ht="17.25" x14ac:dyDescent="0.3">
      <c r="A170" s="205"/>
    </row>
    <row r="171" spans="1:1" ht="17.25" x14ac:dyDescent="0.3">
      <c r="A171" s="205"/>
    </row>
    <row r="172" spans="1:1" ht="17.25" x14ac:dyDescent="0.3">
      <c r="A172" s="205"/>
    </row>
    <row r="173" spans="1:1" ht="17.25" x14ac:dyDescent="0.3">
      <c r="A173" s="205"/>
    </row>
    <row r="174" spans="1:1" ht="17.25" x14ac:dyDescent="0.3">
      <c r="A174" s="2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5" manualBreakCount="5">
    <brk id="15" man="1"/>
    <brk id="43" man="1"/>
    <brk id="77" man="1"/>
    <brk id="120" man="1"/>
    <brk id="158"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C1325-8897-42D8-A6CE-A44EF9C34954}">
  <sheetPr>
    <tabColor theme="5" tint="-0.249977111117893"/>
  </sheetPr>
  <dimension ref="A1:G413"/>
  <sheetViews>
    <sheetView topLeftCell="A3" zoomScale="85" zoomScaleNormal="85" workbookViewId="0">
      <selection activeCell="A3" sqref="A3"/>
    </sheetView>
  </sheetViews>
  <sheetFormatPr defaultRowHeight="15" x14ac:dyDescent="0.2"/>
  <cols>
    <col min="1" max="1" width="17.140625" style="73" customWidth="1"/>
    <col min="2" max="2" width="60.7109375" style="73" customWidth="1"/>
    <col min="3" max="3" width="39.140625" style="73" bestFit="1" customWidth="1"/>
    <col min="4" max="4" width="35.140625" style="73" bestFit="1" customWidth="1"/>
    <col min="5" max="5" width="13.140625" style="73" customWidth="1"/>
    <col min="6" max="6" width="41.7109375" style="73" customWidth="1"/>
    <col min="7" max="7" width="41.7109375" style="72" customWidth="1"/>
    <col min="8" max="16384" width="9.140625" style="71"/>
  </cols>
  <sheetData>
    <row r="1" spans="1:7" ht="31.5" x14ac:dyDescent="0.2">
      <c r="A1" s="143" t="s">
        <v>1329</v>
      </c>
      <c r="B1" s="143"/>
      <c r="C1" s="72"/>
      <c r="D1" s="72"/>
      <c r="E1" s="72"/>
      <c r="F1" s="142" t="s">
        <v>1328</v>
      </c>
    </row>
    <row r="2" spans="1:7" ht="13.5" thickBot="1" x14ac:dyDescent="0.25">
      <c r="A2" s="72"/>
      <c r="B2" s="141"/>
      <c r="C2" s="141"/>
      <c r="D2" s="72"/>
      <c r="E2" s="72"/>
      <c r="F2" s="72"/>
    </row>
    <row r="3" spans="1:7" ht="19.5" thickBot="1" x14ac:dyDescent="0.25">
      <c r="A3" s="138"/>
      <c r="B3" s="140" t="s">
        <v>2</v>
      </c>
      <c r="C3" s="139" t="s">
        <v>1327</v>
      </c>
      <c r="D3" s="138"/>
      <c r="E3" s="138"/>
      <c r="F3" s="72"/>
      <c r="G3" s="138"/>
    </row>
    <row r="4" spans="1:7" ht="15.75" thickBot="1" x14ac:dyDescent="0.25"/>
    <row r="5" spans="1:7" ht="18.75" x14ac:dyDescent="0.2">
      <c r="A5" s="136"/>
      <c r="B5" s="137" t="s">
        <v>4</v>
      </c>
      <c r="C5" s="136"/>
      <c r="E5" s="110"/>
      <c r="F5" s="110"/>
    </row>
    <row r="6" spans="1:7" x14ac:dyDescent="0.2">
      <c r="B6" s="134" t="s">
        <v>5</v>
      </c>
      <c r="C6" s="110"/>
      <c r="D6" s="110"/>
    </row>
    <row r="7" spans="1:7" x14ac:dyDescent="0.2">
      <c r="B7" s="135" t="s">
        <v>1316</v>
      </c>
      <c r="C7" s="110"/>
      <c r="D7" s="110"/>
    </row>
    <row r="8" spans="1:7" x14ac:dyDescent="0.2">
      <c r="B8" s="135" t="s">
        <v>6</v>
      </c>
      <c r="C8" s="110"/>
      <c r="D8" s="110"/>
      <c r="F8" s="73" t="s">
        <v>1326</v>
      </c>
    </row>
    <row r="9" spans="1:7" x14ac:dyDescent="0.2">
      <c r="B9" s="134" t="s">
        <v>1325</v>
      </c>
    </row>
    <row r="10" spans="1:7" x14ac:dyDescent="0.2">
      <c r="B10" s="134" t="s">
        <v>363</v>
      </c>
    </row>
    <row r="11" spans="1:7" ht="15.75" thickBot="1" x14ac:dyDescent="0.25">
      <c r="B11" s="133" t="s">
        <v>372</v>
      </c>
    </row>
    <row r="12" spans="1:7" x14ac:dyDescent="0.2">
      <c r="B12" s="132"/>
    </row>
    <row r="13" spans="1:7" ht="18.75" x14ac:dyDescent="0.2">
      <c r="A13" s="83" t="s">
        <v>8</v>
      </c>
      <c r="B13" s="83" t="s">
        <v>5</v>
      </c>
      <c r="C13" s="82"/>
      <c r="D13" s="82"/>
      <c r="E13" s="82"/>
      <c r="F13" s="82"/>
      <c r="G13" s="81"/>
    </row>
    <row r="14" spans="1:7" x14ac:dyDescent="0.2">
      <c r="A14" s="73" t="s">
        <v>1324</v>
      </c>
      <c r="B14" s="111" t="s">
        <v>9</v>
      </c>
      <c r="C14" s="73" t="s">
        <v>10</v>
      </c>
      <c r="E14" s="110"/>
      <c r="F14" s="110"/>
    </row>
    <row r="15" spans="1:7" x14ac:dyDescent="0.2">
      <c r="A15" s="73" t="s">
        <v>11</v>
      </c>
      <c r="B15" s="111" t="s">
        <v>12</v>
      </c>
      <c r="C15" s="73" t="s">
        <v>13</v>
      </c>
      <c r="E15" s="110"/>
      <c r="F15" s="110"/>
    </row>
    <row r="16" spans="1:7" ht="30" x14ac:dyDescent="0.2">
      <c r="A16" s="73" t="s">
        <v>1323</v>
      </c>
      <c r="B16" s="111" t="s">
        <v>14</v>
      </c>
      <c r="C16" s="73" t="s">
        <v>15</v>
      </c>
      <c r="E16" s="110"/>
      <c r="F16" s="110"/>
    </row>
    <row r="17" spans="1:7" x14ac:dyDescent="0.2">
      <c r="A17" s="73" t="s">
        <v>16</v>
      </c>
      <c r="B17" s="111" t="s">
        <v>17</v>
      </c>
      <c r="C17" s="131">
        <v>44773</v>
      </c>
      <c r="E17" s="110"/>
      <c r="F17" s="110"/>
    </row>
    <row r="18" spans="1:7" x14ac:dyDescent="0.2">
      <c r="A18" s="73" t="s">
        <v>18</v>
      </c>
      <c r="B18" s="76" t="s">
        <v>1322</v>
      </c>
      <c r="E18" s="110"/>
      <c r="F18" s="110"/>
    </row>
    <row r="19" spans="1:7" x14ac:dyDescent="0.2">
      <c r="A19" s="73" t="s">
        <v>19</v>
      </c>
      <c r="B19" s="76" t="s">
        <v>1321</v>
      </c>
      <c r="E19" s="110"/>
      <c r="F19" s="110"/>
    </row>
    <row r="20" spans="1:7" x14ac:dyDescent="0.2">
      <c r="A20" s="73" t="s">
        <v>1320</v>
      </c>
      <c r="B20" s="76"/>
      <c r="E20" s="110"/>
      <c r="F20" s="110"/>
    </row>
    <row r="21" spans="1:7" x14ac:dyDescent="0.2">
      <c r="A21" s="73" t="s">
        <v>20</v>
      </c>
      <c r="B21" s="76"/>
      <c r="E21" s="110"/>
      <c r="F21" s="110"/>
    </row>
    <row r="22" spans="1:7" x14ac:dyDescent="0.2">
      <c r="A22" s="73" t="s">
        <v>21</v>
      </c>
      <c r="B22" s="76"/>
      <c r="E22" s="110"/>
      <c r="F22" s="110"/>
    </row>
    <row r="23" spans="1:7" x14ac:dyDescent="0.2">
      <c r="A23" s="73" t="s">
        <v>1319</v>
      </c>
      <c r="B23" s="76"/>
      <c r="E23" s="110"/>
      <c r="F23" s="110"/>
    </row>
    <row r="24" spans="1:7" x14ac:dyDescent="0.2">
      <c r="A24" s="73" t="s">
        <v>1318</v>
      </c>
      <c r="B24" s="76"/>
      <c r="E24" s="110"/>
      <c r="F24" s="110"/>
    </row>
    <row r="25" spans="1:7" x14ac:dyDescent="0.2">
      <c r="A25" s="73" t="s">
        <v>1317</v>
      </c>
      <c r="B25" s="76"/>
      <c r="E25" s="110"/>
      <c r="F25" s="110"/>
    </row>
    <row r="26" spans="1:7" ht="18.75" x14ac:dyDescent="0.2">
      <c r="A26" s="82"/>
      <c r="B26" s="83" t="s">
        <v>1316</v>
      </c>
      <c r="C26" s="82"/>
      <c r="D26" s="82"/>
      <c r="E26" s="82"/>
      <c r="F26" s="82"/>
      <c r="G26" s="81"/>
    </row>
    <row r="27" spans="1:7" x14ac:dyDescent="0.2">
      <c r="A27" s="73" t="s">
        <v>22</v>
      </c>
      <c r="B27" s="130" t="s">
        <v>23</v>
      </c>
      <c r="C27" s="73" t="s">
        <v>24</v>
      </c>
      <c r="D27" s="93"/>
      <c r="E27" s="93"/>
      <c r="F27" s="93"/>
    </row>
    <row r="28" spans="1:7" x14ac:dyDescent="0.2">
      <c r="A28" s="73" t="s">
        <v>25</v>
      </c>
      <c r="B28" s="130" t="s">
        <v>26</v>
      </c>
      <c r="C28" s="73" t="s">
        <v>24</v>
      </c>
      <c r="D28" s="93"/>
      <c r="E28" s="93"/>
      <c r="F28" s="93"/>
    </row>
    <row r="29" spans="1:7" x14ac:dyDescent="0.2">
      <c r="A29" s="73" t="s">
        <v>1315</v>
      </c>
      <c r="B29" s="130" t="s">
        <v>27</v>
      </c>
      <c r="C29" s="73" t="s">
        <v>28</v>
      </c>
      <c r="E29" s="93"/>
      <c r="F29" s="93"/>
    </row>
    <row r="30" spans="1:7" x14ac:dyDescent="0.2">
      <c r="A30" s="73" t="s">
        <v>29</v>
      </c>
      <c r="B30" s="130"/>
      <c r="E30" s="93"/>
      <c r="F30" s="93"/>
    </row>
    <row r="31" spans="1:7" x14ac:dyDescent="0.2">
      <c r="A31" s="73" t="s">
        <v>30</v>
      </c>
      <c r="B31" s="130"/>
      <c r="E31" s="93"/>
      <c r="F31" s="93"/>
    </row>
    <row r="32" spans="1:7" x14ac:dyDescent="0.2">
      <c r="A32" s="73" t="s">
        <v>31</v>
      </c>
      <c r="B32" s="130"/>
      <c r="E32" s="93"/>
      <c r="F32" s="93"/>
    </row>
    <row r="33" spans="1:7" x14ac:dyDescent="0.2">
      <c r="A33" s="73" t="s">
        <v>32</v>
      </c>
      <c r="B33" s="130"/>
      <c r="E33" s="93"/>
      <c r="F33" s="93"/>
    </row>
    <row r="34" spans="1:7" x14ac:dyDescent="0.2">
      <c r="A34" s="73" t="s">
        <v>33</v>
      </c>
      <c r="B34" s="130"/>
      <c r="E34" s="93"/>
      <c r="F34" s="93"/>
    </row>
    <row r="35" spans="1:7" x14ac:dyDescent="0.2">
      <c r="A35" s="73" t="s">
        <v>1314</v>
      </c>
      <c r="B35" s="129"/>
      <c r="E35" s="93"/>
      <c r="F35" s="93"/>
    </row>
    <row r="36" spans="1:7" ht="18.75" x14ac:dyDescent="0.2">
      <c r="A36" s="83"/>
      <c r="B36" s="83" t="s">
        <v>6</v>
      </c>
      <c r="C36" s="83"/>
      <c r="D36" s="82"/>
      <c r="E36" s="82"/>
      <c r="F36" s="82"/>
      <c r="G36" s="81"/>
    </row>
    <row r="37" spans="1:7" x14ac:dyDescent="0.2">
      <c r="A37" s="79"/>
      <c r="B37" s="80" t="s">
        <v>34</v>
      </c>
      <c r="C37" s="79" t="s">
        <v>35</v>
      </c>
      <c r="D37" s="78"/>
      <c r="E37" s="78"/>
      <c r="F37" s="78"/>
      <c r="G37" s="77"/>
    </row>
    <row r="38" spans="1:7" x14ac:dyDescent="0.2">
      <c r="A38" s="73" t="s">
        <v>36</v>
      </c>
      <c r="B38" s="93" t="s">
        <v>1313</v>
      </c>
      <c r="C38" s="95">
        <v>2951.1814090500002</v>
      </c>
      <c r="F38" s="93"/>
    </row>
    <row r="39" spans="1:7" x14ac:dyDescent="0.2">
      <c r="A39" s="73" t="s">
        <v>37</v>
      </c>
      <c r="B39" s="93" t="s">
        <v>38</v>
      </c>
      <c r="C39" s="95">
        <v>2250</v>
      </c>
      <c r="F39" s="93"/>
    </row>
    <row r="40" spans="1:7" x14ac:dyDescent="0.2">
      <c r="A40" s="73" t="s">
        <v>39</v>
      </c>
      <c r="B40" s="85" t="s">
        <v>40</v>
      </c>
      <c r="C40" s="95">
        <v>2898.18481077859</v>
      </c>
      <c r="F40" s="93"/>
    </row>
    <row r="41" spans="1:7" x14ac:dyDescent="0.2">
      <c r="A41" s="73" t="s">
        <v>41</v>
      </c>
      <c r="B41" s="85" t="s">
        <v>42</v>
      </c>
      <c r="C41" s="95">
        <v>2194.6883124999999</v>
      </c>
      <c r="F41" s="93"/>
    </row>
    <row r="42" spans="1:7" x14ac:dyDescent="0.2">
      <c r="A42" s="73" t="s">
        <v>43</v>
      </c>
      <c r="B42" s="85"/>
      <c r="C42" s="95"/>
      <c r="F42" s="93"/>
    </row>
    <row r="43" spans="1:7" x14ac:dyDescent="0.2">
      <c r="A43" s="74" t="s">
        <v>1312</v>
      </c>
      <c r="B43" s="93"/>
      <c r="F43" s="93"/>
    </row>
    <row r="44" spans="1:7" x14ac:dyDescent="0.2">
      <c r="A44" s="79"/>
      <c r="B44" s="80" t="s">
        <v>1311</v>
      </c>
      <c r="C44" s="115" t="s">
        <v>44</v>
      </c>
      <c r="D44" s="79" t="s">
        <v>45</v>
      </c>
      <c r="E44" s="78"/>
      <c r="F44" s="77" t="s">
        <v>46</v>
      </c>
      <c r="G44" s="77" t="s">
        <v>47</v>
      </c>
    </row>
    <row r="45" spans="1:7" x14ac:dyDescent="0.2">
      <c r="A45" s="73" t="s">
        <v>48</v>
      </c>
      <c r="B45" s="93" t="s">
        <v>49</v>
      </c>
      <c r="C45" s="128">
        <v>0.05</v>
      </c>
      <c r="D45" s="128">
        <v>0.31163618179999902</v>
      </c>
      <c r="E45" s="128"/>
      <c r="F45" s="128">
        <v>0.05</v>
      </c>
      <c r="G45" s="128" t="s">
        <v>50</v>
      </c>
    </row>
    <row r="46" spans="1:7" x14ac:dyDescent="0.2">
      <c r="A46" s="73" t="s">
        <v>51</v>
      </c>
      <c r="B46" s="76" t="s">
        <v>1310</v>
      </c>
      <c r="C46" s="128">
        <v>0</v>
      </c>
      <c r="D46" s="128">
        <v>1.24833923051421</v>
      </c>
      <c r="E46" s="128"/>
      <c r="F46" s="128">
        <v>0</v>
      </c>
      <c r="G46" s="128">
        <v>0</v>
      </c>
    </row>
    <row r="47" spans="1:7" x14ac:dyDescent="0.2">
      <c r="A47" s="73" t="s">
        <v>52</v>
      </c>
      <c r="B47" s="76" t="s">
        <v>1309</v>
      </c>
      <c r="C47" s="128">
        <v>0</v>
      </c>
      <c r="D47" s="128">
        <v>0.32054506066842098</v>
      </c>
      <c r="E47" s="128"/>
      <c r="F47" s="128">
        <v>0</v>
      </c>
      <c r="G47" s="128">
        <v>0</v>
      </c>
    </row>
    <row r="48" spans="1:7" x14ac:dyDescent="0.2">
      <c r="A48" s="73" t="s">
        <v>53</v>
      </c>
      <c r="B48" s="76"/>
      <c r="C48" s="88"/>
      <c r="D48" s="88"/>
      <c r="E48" s="88"/>
      <c r="F48" s="88"/>
      <c r="G48" s="88"/>
    </row>
    <row r="49" spans="1:7" x14ac:dyDescent="0.2">
      <c r="A49" s="73" t="s">
        <v>54</v>
      </c>
      <c r="B49" s="76"/>
      <c r="C49" s="88"/>
      <c r="D49" s="88"/>
      <c r="E49" s="88"/>
      <c r="F49" s="88"/>
      <c r="G49" s="88"/>
    </row>
    <row r="50" spans="1:7" x14ac:dyDescent="0.2">
      <c r="A50" s="73" t="s">
        <v>1308</v>
      </c>
      <c r="B50" s="76"/>
      <c r="C50" s="88"/>
      <c r="D50" s="88"/>
      <c r="E50" s="88"/>
      <c r="F50" s="88"/>
      <c r="G50" s="88"/>
    </row>
    <row r="51" spans="1:7" x14ac:dyDescent="0.2">
      <c r="A51" s="73" t="s">
        <v>1307</v>
      </c>
      <c r="B51" s="76"/>
      <c r="C51" s="88"/>
      <c r="D51" s="88"/>
      <c r="E51" s="88"/>
      <c r="F51" s="88"/>
      <c r="G51" s="88"/>
    </row>
    <row r="52" spans="1:7" x14ac:dyDescent="0.2">
      <c r="A52" s="79"/>
      <c r="B52" s="80" t="s">
        <v>1306</v>
      </c>
      <c r="C52" s="79" t="s">
        <v>55</v>
      </c>
      <c r="D52" s="79"/>
      <c r="E52" s="78"/>
      <c r="F52" s="77" t="s">
        <v>288</v>
      </c>
      <c r="G52" s="77"/>
    </row>
    <row r="53" spans="1:7" x14ac:dyDescent="0.2">
      <c r="A53" s="73" t="s">
        <v>56</v>
      </c>
      <c r="B53" s="93" t="s">
        <v>57</v>
      </c>
      <c r="C53" s="95">
        <v>2951.1814090500002</v>
      </c>
      <c r="E53" s="107"/>
      <c r="F53" s="98">
        <f>IF($C$58=0,"",IF(C53="[for completion]","",C53/$C$58))</f>
        <v>0.9956143035104702</v>
      </c>
      <c r="G53" s="102"/>
    </row>
    <row r="54" spans="1:7" x14ac:dyDescent="0.2">
      <c r="A54" s="73" t="s">
        <v>58</v>
      </c>
      <c r="B54" s="93" t="s">
        <v>59</v>
      </c>
      <c r="C54" s="95" t="s">
        <v>60</v>
      </c>
      <c r="E54" s="107"/>
      <c r="F54" s="98" t="e">
        <f>IF($C$58=0,"",IF(C54="[for completion]","",C54/$C$58))</f>
        <v>#VALUE!</v>
      </c>
      <c r="G54" s="102"/>
    </row>
    <row r="55" spans="1:7" x14ac:dyDescent="0.2">
      <c r="A55" s="73" t="s">
        <v>62</v>
      </c>
      <c r="B55" s="93" t="s">
        <v>63</v>
      </c>
      <c r="C55" s="95" t="s">
        <v>60</v>
      </c>
      <c r="E55" s="107"/>
      <c r="F55" s="98" t="e">
        <f>IF($C$58=0,"",IF(C55="[for completion]","",C55/$C$58))</f>
        <v>#VALUE!</v>
      </c>
      <c r="G55" s="102"/>
    </row>
    <row r="56" spans="1:7" x14ac:dyDescent="0.2">
      <c r="A56" s="73" t="s">
        <v>64</v>
      </c>
      <c r="B56" s="93" t="s">
        <v>65</v>
      </c>
      <c r="C56" s="95">
        <v>13</v>
      </c>
      <c r="E56" s="107"/>
      <c r="F56" s="98">
        <f>IF($C$58=0,"",IF(C56="[for completion]","",C56/$C$58))</f>
        <v>4.3856964895297723E-3</v>
      </c>
      <c r="G56" s="102"/>
    </row>
    <row r="57" spans="1:7" x14ac:dyDescent="0.2">
      <c r="A57" s="73" t="s">
        <v>66</v>
      </c>
      <c r="B57" s="73" t="s">
        <v>67</v>
      </c>
      <c r="C57" s="95">
        <v>0</v>
      </c>
      <c r="E57" s="107"/>
      <c r="F57" s="98">
        <f>IF($C$58=0,"",IF(C57="[for completion]","",C57/$C$58))</f>
        <v>0</v>
      </c>
      <c r="G57" s="102"/>
    </row>
    <row r="58" spans="1:7" x14ac:dyDescent="0.2">
      <c r="A58" s="73" t="s">
        <v>68</v>
      </c>
      <c r="B58" s="106" t="s">
        <v>69</v>
      </c>
      <c r="C58" s="94">
        <f>SUM(C53:C57)</f>
        <v>2964.1814090500002</v>
      </c>
      <c r="D58" s="107"/>
      <c r="E58" s="107"/>
      <c r="F58" s="105" t="e">
        <f>SUM(F53:F57)</f>
        <v>#VALUE!</v>
      </c>
      <c r="G58" s="102"/>
    </row>
    <row r="59" spans="1:7" x14ac:dyDescent="0.2">
      <c r="A59" s="73" t="s">
        <v>70</v>
      </c>
      <c r="B59" s="75" t="s">
        <v>172</v>
      </c>
      <c r="C59" s="95"/>
      <c r="E59" s="107"/>
      <c r="F59" s="98">
        <f t="shared" ref="F59:F64" si="0">IF($C$58=0,"",IF(C59="[for completion]","",C59/$C$58))</f>
        <v>0</v>
      </c>
      <c r="G59" s="102"/>
    </row>
    <row r="60" spans="1:7" x14ac:dyDescent="0.2">
      <c r="A60" s="73" t="s">
        <v>71</v>
      </c>
      <c r="B60" s="75" t="s">
        <v>172</v>
      </c>
      <c r="C60" s="95"/>
      <c r="E60" s="107"/>
      <c r="F60" s="98">
        <f t="shared" si="0"/>
        <v>0</v>
      </c>
      <c r="G60" s="102"/>
    </row>
    <row r="61" spans="1:7" x14ac:dyDescent="0.2">
      <c r="A61" s="73" t="s">
        <v>72</v>
      </c>
      <c r="B61" s="75" t="s">
        <v>172</v>
      </c>
      <c r="C61" s="95"/>
      <c r="E61" s="107"/>
      <c r="F61" s="98">
        <f t="shared" si="0"/>
        <v>0</v>
      </c>
      <c r="G61" s="102"/>
    </row>
    <row r="62" spans="1:7" x14ac:dyDescent="0.2">
      <c r="A62" s="73" t="s">
        <v>73</v>
      </c>
      <c r="B62" s="75" t="s">
        <v>172</v>
      </c>
      <c r="C62" s="95"/>
      <c r="E62" s="107"/>
      <c r="F62" s="98">
        <f t="shared" si="0"/>
        <v>0</v>
      </c>
      <c r="G62" s="102"/>
    </row>
    <row r="63" spans="1:7" x14ac:dyDescent="0.2">
      <c r="A63" s="73" t="s">
        <v>74</v>
      </c>
      <c r="B63" s="75" t="s">
        <v>172</v>
      </c>
      <c r="C63" s="95"/>
      <c r="E63" s="107"/>
      <c r="F63" s="98">
        <f t="shared" si="0"/>
        <v>0</v>
      </c>
      <c r="G63" s="102"/>
    </row>
    <row r="64" spans="1:7" x14ac:dyDescent="0.2">
      <c r="A64" s="73" t="s">
        <v>75</v>
      </c>
      <c r="B64" s="75" t="s">
        <v>172</v>
      </c>
      <c r="C64" s="127"/>
      <c r="D64" s="74"/>
      <c r="E64" s="74"/>
      <c r="F64" s="98">
        <f t="shared" si="0"/>
        <v>0</v>
      </c>
      <c r="G64" s="104"/>
    </row>
    <row r="65" spans="1:7" x14ac:dyDescent="0.2">
      <c r="A65" s="79"/>
      <c r="B65" s="80" t="s">
        <v>76</v>
      </c>
      <c r="C65" s="115" t="s">
        <v>77</v>
      </c>
      <c r="D65" s="115" t="s">
        <v>78</v>
      </c>
      <c r="E65" s="78"/>
      <c r="F65" s="77" t="s">
        <v>79</v>
      </c>
      <c r="G65" s="126" t="s">
        <v>80</v>
      </c>
    </row>
    <row r="66" spans="1:7" x14ac:dyDescent="0.2">
      <c r="A66" s="73" t="s">
        <v>81</v>
      </c>
      <c r="B66" s="93" t="s">
        <v>1305</v>
      </c>
      <c r="C66" s="95">
        <v>7.3013437682344398</v>
      </c>
      <c r="D66" s="95" t="s">
        <v>50</v>
      </c>
      <c r="E66" s="111"/>
      <c r="F66" s="125"/>
      <c r="G66" s="124"/>
    </row>
    <row r="67" spans="1:7" x14ac:dyDescent="0.2">
      <c r="B67" s="93"/>
      <c r="E67" s="111"/>
      <c r="F67" s="125"/>
      <c r="G67" s="124"/>
    </row>
    <row r="68" spans="1:7" x14ac:dyDescent="0.2">
      <c r="B68" s="93" t="s">
        <v>83</v>
      </c>
      <c r="C68" s="111"/>
      <c r="D68" s="111"/>
      <c r="E68" s="111"/>
      <c r="F68" s="124"/>
      <c r="G68" s="124"/>
    </row>
    <row r="69" spans="1:7" x14ac:dyDescent="0.2">
      <c r="B69" s="93" t="s">
        <v>84</v>
      </c>
      <c r="E69" s="111"/>
      <c r="F69" s="124"/>
      <c r="G69" s="124"/>
    </row>
    <row r="70" spans="1:7" x14ac:dyDescent="0.2">
      <c r="A70" s="73" t="s">
        <v>85</v>
      </c>
      <c r="B70" s="103" t="s">
        <v>113</v>
      </c>
      <c r="C70" s="95">
        <v>42.276886410000003</v>
      </c>
      <c r="D70" s="95" t="s">
        <v>50</v>
      </c>
      <c r="E70" s="103"/>
      <c r="F70" s="102">
        <f t="shared" ref="F70:F76" si="1">IF($C$77=0,"",IF(C70="[for completion]","",C70/$C$77))</f>
        <v>1.4325410928774172E-2</v>
      </c>
      <c r="G70" s="98" t="str">
        <f t="shared" ref="G70:G76" si="2">IF($D$77=0,"",IF(D70="[Mark as ND1 if not relevant]","",D70/$D$77))</f>
        <v/>
      </c>
    </row>
    <row r="71" spans="1:7" x14ac:dyDescent="0.2">
      <c r="A71" s="73" t="s">
        <v>86</v>
      </c>
      <c r="B71" s="103" t="s">
        <v>115</v>
      </c>
      <c r="C71" s="95">
        <v>138.82163141000001</v>
      </c>
      <c r="D71" s="95" t="s">
        <v>50</v>
      </c>
      <c r="E71" s="103"/>
      <c r="F71" s="102">
        <f t="shared" si="1"/>
        <v>4.70393419341468E-2</v>
      </c>
      <c r="G71" s="98" t="str">
        <f t="shared" si="2"/>
        <v/>
      </c>
    </row>
    <row r="72" spans="1:7" x14ac:dyDescent="0.2">
      <c r="A72" s="73" t="s">
        <v>87</v>
      </c>
      <c r="B72" s="103" t="s">
        <v>117</v>
      </c>
      <c r="C72" s="95">
        <v>179.01767899999999</v>
      </c>
      <c r="D72" s="95" t="s">
        <v>50</v>
      </c>
      <c r="E72" s="103"/>
      <c r="F72" s="102">
        <f t="shared" si="1"/>
        <v>6.0659666142864055E-2</v>
      </c>
      <c r="G72" s="98" t="str">
        <f t="shared" si="2"/>
        <v/>
      </c>
    </row>
    <row r="73" spans="1:7" x14ac:dyDescent="0.2">
      <c r="A73" s="73" t="s">
        <v>88</v>
      </c>
      <c r="B73" s="103" t="s">
        <v>119</v>
      </c>
      <c r="C73" s="95">
        <v>210.52668312</v>
      </c>
      <c r="D73" s="95" t="s">
        <v>50</v>
      </c>
      <c r="E73" s="103"/>
      <c r="F73" s="102">
        <f t="shared" si="1"/>
        <v>7.1336408691924411E-2</v>
      </c>
      <c r="G73" s="98" t="str">
        <f t="shared" si="2"/>
        <v/>
      </c>
    </row>
    <row r="74" spans="1:7" x14ac:dyDescent="0.2">
      <c r="A74" s="73" t="s">
        <v>89</v>
      </c>
      <c r="B74" s="103" t="s">
        <v>121</v>
      </c>
      <c r="C74" s="95">
        <v>249.0747255</v>
      </c>
      <c r="D74" s="95" t="s">
        <v>50</v>
      </c>
      <c r="E74" s="103"/>
      <c r="F74" s="102">
        <f t="shared" si="1"/>
        <v>8.4398310702349738E-2</v>
      </c>
      <c r="G74" s="98" t="str">
        <f t="shared" si="2"/>
        <v/>
      </c>
    </row>
    <row r="75" spans="1:7" x14ac:dyDescent="0.2">
      <c r="A75" s="73" t="s">
        <v>90</v>
      </c>
      <c r="B75" s="103" t="s">
        <v>123</v>
      </c>
      <c r="C75" s="95">
        <v>1465.88462826</v>
      </c>
      <c r="D75" s="95" t="s">
        <v>50</v>
      </c>
      <c r="E75" s="103"/>
      <c r="F75" s="102">
        <f t="shared" si="1"/>
        <v>0.49671112177813448</v>
      </c>
      <c r="G75" s="98" t="str">
        <f t="shared" si="2"/>
        <v/>
      </c>
    </row>
    <row r="76" spans="1:7" x14ac:dyDescent="0.2">
      <c r="A76" s="73" t="s">
        <v>91</v>
      </c>
      <c r="B76" s="103" t="s">
        <v>125</v>
      </c>
      <c r="C76" s="95">
        <v>665.57917534999797</v>
      </c>
      <c r="D76" s="95" t="s">
        <v>50</v>
      </c>
      <c r="E76" s="103"/>
      <c r="F76" s="102">
        <f t="shared" si="1"/>
        <v>0.22552973982180638</v>
      </c>
      <c r="G76" s="98" t="str">
        <f t="shared" si="2"/>
        <v/>
      </c>
    </row>
    <row r="77" spans="1:7" x14ac:dyDescent="0.2">
      <c r="A77" s="73" t="s">
        <v>92</v>
      </c>
      <c r="B77" s="101" t="s">
        <v>69</v>
      </c>
      <c r="C77" s="94">
        <f>SUM(C70:C76)</f>
        <v>2951.1814090499979</v>
      </c>
      <c r="D77" s="94">
        <f>SUM(D70:D76)</f>
        <v>0</v>
      </c>
      <c r="E77" s="93"/>
      <c r="F77" s="123">
        <f>SUM(F70:F76)</f>
        <v>1</v>
      </c>
      <c r="G77" s="105">
        <f>SUM(G70:G76)</f>
        <v>0</v>
      </c>
    </row>
    <row r="78" spans="1:7" x14ac:dyDescent="0.2">
      <c r="A78" s="73" t="s">
        <v>93</v>
      </c>
      <c r="B78" s="118" t="s">
        <v>94</v>
      </c>
      <c r="C78" s="94"/>
      <c r="D78" s="94"/>
      <c r="E78" s="93"/>
      <c r="F78" s="102">
        <f>IF($C$77=0,"",IF(C78="[for completion]","",C78/$C$77))</f>
        <v>0</v>
      </c>
      <c r="G78" s="98" t="str">
        <f>IF($D$77=0,"",IF(D78="[for completion]","",D78/$D$77))</f>
        <v/>
      </c>
    </row>
    <row r="79" spans="1:7" x14ac:dyDescent="0.2">
      <c r="A79" s="73" t="s">
        <v>95</v>
      </c>
      <c r="B79" s="118" t="s">
        <v>96</v>
      </c>
      <c r="C79" s="94"/>
      <c r="D79" s="94"/>
      <c r="E79" s="93"/>
      <c r="F79" s="102">
        <f>IF($C$77=0,"",IF(C79="[for completion]","",C79/$C$77))</f>
        <v>0</v>
      </c>
      <c r="G79" s="98" t="str">
        <f>IF($D$77=0,"",IF(D79="[for completion]","",D79/$D$77))</f>
        <v/>
      </c>
    </row>
    <row r="80" spans="1:7" x14ac:dyDescent="0.2">
      <c r="A80" s="73" t="s">
        <v>97</v>
      </c>
      <c r="B80" s="118" t="s">
        <v>1302</v>
      </c>
      <c r="C80" s="94"/>
      <c r="D80" s="94"/>
      <c r="E80" s="93"/>
      <c r="F80" s="102">
        <f>IF($C$77=0,"",IF(C80="[for completion]","",C80/$C$77))</f>
        <v>0</v>
      </c>
      <c r="G80" s="98" t="str">
        <f>IF($D$77=0,"",IF(D80="[for completion]","",D80/$D$77))</f>
        <v/>
      </c>
    </row>
    <row r="81" spans="1:7" x14ac:dyDescent="0.2">
      <c r="A81" s="73" t="s">
        <v>98</v>
      </c>
      <c r="B81" s="118" t="s">
        <v>99</v>
      </c>
      <c r="C81" s="94"/>
      <c r="D81" s="94"/>
      <c r="E81" s="93"/>
      <c r="F81" s="102">
        <f>IF($C$77=0,"",IF(C81="[for completion]","",C81/$C$77))</f>
        <v>0</v>
      </c>
      <c r="G81" s="98" t="str">
        <f>IF($D$77=0,"",IF(D81="[for completion]","",D81/$D$77))</f>
        <v/>
      </c>
    </row>
    <row r="82" spans="1:7" x14ac:dyDescent="0.2">
      <c r="A82" s="73" t="s">
        <v>100</v>
      </c>
      <c r="B82" s="118" t="s">
        <v>1301</v>
      </c>
      <c r="C82" s="94"/>
      <c r="D82" s="94"/>
      <c r="E82" s="93"/>
      <c r="F82" s="102">
        <f>IF($C$77=0,"",IF(C82="[for completion]","",C82/$C$77))</f>
        <v>0</v>
      </c>
      <c r="G82" s="98" t="str">
        <f>IF($D$77=0,"",IF(D82="[for completion]","",D82/$D$77))</f>
        <v/>
      </c>
    </row>
    <row r="83" spans="1:7" x14ac:dyDescent="0.2">
      <c r="A83" s="73" t="s">
        <v>101</v>
      </c>
      <c r="B83" s="118"/>
      <c r="C83" s="107"/>
      <c r="D83" s="107"/>
      <c r="E83" s="93"/>
      <c r="F83" s="102"/>
      <c r="G83" s="102"/>
    </row>
    <row r="84" spans="1:7" x14ac:dyDescent="0.2">
      <c r="A84" s="73" t="s">
        <v>102</v>
      </c>
      <c r="B84" s="118"/>
      <c r="C84" s="107"/>
      <c r="D84" s="107"/>
      <c r="E84" s="93"/>
      <c r="F84" s="102"/>
      <c r="G84" s="102"/>
    </row>
    <row r="85" spans="1:7" x14ac:dyDescent="0.2">
      <c r="A85" s="73" t="s">
        <v>103</v>
      </c>
      <c r="B85" s="118"/>
      <c r="C85" s="107"/>
      <c r="D85" s="107"/>
      <c r="E85" s="93"/>
      <c r="F85" s="102"/>
      <c r="G85" s="102"/>
    </row>
    <row r="86" spans="1:7" x14ac:dyDescent="0.2">
      <c r="A86" s="73" t="s">
        <v>104</v>
      </c>
      <c r="B86" s="101"/>
      <c r="C86" s="107"/>
      <c r="D86" s="107"/>
      <c r="E86" s="93"/>
      <c r="F86" s="102">
        <f>IF($C$77=0,"",IF(C86="[for completion]","",C86/$C$77))</f>
        <v>0</v>
      </c>
      <c r="G86" s="102" t="str">
        <f>IF($D$77=0,"",IF(D86="[for completion]","",D86/$D$77))</f>
        <v/>
      </c>
    </row>
    <row r="87" spans="1:7" x14ac:dyDescent="0.2">
      <c r="A87" s="73" t="s">
        <v>1304</v>
      </c>
      <c r="B87" s="118"/>
      <c r="C87" s="107"/>
      <c r="D87" s="107"/>
      <c r="E87" s="93"/>
      <c r="F87" s="102">
        <f>IF($C$77=0,"",IF(C87="[for completion]","",C87/$C$77))</f>
        <v>0</v>
      </c>
      <c r="G87" s="102" t="str">
        <f>IF($D$77=0,"",IF(D87="[for completion]","",D87/$D$77))</f>
        <v/>
      </c>
    </row>
    <row r="88" spans="1:7" x14ac:dyDescent="0.2">
      <c r="A88" s="79"/>
      <c r="B88" s="80" t="s">
        <v>105</v>
      </c>
      <c r="C88" s="115" t="s">
        <v>106</v>
      </c>
      <c r="D88" s="115" t="s">
        <v>107</v>
      </c>
      <c r="E88" s="78"/>
      <c r="F88" s="77" t="s">
        <v>1303</v>
      </c>
      <c r="G88" s="79" t="s">
        <v>108</v>
      </c>
    </row>
    <row r="89" spans="1:7" x14ac:dyDescent="0.2">
      <c r="A89" s="73" t="s">
        <v>109</v>
      </c>
      <c r="B89" s="93" t="s">
        <v>82</v>
      </c>
      <c r="C89" s="95">
        <v>3.3409436834094399</v>
      </c>
      <c r="D89" s="95">
        <v>4.3409436834094404</v>
      </c>
      <c r="E89" s="111"/>
      <c r="F89" s="122"/>
      <c r="G89" s="119"/>
    </row>
    <row r="90" spans="1:7" x14ac:dyDescent="0.2">
      <c r="B90" s="93"/>
      <c r="C90" s="120"/>
      <c r="D90" s="120"/>
      <c r="E90" s="111"/>
      <c r="F90" s="122"/>
      <c r="G90" s="119"/>
    </row>
    <row r="91" spans="1:7" x14ac:dyDescent="0.2">
      <c r="B91" s="93" t="s">
        <v>110</v>
      </c>
      <c r="C91" s="121"/>
      <c r="D91" s="121"/>
      <c r="E91" s="111"/>
      <c r="F91" s="119"/>
      <c r="G91" s="119"/>
    </row>
    <row r="92" spans="1:7" x14ac:dyDescent="0.2">
      <c r="A92" s="73" t="s">
        <v>111</v>
      </c>
      <c r="B92" s="93" t="s">
        <v>84</v>
      </c>
      <c r="C92" s="120"/>
      <c r="D92" s="120"/>
      <c r="E92" s="111"/>
      <c r="F92" s="119"/>
      <c r="G92" s="119"/>
    </row>
    <row r="93" spans="1:7" x14ac:dyDescent="0.2">
      <c r="A93" s="73" t="s">
        <v>112</v>
      </c>
      <c r="B93" s="103" t="s">
        <v>113</v>
      </c>
      <c r="C93" s="95">
        <v>0</v>
      </c>
      <c r="D93" s="95">
        <v>0</v>
      </c>
      <c r="E93" s="103"/>
      <c r="F93" s="98">
        <f t="shared" ref="F93:F99" si="3">IF($C$100=0,"",IF(C93="[for completion]","",IF(C93="","",C93/$C$100)))</f>
        <v>0</v>
      </c>
      <c r="G93" s="98">
        <f t="shared" ref="G93:G99" si="4">IF($D$100=0,"",IF(D93="[Mark as ND1 if not relevant]","",IF(D93="","",D93/$D$100)))</f>
        <v>0</v>
      </c>
    </row>
    <row r="94" spans="1:7" x14ac:dyDescent="0.2">
      <c r="A94" s="73" t="s">
        <v>114</v>
      </c>
      <c r="B94" s="103" t="s">
        <v>115</v>
      </c>
      <c r="C94" s="95">
        <v>500</v>
      </c>
      <c r="D94" s="95">
        <v>0</v>
      </c>
      <c r="E94" s="103"/>
      <c r="F94" s="98">
        <f t="shared" si="3"/>
        <v>0.22222222222222221</v>
      </c>
      <c r="G94" s="98">
        <f t="shared" si="4"/>
        <v>0</v>
      </c>
    </row>
    <row r="95" spans="1:7" x14ac:dyDescent="0.2">
      <c r="A95" s="73" t="s">
        <v>116</v>
      </c>
      <c r="B95" s="103" t="s">
        <v>117</v>
      </c>
      <c r="C95" s="95">
        <v>500</v>
      </c>
      <c r="D95" s="95">
        <v>500</v>
      </c>
      <c r="E95" s="103"/>
      <c r="F95" s="98">
        <f t="shared" si="3"/>
        <v>0.22222222222222221</v>
      </c>
      <c r="G95" s="98">
        <f t="shared" si="4"/>
        <v>0.22222222222222221</v>
      </c>
    </row>
    <row r="96" spans="1:7" x14ac:dyDescent="0.2">
      <c r="A96" s="73" t="s">
        <v>118</v>
      </c>
      <c r="B96" s="103" t="s">
        <v>119</v>
      </c>
      <c r="C96" s="95">
        <v>500</v>
      </c>
      <c r="D96" s="95">
        <v>500</v>
      </c>
      <c r="E96" s="103"/>
      <c r="F96" s="98">
        <f t="shared" si="3"/>
        <v>0.22222222222222221</v>
      </c>
      <c r="G96" s="98">
        <f t="shared" si="4"/>
        <v>0.22222222222222221</v>
      </c>
    </row>
    <row r="97" spans="1:7" x14ac:dyDescent="0.2">
      <c r="A97" s="73" t="s">
        <v>120</v>
      </c>
      <c r="B97" s="103" t="s">
        <v>121</v>
      </c>
      <c r="C97" s="95">
        <v>0</v>
      </c>
      <c r="D97" s="95">
        <v>500</v>
      </c>
      <c r="E97" s="103"/>
      <c r="F97" s="98">
        <f t="shared" si="3"/>
        <v>0</v>
      </c>
      <c r="G97" s="98">
        <f t="shared" si="4"/>
        <v>0.22222222222222221</v>
      </c>
    </row>
    <row r="98" spans="1:7" x14ac:dyDescent="0.2">
      <c r="A98" s="73" t="s">
        <v>122</v>
      </c>
      <c r="B98" s="103" t="s">
        <v>123</v>
      </c>
      <c r="C98" s="95">
        <v>750</v>
      </c>
      <c r="D98" s="95">
        <v>750</v>
      </c>
      <c r="E98" s="103"/>
      <c r="F98" s="98">
        <f t="shared" si="3"/>
        <v>0.33333333333333331</v>
      </c>
      <c r="G98" s="98">
        <f t="shared" si="4"/>
        <v>0.33333333333333331</v>
      </c>
    </row>
    <row r="99" spans="1:7" x14ac:dyDescent="0.2">
      <c r="A99" s="73" t="s">
        <v>124</v>
      </c>
      <c r="B99" s="103" t="s">
        <v>125</v>
      </c>
      <c r="C99" s="95">
        <v>0</v>
      </c>
      <c r="D99" s="95">
        <v>0</v>
      </c>
      <c r="E99" s="103"/>
      <c r="F99" s="98">
        <f t="shared" si="3"/>
        <v>0</v>
      </c>
      <c r="G99" s="98">
        <f t="shared" si="4"/>
        <v>0</v>
      </c>
    </row>
    <row r="100" spans="1:7" x14ac:dyDescent="0.2">
      <c r="A100" s="73" t="s">
        <v>126</v>
      </c>
      <c r="B100" s="101" t="s">
        <v>69</v>
      </c>
      <c r="C100" s="94">
        <f>SUM(C93:C99)</f>
        <v>2250</v>
      </c>
      <c r="D100" s="94">
        <f>SUM(D93:D99)</f>
        <v>2250</v>
      </c>
      <c r="E100" s="93"/>
      <c r="F100" s="105">
        <f>SUM(F93:F99)</f>
        <v>1</v>
      </c>
      <c r="G100" s="105">
        <f>SUM(G93:G99)</f>
        <v>1</v>
      </c>
    </row>
    <row r="101" spans="1:7" x14ac:dyDescent="0.2">
      <c r="A101" s="73" t="s">
        <v>127</v>
      </c>
      <c r="B101" s="118" t="s">
        <v>94</v>
      </c>
      <c r="C101" s="94"/>
      <c r="D101" s="94"/>
      <c r="E101" s="93"/>
      <c r="F101" s="98">
        <f>IF($C$100=0,"",IF(C101="[for completion]","",C101/$C$100))</f>
        <v>0</v>
      </c>
      <c r="G101" s="98">
        <f>IF($D$100=0,"",IF(D101="[for completion]","",D101/$D$100))</f>
        <v>0</v>
      </c>
    </row>
    <row r="102" spans="1:7" x14ac:dyDescent="0.2">
      <c r="A102" s="73" t="s">
        <v>128</v>
      </c>
      <c r="B102" s="118" t="s">
        <v>96</v>
      </c>
      <c r="C102" s="94"/>
      <c r="D102" s="94"/>
      <c r="E102" s="93"/>
      <c r="F102" s="98">
        <f>IF($C$100=0,"",IF(C102="[for completion]","",C102/$C$100))</f>
        <v>0</v>
      </c>
      <c r="G102" s="98">
        <f>IF($D$100=0,"",IF(D102="[for completion]","",D102/$D$100))</f>
        <v>0</v>
      </c>
    </row>
    <row r="103" spans="1:7" x14ac:dyDescent="0.2">
      <c r="A103" s="73" t="s">
        <v>129</v>
      </c>
      <c r="B103" s="118" t="s">
        <v>1302</v>
      </c>
      <c r="C103" s="94"/>
      <c r="D103" s="94"/>
      <c r="E103" s="93"/>
      <c r="F103" s="98">
        <f>IF($C$100=0,"",IF(C103="[for completion]","",C103/$C$100))</f>
        <v>0</v>
      </c>
      <c r="G103" s="98">
        <f>IF($D$100=0,"",IF(D103="[for completion]","",D103/$D$100))</f>
        <v>0</v>
      </c>
    </row>
    <row r="104" spans="1:7" x14ac:dyDescent="0.2">
      <c r="A104" s="73" t="s">
        <v>130</v>
      </c>
      <c r="B104" s="118" t="s">
        <v>99</v>
      </c>
      <c r="C104" s="94"/>
      <c r="D104" s="94"/>
      <c r="E104" s="93"/>
      <c r="F104" s="98">
        <f>IF($C$100=0,"",IF(C104="[for completion]","",C104/$C$100))</f>
        <v>0</v>
      </c>
      <c r="G104" s="98">
        <f>IF($D$100=0,"",IF(D104="[for completion]","",D104/$D$100))</f>
        <v>0</v>
      </c>
    </row>
    <row r="105" spans="1:7" x14ac:dyDescent="0.2">
      <c r="A105" s="73" t="s">
        <v>131</v>
      </c>
      <c r="B105" s="118" t="s">
        <v>1301</v>
      </c>
      <c r="C105" s="94"/>
      <c r="D105" s="94"/>
      <c r="E105" s="93"/>
      <c r="F105" s="98">
        <f>IF($C$100=0,"",IF(C105="[for completion]","",C105/$C$100))</f>
        <v>0</v>
      </c>
      <c r="G105" s="98">
        <f>IF($D$100=0,"",IF(D105="[for completion]","",D105/$D$100))</f>
        <v>0</v>
      </c>
    </row>
    <row r="106" spans="1:7" x14ac:dyDescent="0.2">
      <c r="A106" s="73" t="s">
        <v>132</v>
      </c>
      <c r="B106" s="118"/>
      <c r="C106" s="107"/>
      <c r="D106" s="107"/>
      <c r="E106" s="93"/>
      <c r="F106" s="102"/>
      <c r="G106" s="102"/>
    </row>
    <row r="107" spans="1:7" x14ac:dyDescent="0.2">
      <c r="A107" s="73" t="s">
        <v>133</v>
      </c>
      <c r="B107" s="118"/>
      <c r="C107" s="107"/>
      <c r="D107" s="107"/>
      <c r="E107" s="93"/>
      <c r="F107" s="102"/>
      <c r="G107" s="102"/>
    </row>
    <row r="108" spans="1:7" x14ac:dyDescent="0.2">
      <c r="A108" s="73" t="s">
        <v>134</v>
      </c>
      <c r="B108" s="101"/>
      <c r="C108" s="107"/>
      <c r="D108" s="107"/>
      <c r="E108" s="93"/>
      <c r="F108" s="102"/>
      <c r="G108" s="102"/>
    </row>
    <row r="109" spans="1:7" x14ac:dyDescent="0.2">
      <c r="A109" s="73" t="s">
        <v>135</v>
      </c>
      <c r="B109" s="118"/>
      <c r="C109" s="107"/>
      <c r="D109" s="107"/>
      <c r="E109" s="93"/>
      <c r="F109" s="102"/>
      <c r="G109" s="102"/>
    </row>
    <row r="110" spans="1:7" x14ac:dyDescent="0.2">
      <c r="A110" s="73" t="s">
        <v>136</v>
      </c>
      <c r="B110" s="118"/>
      <c r="C110" s="107"/>
      <c r="D110" s="107"/>
      <c r="E110" s="93"/>
      <c r="F110" s="102"/>
      <c r="G110" s="102"/>
    </row>
    <row r="111" spans="1:7" x14ac:dyDescent="0.2">
      <c r="A111" s="79"/>
      <c r="B111" s="117" t="s">
        <v>1300</v>
      </c>
      <c r="C111" s="77" t="s">
        <v>137</v>
      </c>
      <c r="D111" s="77" t="s">
        <v>138</v>
      </c>
      <c r="E111" s="78"/>
      <c r="F111" s="77" t="s">
        <v>139</v>
      </c>
      <c r="G111" s="77" t="s">
        <v>140</v>
      </c>
    </row>
    <row r="112" spans="1:7" x14ac:dyDescent="0.2">
      <c r="A112" s="73" t="s">
        <v>141</v>
      </c>
      <c r="B112" s="93" t="s">
        <v>3</v>
      </c>
      <c r="C112" s="95">
        <v>2951.1814090500002</v>
      </c>
      <c r="D112" s="95">
        <v>0</v>
      </c>
      <c r="E112" s="102"/>
      <c r="F112" s="98">
        <f t="shared" ref="F112:F126" si="5">IF($C$127=0,"",IF(C112="[for completion]","",IF(C112="","",C112/$C$127)))</f>
        <v>1</v>
      </c>
      <c r="G112" s="98" t="str">
        <f t="shared" ref="G112:G126" si="6">IF($D$129=0,"",IF(D112="[for completion]","",IF(D112="","",D112/$D$129)))</f>
        <v/>
      </c>
    </row>
    <row r="113" spans="1:7" x14ac:dyDescent="0.2">
      <c r="A113" s="73" t="s">
        <v>143</v>
      </c>
      <c r="B113" s="93" t="s">
        <v>144</v>
      </c>
      <c r="C113" s="95">
        <v>0</v>
      </c>
      <c r="D113" s="95">
        <v>0</v>
      </c>
      <c r="E113" s="102"/>
      <c r="F113" s="98">
        <f t="shared" si="5"/>
        <v>0</v>
      </c>
      <c r="G113" s="98" t="str">
        <f t="shared" si="6"/>
        <v/>
      </c>
    </row>
    <row r="114" spans="1:7" x14ac:dyDescent="0.2">
      <c r="A114" s="73" t="s">
        <v>145</v>
      </c>
      <c r="B114" s="93" t="s">
        <v>146</v>
      </c>
      <c r="C114" s="95">
        <v>0</v>
      </c>
      <c r="D114" s="95">
        <v>0</v>
      </c>
      <c r="E114" s="102"/>
      <c r="F114" s="98">
        <f t="shared" si="5"/>
        <v>0</v>
      </c>
      <c r="G114" s="98" t="str">
        <f t="shared" si="6"/>
        <v/>
      </c>
    </row>
    <row r="115" spans="1:7" x14ac:dyDescent="0.2">
      <c r="A115" s="73" t="s">
        <v>147</v>
      </c>
      <c r="B115" s="93" t="s">
        <v>148</v>
      </c>
      <c r="C115" s="95">
        <v>0</v>
      </c>
      <c r="D115" s="95">
        <v>0</v>
      </c>
      <c r="E115" s="102"/>
      <c r="F115" s="98">
        <f t="shared" si="5"/>
        <v>0</v>
      </c>
      <c r="G115" s="98" t="str">
        <f t="shared" si="6"/>
        <v/>
      </c>
    </row>
    <row r="116" spans="1:7" x14ac:dyDescent="0.2">
      <c r="A116" s="73" t="s">
        <v>149</v>
      </c>
      <c r="B116" s="93" t="s">
        <v>150</v>
      </c>
      <c r="C116" s="95">
        <v>0</v>
      </c>
      <c r="D116" s="95">
        <v>0</v>
      </c>
      <c r="E116" s="102"/>
      <c r="F116" s="98">
        <f t="shared" si="5"/>
        <v>0</v>
      </c>
      <c r="G116" s="98" t="str">
        <f t="shared" si="6"/>
        <v/>
      </c>
    </row>
    <row r="117" spans="1:7" x14ac:dyDescent="0.2">
      <c r="A117" s="73" t="s">
        <v>151</v>
      </c>
      <c r="B117" s="93" t="s">
        <v>152</v>
      </c>
      <c r="C117" s="95">
        <v>0</v>
      </c>
      <c r="D117" s="95">
        <v>0</v>
      </c>
      <c r="E117" s="93"/>
      <c r="F117" s="98">
        <f t="shared" si="5"/>
        <v>0</v>
      </c>
      <c r="G117" s="98" t="str">
        <f t="shared" si="6"/>
        <v/>
      </c>
    </row>
    <row r="118" spans="1:7" x14ac:dyDescent="0.2">
      <c r="A118" s="73" t="s">
        <v>153</v>
      </c>
      <c r="B118" s="93" t="s">
        <v>154</v>
      </c>
      <c r="C118" s="95">
        <v>0</v>
      </c>
      <c r="D118" s="95">
        <v>0</v>
      </c>
      <c r="E118" s="93"/>
      <c r="F118" s="98">
        <f t="shared" si="5"/>
        <v>0</v>
      </c>
      <c r="G118" s="98" t="str">
        <f t="shared" si="6"/>
        <v/>
      </c>
    </row>
    <row r="119" spans="1:7" x14ac:dyDescent="0.2">
      <c r="A119" s="73" t="s">
        <v>155</v>
      </c>
      <c r="B119" s="93" t="s">
        <v>156</v>
      </c>
      <c r="C119" s="95">
        <v>0</v>
      </c>
      <c r="D119" s="95">
        <v>0</v>
      </c>
      <c r="E119" s="93"/>
      <c r="F119" s="98">
        <f t="shared" si="5"/>
        <v>0</v>
      </c>
      <c r="G119" s="98" t="str">
        <f t="shared" si="6"/>
        <v/>
      </c>
    </row>
    <row r="120" spans="1:7" x14ac:dyDescent="0.2">
      <c r="A120" s="73" t="s">
        <v>157</v>
      </c>
      <c r="B120" s="93" t="s">
        <v>158</v>
      </c>
      <c r="C120" s="95">
        <v>0</v>
      </c>
      <c r="D120" s="95">
        <v>0</v>
      </c>
      <c r="E120" s="93"/>
      <c r="F120" s="98">
        <f t="shared" si="5"/>
        <v>0</v>
      </c>
      <c r="G120" s="98" t="str">
        <f t="shared" si="6"/>
        <v/>
      </c>
    </row>
    <row r="121" spans="1:7" x14ac:dyDescent="0.2">
      <c r="A121" s="73" t="s">
        <v>159</v>
      </c>
      <c r="B121" s="93" t="s">
        <v>160</v>
      </c>
      <c r="C121" s="95">
        <v>0</v>
      </c>
      <c r="D121" s="95">
        <v>0</v>
      </c>
      <c r="E121" s="93"/>
      <c r="F121" s="98">
        <f t="shared" si="5"/>
        <v>0</v>
      </c>
      <c r="G121" s="98" t="str">
        <f t="shared" si="6"/>
        <v/>
      </c>
    </row>
    <row r="122" spans="1:7" x14ac:dyDescent="0.2">
      <c r="A122" s="73" t="s">
        <v>161</v>
      </c>
      <c r="B122" s="93" t="s">
        <v>162</v>
      </c>
      <c r="C122" s="95">
        <v>0</v>
      </c>
      <c r="D122" s="95">
        <v>0</v>
      </c>
      <c r="E122" s="93"/>
      <c r="F122" s="98">
        <f t="shared" si="5"/>
        <v>0</v>
      </c>
      <c r="G122" s="98" t="str">
        <f t="shared" si="6"/>
        <v/>
      </c>
    </row>
    <row r="123" spans="1:7" x14ac:dyDescent="0.2">
      <c r="A123" s="73" t="s">
        <v>163</v>
      </c>
      <c r="B123" s="93" t="s">
        <v>164</v>
      </c>
      <c r="C123" s="95">
        <v>0</v>
      </c>
      <c r="D123" s="95">
        <v>0</v>
      </c>
      <c r="E123" s="93"/>
      <c r="F123" s="98">
        <f t="shared" si="5"/>
        <v>0</v>
      </c>
      <c r="G123" s="98" t="str">
        <f t="shared" si="6"/>
        <v/>
      </c>
    </row>
    <row r="124" spans="1:7" x14ac:dyDescent="0.2">
      <c r="A124" s="73" t="s">
        <v>165</v>
      </c>
      <c r="B124" s="103" t="s">
        <v>166</v>
      </c>
      <c r="C124" s="95">
        <v>0</v>
      </c>
      <c r="D124" s="95">
        <v>0</v>
      </c>
      <c r="E124" s="93"/>
      <c r="F124" s="98">
        <f t="shared" si="5"/>
        <v>0</v>
      </c>
      <c r="G124" s="98" t="str">
        <f t="shared" si="6"/>
        <v/>
      </c>
    </row>
    <row r="125" spans="1:7" x14ac:dyDescent="0.2">
      <c r="A125" s="73" t="s">
        <v>167</v>
      </c>
      <c r="B125" s="93" t="s">
        <v>168</v>
      </c>
      <c r="C125" s="95">
        <v>0</v>
      </c>
      <c r="D125" s="95">
        <v>0</v>
      </c>
      <c r="E125" s="93"/>
      <c r="F125" s="98">
        <f t="shared" si="5"/>
        <v>0</v>
      </c>
      <c r="G125" s="98" t="str">
        <f t="shared" si="6"/>
        <v/>
      </c>
    </row>
    <row r="126" spans="1:7" x14ac:dyDescent="0.2">
      <c r="A126" s="73" t="s">
        <v>169</v>
      </c>
      <c r="B126" s="93" t="s">
        <v>67</v>
      </c>
      <c r="C126" s="95">
        <v>0</v>
      </c>
      <c r="D126" s="95">
        <v>0</v>
      </c>
      <c r="E126" s="93"/>
      <c r="F126" s="98">
        <f t="shared" si="5"/>
        <v>0</v>
      </c>
      <c r="G126" s="98" t="str">
        <f t="shared" si="6"/>
        <v/>
      </c>
    </row>
    <row r="127" spans="1:7" x14ac:dyDescent="0.2">
      <c r="A127" s="73" t="s">
        <v>170</v>
      </c>
      <c r="B127" s="93" t="s">
        <v>69</v>
      </c>
      <c r="C127" s="95">
        <v>2951.1814090500002</v>
      </c>
      <c r="D127" s="95">
        <v>0</v>
      </c>
      <c r="E127" s="93"/>
      <c r="F127" s="116">
        <f>SUM(F112:F126)</f>
        <v>1</v>
      </c>
      <c r="G127" s="116">
        <f>SUM(G112:G126)</f>
        <v>0</v>
      </c>
    </row>
    <row r="128" spans="1:7" x14ac:dyDescent="0.2">
      <c r="A128" s="73" t="s">
        <v>171</v>
      </c>
      <c r="B128" s="75" t="s">
        <v>172</v>
      </c>
      <c r="C128" s="95">
        <v>0</v>
      </c>
      <c r="D128" s="95">
        <v>0</v>
      </c>
      <c r="E128" s="93"/>
      <c r="F128" s="98" t="str">
        <f>IF($C$129=0,"",IF(C128="[for completion]","",IF(C128="","",C128/$C$129)))</f>
        <v/>
      </c>
      <c r="G128" s="98" t="str">
        <f>IF($D$129=0,"",IF(D128="[for completion]","",IF(D128="","",D128/$D$129)))</f>
        <v/>
      </c>
    </row>
    <row r="129" spans="1:7" x14ac:dyDescent="0.2">
      <c r="A129" s="73" t="s">
        <v>173</v>
      </c>
      <c r="B129" s="75" t="s">
        <v>172</v>
      </c>
      <c r="C129" s="95">
        <v>0</v>
      </c>
      <c r="D129" s="95">
        <v>0</v>
      </c>
      <c r="E129" s="93"/>
    </row>
    <row r="130" spans="1:7" x14ac:dyDescent="0.2">
      <c r="A130" s="73" t="s">
        <v>174</v>
      </c>
      <c r="B130" s="75" t="s">
        <v>172</v>
      </c>
      <c r="C130" s="95">
        <v>0</v>
      </c>
      <c r="D130" s="95">
        <v>0</v>
      </c>
      <c r="E130" s="93"/>
      <c r="F130" s="98" t="str">
        <f>IF($C$129=0,"",IF(C130="[for completion]","",IF(C130="","",C130/$C$129)))</f>
        <v/>
      </c>
      <c r="G130" s="98" t="str">
        <f>IF($D$129=0,"",IF(D130="[for completion]","",IF(D130="","",D130/$D$129)))</f>
        <v/>
      </c>
    </row>
    <row r="131" spans="1:7" x14ac:dyDescent="0.2">
      <c r="A131" s="73" t="s">
        <v>175</v>
      </c>
      <c r="B131" s="75" t="s">
        <v>172</v>
      </c>
      <c r="C131" s="95">
        <v>0</v>
      </c>
      <c r="D131" s="95">
        <v>0</v>
      </c>
      <c r="E131" s="93"/>
      <c r="F131" s="98" t="str">
        <f t="shared" ref="F131:F136" si="7">IF($C$129=0,"",IF(C131="[for completion]","",C131/$C$129))</f>
        <v/>
      </c>
      <c r="G131" s="98" t="str">
        <f t="shared" ref="G131:G136" si="8">IF($D$129=0,"",IF(D131="[for completion]","",D131/$D$129))</f>
        <v/>
      </c>
    </row>
    <row r="132" spans="1:7" x14ac:dyDescent="0.2">
      <c r="A132" s="73" t="s">
        <v>176</v>
      </c>
      <c r="B132" s="75" t="s">
        <v>172</v>
      </c>
      <c r="C132" s="95">
        <v>0</v>
      </c>
      <c r="D132" s="95">
        <v>0</v>
      </c>
      <c r="E132" s="93"/>
      <c r="F132" s="98" t="str">
        <f t="shared" si="7"/>
        <v/>
      </c>
      <c r="G132" s="98" t="str">
        <f t="shared" si="8"/>
        <v/>
      </c>
    </row>
    <row r="133" spans="1:7" x14ac:dyDescent="0.2">
      <c r="A133" s="73" t="s">
        <v>177</v>
      </c>
      <c r="B133" s="75" t="s">
        <v>172</v>
      </c>
      <c r="C133" s="95">
        <v>0</v>
      </c>
      <c r="D133" s="95">
        <v>0</v>
      </c>
      <c r="E133" s="93"/>
      <c r="F133" s="98" t="str">
        <f t="shared" si="7"/>
        <v/>
      </c>
      <c r="G133" s="98" t="str">
        <f t="shared" si="8"/>
        <v/>
      </c>
    </row>
    <row r="134" spans="1:7" x14ac:dyDescent="0.2">
      <c r="A134" s="73" t="s">
        <v>178</v>
      </c>
      <c r="B134" s="75" t="s">
        <v>172</v>
      </c>
      <c r="C134" s="95">
        <v>0</v>
      </c>
      <c r="D134" s="95">
        <v>0</v>
      </c>
      <c r="E134" s="93"/>
      <c r="F134" s="98" t="str">
        <f t="shared" si="7"/>
        <v/>
      </c>
      <c r="G134" s="98" t="str">
        <f t="shared" si="8"/>
        <v/>
      </c>
    </row>
    <row r="135" spans="1:7" x14ac:dyDescent="0.2">
      <c r="A135" s="73" t="s">
        <v>179</v>
      </c>
      <c r="B135" s="75" t="s">
        <v>172</v>
      </c>
      <c r="C135" s="95">
        <v>0</v>
      </c>
      <c r="D135" s="95">
        <v>0</v>
      </c>
      <c r="E135" s="93"/>
      <c r="F135" s="98" t="str">
        <f t="shared" si="7"/>
        <v/>
      </c>
      <c r="G135" s="98" t="str">
        <f t="shared" si="8"/>
        <v/>
      </c>
    </row>
    <row r="136" spans="1:7" x14ac:dyDescent="0.2">
      <c r="A136" s="73" t="s">
        <v>180</v>
      </c>
      <c r="B136" s="75" t="s">
        <v>172</v>
      </c>
      <c r="C136" s="95">
        <v>0</v>
      </c>
      <c r="D136" s="95">
        <v>0</v>
      </c>
      <c r="E136" s="93"/>
      <c r="F136" s="98" t="str">
        <f t="shared" si="7"/>
        <v/>
      </c>
      <c r="G136" s="98" t="str">
        <f t="shared" si="8"/>
        <v/>
      </c>
    </row>
    <row r="137" spans="1:7" x14ac:dyDescent="0.2">
      <c r="A137" s="79"/>
      <c r="B137" s="80" t="s">
        <v>181</v>
      </c>
      <c r="C137" s="77" t="s">
        <v>137</v>
      </c>
      <c r="D137" s="77" t="s">
        <v>138</v>
      </c>
      <c r="E137" s="78"/>
      <c r="F137" s="77" t="s">
        <v>139</v>
      </c>
      <c r="G137" s="77" t="s">
        <v>140</v>
      </c>
    </row>
    <row r="138" spans="1:7" x14ac:dyDescent="0.2">
      <c r="A138" s="73" t="s">
        <v>182</v>
      </c>
      <c r="B138" s="93" t="s">
        <v>3</v>
      </c>
      <c r="C138" s="95">
        <v>2250</v>
      </c>
      <c r="D138" s="95">
        <v>0</v>
      </c>
      <c r="E138" s="102"/>
      <c r="F138" s="98">
        <f t="shared" ref="F138:F152" si="9">IF($C$153=0,"",IF(C138="[for completion]","",IF(C138="","",C138/$C$153)))</f>
        <v>1</v>
      </c>
      <c r="G138" s="98" t="str">
        <f t="shared" ref="G138:G152" si="10">IF($D$155=0,"",IF(D138="[for completion]","",IF(D138="","",D138/$D$155)))</f>
        <v/>
      </c>
    </row>
    <row r="139" spans="1:7" x14ac:dyDescent="0.2">
      <c r="A139" s="73" t="s">
        <v>183</v>
      </c>
      <c r="B139" s="93" t="s">
        <v>144</v>
      </c>
      <c r="C139" s="95">
        <v>0</v>
      </c>
      <c r="D139" s="95">
        <v>0</v>
      </c>
      <c r="E139" s="102"/>
      <c r="F139" s="98">
        <f t="shared" si="9"/>
        <v>0</v>
      </c>
      <c r="G139" s="98" t="str">
        <f t="shared" si="10"/>
        <v/>
      </c>
    </row>
    <row r="140" spans="1:7" x14ac:dyDescent="0.2">
      <c r="A140" s="73" t="s">
        <v>184</v>
      </c>
      <c r="B140" s="93" t="s">
        <v>146</v>
      </c>
      <c r="C140" s="95">
        <v>0</v>
      </c>
      <c r="D140" s="95">
        <v>0</v>
      </c>
      <c r="E140" s="102"/>
      <c r="F140" s="98">
        <f t="shared" si="9"/>
        <v>0</v>
      </c>
      <c r="G140" s="98" t="str">
        <f t="shared" si="10"/>
        <v/>
      </c>
    </row>
    <row r="141" spans="1:7" x14ac:dyDescent="0.2">
      <c r="A141" s="73" t="s">
        <v>185</v>
      </c>
      <c r="B141" s="93" t="s">
        <v>148</v>
      </c>
      <c r="C141" s="95">
        <v>0</v>
      </c>
      <c r="D141" s="95">
        <v>0</v>
      </c>
      <c r="E141" s="102"/>
      <c r="F141" s="98">
        <f t="shared" si="9"/>
        <v>0</v>
      </c>
      <c r="G141" s="98" t="str">
        <f t="shared" si="10"/>
        <v/>
      </c>
    </row>
    <row r="142" spans="1:7" x14ac:dyDescent="0.2">
      <c r="A142" s="73" t="s">
        <v>186</v>
      </c>
      <c r="B142" s="93" t="s">
        <v>150</v>
      </c>
      <c r="C142" s="95">
        <v>0</v>
      </c>
      <c r="D142" s="95">
        <v>0</v>
      </c>
      <c r="E142" s="102"/>
      <c r="F142" s="98">
        <f t="shared" si="9"/>
        <v>0</v>
      </c>
      <c r="G142" s="98" t="str">
        <f t="shared" si="10"/>
        <v/>
      </c>
    </row>
    <row r="143" spans="1:7" x14ac:dyDescent="0.2">
      <c r="A143" s="73" t="s">
        <v>187</v>
      </c>
      <c r="B143" s="93" t="s">
        <v>152</v>
      </c>
      <c r="C143" s="95">
        <v>0</v>
      </c>
      <c r="D143" s="95">
        <v>0</v>
      </c>
      <c r="E143" s="93"/>
      <c r="F143" s="98">
        <f t="shared" si="9"/>
        <v>0</v>
      </c>
      <c r="G143" s="98" t="str">
        <f t="shared" si="10"/>
        <v/>
      </c>
    </row>
    <row r="144" spans="1:7" x14ac:dyDescent="0.2">
      <c r="A144" s="73" t="s">
        <v>188</v>
      </c>
      <c r="B144" s="93" t="s">
        <v>154</v>
      </c>
      <c r="C144" s="95">
        <v>0</v>
      </c>
      <c r="D144" s="95">
        <v>0</v>
      </c>
      <c r="E144" s="93"/>
      <c r="F144" s="98">
        <f t="shared" si="9"/>
        <v>0</v>
      </c>
      <c r="G144" s="98" t="str">
        <f t="shared" si="10"/>
        <v/>
      </c>
    </row>
    <row r="145" spans="1:7" x14ac:dyDescent="0.2">
      <c r="A145" s="73" t="s">
        <v>189</v>
      </c>
      <c r="B145" s="93" t="s">
        <v>156</v>
      </c>
      <c r="C145" s="95">
        <v>0</v>
      </c>
      <c r="D145" s="95">
        <v>0</v>
      </c>
      <c r="E145" s="93"/>
      <c r="F145" s="98">
        <f t="shared" si="9"/>
        <v>0</v>
      </c>
      <c r="G145" s="98" t="str">
        <f t="shared" si="10"/>
        <v/>
      </c>
    </row>
    <row r="146" spans="1:7" x14ac:dyDescent="0.2">
      <c r="A146" s="73" t="s">
        <v>190</v>
      </c>
      <c r="B146" s="93" t="s">
        <v>158</v>
      </c>
      <c r="C146" s="95">
        <v>0</v>
      </c>
      <c r="D146" s="95">
        <v>0</v>
      </c>
      <c r="E146" s="93"/>
      <c r="F146" s="98">
        <f t="shared" si="9"/>
        <v>0</v>
      </c>
      <c r="G146" s="98" t="str">
        <f t="shared" si="10"/>
        <v/>
      </c>
    </row>
    <row r="147" spans="1:7" x14ac:dyDescent="0.2">
      <c r="A147" s="73" t="s">
        <v>191</v>
      </c>
      <c r="B147" s="93" t="s">
        <v>160</v>
      </c>
      <c r="C147" s="95">
        <v>0</v>
      </c>
      <c r="D147" s="95">
        <v>0</v>
      </c>
      <c r="E147" s="93"/>
      <c r="F147" s="98">
        <f t="shared" si="9"/>
        <v>0</v>
      </c>
      <c r="G147" s="98" t="str">
        <f t="shared" si="10"/>
        <v/>
      </c>
    </row>
    <row r="148" spans="1:7" x14ac:dyDescent="0.2">
      <c r="A148" s="73" t="s">
        <v>192</v>
      </c>
      <c r="B148" s="93" t="s">
        <v>162</v>
      </c>
      <c r="C148" s="95">
        <v>0</v>
      </c>
      <c r="D148" s="95">
        <v>0</v>
      </c>
      <c r="E148" s="93"/>
      <c r="F148" s="98">
        <f t="shared" si="9"/>
        <v>0</v>
      </c>
      <c r="G148" s="98" t="str">
        <f t="shared" si="10"/>
        <v/>
      </c>
    </row>
    <row r="149" spans="1:7" x14ac:dyDescent="0.2">
      <c r="A149" s="73" t="s">
        <v>193</v>
      </c>
      <c r="B149" s="93" t="s">
        <v>164</v>
      </c>
      <c r="C149" s="95">
        <v>0</v>
      </c>
      <c r="D149" s="95">
        <v>0</v>
      </c>
      <c r="E149" s="93"/>
      <c r="F149" s="98">
        <f t="shared" si="9"/>
        <v>0</v>
      </c>
      <c r="G149" s="98" t="str">
        <f t="shared" si="10"/>
        <v/>
      </c>
    </row>
    <row r="150" spans="1:7" x14ac:dyDescent="0.2">
      <c r="A150" s="73" t="s">
        <v>194</v>
      </c>
      <c r="B150" s="103" t="s">
        <v>166</v>
      </c>
      <c r="C150" s="95">
        <v>0</v>
      </c>
      <c r="D150" s="95">
        <v>0</v>
      </c>
      <c r="E150" s="93"/>
      <c r="F150" s="98">
        <f t="shared" si="9"/>
        <v>0</v>
      </c>
      <c r="G150" s="98" t="str">
        <f t="shared" si="10"/>
        <v/>
      </c>
    </row>
    <row r="151" spans="1:7" x14ac:dyDescent="0.2">
      <c r="A151" s="73" t="s">
        <v>195</v>
      </c>
      <c r="B151" s="93" t="s">
        <v>168</v>
      </c>
      <c r="C151" s="95">
        <v>0</v>
      </c>
      <c r="D151" s="95">
        <v>0</v>
      </c>
      <c r="E151" s="93"/>
      <c r="F151" s="98">
        <f t="shared" si="9"/>
        <v>0</v>
      </c>
      <c r="G151" s="98" t="str">
        <f t="shared" si="10"/>
        <v/>
      </c>
    </row>
    <row r="152" spans="1:7" x14ac:dyDescent="0.2">
      <c r="A152" s="73" t="s">
        <v>196</v>
      </c>
      <c r="B152" s="93" t="s">
        <v>67</v>
      </c>
      <c r="C152" s="95">
        <v>0</v>
      </c>
      <c r="D152" s="95">
        <v>0</v>
      </c>
      <c r="E152" s="93"/>
      <c r="F152" s="98">
        <f t="shared" si="9"/>
        <v>0</v>
      </c>
      <c r="G152" s="98" t="str">
        <f t="shared" si="10"/>
        <v/>
      </c>
    </row>
    <row r="153" spans="1:7" x14ac:dyDescent="0.2">
      <c r="A153" s="73" t="s">
        <v>197</v>
      </c>
      <c r="B153" s="93" t="s">
        <v>69</v>
      </c>
      <c r="C153" s="95">
        <v>2250</v>
      </c>
      <c r="D153" s="95">
        <v>0</v>
      </c>
      <c r="E153" s="93"/>
      <c r="F153" s="116">
        <f>SUM(F138:F152)</f>
        <v>1</v>
      </c>
      <c r="G153" s="116">
        <f>SUM(G138:G152)</f>
        <v>0</v>
      </c>
    </row>
    <row r="154" spans="1:7" x14ac:dyDescent="0.2">
      <c r="A154" s="73" t="s">
        <v>198</v>
      </c>
      <c r="B154" s="101" t="s">
        <v>172</v>
      </c>
      <c r="C154" s="95">
        <v>0</v>
      </c>
      <c r="D154" s="95">
        <v>0</v>
      </c>
      <c r="E154" s="93"/>
      <c r="F154" s="98" t="str">
        <f>IF($C$155=0,"",IF(C154="[for completion]","",IF(C154="","",C154/$C$155)))</f>
        <v/>
      </c>
      <c r="G154" s="98" t="str">
        <f>IF($D$155=0,"",IF(D154="[for completion]","",IF(D154="","",D154/$D$155)))</f>
        <v/>
      </c>
    </row>
    <row r="155" spans="1:7" x14ac:dyDescent="0.2">
      <c r="A155" s="73" t="s">
        <v>199</v>
      </c>
      <c r="B155" s="101" t="s">
        <v>172</v>
      </c>
      <c r="C155" s="95">
        <v>0</v>
      </c>
      <c r="D155" s="95">
        <v>0</v>
      </c>
      <c r="E155" s="93"/>
    </row>
    <row r="156" spans="1:7" x14ac:dyDescent="0.2">
      <c r="A156" s="73" t="s">
        <v>200</v>
      </c>
      <c r="B156" s="75" t="s">
        <v>172</v>
      </c>
      <c r="C156" s="95">
        <v>0</v>
      </c>
      <c r="D156" s="95">
        <v>0</v>
      </c>
      <c r="E156" s="93"/>
      <c r="F156" s="98" t="str">
        <f t="shared" ref="F156:F162" si="11">IF($C$155=0,"",IF(C156="[for completion]","",IF(C156="","",C156/$C$155)))</f>
        <v/>
      </c>
      <c r="G156" s="98" t="str">
        <f t="shared" ref="G156:G162" si="12">IF($D$155=0,"",IF(D156="[for completion]","",IF(D156="","",D156/$D$155)))</f>
        <v/>
      </c>
    </row>
    <row r="157" spans="1:7" x14ac:dyDescent="0.2">
      <c r="A157" s="73" t="s">
        <v>201</v>
      </c>
      <c r="B157" s="75" t="s">
        <v>172</v>
      </c>
      <c r="C157" s="95">
        <v>0</v>
      </c>
      <c r="D157" s="95">
        <v>0</v>
      </c>
      <c r="E157" s="93"/>
      <c r="F157" s="98" t="str">
        <f t="shared" si="11"/>
        <v/>
      </c>
      <c r="G157" s="98" t="str">
        <f t="shared" si="12"/>
        <v/>
      </c>
    </row>
    <row r="158" spans="1:7" x14ac:dyDescent="0.2">
      <c r="A158" s="73" t="s">
        <v>202</v>
      </c>
      <c r="B158" s="75" t="s">
        <v>172</v>
      </c>
      <c r="C158" s="95">
        <v>0</v>
      </c>
      <c r="D158" s="95">
        <v>0</v>
      </c>
      <c r="E158" s="93"/>
      <c r="F158" s="98" t="str">
        <f t="shared" si="11"/>
        <v/>
      </c>
      <c r="G158" s="98" t="str">
        <f t="shared" si="12"/>
        <v/>
      </c>
    </row>
    <row r="159" spans="1:7" x14ac:dyDescent="0.2">
      <c r="A159" s="73" t="s">
        <v>203</v>
      </c>
      <c r="B159" s="75" t="s">
        <v>172</v>
      </c>
      <c r="C159" s="95">
        <v>0</v>
      </c>
      <c r="D159" s="95">
        <v>0</v>
      </c>
      <c r="E159" s="93"/>
      <c r="F159" s="98" t="str">
        <f t="shared" si="11"/>
        <v/>
      </c>
      <c r="G159" s="98" t="str">
        <f t="shared" si="12"/>
        <v/>
      </c>
    </row>
    <row r="160" spans="1:7" x14ac:dyDescent="0.2">
      <c r="A160" s="73" t="s">
        <v>204</v>
      </c>
      <c r="B160" s="75" t="s">
        <v>172</v>
      </c>
      <c r="C160" s="95">
        <v>0</v>
      </c>
      <c r="D160" s="95">
        <v>0</v>
      </c>
      <c r="E160" s="93"/>
      <c r="F160" s="98" t="str">
        <f t="shared" si="11"/>
        <v/>
      </c>
      <c r="G160" s="98" t="str">
        <f t="shared" si="12"/>
        <v/>
      </c>
    </row>
    <row r="161" spans="1:7" x14ac:dyDescent="0.2">
      <c r="A161" s="73" t="s">
        <v>205</v>
      </c>
      <c r="B161" s="75" t="s">
        <v>172</v>
      </c>
      <c r="C161" s="95">
        <v>0</v>
      </c>
      <c r="D161" s="95">
        <v>0</v>
      </c>
      <c r="E161" s="93"/>
      <c r="F161" s="98" t="str">
        <f t="shared" si="11"/>
        <v/>
      </c>
      <c r="G161" s="98" t="str">
        <f t="shared" si="12"/>
        <v/>
      </c>
    </row>
    <row r="162" spans="1:7" x14ac:dyDescent="0.2">
      <c r="A162" s="73" t="s">
        <v>206</v>
      </c>
      <c r="B162" s="75" t="s">
        <v>172</v>
      </c>
      <c r="C162" s="95">
        <v>0</v>
      </c>
      <c r="D162" s="95">
        <v>0</v>
      </c>
      <c r="E162" s="93"/>
      <c r="F162" s="98" t="str">
        <f t="shared" si="11"/>
        <v/>
      </c>
      <c r="G162" s="98" t="str">
        <f t="shared" si="12"/>
        <v/>
      </c>
    </row>
    <row r="163" spans="1:7" x14ac:dyDescent="0.2">
      <c r="A163" s="79"/>
      <c r="B163" s="80" t="s">
        <v>207</v>
      </c>
      <c r="C163" s="115" t="s">
        <v>137</v>
      </c>
      <c r="D163" s="115" t="s">
        <v>138</v>
      </c>
      <c r="E163" s="78"/>
      <c r="F163" s="115" t="s">
        <v>139</v>
      </c>
      <c r="G163" s="115" t="s">
        <v>140</v>
      </c>
    </row>
    <row r="164" spans="1:7" x14ac:dyDescent="0.2">
      <c r="A164" s="73" t="s">
        <v>208</v>
      </c>
      <c r="B164" s="72" t="s">
        <v>209</v>
      </c>
      <c r="C164" s="95">
        <v>2250</v>
      </c>
      <c r="D164" s="95">
        <f>C164</f>
        <v>2250</v>
      </c>
      <c r="E164" s="99"/>
      <c r="F164" s="98">
        <f>IF($C$167=0,"",IF(C164="[for completion]","",IF(C164="","",C164/$C$167)))</f>
        <v>1</v>
      </c>
      <c r="G164" s="98">
        <f>IF($D$167=0,"",IF(D164="[for completion]","",IF(D164="","",D164/$D$167)))</f>
        <v>1</v>
      </c>
    </row>
    <row r="165" spans="1:7" x14ac:dyDescent="0.2">
      <c r="A165" s="73" t="s">
        <v>210</v>
      </c>
      <c r="B165" s="72" t="s">
        <v>211</v>
      </c>
      <c r="C165" s="95">
        <v>0</v>
      </c>
      <c r="D165" s="95">
        <f>C165</f>
        <v>0</v>
      </c>
      <c r="E165" s="99"/>
      <c r="F165" s="98">
        <f>IF($C$167=0,"",IF(C165="[for completion]","",IF(C165="","",C165/$C$167)))</f>
        <v>0</v>
      </c>
      <c r="G165" s="98">
        <f>IF($D$167=0,"",IF(D165="[for completion]","",IF(D165="","",D165/$D$167)))</f>
        <v>0</v>
      </c>
    </row>
    <row r="166" spans="1:7" x14ac:dyDescent="0.2">
      <c r="A166" s="73" t="s">
        <v>212</v>
      </c>
      <c r="B166" s="72" t="s">
        <v>67</v>
      </c>
      <c r="C166" s="95">
        <v>0</v>
      </c>
      <c r="D166" s="95">
        <f>C166</f>
        <v>0</v>
      </c>
      <c r="E166" s="99"/>
      <c r="F166" s="98">
        <f>IF($C$167=0,"",IF(C166="[for completion]","",IF(C166="","",C166/$C$167)))</f>
        <v>0</v>
      </c>
      <c r="G166" s="98">
        <f>IF($D$167=0,"",IF(D166="[for completion]","",IF(D166="","",D166/$D$167)))</f>
        <v>0</v>
      </c>
    </row>
    <row r="167" spans="1:7" x14ac:dyDescent="0.2">
      <c r="A167" s="73" t="s">
        <v>213</v>
      </c>
      <c r="B167" s="113" t="s">
        <v>69</v>
      </c>
      <c r="C167" s="112">
        <f>SUM(C164:C166)</f>
        <v>2250</v>
      </c>
      <c r="D167" s="112">
        <f>SUM(D164:D166)</f>
        <v>2250</v>
      </c>
      <c r="E167" s="99"/>
      <c r="F167" s="114">
        <f>SUM(F164:F166)</f>
        <v>1</v>
      </c>
      <c r="G167" s="114">
        <f>SUM(G164:G166)</f>
        <v>1</v>
      </c>
    </row>
    <row r="168" spans="1:7" x14ac:dyDescent="0.2">
      <c r="A168" s="73" t="s">
        <v>214</v>
      </c>
      <c r="B168" s="113"/>
      <c r="C168" s="112"/>
      <c r="D168" s="112"/>
      <c r="E168" s="99"/>
      <c r="F168" s="99"/>
      <c r="G168" s="103"/>
    </row>
    <row r="169" spans="1:7" x14ac:dyDescent="0.2">
      <c r="A169" s="73" t="s">
        <v>215</v>
      </c>
      <c r="B169" s="113"/>
      <c r="C169" s="112"/>
      <c r="D169" s="112"/>
      <c r="E169" s="99"/>
      <c r="F169" s="99"/>
      <c r="G169" s="103"/>
    </row>
    <row r="170" spans="1:7" x14ac:dyDescent="0.2">
      <c r="A170" s="73" t="s">
        <v>216</v>
      </c>
      <c r="B170" s="113"/>
      <c r="C170" s="112"/>
      <c r="D170" s="112"/>
      <c r="E170" s="99"/>
      <c r="F170" s="99"/>
      <c r="G170" s="103"/>
    </row>
    <row r="171" spans="1:7" x14ac:dyDescent="0.2">
      <c r="A171" s="73" t="s">
        <v>217</v>
      </c>
      <c r="B171" s="113"/>
      <c r="C171" s="112"/>
      <c r="D171" s="112"/>
      <c r="E171" s="99"/>
      <c r="F171" s="99"/>
      <c r="G171" s="103"/>
    </row>
    <row r="172" spans="1:7" x14ac:dyDescent="0.2">
      <c r="A172" s="73" t="s">
        <v>218</v>
      </c>
      <c r="B172" s="113"/>
      <c r="C172" s="112"/>
      <c r="D172" s="112"/>
      <c r="E172" s="99"/>
      <c r="F172" s="99"/>
      <c r="G172" s="103"/>
    </row>
    <row r="173" spans="1:7" x14ac:dyDescent="0.2">
      <c r="A173" s="79"/>
      <c r="B173" s="80" t="s">
        <v>219</v>
      </c>
      <c r="C173" s="79" t="s">
        <v>137</v>
      </c>
      <c r="D173" s="79"/>
      <c r="E173" s="78"/>
      <c r="F173" s="77" t="s">
        <v>220</v>
      </c>
      <c r="G173" s="77"/>
    </row>
    <row r="174" spans="1:7" x14ac:dyDescent="0.2">
      <c r="A174" s="73" t="s">
        <v>221</v>
      </c>
      <c r="B174" s="93" t="s">
        <v>222</v>
      </c>
      <c r="C174" s="95">
        <v>0</v>
      </c>
      <c r="D174" s="111"/>
      <c r="E174" s="110"/>
      <c r="F174" s="98">
        <f>IF($C$179=0,"",IF(C174="[for completion]","",C174/$C$179))</f>
        <v>0</v>
      </c>
      <c r="G174" s="102"/>
    </row>
    <row r="175" spans="1:7" ht="30" x14ac:dyDescent="0.2">
      <c r="A175" s="73" t="s">
        <v>223</v>
      </c>
      <c r="B175" s="93" t="s">
        <v>224</v>
      </c>
      <c r="C175" s="95">
        <v>13</v>
      </c>
      <c r="E175" s="104"/>
      <c r="F175" s="98">
        <f>IF($C$179=0,"",IF(C175="[for completion]","",C175/$C$179))</f>
        <v>1</v>
      </c>
      <c r="G175" s="102"/>
    </row>
    <row r="176" spans="1:7" x14ac:dyDescent="0.2">
      <c r="A176" s="73" t="s">
        <v>225</v>
      </c>
      <c r="B176" s="93" t="s">
        <v>226</v>
      </c>
      <c r="C176" s="95">
        <v>0</v>
      </c>
      <c r="E176" s="104"/>
      <c r="F176" s="98"/>
      <c r="G176" s="102"/>
    </row>
    <row r="177" spans="1:7" x14ac:dyDescent="0.2">
      <c r="A177" s="73" t="s">
        <v>227</v>
      </c>
      <c r="B177" s="93" t="s">
        <v>228</v>
      </c>
      <c r="C177" s="95">
        <v>0</v>
      </c>
      <c r="E177" s="104"/>
      <c r="F177" s="98">
        <f>IF($C$179=0,"",IF(C177="[for completion]","",C177/$C$179))</f>
        <v>0</v>
      </c>
      <c r="G177" s="102"/>
    </row>
    <row r="178" spans="1:7" x14ac:dyDescent="0.2">
      <c r="A178" s="73" t="s">
        <v>229</v>
      </c>
      <c r="B178" s="93" t="s">
        <v>67</v>
      </c>
      <c r="C178" s="95">
        <v>0</v>
      </c>
      <c r="E178" s="104"/>
      <c r="F178" s="98">
        <f>IF($C$179=0,"",IF(C178="[for completion]","",C178/$C$179))</f>
        <v>0</v>
      </c>
      <c r="G178" s="102"/>
    </row>
    <row r="179" spans="1:7" x14ac:dyDescent="0.2">
      <c r="A179" s="73" t="s">
        <v>230</v>
      </c>
      <c r="B179" s="101" t="s">
        <v>69</v>
      </c>
      <c r="C179" s="94">
        <f>SUM(C174:C178)</f>
        <v>13</v>
      </c>
      <c r="E179" s="104"/>
      <c r="F179" s="105">
        <f>SUM(F174:F178)</f>
        <v>1</v>
      </c>
      <c r="G179" s="102"/>
    </row>
    <row r="180" spans="1:7" x14ac:dyDescent="0.2">
      <c r="A180" s="73" t="s">
        <v>231</v>
      </c>
      <c r="B180" s="108" t="s">
        <v>232</v>
      </c>
      <c r="C180" s="95"/>
      <c r="E180" s="104"/>
      <c r="F180" s="98">
        <f t="shared" ref="F180:F187" si="13">IF($C$179=0,"",IF(C180="[for completion]","",C180/$C$179))</f>
        <v>0</v>
      </c>
      <c r="G180" s="102"/>
    </row>
    <row r="181" spans="1:7" ht="30" x14ac:dyDescent="0.2">
      <c r="A181" s="73" t="s">
        <v>233</v>
      </c>
      <c r="B181" s="108" t="s">
        <v>234</v>
      </c>
      <c r="C181" s="109"/>
      <c r="D181" s="108"/>
      <c r="E181" s="108"/>
      <c r="F181" s="98">
        <f t="shared" si="13"/>
        <v>0</v>
      </c>
      <c r="G181" s="108"/>
    </row>
    <row r="182" spans="1:7" ht="30" x14ac:dyDescent="0.2">
      <c r="A182" s="73" t="s">
        <v>235</v>
      </c>
      <c r="B182" s="108" t="s">
        <v>236</v>
      </c>
      <c r="C182" s="95"/>
      <c r="E182" s="104"/>
      <c r="F182" s="98">
        <f t="shared" si="13"/>
        <v>0</v>
      </c>
      <c r="G182" s="102"/>
    </row>
    <row r="183" spans="1:7" x14ac:dyDescent="0.2">
      <c r="A183" s="73" t="s">
        <v>237</v>
      </c>
      <c r="B183" s="108" t="s">
        <v>238</v>
      </c>
      <c r="C183" s="95"/>
      <c r="E183" s="104"/>
      <c r="F183" s="98">
        <f t="shared" si="13"/>
        <v>0</v>
      </c>
      <c r="G183" s="102"/>
    </row>
    <row r="184" spans="1:7" ht="30" x14ac:dyDescent="0.2">
      <c r="A184" s="73" t="s">
        <v>239</v>
      </c>
      <c r="B184" s="108" t="s">
        <v>240</v>
      </c>
      <c r="C184" s="109"/>
      <c r="D184" s="108"/>
      <c r="E184" s="108"/>
      <c r="F184" s="98">
        <f t="shared" si="13"/>
        <v>0</v>
      </c>
      <c r="G184" s="108"/>
    </row>
    <row r="185" spans="1:7" ht="30" x14ac:dyDescent="0.2">
      <c r="A185" s="73" t="s">
        <v>241</v>
      </c>
      <c r="B185" s="108" t="s">
        <v>242</v>
      </c>
      <c r="C185" s="95"/>
      <c r="E185" s="104"/>
      <c r="F185" s="98">
        <f t="shared" si="13"/>
        <v>0</v>
      </c>
      <c r="G185" s="102"/>
    </row>
    <row r="186" spans="1:7" x14ac:dyDescent="0.2">
      <c r="A186" s="73" t="s">
        <v>243</v>
      </c>
      <c r="B186" s="108" t="s">
        <v>244</v>
      </c>
      <c r="C186" s="95"/>
      <c r="E186" s="104"/>
      <c r="F186" s="98">
        <f t="shared" si="13"/>
        <v>0</v>
      </c>
      <c r="G186" s="102"/>
    </row>
    <row r="187" spans="1:7" x14ac:dyDescent="0.2">
      <c r="A187" s="73" t="s">
        <v>245</v>
      </c>
      <c r="B187" s="108" t="s">
        <v>246</v>
      </c>
      <c r="C187" s="95"/>
      <c r="E187" s="104"/>
      <c r="F187" s="98">
        <f t="shared" si="13"/>
        <v>0</v>
      </c>
      <c r="G187" s="102"/>
    </row>
    <row r="188" spans="1:7" x14ac:dyDescent="0.2">
      <c r="A188" s="73" t="s">
        <v>247</v>
      </c>
      <c r="B188" s="108"/>
      <c r="E188" s="104"/>
      <c r="F188" s="102"/>
      <c r="G188" s="102"/>
    </row>
    <row r="189" spans="1:7" x14ac:dyDescent="0.2">
      <c r="A189" s="73" t="s">
        <v>248</v>
      </c>
      <c r="B189" s="108"/>
      <c r="E189" s="104"/>
      <c r="F189" s="102"/>
      <c r="G189" s="102"/>
    </row>
    <row r="190" spans="1:7" x14ac:dyDescent="0.2">
      <c r="A190" s="73" t="s">
        <v>249</v>
      </c>
      <c r="B190" s="108"/>
      <c r="E190" s="104"/>
      <c r="F190" s="102"/>
      <c r="G190" s="102"/>
    </row>
    <row r="191" spans="1:7" x14ac:dyDescent="0.2">
      <c r="A191" s="73" t="s">
        <v>250</v>
      </c>
      <c r="B191" s="75"/>
      <c r="E191" s="104"/>
      <c r="F191" s="102"/>
      <c r="G191" s="102"/>
    </row>
    <row r="192" spans="1:7" x14ac:dyDescent="0.2">
      <c r="A192" s="79"/>
      <c r="B192" s="80" t="s">
        <v>251</v>
      </c>
      <c r="C192" s="79" t="s">
        <v>55</v>
      </c>
      <c r="D192" s="79"/>
      <c r="E192" s="78"/>
      <c r="F192" s="77" t="s">
        <v>220</v>
      </c>
      <c r="G192" s="77"/>
    </row>
    <row r="193" spans="1:7" x14ac:dyDescent="0.2">
      <c r="A193" s="73" t="s">
        <v>252</v>
      </c>
      <c r="B193" s="93" t="s">
        <v>253</v>
      </c>
      <c r="C193" s="95">
        <v>13</v>
      </c>
      <c r="E193" s="107"/>
      <c r="F193" s="98">
        <f t="shared" ref="F193:F206" si="14">IF($C$208=0,"",IF(C193="[for completion]","",C193/$C$208))</f>
        <v>1</v>
      </c>
      <c r="G193" s="102"/>
    </row>
    <row r="194" spans="1:7" x14ac:dyDescent="0.2">
      <c r="A194" s="73" t="s">
        <v>254</v>
      </c>
      <c r="B194" s="93" t="s">
        <v>255</v>
      </c>
      <c r="C194" s="95">
        <v>0</v>
      </c>
      <c r="E194" s="104"/>
      <c r="F194" s="98">
        <f t="shared" si="14"/>
        <v>0</v>
      </c>
      <c r="G194" s="104"/>
    </row>
    <row r="195" spans="1:7" x14ac:dyDescent="0.2">
      <c r="A195" s="73" t="s">
        <v>256</v>
      </c>
      <c r="B195" s="93" t="s">
        <v>257</v>
      </c>
      <c r="C195" s="95">
        <v>0</v>
      </c>
      <c r="E195" s="104"/>
      <c r="F195" s="98">
        <f t="shared" si="14"/>
        <v>0</v>
      </c>
      <c r="G195" s="104"/>
    </row>
    <row r="196" spans="1:7" x14ac:dyDescent="0.2">
      <c r="A196" s="73" t="s">
        <v>258</v>
      </c>
      <c r="B196" s="93" t="s">
        <v>259</v>
      </c>
      <c r="C196" s="95">
        <v>0</v>
      </c>
      <c r="E196" s="104"/>
      <c r="F196" s="98">
        <f t="shared" si="14"/>
        <v>0</v>
      </c>
      <c r="G196" s="104"/>
    </row>
    <row r="197" spans="1:7" x14ac:dyDescent="0.2">
      <c r="A197" s="73" t="s">
        <v>260</v>
      </c>
      <c r="B197" s="93" t="s">
        <v>261</v>
      </c>
      <c r="C197" s="95">
        <v>0</v>
      </c>
      <c r="E197" s="104"/>
      <c r="F197" s="98">
        <f t="shared" si="14"/>
        <v>0</v>
      </c>
      <c r="G197" s="104"/>
    </row>
    <row r="198" spans="1:7" x14ac:dyDescent="0.2">
      <c r="A198" s="73" t="s">
        <v>262</v>
      </c>
      <c r="B198" s="93" t="s">
        <v>263</v>
      </c>
      <c r="C198" s="95">
        <v>0</v>
      </c>
      <c r="E198" s="104"/>
      <c r="F198" s="98">
        <f t="shared" si="14"/>
        <v>0</v>
      </c>
      <c r="G198" s="104"/>
    </row>
    <row r="199" spans="1:7" x14ac:dyDescent="0.2">
      <c r="A199" s="73" t="s">
        <v>264</v>
      </c>
      <c r="B199" s="93" t="s">
        <v>265</v>
      </c>
      <c r="C199" s="95">
        <v>0</v>
      </c>
      <c r="E199" s="104"/>
      <c r="F199" s="98">
        <f t="shared" si="14"/>
        <v>0</v>
      </c>
      <c r="G199" s="104"/>
    </row>
    <row r="200" spans="1:7" x14ac:dyDescent="0.2">
      <c r="A200" s="73" t="s">
        <v>266</v>
      </c>
      <c r="B200" s="93" t="s">
        <v>267</v>
      </c>
      <c r="C200" s="95">
        <v>0</v>
      </c>
      <c r="E200" s="104"/>
      <c r="F200" s="98">
        <f t="shared" si="14"/>
        <v>0</v>
      </c>
      <c r="G200" s="104"/>
    </row>
    <row r="201" spans="1:7" x14ac:dyDescent="0.2">
      <c r="A201" s="73" t="s">
        <v>268</v>
      </c>
      <c r="B201" s="93" t="s">
        <v>269</v>
      </c>
      <c r="C201" s="95">
        <v>0</v>
      </c>
      <c r="E201" s="104"/>
      <c r="F201" s="98">
        <f t="shared" si="14"/>
        <v>0</v>
      </c>
      <c r="G201" s="104"/>
    </row>
    <row r="202" spans="1:7" x14ac:dyDescent="0.2">
      <c r="A202" s="73" t="s">
        <v>270</v>
      </c>
      <c r="B202" s="93" t="s">
        <v>271</v>
      </c>
      <c r="C202" s="95">
        <v>0</v>
      </c>
      <c r="E202" s="104"/>
      <c r="F202" s="98">
        <f t="shared" si="14"/>
        <v>0</v>
      </c>
      <c r="G202" s="104"/>
    </row>
    <row r="203" spans="1:7" x14ac:dyDescent="0.2">
      <c r="A203" s="73" t="s">
        <v>272</v>
      </c>
      <c r="B203" s="93" t="s">
        <v>273</v>
      </c>
      <c r="C203" s="95">
        <v>0</v>
      </c>
      <c r="E203" s="104"/>
      <c r="F203" s="98">
        <f t="shared" si="14"/>
        <v>0</v>
      </c>
      <c r="G203" s="104"/>
    </row>
    <row r="204" spans="1:7" x14ac:dyDescent="0.2">
      <c r="A204" s="73" t="s">
        <v>274</v>
      </c>
      <c r="B204" s="93" t="s">
        <v>275</v>
      </c>
      <c r="C204" s="95">
        <v>0</v>
      </c>
      <c r="E204" s="104"/>
      <c r="F204" s="98">
        <f t="shared" si="14"/>
        <v>0</v>
      </c>
      <c r="G204" s="104"/>
    </row>
    <row r="205" spans="1:7" x14ac:dyDescent="0.2">
      <c r="A205" s="73" t="s">
        <v>276</v>
      </c>
      <c r="B205" s="93" t="s">
        <v>277</v>
      </c>
      <c r="C205" s="95">
        <v>0</v>
      </c>
      <c r="E205" s="104"/>
      <c r="F205" s="98">
        <f t="shared" si="14"/>
        <v>0</v>
      </c>
      <c r="G205" s="104"/>
    </row>
    <row r="206" spans="1:7" x14ac:dyDescent="0.2">
      <c r="A206" s="73" t="s">
        <v>278</v>
      </c>
      <c r="B206" s="93" t="s">
        <v>67</v>
      </c>
      <c r="C206" s="95">
        <v>0</v>
      </c>
      <c r="E206" s="104"/>
      <c r="F206" s="98">
        <f t="shared" si="14"/>
        <v>0</v>
      </c>
      <c r="G206" s="104"/>
    </row>
    <row r="207" spans="1:7" x14ac:dyDescent="0.2">
      <c r="A207" s="73" t="s">
        <v>279</v>
      </c>
      <c r="B207" s="106" t="s">
        <v>280</v>
      </c>
      <c r="C207" s="95">
        <v>13</v>
      </c>
      <c r="E207" s="104"/>
      <c r="F207" s="98"/>
      <c r="G207" s="104"/>
    </row>
    <row r="208" spans="1:7" x14ac:dyDescent="0.2">
      <c r="A208" s="73" t="s">
        <v>281</v>
      </c>
      <c r="B208" s="101" t="s">
        <v>69</v>
      </c>
      <c r="C208" s="94">
        <f>SUM(C193:C206)</f>
        <v>13</v>
      </c>
      <c r="D208" s="93"/>
      <c r="E208" s="104"/>
      <c r="F208" s="105">
        <f>SUM(F193:F206)</f>
        <v>1</v>
      </c>
      <c r="G208" s="104"/>
    </row>
    <row r="209" spans="1:7" x14ac:dyDescent="0.2">
      <c r="A209" s="73" t="s">
        <v>282</v>
      </c>
      <c r="B209" s="75" t="s">
        <v>172</v>
      </c>
      <c r="C209" s="95"/>
      <c r="E209" s="104"/>
      <c r="F209" s="98">
        <f t="shared" ref="F209:F215" si="15">IF($C$208=0,"",IF(C209="[for completion]","",C209/$C$208))</f>
        <v>0</v>
      </c>
      <c r="G209" s="104"/>
    </row>
    <row r="210" spans="1:7" x14ac:dyDescent="0.2">
      <c r="A210" s="73" t="s">
        <v>1299</v>
      </c>
      <c r="B210" s="75" t="s">
        <v>172</v>
      </c>
      <c r="C210" s="95"/>
      <c r="E210" s="104"/>
      <c r="F210" s="98">
        <f t="shared" si="15"/>
        <v>0</v>
      </c>
      <c r="G210" s="104"/>
    </row>
    <row r="211" spans="1:7" x14ac:dyDescent="0.2">
      <c r="A211" s="73" t="s">
        <v>283</v>
      </c>
      <c r="B211" s="75" t="s">
        <v>172</v>
      </c>
      <c r="C211" s="95"/>
      <c r="E211" s="104"/>
      <c r="F211" s="98">
        <f t="shared" si="15"/>
        <v>0</v>
      </c>
      <c r="G211" s="104"/>
    </row>
    <row r="212" spans="1:7" x14ac:dyDescent="0.2">
      <c r="A212" s="73" t="s">
        <v>284</v>
      </c>
      <c r="B212" s="75" t="s">
        <v>172</v>
      </c>
      <c r="C212" s="95"/>
      <c r="E212" s="104"/>
      <c r="F212" s="98">
        <f t="shared" si="15"/>
        <v>0</v>
      </c>
      <c r="G212" s="104"/>
    </row>
    <row r="213" spans="1:7" x14ac:dyDescent="0.2">
      <c r="A213" s="73" t="s">
        <v>285</v>
      </c>
      <c r="B213" s="75" t="s">
        <v>172</v>
      </c>
      <c r="C213" s="95"/>
      <c r="E213" s="104"/>
      <c r="F213" s="98">
        <f t="shared" si="15"/>
        <v>0</v>
      </c>
      <c r="G213" s="104"/>
    </row>
    <row r="214" spans="1:7" x14ac:dyDescent="0.2">
      <c r="A214" s="73" t="s">
        <v>286</v>
      </c>
      <c r="B214" s="75" t="s">
        <v>172</v>
      </c>
      <c r="C214" s="95"/>
      <c r="E214" s="104"/>
      <c r="F214" s="98">
        <f t="shared" si="15"/>
        <v>0</v>
      </c>
      <c r="G214" s="104"/>
    </row>
    <row r="215" spans="1:7" x14ac:dyDescent="0.2">
      <c r="A215" s="73" t="s">
        <v>287</v>
      </c>
      <c r="B215" s="75" t="s">
        <v>172</v>
      </c>
      <c r="C215" s="95"/>
      <c r="E215" s="104"/>
      <c r="F215" s="98">
        <f t="shared" si="15"/>
        <v>0</v>
      </c>
      <c r="G215" s="104"/>
    </row>
    <row r="216" spans="1:7" x14ac:dyDescent="0.2">
      <c r="A216" s="79"/>
      <c r="B216" s="80" t="s">
        <v>1298</v>
      </c>
      <c r="C216" s="79" t="s">
        <v>55</v>
      </c>
      <c r="D216" s="79"/>
      <c r="E216" s="78"/>
      <c r="F216" s="77" t="s">
        <v>288</v>
      </c>
      <c r="G216" s="77" t="s">
        <v>289</v>
      </c>
    </row>
    <row r="217" spans="1:7" x14ac:dyDescent="0.2">
      <c r="A217" s="73" t="s">
        <v>290</v>
      </c>
      <c r="B217" s="103" t="s">
        <v>291</v>
      </c>
      <c r="C217" s="95">
        <v>13</v>
      </c>
      <c r="E217" s="99"/>
      <c r="F217" s="102">
        <f>IF($C$38=0,"",IF(C217="[for completion]","",IF(C217="","",C217/$C$38)))</f>
        <v>4.405015550767096E-3</v>
      </c>
      <c r="G217" s="102">
        <f>IF($C$39=0,"",IF(C217="[for completion]","",IF(C217="","",C217/$C$39)))</f>
        <v>5.7777777777777775E-3</v>
      </c>
    </row>
    <row r="218" spans="1:7" x14ac:dyDescent="0.2">
      <c r="A218" s="73" t="s">
        <v>292</v>
      </c>
      <c r="B218" s="103" t="s">
        <v>293</v>
      </c>
      <c r="C218" s="95">
        <v>0</v>
      </c>
      <c r="E218" s="99"/>
      <c r="F218" s="102">
        <f>IF($C$38=0,"",IF(C218="[for completion]","",IF(C218="","",C218/$C$38)))</f>
        <v>0</v>
      </c>
      <c r="G218" s="102">
        <f>IF($C$39=0,"",IF(C218="[for completion]","",IF(C218="","",C218/$C$39)))</f>
        <v>0</v>
      </c>
    </row>
    <row r="219" spans="1:7" x14ac:dyDescent="0.2">
      <c r="A219" s="73" t="s">
        <v>294</v>
      </c>
      <c r="B219" s="103" t="s">
        <v>67</v>
      </c>
      <c r="C219" s="95">
        <v>0</v>
      </c>
      <c r="E219" s="99"/>
      <c r="F219" s="102">
        <f>IF($C$38=0,"",IF(C219="[for completion]","",IF(C219="","",C219/$C$38)))</f>
        <v>0</v>
      </c>
      <c r="G219" s="102">
        <f>IF($C$39=0,"",IF(C219="[for completion]","",IF(C219="","",C219/$C$39)))</f>
        <v>0</v>
      </c>
    </row>
    <row r="220" spans="1:7" x14ac:dyDescent="0.2">
      <c r="A220" s="73" t="s">
        <v>295</v>
      </c>
      <c r="B220" s="101" t="s">
        <v>69</v>
      </c>
      <c r="C220" s="95">
        <f>SUM(C217:C219)</f>
        <v>13</v>
      </c>
      <c r="E220" s="99"/>
      <c r="F220" s="100">
        <f>SUM(F217:F219)</f>
        <v>4.405015550767096E-3</v>
      </c>
      <c r="G220" s="100">
        <f>SUM(G217:G219)</f>
        <v>5.7777777777777775E-3</v>
      </c>
    </row>
    <row r="221" spans="1:7" x14ac:dyDescent="0.2">
      <c r="A221" s="73" t="s">
        <v>296</v>
      </c>
      <c r="B221" s="75" t="s">
        <v>172</v>
      </c>
      <c r="C221" s="95"/>
      <c r="E221" s="99"/>
      <c r="F221" s="98" t="str">
        <f t="shared" ref="F221:F227" si="16">IF($C$38=0,"",IF(C221="[for completion]","",IF(C221="","",C221/$C$38)))</f>
        <v/>
      </c>
      <c r="G221" s="98" t="str">
        <f t="shared" ref="G221:G227" si="17">IF($C$39=0,"",IF(C221="[for completion]","",IF(C221="","",C221/$C$39)))</f>
        <v/>
      </c>
    </row>
    <row r="222" spans="1:7" x14ac:dyDescent="0.2">
      <c r="A222" s="73" t="s">
        <v>297</v>
      </c>
      <c r="B222" s="75" t="s">
        <v>172</v>
      </c>
      <c r="C222" s="95"/>
      <c r="E222" s="99"/>
      <c r="F222" s="98" t="str">
        <f t="shared" si="16"/>
        <v/>
      </c>
      <c r="G222" s="98" t="str">
        <f t="shared" si="17"/>
        <v/>
      </c>
    </row>
    <row r="223" spans="1:7" x14ac:dyDescent="0.2">
      <c r="A223" s="73" t="s">
        <v>298</v>
      </c>
      <c r="B223" s="75" t="s">
        <v>172</v>
      </c>
      <c r="C223" s="95"/>
      <c r="E223" s="99"/>
      <c r="F223" s="98" t="str">
        <f t="shared" si="16"/>
        <v/>
      </c>
      <c r="G223" s="98" t="str">
        <f t="shared" si="17"/>
        <v/>
      </c>
    </row>
    <row r="224" spans="1:7" x14ac:dyDescent="0.2">
      <c r="A224" s="73" t="s">
        <v>299</v>
      </c>
      <c r="B224" s="75" t="s">
        <v>172</v>
      </c>
      <c r="C224" s="95"/>
      <c r="E224" s="99"/>
      <c r="F224" s="98" t="str">
        <f t="shared" si="16"/>
        <v/>
      </c>
      <c r="G224" s="98" t="str">
        <f t="shared" si="17"/>
        <v/>
      </c>
    </row>
    <row r="225" spans="1:7" x14ac:dyDescent="0.2">
      <c r="A225" s="73" t="s">
        <v>300</v>
      </c>
      <c r="B225" s="75" t="s">
        <v>172</v>
      </c>
      <c r="C225" s="95"/>
      <c r="E225" s="99"/>
      <c r="F225" s="98" t="str">
        <f t="shared" si="16"/>
        <v/>
      </c>
      <c r="G225" s="98" t="str">
        <f t="shared" si="17"/>
        <v/>
      </c>
    </row>
    <row r="226" spans="1:7" x14ac:dyDescent="0.2">
      <c r="A226" s="73" t="s">
        <v>301</v>
      </c>
      <c r="B226" s="75" t="s">
        <v>172</v>
      </c>
      <c r="C226" s="95"/>
      <c r="E226" s="93"/>
      <c r="F226" s="98" t="str">
        <f t="shared" si="16"/>
        <v/>
      </c>
      <c r="G226" s="98" t="str">
        <f t="shared" si="17"/>
        <v/>
      </c>
    </row>
    <row r="227" spans="1:7" x14ac:dyDescent="0.2">
      <c r="A227" s="73" t="s">
        <v>302</v>
      </c>
      <c r="B227" s="75" t="s">
        <v>172</v>
      </c>
      <c r="C227" s="95"/>
      <c r="E227" s="99"/>
      <c r="F227" s="98" t="str">
        <f t="shared" si="16"/>
        <v/>
      </c>
      <c r="G227" s="98" t="str">
        <f t="shared" si="17"/>
        <v/>
      </c>
    </row>
    <row r="228" spans="1:7" x14ac:dyDescent="0.2">
      <c r="A228" s="79"/>
      <c r="B228" s="80" t="s">
        <v>1297</v>
      </c>
      <c r="C228" s="79"/>
      <c r="D228" s="79"/>
      <c r="E228" s="78"/>
      <c r="F228" s="77"/>
      <c r="G228" s="77"/>
    </row>
    <row r="229" spans="1:7" ht="30" x14ac:dyDescent="0.2">
      <c r="A229" s="73" t="s">
        <v>303</v>
      </c>
      <c r="B229" s="93" t="s">
        <v>1296</v>
      </c>
      <c r="C229" s="97" t="s">
        <v>1295</v>
      </c>
    </row>
    <row r="230" spans="1:7" x14ac:dyDescent="0.2">
      <c r="A230" s="79"/>
      <c r="B230" s="80" t="s">
        <v>304</v>
      </c>
      <c r="C230" s="79"/>
      <c r="D230" s="79"/>
      <c r="E230" s="78"/>
      <c r="F230" s="77"/>
      <c r="G230" s="77"/>
    </row>
    <row r="231" spans="1:7" x14ac:dyDescent="0.2">
      <c r="A231" s="73" t="s">
        <v>305</v>
      </c>
      <c r="B231" s="73" t="s">
        <v>306</v>
      </c>
      <c r="C231" s="95">
        <v>0</v>
      </c>
      <c r="E231" s="93"/>
    </row>
    <row r="232" spans="1:7" x14ac:dyDescent="0.2">
      <c r="A232" s="73" t="s">
        <v>307</v>
      </c>
      <c r="B232" s="96" t="s">
        <v>308</v>
      </c>
      <c r="C232" s="95">
        <v>0</v>
      </c>
      <c r="E232" s="93"/>
    </row>
    <row r="233" spans="1:7" x14ac:dyDescent="0.2">
      <c r="A233" s="73" t="s">
        <v>309</v>
      </c>
      <c r="B233" s="96" t="s">
        <v>310</v>
      </c>
      <c r="C233" s="95">
        <v>0</v>
      </c>
      <c r="E233" s="93"/>
    </row>
    <row r="234" spans="1:7" x14ac:dyDescent="0.2">
      <c r="A234" s="73" t="s">
        <v>311</v>
      </c>
      <c r="B234" s="76" t="s">
        <v>312</v>
      </c>
      <c r="C234" s="94"/>
      <c r="D234" s="93"/>
      <c r="E234" s="93"/>
    </row>
    <row r="235" spans="1:7" x14ac:dyDescent="0.2">
      <c r="A235" s="73" t="s">
        <v>313</v>
      </c>
      <c r="B235" s="76" t="s">
        <v>314</v>
      </c>
      <c r="C235" s="94"/>
      <c r="D235" s="93"/>
      <c r="E235" s="93"/>
    </row>
    <row r="236" spans="1:7" x14ac:dyDescent="0.2">
      <c r="A236" s="73" t="s">
        <v>315</v>
      </c>
      <c r="B236" s="76" t="s">
        <v>316</v>
      </c>
      <c r="C236" s="93"/>
      <c r="D236" s="93"/>
      <c r="E236" s="93"/>
    </row>
    <row r="237" spans="1:7" x14ac:dyDescent="0.2">
      <c r="A237" s="73" t="s">
        <v>317</v>
      </c>
      <c r="C237" s="93"/>
      <c r="D237" s="93"/>
      <c r="E237" s="93"/>
    </row>
    <row r="238" spans="1:7" x14ac:dyDescent="0.2">
      <c r="A238" s="73" t="s">
        <v>318</v>
      </c>
      <c r="C238" s="93"/>
      <c r="D238" s="93"/>
      <c r="E238" s="93"/>
    </row>
    <row r="239" spans="1:7" x14ac:dyDescent="0.2">
      <c r="A239" s="79"/>
      <c r="B239" s="80" t="s">
        <v>1294</v>
      </c>
      <c r="C239" s="79"/>
      <c r="D239" s="79"/>
      <c r="E239" s="78"/>
      <c r="F239" s="77"/>
      <c r="G239" s="77"/>
    </row>
    <row r="240" spans="1:7" ht="30" x14ac:dyDescent="0.2">
      <c r="A240" s="73" t="s">
        <v>1293</v>
      </c>
      <c r="B240" s="73" t="s">
        <v>1292</v>
      </c>
      <c r="C240" s="73" t="s">
        <v>1227</v>
      </c>
      <c r="D240" s="71"/>
      <c r="E240" s="71"/>
      <c r="F240" s="71"/>
      <c r="G240" s="71"/>
    </row>
    <row r="241" spans="1:7" ht="30" x14ac:dyDescent="0.2">
      <c r="A241" s="73" t="s">
        <v>1291</v>
      </c>
      <c r="B241" s="73" t="s">
        <v>1290</v>
      </c>
      <c r="C241" s="92"/>
      <c r="D241" s="71"/>
      <c r="E241" s="71"/>
      <c r="F241" s="71"/>
      <c r="G241" s="71"/>
    </row>
    <row r="242" spans="1:7" x14ac:dyDescent="0.2">
      <c r="A242" s="73" t="s">
        <v>1289</v>
      </c>
      <c r="B242" s="73" t="s">
        <v>1288</v>
      </c>
      <c r="C242" s="92"/>
      <c r="D242" s="71"/>
      <c r="E242" s="71"/>
      <c r="F242" s="71"/>
      <c r="G242" s="71"/>
    </row>
    <row r="243" spans="1:7" x14ac:dyDescent="0.2">
      <c r="A243" s="73" t="s">
        <v>1287</v>
      </c>
      <c r="B243" s="73" t="s">
        <v>1286</v>
      </c>
      <c r="D243" s="71"/>
      <c r="E243" s="71"/>
      <c r="F243" s="71"/>
      <c r="G243" s="71"/>
    </row>
    <row r="244" spans="1:7" x14ac:dyDescent="0.2">
      <c r="A244" s="73" t="s">
        <v>1285</v>
      </c>
      <c r="D244" s="71"/>
      <c r="E244" s="71"/>
      <c r="F244" s="71"/>
      <c r="G244" s="71"/>
    </row>
    <row r="245" spans="1:7" x14ac:dyDescent="0.2">
      <c r="A245" s="73" t="s">
        <v>1284</v>
      </c>
      <c r="D245" s="71"/>
      <c r="E245" s="71"/>
      <c r="F245" s="71"/>
      <c r="G245" s="71"/>
    </row>
    <row r="246" spans="1:7" x14ac:dyDescent="0.2">
      <c r="A246" s="73" t="s">
        <v>1283</v>
      </c>
      <c r="D246" s="71"/>
      <c r="E246" s="71"/>
      <c r="F246" s="71"/>
      <c r="G246" s="71"/>
    </row>
    <row r="247" spans="1:7" x14ac:dyDescent="0.2">
      <c r="A247" s="73" t="s">
        <v>1282</v>
      </c>
      <c r="D247" s="71"/>
      <c r="E247" s="71"/>
      <c r="F247" s="71"/>
      <c r="G247" s="71"/>
    </row>
    <row r="248" spans="1:7" x14ac:dyDescent="0.2">
      <c r="A248" s="73" t="s">
        <v>1281</v>
      </c>
      <c r="D248" s="71"/>
      <c r="E248" s="71"/>
      <c r="F248" s="71"/>
      <c r="G248" s="71"/>
    </row>
    <row r="249" spans="1:7" x14ac:dyDescent="0.2">
      <c r="A249" s="73" t="s">
        <v>1280</v>
      </c>
      <c r="D249" s="71"/>
      <c r="E249" s="71"/>
      <c r="F249" s="71"/>
      <c r="G249" s="71"/>
    </row>
    <row r="250" spans="1:7" x14ac:dyDescent="0.2">
      <c r="A250" s="73" t="s">
        <v>1279</v>
      </c>
      <c r="D250" s="71"/>
      <c r="E250" s="71"/>
      <c r="F250" s="71"/>
      <c r="G250" s="71"/>
    </row>
    <row r="251" spans="1:7" x14ac:dyDescent="0.2">
      <c r="A251" s="73" t="s">
        <v>1278</v>
      </c>
      <c r="D251" s="71"/>
      <c r="E251" s="71"/>
      <c r="F251" s="71"/>
      <c r="G251" s="71"/>
    </row>
    <row r="252" spans="1:7" x14ac:dyDescent="0.2">
      <c r="A252" s="73" t="s">
        <v>1277</v>
      </c>
      <c r="D252" s="71"/>
      <c r="E252" s="71"/>
      <c r="F252" s="71"/>
      <c r="G252" s="71"/>
    </row>
    <row r="253" spans="1:7" x14ac:dyDescent="0.2">
      <c r="A253" s="73" t="s">
        <v>1276</v>
      </c>
      <c r="D253" s="71"/>
      <c r="E253" s="71"/>
      <c r="F253" s="71"/>
      <c r="G253" s="71"/>
    </row>
    <row r="254" spans="1:7" x14ac:dyDescent="0.2">
      <c r="A254" s="73" t="s">
        <v>1275</v>
      </c>
      <c r="D254" s="71"/>
      <c r="E254" s="71"/>
      <c r="F254" s="71"/>
      <c r="G254" s="71"/>
    </row>
    <row r="255" spans="1:7" x14ac:dyDescent="0.2">
      <c r="A255" s="73" t="s">
        <v>1274</v>
      </c>
      <c r="D255" s="71"/>
      <c r="E255" s="71"/>
      <c r="F255" s="71"/>
      <c r="G255" s="71"/>
    </row>
    <row r="256" spans="1:7" x14ac:dyDescent="0.2">
      <c r="A256" s="73" t="s">
        <v>1273</v>
      </c>
      <c r="D256" s="71"/>
      <c r="E256" s="71"/>
      <c r="F256" s="71"/>
      <c r="G256" s="71"/>
    </row>
    <row r="257" spans="1:7" x14ac:dyDescent="0.2">
      <c r="A257" s="73" t="s">
        <v>1272</v>
      </c>
      <c r="D257" s="71"/>
      <c r="E257" s="71"/>
      <c r="F257" s="71"/>
      <c r="G257" s="71"/>
    </row>
    <row r="258" spans="1:7" x14ac:dyDescent="0.2">
      <c r="A258" s="73" t="s">
        <v>1271</v>
      </c>
      <c r="D258" s="71"/>
      <c r="E258" s="71"/>
      <c r="F258" s="71"/>
      <c r="G258" s="71"/>
    </row>
    <row r="259" spans="1:7" x14ac:dyDescent="0.2">
      <c r="A259" s="73" t="s">
        <v>1270</v>
      </c>
      <c r="D259" s="71"/>
      <c r="E259" s="71"/>
      <c r="F259" s="71"/>
      <c r="G259" s="71"/>
    </row>
    <row r="260" spans="1:7" x14ac:dyDescent="0.2">
      <c r="A260" s="73" t="s">
        <v>1269</v>
      </c>
      <c r="D260" s="71"/>
      <c r="E260" s="71"/>
      <c r="F260" s="71"/>
      <c r="G260" s="71"/>
    </row>
    <row r="261" spans="1:7" x14ac:dyDescent="0.2">
      <c r="A261" s="73" t="s">
        <v>1268</v>
      </c>
      <c r="D261" s="71"/>
      <c r="E261" s="71"/>
      <c r="F261" s="71"/>
      <c r="G261" s="71"/>
    </row>
    <row r="262" spans="1:7" x14ac:dyDescent="0.2">
      <c r="A262" s="73" t="s">
        <v>1267</v>
      </c>
      <c r="D262" s="71"/>
      <c r="E262" s="71"/>
      <c r="F262" s="71"/>
      <c r="G262" s="71"/>
    </row>
    <row r="263" spans="1:7" x14ac:dyDescent="0.2">
      <c r="A263" s="73" t="s">
        <v>1266</v>
      </c>
      <c r="D263" s="71"/>
      <c r="E263" s="71"/>
      <c r="F263" s="71"/>
      <c r="G263" s="71"/>
    </row>
    <row r="264" spans="1:7" x14ac:dyDescent="0.2">
      <c r="A264" s="73" t="s">
        <v>1265</v>
      </c>
      <c r="D264" s="71"/>
      <c r="E264" s="71"/>
      <c r="F264" s="71"/>
      <c r="G264" s="71"/>
    </row>
    <row r="265" spans="1:7" x14ac:dyDescent="0.2">
      <c r="A265" s="73" t="s">
        <v>1264</v>
      </c>
      <c r="D265" s="71"/>
      <c r="E265" s="71"/>
      <c r="F265" s="71"/>
      <c r="G265" s="71"/>
    </row>
    <row r="266" spans="1:7" x14ac:dyDescent="0.2">
      <c r="A266" s="73" t="s">
        <v>1263</v>
      </c>
      <c r="D266" s="71"/>
      <c r="E266" s="71"/>
      <c r="F266" s="71"/>
      <c r="G266" s="71"/>
    </row>
    <row r="267" spans="1:7" x14ac:dyDescent="0.2">
      <c r="A267" s="73" t="s">
        <v>1262</v>
      </c>
      <c r="D267" s="71"/>
      <c r="E267" s="71"/>
      <c r="F267" s="71"/>
      <c r="G267" s="71"/>
    </row>
    <row r="268" spans="1:7" x14ac:dyDescent="0.2">
      <c r="A268" s="73" t="s">
        <v>1261</v>
      </c>
      <c r="D268" s="71"/>
      <c r="E268" s="71"/>
      <c r="F268" s="71"/>
      <c r="G268" s="71"/>
    </row>
    <row r="269" spans="1:7" x14ac:dyDescent="0.2">
      <c r="A269" s="73" t="s">
        <v>1260</v>
      </c>
      <c r="D269" s="71"/>
      <c r="E269" s="71"/>
      <c r="F269" s="71"/>
      <c r="G269" s="71"/>
    </row>
    <row r="270" spans="1:7" x14ac:dyDescent="0.2">
      <c r="A270" s="73" t="s">
        <v>1259</v>
      </c>
      <c r="D270" s="71"/>
      <c r="E270" s="71"/>
      <c r="F270" s="71"/>
      <c r="G270" s="71"/>
    </row>
    <row r="271" spans="1:7" x14ac:dyDescent="0.2">
      <c r="A271" s="73" t="s">
        <v>1258</v>
      </c>
      <c r="D271" s="71"/>
      <c r="E271" s="71"/>
      <c r="F271" s="71"/>
      <c r="G271" s="71"/>
    </row>
    <row r="272" spans="1:7" x14ac:dyDescent="0.2">
      <c r="A272" s="73" t="s">
        <v>1257</v>
      </c>
      <c r="D272" s="71"/>
      <c r="E272" s="71"/>
      <c r="F272" s="71"/>
      <c r="G272" s="71"/>
    </row>
    <row r="273" spans="1:7" x14ac:dyDescent="0.2">
      <c r="A273" s="73" t="s">
        <v>1256</v>
      </c>
      <c r="D273" s="71"/>
      <c r="E273" s="71"/>
      <c r="F273" s="71"/>
      <c r="G273" s="71"/>
    </row>
    <row r="274" spans="1:7" x14ac:dyDescent="0.2">
      <c r="A274" s="73" t="s">
        <v>1255</v>
      </c>
      <c r="D274" s="71"/>
      <c r="E274" s="71"/>
      <c r="F274" s="71"/>
      <c r="G274" s="71"/>
    </row>
    <row r="275" spans="1:7" x14ac:dyDescent="0.2">
      <c r="A275" s="73" t="s">
        <v>1254</v>
      </c>
      <c r="D275" s="71"/>
      <c r="E275" s="71"/>
      <c r="F275" s="71"/>
      <c r="G275" s="71"/>
    </row>
    <row r="276" spans="1:7" x14ac:dyDescent="0.2">
      <c r="A276" s="73" t="s">
        <v>1253</v>
      </c>
      <c r="D276" s="71"/>
      <c r="E276" s="71"/>
      <c r="F276" s="71"/>
      <c r="G276" s="71"/>
    </row>
    <row r="277" spans="1:7" x14ac:dyDescent="0.2">
      <c r="A277" s="73" t="s">
        <v>1252</v>
      </c>
      <c r="D277" s="71"/>
      <c r="E277" s="71"/>
      <c r="F277" s="71"/>
      <c r="G277" s="71"/>
    </row>
    <row r="278" spans="1:7" x14ac:dyDescent="0.2">
      <c r="A278" s="73" t="s">
        <v>1251</v>
      </c>
      <c r="D278" s="71"/>
      <c r="E278" s="71"/>
      <c r="F278" s="71"/>
      <c r="G278" s="71"/>
    </row>
    <row r="279" spans="1:7" x14ac:dyDescent="0.2">
      <c r="A279" s="73" t="s">
        <v>1250</v>
      </c>
      <c r="D279" s="71"/>
      <c r="E279" s="71"/>
      <c r="F279" s="71"/>
      <c r="G279" s="71"/>
    </row>
    <row r="280" spans="1:7" x14ac:dyDescent="0.2">
      <c r="A280" s="73" t="s">
        <v>1249</v>
      </c>
      <c r="D280" s="71"/>
      <c r="E280" s="71"/>
      <c r="F280" s="71"/>
      <c r="G280" s="71"/>
    </row>
    <row r="281" spans="1:7" x14ac:dyDescent="0.2">
      <c r="A281" s="73" t="s">
        <v>1248</v>
      </c>
      <c r="D281" s="71"/>
      <c r="E281" s="71"/>
      <c r="F281" s="71"/>
      <c r="G281" s="71"/>
    </row>
    <row r="282" spans="1:7" x14ac:dyDescent="0.2">
      <c r="A282" s="73" t="s">
        <v>1247</v>
      </c>
      <c r="D282" s="71"/>
      <c r="E282" s="71"/>
      <c r="F282" s="71"/>
      <c r="G282" s="71"/>
    </row>
    <row r="283" spans="1:7" x14ac:dyDescent="0.2">
      <c r="A283" s="73" t="s">
        <v>1246</v>
      </c>
      <c r="D283" s="71"/>
      <c r="E283" s="71"/>
      <c r="F283" s="71"/>
      <c r="G283" s="71"/>
    </row>
    <row r="284" spans="1:7" x14ac:dyDescent="0.2">
      <c r="A284" s="73" t="s">
        <v>1245</v>
      </c>
      <c r="D284" s="71"/>
      <c r="E284" s="71"/>
      <c r="F284" s="71"/>
      <c r="G284" s="71"/>
    </row>
    <row r="285" spans="1:7" ht="37.5" x14ac:dyDescent="0.2">
      <c r="A285" s="83"/>
      <c r="B285" s="83" t="s">
        <v>7</v>
      </c>
      <c r="C285" s="83" t="s">
        <v>319</v>
      </c>
      <c r="D285" s="83" t="s">
        <v>319</v>
      </c>
      <c r="E285" s="83"/>
      <c r="F285" s="82"/>
      <c r="G285" s="81"/>
    </row>
    <row r="286" spans="1:7" ht="12.75" x14ac:dyDescent="0.2">
      <c r="A286" s="91" t="s">
        <v>1244</v>
      </c>
      <c r="B286" s="89"/>
      <c r="C286" s="89"/>
      <c r="D286" s="89"/>
      <c r="E286" s="89"/>
      <c r="F286" s="90"/>
      <c r="G286" s="89"/>
    </row>
    <row r="287" spans="1:7" ht="12.75" x14ac:dyDescent="0.2">
      <c r="A287" s="91" t="s">
        <v>1243</v>
      </c>
      <c r="B287" s="89"/>
      <c r="C287" s="89"/>
      <c r="D287" s="89"/>
      <c r="E287" s="89"/>
      <c r="F287" s="90"/>
      <c r="G287" s="89"/>
    </row>
    <row r="288" spans="1:7" x14ac:dyDescent="0.2">
      <c r="A288" s="73" t="s">
        <v>320</v>
      </c>
      <c r="B288" s="76" t="s">
        <v>1242</v>
      </c>
      <c r="C288" s="84" t="s">
        <v>321</v>
      </c>
      <c r="D288" s="88"/>
      <c r="E288" s="88"/>
      <c r="F288" s="88"/>
      <c r="G288" s="88"/>
    </row>
    <row r="289" spans="1:7" x14ac:dyDescent="0.2">
      <c r="A289" s="73" t="s">
        <v>322</v>
      </c>
      <c r="B289" s="76" t="s">
        <v>1241</v>
      </c>
      <c r="C289" s="84" t="s">
        <v>323</v>
      </c>
      <c r="E289" s="88"/>
      <c r="F289" s="88"/>
    </row>
    <row r="290" spans="1:7" x14ac:dyDescent="0.2">
      <c r="A290" s="73" t="s">
        <v>324</v>
      </c>
      <c r="B290" s="76" t="s">
        <v>1240</v>
      </c>
      <c r="C290" s="84" t="s">
        <v>325</v>
      </c>
      <c r="D290" s="84" t="s">
        <v>326</v>
      </c>
      <c r="E290" s="86"/>
      <c r="F290" s="88"/>
      <c r="G290" s="86"/>
    </row>
    <row r="291" spans="1:7" x14ac:dyDescent="0.2">
      <c r="A291" s="73" t="s">
        <v>327</v>
      </c>
      <c r="B291" s="76" t="s">
        <v>1239</v>
      </c>
      <c r="C291" s="84" t="s">
        <v>328</v>
      </c>
    </row>
    <row r="292" spans="1:7" ht="30" x14ac:dyDescent="0.25">
      <c r="A292" s="73" t="s">
        <v>329</v>
      </c>
      <c r="B292" s="76" t="s">
        <v>1238</v>
      </c>
      <c r="C292" s="87" t="s">
        <v>330</v>
      </c>
      <c r="D292" s="84" t="s">
        <v>331</v>
      </c>
      <c r="E292" s="86" t="s">
        <v>332</v>
      </c>
      <c r="F292" s="84" t="str">
        <f ca="1">IF(ISREF(INDIRECT("'B2. HTT Public Sector Assets'!A1")),ROW(#REF!)&amp; " for Public Sector Assets","")</f>
        <v/>
      </c>
      <c r="G292" s="86"/>
    </row>
    <row r="293" spans="1:7" ht="30" x14ac:dyDescent="0.2">
      <c r="A293" s="73" t="s">
        <v>333</v>
      </c>
      <c r="B293" s="76" t="s">
        <v>1237</v>
      </c>
      <c r="C293" s="84" t="s">
        <v>334</v>
      </c>
      <c r="D293" s="84" t="s">
        <v>335</v>
      </c>
      <c r="E293" s="73" t="s">
        <v>336</v>
      </c>
    </row>
    <row r="294" spans="1:7" x14ac:dyDescent="0.2">
      <c r="A294" s="73" t="s">
        <v>337</v>
      </c>
      <c r="B294" s="76" t="s">
        <v>1236</v>
      </c>
      <c r="C294" s="84" t="s">
        <v>338</v>
      </c>
      <c r="F294" s="86"/>
    </row>
    <row r="295" spans="1:7" x14ac:dyDescent="0.2">
      <c r="A295" s="73" t="s">
        <v>339</v>
      </c>
      <c r="B295" s="76" t="s">
        <v>1235</v>
      </c>
      <c r="C295" s="84" t="s">
        <v>340</v>
      </c>
      <c r="E295" s="86"/>
      <c r="F295" s="86"/>
    </row>
    <row r="296" spans="1:7" x14ac:dyDescent="0.2">
      <c r="A296" s="73" t="s">
        <v>341</v>
      </c>
      <c r="B296" s="76" t="s">
        <v>1234</v>
      </c>
      <c r="C296" s="84" t="s">
        <v>342</v>
      </c>
      <c r="E296" s="86"/>
      <c r="F296" s="86"/>
    </row>
    <row r="297" spans="1:7" ht="30" x14ac:dyDescent="0.2">
      <c r="A297" s="73" t="s">
        <v>343</v>
      </c>
      <c r="B297" s="73" t="s">
        <v>344</v>
      </c>
      <c r="C297" s="84" t="s">
        <v>345</v>
      </c>
      <c r="E297" s="86"/>
    </row>
    <row r="298" spans="1:7" x14ac:dyDescent="0.2">
      <c r="A298" s="73" t="s">
        <v>346</v>
      </c>
      <c r="B298" s="76" t="s">
        <v>1233</v>
      </c>
      <c r="C298" s="84" t="s">
        <v>347</v>
      </c>
      <c r="E298" s="86"/>
    </row>
    <row r="299" spans="1:7" x14ac:dyDescent="0.2">
      <c r="A299" s="73" t="s">
        <v>348</v>
      </c>
      <c r="B299" s="76" t="s">
        <v>1232</v>
      </c>
      <c r="C299" s="84" t="s">
        <v>349</v>
      </c>
      <c r="E299" s="86"/>
    </row>
    <row r="300" spans="1:7" x14ac:dyDescent="0.2">
      <c r="A300" s="73" t="s">
        <v>350</v>
      </c>
      <c r="B300" s="76" t="s">
        <v>1231</v>
      </c>
      <c r="C300" s="84" t="s">
        <v>351</v>
      </c>
      <c r="D300" s="84" t="s">
        <v>352</v>
      </c>
      <c r="E300" s="86"/>
    </row>
    <row r="301" spans="1:7" x14ac:dyDescent="0.2">
      <c r="A301" s="73" t="s">
        <v>353</v>
      </c>
      <c r="B301" s="76"/>
      <c r="C301" s="84"/>
      <c r="D301" s="84"/>
      <c r="E301" s="86"/>
    </row>
    <row r="302" spans="1:7" x14ac:dyDescent="0.2">
      <c r="A302" s="73" t="s">
        <v>354</v>
      </c>
      <c r="B302" s="76"/>
      <c r="C302" s="84"/>
      <c r="D302" s="84"/>
      <c r="E302" s="86"/>
    </row>
    <row r="303" spans="1:7" x14ac:dyDescent="0.2">
      <c r="A303" s="73" t="s">
        <v>355</v>
      </c>
      <c r="B303" s="76"/>
      <c r="C303" s="84"/>
      <c r="D303" s="84"/>
      <c r="E303" s="86"/>
    </row>
    <row r="304" spans="1:7" x14ac:dyDescent="0.2">
      <c r="A304" s="73" t="s">
        <v>356</v>
      </c>
      <c r="B304" s="76"/>
      <c r="C304" s="84"/>
      <c r="D304" s="84"/>
      <c r="E304" s="86"/>
    </row>
    <row r="305" spans="1:7" x14ac:dyDescent="0.2">
      <c r="A305" s="73" t="s">
        <v>357</v>
      </c>
      <c r="B305" s="76"/>
      <c r="C305" s="84"/>
      <c r="D305" s="84"/>
      <c r="E305" s="86"/>
    </row>
    <row r="306" spans="1:7" x14ac:dyDescent="0.2">
      <c r="A306" s="73" t="s">
        <v>358</v>
      </c>
      <c r="B306" s="76"/>
      <c r="C306" s="84"/>
      <c r="D306" s="84"/>
      <c r="E306" s="86"/>
    </row>
    <row r="307" spans="1:7" x14ac:dyDescent="0.2">
      <c r="A307" s="73" t="s">
        <v>359</v>
      </c>
      <c r="B307" s="76"/>
      <c r="C307" s="84"/>
      <c r="D307" s="84"/>
      <c r="E307" s="86"/>
    </row>
    <row r="308" spans="1:7" x14ac:dyDescent="0.2">
      <c r="A308" s="73" t="s">
        <v>360</v>
      </c>
      <c r="B308" s="76"/>
      <c r="C308" s="84"/>
      <c r="D308" s="84"/>
      <c r="E308" s="86"/>
    </row>
    <row r="309" spans="1:7" x14ac:dyDescent="0.2">
      <c r="A309" s="73" t="s">
        <v>361</v>
      </c>
      <c r="B309" s="76"/>
      <c r="C309" s="84"/>
      <c r="D309" s="84"/>
      <c r="E309" s="86"/>
    </row>
    <row r="310" spans="1:7" x14ac:dyDescent="0.2">
      <c r="A310" s="73" t="s">
        <v>362</v>
      </c>
    </row>
    <row r="311" spans="1:7" ht="37.5" x14ac:dyDescent="0.2">
      <c r="A311" s="82"/>
      <c r="B311" s="83" t="s">
        <v>363</v>
      </c>
      <c r="C311" s="82"/>
      <c r="D311" s="82"/>
      <c r="E311" s="82"/>
      <c r="F311" s="82"/>
      <c r="G311" s="81"/>
    </row>
    <row r="312" spans="1:7" x14ac:dyDescent="0.2">
      <c r="A312" s="73" t="s">
        <v>364</v>
      </c>
      <c r="B312" s="85" t="s">
        <v>365</v>
      </c>
      <c r="C312" s="73">
        <v>0</v>
      </c>
    </row>
    <row r="313" spans="1:7" x14ac:dyDescent="0.2">
      <c r="A313" s="73" t="s">
        <v>366</v>
      </c>
      <c r="B313" s="85"/>
      <c r="C313" s="84"/>
    </row>
    <row r="314" spans="1:7" x14ac:dyDescent="0.2">
      <c r="A314" s="73" t="s">
        <v>367</v>
      </c>
      <c r="B314" s="85"/>
      <c r="C314" s="84"/>
    </row>
    <row r="315" spans="1:7" x14ac:dyDescent="0.2">
      <c r="A315" s="73" t="s">
        <v>368</v>
      </c>
      <c r="B315" s="85"/>
      <c r="C315" s="84"/>
    </row>
    <row r="316" spans="1:7" x14ac:dyDescent="0.2">
      <c r="A316" s="73" t="s">
        <v>369</v>
      </c>
      <c r="B316" s="85"/>
      <c r="C316" s="84"/>
    </row>
    <row r="317" spans="1:7" x14ac:dyDescent="0.2">
      <c r="A317" s="73" t="s">
        <v>370</v>
      </c>
      <c r="B317" s="85"/>
      <c r="C317" s="84"/>
    </row>
    <row r="318" spans="1:7" x14ac:dyDescent="0.2">
      <c r="A318" s="73" t="s">
        <v>371</v>
      </c>
      <c r="B318" s="85"/>
      <c r="C318" s="84"/>
    </row>
    <row r="319" spans="1:7" ht="18.75" x14ac:dyDescent="0.2">
      <c r="A319" s="82"/>
      <c r="B319" s="83" t="s">
        <v>372</v>
      </c>
      <c r="C319" s="82"/>
      <c r="D319" s="82"/>
      <c r="E319" s="82"/>
      <c r="F319" s="82"/>
      <c r="G319" s="81"/>
    </row>
    <row r="320" spans="1:7" x14ac:dyDescent="0.2">
      <c r="A320" s="79"/>
      <c r="B320" s="80" t="s">
        <v>373</v>
      </c>
      <c r="C320" s="79"/>
      <c r="D320" s="79"/>
      <c r="E320" s="78"/>
      <c r="F320" s="77"/>
      <c r="G320" s="77"/>
    </row>
    <row r="321" spans="1:3" x14ac:dyDescent="0.2">
      <c r="A321" s="73" t="s">
        <v>374</v>
      </c>
      <c r="B321" s="76" t="s">
        <v>1230</v>
      </c>
      <c r="C321" s="76"/>
    </row>
    <row r="322" spans="1:3" x14ac:dyDescent="0.2">
      <c r="A322" s="73" t="s">
        <v>375</v>
      </c>
      <c r="B322" s="76" t="s">
        <v>1229</v>
      </c>
      <c r="C322" s="76"/>
    </row>
    <row r="323" spans="1:3" x14ac:dyDescent="0.2">
      <c r="A323" s="73" t="s">
        <v>376</v>
      </c>
      <c r="B323" s="76" t="s">
        <v>377</v>
      </c>
      <c r="C323" s="76"/>
    </row>
    <row r="324" spans="1:3" x14ac:dyDescent="0.2">
      <c r="A324" s="73" t="s">
        <v>378</v>
      </c>
      <c r="B324" s="76" t="s">
        <v>379</v>
      </c>
    </row>
    <row r="325" spans="1:3" x14ac:dyDescent="0.2">
      <c r="A325" s="73" t="s">
        <v>380</v>
      </c>
      <c r="B325" s="76" t="s">
        <v>381</v>
      </c>
    </row>
    <row r="326" spans="1:3" x14ac:dyDescent="0.2">
      <c r="A326" s="73" t="s">
        <v>382</v>
      </c>
      <c r="B326" s="76" t="s">
        <v>794</v>
      </c>
    </row>
    <row r="327" spans="1:3" x14ac:dyDescent="0.2">
      <c r="A327" s="73" t="s">
        <v>383</v>
      </c>
      <c r="B327" s="76" t="s">
        <v>384</v>
      </c>
    </row>
    <row r="328" spans="1:3" x14ac:dyDescent="0.2">
      <c r="A328" s="73" t="s">
        <v>385</v>
      </c>
      <c r="B328" s="76" t="s">
        <v>386</v>
      </c>
    </row>
    <row r="329" spans="1:3" x14ac:dyDescent="0.2">
      <c r="A329" s="73" t="s">
        <v>387</v>
      </c>
      <c r="B329" s="76" t="s">
        <v>1228</v>
      </c>
    </row>
    <row r="330" spans="1:3" x14ac:dyDescent="0.2">
      <c r="A330" s="73" t="s">
        <v>388</v>
      </c>
      <c r="B330" s="75" t="s">
        <v>389</v>
      </c>
    </row>
    <row r="331" spans="1:3" x14ac:dyDescent="0.2">
      <c r="A331" s="73" t="s">
        <v>390</v>
      </c>
      <c r="B331" s="75" t="s">
        <v>389</v>
      </c>
    </row>
    <row r="332" spans="1:3" x14ac:dyDescent="0.2">
      <c r="A332" s="73" t="s">
        <v>391</v>
      </c>
      <c r="B332" s="75" t="s">
        <v>389</v>
      </c>
    </row>
    <row r="333" spans="1:3" x14ac:dyDescent="0.2">
      <c r="A333" s="73" t="s">
        <v>392</v>
      </c>
      <c r="B333" s="75" t="s">
        <v>389</v>
      </c>
    </row>
    <row r="334" spans="1:3" x14ac:dyDescent="0.2">
      <c r="A334" s="73" t="s">
        <v>393</v>
      </c>
      <c r="B334" s="75" t="s">
        <v>389</v>
      </c>
    </row>
    <row r="335" spans="1:3" x14ac:dyDescent="0.2">
      <c r="A335" s="73" t="s">
        <v>394</v>
      </c>
      <c r="B335" s="75" t="s">
        <v>389</v>
      </c>
    </row>
    <row r="336" spans="1:3" x14ac:dyDescent="0.2">
      <c r="A336" s="73" t="s">
        <v>395</v>
      </c>
      <c r="B336" s="75" t="s">
        <v>389</v>
      </c>
    </row>
    <row r="337" spans="1:2" x14ac:dyDescent="0.2">
      <c r="A337" s="73" t="s">
        <v>396</v>
      </c>
      <c r="B337" s="75" t="s">
        <v>389</v>
      </c>
    </row>
    <row r="338" spans="1:2" x14ac:dyDescent="0.2">
      <c r="A338" s="73" t="s">
        <v>397</v>
      </c>
      <c r="B338" s="75" t="s">
        <v>389</v>
      </c>
    </row>
    <row r="339" spans="1:2" x14ac:dyDescent="0.2">
      <c r="A339" s="73" t="s">
        <v>398</v>
      </c>
      <c r="B339" s="75" t="s">
        <v>389</v>
      </c>
    </row>
    <row r="340" spans="1:2" x14ac:dyDescent="0.2">
      <c r="A340" s="73" t="s">
        <v>399</v>
      </c>
      <c r="B340" s="75" t="s">
        <v>389</v>
      </c>
    </row>
    <row r="341" spans="1:2" x14ac:dyDescent="0.2">
      <c r="A341" s="73" t="s">
        <v>400</v>
      </c>
      <c r="B341" s="75" t="s">
        <v>389</v>
      </c>
    </row>
    <row r="342" spans="1:2" x14ac:dyDescent="0.2">
      <c r="A342" s="73" t="s">
        <v>401</v>
      </c>
      <c r="B342" s="75" t="s">
        <v>389</v>
      </c>
    </row>
    <row r="343" spans="1:2" x14ac:dyDescent="0.2">
      <c r="A343" s="73" t="s">
        <v>402</v>
      </c>
      <c r="B343" s="75" t="s">
        <v>389</v>
      </c>
    </row>
    <row r="344" spans="1:2" x14ac:dyDescent="0.2">
      <c r="A344" s="73" t="s">
        <v>403</v>
      </c>
      <c r="B344" s="75" t="s">
        <v>389</v>
      </c>
    </row>
    <row r="345" spans="1:2" x14ac:dyDescent="0.2">
      <c r="A345" s="73" t="s">
        <v>404</v>
      </c>
      <c r="B345" s="75" t="s">
        <v>389</v>
      </c>
    </row>
    <row r="346" spans="1:2" x14ac:dyDescent="0.2">
      <c r="A346" s="73" t="s">
        <v>405</v>
      </c>
      <c r="B346" s="75" t="s">
        <v>389</v>
      </c>
    </row>
    <row r="347" spans="1:2" x14ac:dyDescent="0.2">
      <c r="A347" s="73" t="s">
        <v>406</v>
      </c>
      <c r="B347" s="75" t="s">
        <v>389</v>
      </c>
    </row>
    <row r="348" spans="1:2" x14ac:dyDescent="0.2">
      <c r="A348" s="73" t="s">
        <v>407</v>
      </c>
      <c r="B348" s="75" t="s">
        <v>389</v>
      </c>
    </row>
    <row r="349" spans="1:2" x14ac:dyDescent="0.2">
      <c r="A349" s="73" t="s">
        <v>408</v>
      </c>
      <c r="B349" s="75" t="s">
        <v>389</v>
      </c>
    </row>
    <row r="350" spans="1:2" x14ac:dyDescent="0.2">
      <c r="A350" s="73" t="s">
        <v>409</v>
      </c>
      <c r="B350" s="75" t="s">
        <v>389</v>
      </c>
    </row>
    <row r="351" spans="1:2" x14ac:dyDescent="0.2">
      <c r="A351" s="73" t="s">
        <v>410</v>
      </c>
      <c r="B351" s="75" t="s">
        <v>389</v>
      </c>
    </row>
    <row r="352" spans="1:2" x14ac:dyDescent="0.2">
      <c r="A352" s="73" t="s">
        <v>411</v>
      </c>
      <c r="B352" s="75" t="s">
        <v>389</v>
      </c>
    </row>
    <row r="353" spans="1:2" x14ac:dyDescent="0.2">
      <c r="A353" s="73" t="s">
        <v>412</v>
      </c>
      <c r="B353" s="75" t="s">
        <v>389</v>
      </c>
    </row>
    <row r="354" spans="1:2" x14ac:dyDescent="0.2">
      <c r="A354" s="73" t="s">
        <v>413</v>
      </c>
      <c r="B354" s="75" t="s">
        <v>389</v>
      </c>
    </row>
    <row r="355" spans="1:2" x14ac:dyDescent="0.2">
      <c r="A355" s="73" t="s">
        <v>414</v>
      </c>
      <c r="B355" s="75" t="s">
        <v>389</v>
      </c>
    </row>
    <row r="356" spans="1:2" x14ac:dyDescent="0.2">
      <c r="A356" s="73" t="s">
        <v>415</v>
      </c>
      <c r="B356" s="75" t="s">
        <v>389</v>
      </c>
    </row>
    <row r="357" spans="1:2" x14ac:dyDescent="0.2">
      <c r="A357" s="73" t="s">
        <v>416</v>
      </c>
      <c r="B357" s="75" t="s">
        <v>389</v>
      </c>
    </row>
    <row r="358" spans="1:2" x14ac:dyDescent="0.2">
      <c r="A358" s="73" t="s">
        <v>417</v>
      </c>
      <c r="B358" s="75" t="s">
        <v>389</v>
      </c>
    </row>
    <row r="359" spans="1:2" x14ac:dyDescent="0.2">
      <c r="A359" s="73" t="s">
        <v>418</v>
      </c>
      <c r="B359" s="75" t="s">
        <v>389</v>
      </c>
    </row>
    <row r="360" spans="1:2" x14ac:dyDescent="0.2">
      <c r="A360" s="73" t="s">
        <v>419</v>
      </c>
      <c r="B360" s="75" t="s">
        <v>389</v>
      </c>
    </row>
    <row r="361" spans="1:2" x14ac:dyDescent="0.2">
      <c r="A361" s="73" t="s">
        <v>420</v>
      </c>
      <c r="B361" s="75" t="s">
        <v>389</v>
      </c>
    </row>
    <row r="362" spans="1:2" x14ac:dyDescent="0.2">
      <c r="A362" s="73" t="s">
        <v>421</v>
      </c>
      <c r="B362" s="75" t="s">
        <v>389</v>
      </c>
    </row>
    <row r="363" spans="1:2" x14ac:dyDescent="0.2">
      <c r="A363" s="73" t="s">
        <v>422</v>
      </c>
      <c r="B363" s="75" t="s">
        <v>389</v>
      </c>
    </row>
    <row r="364" spans="1:2" x14ac:dyDescent="0.2">
      <c r="A364" s="73" t="s">
        <v>423</v>
      </c>
      <c r="B364" s="75" t="s">
        <v>389</v>
      </c>
    </row>
    <row r="365" spans="1:2" x14ac:dyDescent="0.2">
      <c r="A365" s="73" t="s">
        <v>424</v>
      </c>
      <c r="B365" s="75" t="s">
        <v>389</v>
      </c>
    </row>
    <row r="369" spans="1:7" ht="12.75" x14ac:dyDescent="0.2">
      <c r="A369" s="74"/>
      <c r="B369" s="74"/>
      <c r="C369" s="74"/>
      <c r="D369" s="74"/>
      <c r="E369" s="74"/>
      <c r="F369" s="74"/>
      <c r="G369" s="74"/>
    </row>
    <row r="370" spans="1:7" ht="12.75" x14ac:dyDescent="0.2">
      <c r="A370" s="74"/>
      <c r="B370" s="74"/>
      <c r="C370" s="74"/>
      <c r="D370" s="74"/>
      <c r="E370" s="74"/>
      <c r="F370" s="74"/>
      <c r="G370" s="74"/>
    </row>
    <row r="371" spans="1:7" ht="12.75" x14ac:dyDescent="0.2">
      <c r="A371" s="74"/>
      <c r="B371" s="74"/>
      <c r="C371" s="74"/>
      <c r="D371" s="74"/>
      <c r="E371" s="74"/>
      <c r="F371" s="74"/>
      <c r="G371" s="74"/>
    </row>
    <row r="372" spans="1:7" ht="12.75" x14ac:dyDescent="0.2">
      <c r="A372" s="74"/>
      <c r="B372" s="74"/>
      <c r="C372" s="74"/>
      <c r="D372" s="74"/>
      <c r="E372" s="74"/>
      <c r="F372" s="74"/>
      <c r="G372" s="74"/>
    </row>
    <row r="373" spans="1:7" ht="12.75" x14ac:dyDescent="0.2">
      <c r="A373" s="74"/>
      <c r="B373" s="74"/>
      <c r="C373" s="74"/>
      <c r="D373" s="74"/>
      <c r="E373" s="74"/>
      <c r="F373" s="74"/>
      <c r="G373" s="74"/>
    </row>
    <row r="374" spans="1:7" ht="12.75" x14ac:dyDescent="0.2">
      <c r="A374" s="74"/>
      <c r="B374" s="74"/>
      <c r="C374" s="74"/>
      <c r="D374" s="74"/>
      <c r="E374" s="74"/>
      <c r="F374" s="74"/>
      <c r="G374" s="74"/>
    </row>
    <row r="375" spans="1:7" ht="12.75" x14ac:dyDescent="0.2">
      <c r="A375" s="74"/>
      <c r="B375" s="74"/>
      <c r="C375" s="74"/>
      <c r="D375" s="74"/>
      <c r="E375" s="74"/>
      <c r="F375" s="74"/>
      <c r="G375" s="74"/>
    </row>
    <row r="376" spans="1:7" ht="12.75" x14ac:dyDescent="0.2">
      <c r="A376" s="74"/>
      <c r="B376" s="74"/>
      <c r="C376" s="74"/>
      <c r="D376" s="74"/>
      <c r="E376" s="74"/>
      <c r="F376" s="74"/>
      <c r="G376" s="74"/>
    </row>
    <row r="377" spans="1:7" ht="12.75" x14ac:dyDescent="0.2">
      <c r="A377" s="74"/>
      <c r="B377" s="74"/>
      <c r="C377" s="74"/>
      <c r="D377" s="74"/>
      <c r="E377" s="74"/>
      <c r="F377" s="74"/>
      <c r="G377" s="74"/>
    </row>
    <row r="378" spans="1:7" ht="12.75" x14ac:dyDescent="0.2">
      <c r="A378" s="74"/>
      <c r="B378" s="74"/>
      <c r="C378" s="74"/>
      <c r="D378" s="74"/>
      <c r="E378" s="74"/>
      <c r="F378" s="74"/>
      <c r="G378" s="74"/>
    </row>
    <row r="379" spans="1:7" ht="12.75" x14ac:dyDescent="0.2">
      <c r="A379" s="74"/>
      <c r="B379" s="74"/>
      <c r="C379" s="74"/>
      <c r="D379" s="74"/>
      <c r="E379" s="74"/>
      <c r="F379" s="74"/>
      <c r="G379" s="74"/>
    </row>
    <row r="380" spans="1:7" ht="12.75" x14ac:dyDescent="0.2">
      <c r="A380" s="74"/>
      <c r="B380" s="74"/>
      <c r="C380" s="74"/>
      <c r="D380" s="74"/>
      <c r="E380" s="74"/>
      <c r="F380" s="74"/>
      <c r="G380" s="74"/>
    </row>
    <row r="381" spans="1:7" ht="12.75" x14ac:dyDescent="0.2">
      <c r="A381" s="74"/>
      <c r="B381" s="74"/>
      <c r="C381" s="74"/>
      <c r="D381" s="74"/>
      <c r="E381" s="74"/>
      <c r="F381" s="74"/>
      <c r="G381" s="74"/>
    </row>
    <row r="382" spans="1:7" ht="12.75" x14ac:dyDescent="0.2">
      <c r="A382" s="74"/>
      <c r="B382" s="74"/>
      <c r="C382" s="74"/>
      <c r="D382" s="74"/>
      <c r="E382" s="74"/>
      <c r="F382" s="74"/>
      <c r="G382" s="74"/>
    </row>
    <row r="383" spans="1:7" ht="12.75" x14ac:dyDescent="0.2">
      <c r="A383" s="74"/>
      <c r="B383" s="74"/>
      <c r="C383" s="74"/>
      <c r="D383" s="74"/>
      <c r="E383" s="74"/>
      <c r="F383" s="74"/>
      <c r="G383" s="74"/>
    </row>
    <row r="384" spans="1:7" ht="12.75" x14ac:dyDescent="0.2">
      <c r="A384" s="74"/>
      <c r="B384" s="74"/>
      <c r="C384" s="74"/>
      <c r="D384" s="74"/>
      <c r="E384" s="74"/>
      <c r="F384" s="74"/>
      <c r="G384" s="74"/>
    </row>
    <row r="385" spans="1:7" ht="12.75" x14ac:dyDescent="0.2">
      <c r="A385" s="74"/>
      <c r="B385" s="74"/>
      <c r="C385" s="74"/>
      <c r="D385" s="74"/>
      <c r="E385" s="74"/>
      <c r="F385" s="74"/>
      <c r="G385" s="74"/>
    </row>
    <row r="386" spans="1:7" ht="12.75" x14ac:dyDescent="0.2">
      <c r="A386" s="74"/>
      <c r="B386" s="74"/>
      <c r="C386" s="74"/>
      <c r="D386" s="74"/>
      <c r="E386" s="74"/>
      <c r="F386" s="74"/>
      <c r="G386" s="74"/>
    </row>
    <row r="387" spans="1:7" ht="12.75" x14ac:dyDescent="0.2">
      <c r="A387" s="74"/>
      <c r="B387" s="74"/>
      <c r="C387" s="74"/>
      <c r="D387" s="74"/>
      <c r="E387" s="74"/>
      <c r="F387" s="74"/>
      <c r="G387" s="74"/>
    </row>
    <row r="388" spans="1:7" ht="12.75" x14ac:dyDescent="0.2">
      <c r="A388" s="74"/>
      <c r="B388" s="74"/>
      <c r="C388" s="74"/>
      <c r="D388" s="74"/>
      <c r="E388" s="74"/>
      <c r="F388" s="74"/>
      <c r="G388" s="74"/>
    </row>
    <row r="389" spans="1:7" ht="12.75" x14ac:dyDescent="0.2">
      <c r="A389" s="74"/>
      <c r="B389" s="74"/>
      <c r="C389" s="74"/>
      <c r="D389" s="74"/>
      <c r="E389" s="74"/>
      <c r="F389" s="74"/>
      <c r="G389" s="74"/>
    </row>
    <row r="390" spans="1:7" ht="12.75" x14ac:dyDescent="0.2">
      <c r="A390" s="74"/>
      <c r="B390" s="74"/>
      <c r="C390" s="74"/>
      <c r="D390" s="74"/>
      <c r="E390" s="74"/>
      <c r="F390" s="74"/>
      <c r="G390" s="74"/>
    </row>
    <row r="391" spans="1:7" ht="12.75" x14ac:dyDescent="0.2">
      <c r="A391" s="74"/>
      <c r="B391" s="74"/>
      <c r="C391" s="74"/>
      <c r="D391" s="74"/>
      <c r="E391" s="74"/>
      <c r="F391" s="74"/>
      <c r="G391" s="74"/>
    </row>
    <row r="392" spans="1:7" ht="12.75" x14ac:dyDescent="0.2">
      <c r="A392" s="74"/>
      <c r="B392" s="74"/>
      <c r="C392" s="74"/>
      <c r="D392" s="74"/>
      <c r="E392" s="74"/>
      <c r="F392" s="74"/>
      <c r="G392" s="74"/>
    </row>
    <row r="393" spans="1:7" ht="12.75" x14ac:dyDescent="0.2">
      <c r="A393" s="74"/>
      <c r="B393" s="74"/>
      <c r="C393" s="74"/>
      <c r="D393" s="74"/>
      <c r="E393" s="74"/>
      <c r="F393" s="74"/>
      <c r="G393" s="74"/>
    </row>
    <row r="394" spans="1:7" ht="12.75" x14ac:dyDescent="0.2">
      <c r="A394" s="74"/>
      <c r="B394" s="74"/>
      <c r="C394" s="74"/>
      <c r="D394" s="74"/>
      <c r="E394" s="74"/>
      <c r="F394" s="74"/>
      <c r="G394" s="74"/>
    </row>
    <row r="395" spans="1:7" ht="12.75" x14ac:dyDescent="0.2">
      <c r="A395" s="74"/>
      <c r="B395" s="74"/>
      <c r="C395" s="74"/>
      <c r="D395" s="74"/>
      <c r="E395" s="74"/>
      <c r="F395" s="74"/>
      <c r="G395" s="74"/>
    </row>
    <row r="396" spans="1:7" ht="12.75" x14ac:dyDescent="0.2">
      <c r="A396" s="74"/>
      <c r="B396" s="74"/>
      <c r="C396" s="74"/>
      <c r="D396" s="74"/>
      <c r="E396" s="74"/>
      <c r="F396" s="74"/>
      <c r="G396" s="74"/>
    </row>
    <row r="397" spans="1:7" ht="12.75" x14ac:dyDescent="0.2">
      <c r="A397" s="74"/>
      <c r="B397" s="74"/>
      <c r="C397" s="74"/>
      <c r="D397" s="74"/>
      <c r="E397" s="74"/>
      <c r="F397" s="74"/>
      <c r="G397" s="74"/>
    </row>
    <row r="398" spans="1:7" ht="12.75" x14ac:dyDescent="0.2">
      <c r="A398" s="74"/>
      <c r="B398" s="74"/>
      <c r="C398" s="74"/>
      <c r="D398" s="74"/>
      <c r="E398" s="74"/>
      <c r="F398" s="74"/>
      <c r="G398" s="74"/>
    </row>
    <row r="399" spans="1:7" ht="12.75" x14ac:dyDescent="0.2">
      <c r="A399" s="74"/>
      <c r="B399" s="74"/>
      <c r="C399" s="74"/>
      <c r="D399" s="74"/>
      <c r="E399" s="74"/>
      <c r="F399" s="74"/>
      <c r="G399" s="74"/>
    </row>
    <row r="400" spans="1:7" ht="12.75" x14ac:dyDescent="0.2">
      <c r="A400" s="74"/>
      <c r="B400" s="74"/>
      <c r="C400" s="74"/>
      <c r="D400" s="74"/>
      <c r="E400" s="74"/>
      <c r="F400" s="74"/>
      <c r="G400" s="74"/>
    </row>
    <row r="401" spans="1:7" ht="12.75" x14ac:dyDescent="0.2">
      <c r="A401" s="74"/>
      <c r="B401" s="74"/>
      <c r="C401" s="74"/>
      <c r="D401" s="74"/>
      <c r="E401" s="74"/>
      <c r="F401" s="74"/>
      <c r="G401" s="74"/>
    </row>
    <row r="402" spans="1:7" ht="12.75" x14ac:dyDescent="0.2">
      <c r="A402" s="74"/>
      <c r="B402" s="74"/>
      <c r="C402" s="74"/>
      <c r="D402" s="74"/>
      <c r="E402" s="74"/>
      <c r="F402" s="74"/>
      <c r="G402" s="74"/>
    </row>
    <row r="403" spans="1:7" ht="12.75" x14ac:dyDescent="0.2">
      <c r="A403" s="74"/>
      <c r="B403" s="74"/>
      <c r="C403" s="74"/>
      <c r="D403" s="74"/>
      <c r="E403" s="74"/>
      <c r="F403" s="74"/>
      <c r="G403" s="74"/>
    </row>
    <row r="404" spans="1:7" ht="12.75" x14ac:dyDescent="0.2">
      <c r="A404" s="74"/>
      <c r="B404" s="74"/>
      <c r="C404" s="74"/>
      <c r="D404" s="74"/>
      <c r="E404" s="74"/>
      <c r="F404" s="74"/>
      <c r="G404" s="74"/>
    </row>
    <row r="405" spans="1:7" ht="12.75" x14ac:dyDescent="0.2">
      <c r="A405" s="74"/>
      <c r="B405" s="74"/>
      <c r="C405" s="74"/>
      <c r="D405" s="74"/>
      <c r="E405" s="74"/>
      <c r="F405" s="74"/>
      <c r="G405" s="74"/>
    </row>
    <row r="406" spans="1:7" ht="12.75" x14ac:dyDescent="0.2">
      <c r="A406" s="74"/>
      <c r="B406" s="74"/>
      <c r="C406" s="74"/>
      <c r="D406" s="74"/>
      <c r="E406" s="74"/>
      <c r="F406" s="74"/>
      <c r="G406" s="74"/>
    </row>
    <row r="407" spans="1:7" ht="12.75" x14ac:dyDescent="0.2">
      <c r="A407" s="74"/>
      <c r="B407" s="74"/>
      <c r="C407" s="74"/>
      <c r="D407" s="74"/>
      <c r="E407" s="74"/>
      <c r="F407" s="74"/>
      <c r="G407" s="74"/>
    </row>
    <row r="408" spans="1:7" ht="12.75" x14ac:dyDescent="0.2">
      <c r="A408" s="74"/>
      <c r="B408" s="74"/>
      <c r="C408" s="74"/>
      <c r="D408" s="74"/>
      <c r="E408" s="74"/>
      <c r="F408" s="74"/>
      <c r="G408" s="74"/>
    </row>
    <row r="409" spans="1:7" ht="12.75" x14ac:dyDescent="0.2">
      <c r="A409" s="74"/>
      <c r="B409" s="74"/>
      <c r="C409" s="74"/>
      <c r="D409" s="74"/>
      <c r="E409" s="74"/>
      <c r="F409" s="74"/>
      <c r="G409" s="74"/>
    </row>
    <row r="410" spans="1:7" ht="12.75" x14ac:dyDescent="0.2">
      <c r="A410" s="74"/>
      <c r="B410" s="74"/>
      <c r="C410" s="74"/>
      <c r="D410" s="74"/>
      <c r="E410" s="74"/>
      <c r="F410" s="74"/>
      <c r="G410" s="74"/>
    </row>
    <row r="411" spans="1:7" ht="12.75" x14ac:dyDescent="0.2">
      <c r="A411" s="74"/>
      <c r="B411" s="74"/>
      <c r="C411" s="74"/>
      <c r="D411" s="74"/>
      <c r="E411" s="74"/>
      <c r="F411" s="74"/>
      <c r="G411" s="74"/>
    </row>
    <row r="412" spans="1:7" ht="12.75" x14ac:dyDescent="0.2">
      <c r="A412" s="74"/>
      <c r="B412" s="74"/>
      <c r="C412" s="74"/>
      <c r="D412" s="74"/>
      <c r="E412" s="74"/>
      <c r="F412" s="74"/>
      <c r="G412" s="74"/>
    </row>
    <row r="413" spans="1:7" ht="12.75" x14ac:dyDescent="0.2">
      <c r="A413" s="74"/>
      <c r="B413" s="74"/>
      <c r="C413" s="74"/>
      <c r="D413" s="74"/>
      <c r="E413" s="74"/>
      <c r="F413" s="74"/>
      <c r="G413" s="74"/>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9CD7E7CC-73D5-4207-8017-2614816C5AC1}"/>
    <hyperlink ref="B7" location="'A. HTT General'!B26" display="2. Regulatory Summary" xr:uid="{FCDE9DF0-CF24-4C59-9B0E-75941AEA78A3}"/>
    <hyperlink ref="B8" location="'A. HTT General'!B36" display="3. General Cover Pool / Covered Bond Information" xr:uid="{6EB84425-6C84-491C-BF86-4774A5767B76}"/>
    <hyperlink ref="B9" location="'A. HTT General'!B285" display="4. References to Capital Requirements Regulation (CRR) 129(7)" xr:uid="{E36FAD41-48A6-466B-AD81-940AE9C3C6CF}"/>
    <hyperlink ref="B11" location="'A. HTT General'!B319" display="6. Other relevant information" xr:uid="{49E8CEFD-72FF-4B82-837F-6DEED00A49F9}"/>
    <hyperlink ref="B27" r:id="rId1" display="UCITS Compliance" xr:uid="{93C0350B-5E23-48F0-8F62-7C02517E4B9F}"/>
    <hyperlink ref="B28" r:id="rId2" xr:uid="{8E2655BC-39FA-4CEC-9A73-FCD1B264F9A4}"/>
    <hyperlink ref="B29" r:id="rId3" xr:uid="{291F8C82-9A86-4F3F-88D0-7D916E0A8382}"/>
    <hyperlink ref="B10" location="'A. HTT General'!B311" display="5. References to Capital Requirements Regulation (CRR) 129(1)" xr:uid="{817C3186-F5EA-43B7-BCC2-84A6BC18F644}"/>
    <hyperlink ref="C229" r:id="rId4" xr:uid="{0765C5E4-B140-4D97-968B-BB5EA595E13C}"/>
    <hyperlink ref="D293" location="'B2. HTT Public Sector Assets'!B129" display="'B2. HTT Public Sector Assets'!B129" xr:uid="{70B4BB0B-F249-4236-9E7B-BDA5C6F91A97}"/>
    <hyperlink ref="F292" location="'B2. HTT Public Sector Assets'!A18" display="'B2. HTT Public Sector Assets'!A18" xr:uid="{6D0119D0-4827-4631-99B7-1A2759A6F2EF}"/>
    <hyperlink ref="D292" location="'B1. HTT Mortgage Assets'!B287" display="'B1. HTT Mortgage Assets'!B287" xr:uid="{9B723DA5-ACDF-4275-9F59-3C988960A8D7}"/>
    <hyperlink ref="D300" location="'B2. HTT Public Sector Assets'!B166" display="'B2. HTT Public Sector Assets'!B166" xr:uid="{A7421840-35DF-40CB-90BE-1E9C7FE4D179}"/>
    <hyperlink ref="D290" location="'B2. HTT Public Sector Assets'!B48" display="'B2. HTT Public Sector Assets'!B48" xr:uid="{83D4F96D-1097-4DA3-A75D-2B24B1D90112}"/>
    <hyperlink ref="C289" location="'A. HTT General'!A39" display="'A. HTT General'!A39" xr:uid="{EA2C2A58-84F8-46A0-A3F9-C6EBF345ADB3}"/>
    <hyperlink ref="C290" location="'B1. HTT Mortgage Assets'!B43" display="'B1. HTT Mortgage Assets'!B43" xr:uid="{E99B8F57-21BB-4788-802B-2C097C22F597}"/>
    <hyperlink ref="C291" location="'A. HTT General'!A52" display="'A. HTT General'!A52" xr:uid="{B8781A8E-0B90-43E0-A7F8-016E5FD9C6DC}"/>
    <hyperlink ref="C295" location="'A. HTT General'!B163" display="'A. HTT General'!B163" xr:uid="{D6B11C1F-E969-47CE-B227-FEA2A78AA6D5}"/>
    <hyperlink ref="C296" location="'A. HTT General'!B137" display="'A. HTT General'!B137" xr:uid="{F689AE7D-AFCF-4E11-93E2-AB0B5AF1D076}"/>
    <hyperlink ref="C297" location="'C. HTT Harmonised Glossary'!B17" display="'C. HTT Harmonised Glossary'!B17" xr:uid="{DC8E98BA-86F5-4B0C-9B18-188B4452BA08}"/>
    <hyperlink ref="C298" location="'A. HTT General'!B65" display="'A. HTT General'!B65" xr:uid="{2AAAEEC1-2FFC-4958-822B-F6FDD17F8A89}"/>
    <hyperlink ref="C299" location="'A. HTT General'!B88" display="'A. HTT General'!B88" xr:uid="{844CE6A0-E4B4-4788-9400-D7D2803C35D3}"/>
    <hyperlink ref="C300" location="'B1. HTT Mortgage Assets'!B180" display="'B1. HTT Mortgage Assets'!B180" xr:uid="{417FA35D-9CC3-4BFF-95C9-CA479ED4C49E}"/>
    <hyperlink ref="C292" location="'B1. HTT Mortgage Assets'!B186" display="'B1. HTT Mortgage Assets'!B186" xr:uid="{F29B9CDD-AE58-4B31-9091-A1CCEC2CA39F}"/>
    <hyperlink ref="C288" location="'A. HTT General'!A38" display="'A. HTT General'!A38" xr:uid="{C5FA7491-C6C3-4D3A-8891-F7F96F3A6C3E}"/>
    <hyperlink ref="C294" location="'A. HTT General'!B111" display="'A. HTT General'!B111" xr:uid="{15035702-2280-4025-82AB-7413D92D2EDB}"/>
    <hyperlink ref="C293" location="'B1. HTT Mortgage Assets'!B149" display="'B1. HTT Mortgage Assets'!B149" xr:uid="{3AB9626F-40AE-4C85-B035-53D2783F2E3A}"/>
  </hyperlinks>
  <pageMargins left="0.7" right="0.7" top="0.75" bottom="0.75" header="0.3" footer="0.3"/>
  <pageSetup scale="37" orientation="portrait" r:id="rId5"/>
  <headerFooter>
    <oddFooter>&amp;R&amp;1#&amp;"Calibri"&amp;10&amp;K0078D7Classification : Internal</oddFooter>
  </headerFooter>
  <rowBreaks count="3" manualBreakCount="3">
    <brk id="110" max="16383" man="1"/>
    <brk id="229" max="16383" man="1"/>
    <brk id="3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FE14-C99E-45A7-A958-C964968CAA47}">
  <sheetPr>
    <tabColor theme="5" tint="-0.249977111117893"/>
  </sheetPr>
  <dimension ref="A1:G598"/>
  <sheetViews>
    <sheetView topLeftCell="A6" zoomScaleNormal="100" workbookViewId="0">
      <selection activeCell="C6" sqref="C6"/>
    </sheetView>
  </sheetViews>
  <sheetFormatPr defaultRowHeight="15" x14ac:dyDescent="0.2"/>
  <cols>
    <col min="1" max="1" width="13.85546875" style="73" customWidth="1"/>
    <col min="2" max="2" width="60.85546875" style="73" customWidth="1"/>
    <col min="3" max="3" width="41" style="73" customWidth="1"/>
    <col min="4" max="4" width="40.85546875" style="73" customWidth="1"/>
    <col min="5" max="5" width="6.7109375" style="73" customWidth="1"/>
    <col min="6" max="6" width="41.5703125" style="73" customWidth="1"/>
    <col min="7" max="7" width="41.5703125" style="72" customWidth="1"/>
    <col min="8" max="16384" width="9.140625" style="71"/>
  </cols>
  <sheetData>
    <row r="1" spans="1:7" ht="31.5" x14ac:dyDescent="0.2">
      <c r="A1" s="143" t="s">
        <v>784</v>
      </c>
      <c r="B1" s="143"/>
      <c r="C1" s="72"/>
      <c r="D1" s="72"/>
      <c r="E1" s="72"/>
      <c r="F1" s="142" t="s">
        <v>1328</v>
      </c>
    </row>
    <row r="2" spans="1:7" ht="13.5" thickBot="1" x14ac:dyDescent="0.25">
      <c r="A2" s="72"/>
      <c r="B2" s="72"/>
      <c r="C2" s="72"/>
      <c r="D2" s="72"/>
      <c r="E2" s="72"/>
      <c r="F2" s="72"/>
    </row>
    <row r="3" spans="1:7" ht="19.5" thickBot="1" x14ac:dyDescent="0.25">
      <c r="A3" s="138"/>
      <c r="B3" s="140" t="s">
        <v>2</v>
      </c>
      <c r="C3" s="139" t="s">
        <v>1327</v>
      </c>
      <c r="D3" s="138"/>
      <c r="E3" s="138"/>
      <c r="F3" s="72"/>
      <c r="G3" s="138"/>
    </row>
    <row r="4" spans="1:7" ht="15.75" thickBot="1" x14ac:dyDescent="0.25"/>
    <row r="5" spans="1:7" ht="18.75" x14ac:dyDescent="0.2">
      <c r="A5" s="136"/>
      <c r="B5" s="137" t="s">
        <v>425</v>
      </c>
      <c r="C5" s="136"/>
      <c r="E5" s="110"/>
      <c r="F5" s="110"/>
    </row>
    <row r="6" spans="1:7" x14ac:dyDescent="0.2">
      <c r="B6" s="167" t="s">
        <v>426</v>
      </c>
    </row>
    <row r="7" spans="1:7" x14ac:dyDescent="0.2">
      <c r="B7" s="166" t="s">
        <v>427</v>
      </c>
    </row>
    <row r="8" spans="1:7" ht="15.75" thickBot="1" x14ac:dyDescent="0.25">
      <c r="B8" s="165" t="s">
        <v>428</v>
      </c>
    </row>
    <row r="9" spans="1:7" x14ac:dyDescent="0.2">
      <c r="B9" s="164"/>
    </row>
    <row r="10" spans="1:7" ht="37.5" x14ac:dyDescent="0.2">
      <c r="A10" s="83" t="s">
        <v>8</v>
      </c>
      <c r="B10" s="83" t="s">
        <v>426</v>
      </c>
      <c r="C10" s="82"/>
      <c r="D10" s="82"/>
      <c r="E10" s="82"/>
      <c r="F10" s="82"/>
      <c r="G10" s="81"/>
    </row>
    <row r="11" spans="1:7" x14ac:dyDescent="0.2">
      <c r="A11" s="79"/>
      <c r="B11" s="80" t="s">
        <v>429</v>
      </c>
      <c r="C11" s="79" t="s">
        <v>55</v>
      </c>
      <c r="D11" s="79"/>
      <c r="E11" s="79"/>
      <c r="F11" s="77" t="s">
        <v>430</v>
      </c>
      <c r="G11" s="77"/>
    </row>
    <row r="12" spans="1:7" x14ac:dyDescent="0.2">
      <c r="A12" s="73" t="s">
        <v>431</v>
      </c>
      <c r="B12" s="73" t="s">
        <v>432</v>
      </c>
      <c r="C12" s="95">
        <v>2951.1814090500002</v>
      </c>
      <c r="F12" s="98">
        <f>IF($C$15=0,"",IF(C12="[for completion]","",C12/$C$15))</f>
        <v>1</v>
      </c>
    </row>
    <row r="13" spans="1:7" x14ac:dyDescent="0.2">
      <c r="A13" s="73" t="s">
        <v>433</v>
      </c>
      <c r="B13" s="73" t="s">
        <v>434</v>
      </c>
      <c r="C13" s="95">
        <v>0</v>
      </c>
      <c r="F13" s="98">
        <f>IF($C$15=0,"",IF(C13="[for completion]","",C13/$C$15))</f>
        <v>0</v>
      </c>
    </row>
    <row r="14" spans="1:7" x14ac:dyDescent="0.2">
      <c r="A14" s="73" t="s">
        <v>435</v>
      </c>
      <c r="B14" s="73" t="s">
        <v>67</v>
      </c>
      <c r="C14" s="95">
        <v>0</v>
      </c>
      <c r="F14" s="98">
        <f>IF($C$15=0,"",IF(C14="[for completion]","",C14/$C$15))</f>
        <v>0</v>
      </c>
    </row>
    <row r="15" spans="1:7" x14ac:dyDescent="0.2">
      <c r="A15" s="73" t="s">
        <v>436</v>
      </c>
      <c r="B15" s="163" t="s">
        <v>69</v>
      </c>
      <c r="C15" s="95">
        <f>SUM(C12:C14)</f>
        <v>2951.1814090500002</v>
      </c>
      <c r="F15" s="145">
        <f>SUM(F12:F14)</f>
        <v>1</v>
      </c>
    </row>
    <row r="16" spans="1:7" x14ac:dyDescent="0.2">
      <c r="A16" s="73" t="s">
        <v>437</v>
      </c>
      <c r="B16" s="75" t="s">
        <v>438</v>
      </c>
      <c r="C16" s="95"/>
      <c r="F16" s="98">
        <f t="shared" ref="F16:F26" si="0">IF($C$15=0,"",IF(C16="[for completion]","",C16/$C$15))</f>
        <v>0</v>
      </c>
    </row>
    <row r="17" spans="1:7" x14ac:dyDescent="0.2">
      <c r="A17" s="73" t="s">
        <v>439</v>
      </c>
      <c r="B17" s="75" t="s">
        <v>440</v>
      </c>
      <c r="C17" s="95"/>
      <c r="F17" s="98">
        <f t="shared" si="0"/>
        <v>0</v>
      </c>
    </row>
    <row r="18" spans="1:7" x14ac:dyDescent="0.2">
      <c r="A18" s="73" t="s">
        <v>441</v>
      </c>
      <c r="B18" s="75" t="s">
        <v>172</v>
      </c>
      <c r="C18" s="95"/>
      <c r="F18" s="98">
        <f t="shared" si="0"/>
        <v>0</v>
      </c>
    </row>
    <row r="19" spans="1:7" x14ac:dyDescent="0.2">
      <c r="A19" s="73" t="s">
        <v>442</v>
      </c>
      <c r="B19" s="75" t="s">
        <v>172</v>
      </c>
      <c r="C19" s="95"/>
      <c r="F19" s="98">
        <f t="shared" si="0"/>
        <v>0</v>
      </c>
    </row>
    <row r="20" spans="1:7" x14ac:dyDescent="0.2">
      <c r="A20" s="73" t="s">
        <v>443</v>
      </c>
      <c r="B20" s="75" t="s">
        <v>172</v>
      </c>
      <c r="C20" s="95"/>
      <c r="F20" s="98">
        <f t="shared" si="0"/>
        <v>0</v>
      </c>
    </row>
    <row r="21" spans="1:7" x14ac:dyDescent="0.2">
      <c r="A21" s="73" t="s">
        <v>444</v>
      </c>
      <c r="B21" s="75" t="s">
        <v>172</v>
      </c>
      <c r="C21" s="95"/>
      <c r="F21" s="98">
        <f t="shared" si="0"/>
        <v>0</v>
      </c>
    </row>
    <row r="22" spans="1:7" x14ac:dyDescent="0.2">
      <c r="A22" s="73" t="s">
        <v>445</v>
      </c>
      <c r="B22" s="75" t="s">
        <v>172</v>
      </c>
      <c r="C22" s="95"/>
      <c r="F22" s="98">
        <f t="shared" si="0"/>
        <v>0</v>
      </c>
    </row>
    <row r="23" spans="1:7" x14ac:dyDescent="0.2">
      <c r="A23" s="73" t="s">
        <v>446</v>
      </c>
      <c r="B23" s="75" t="s">
        <v>172</v>
      </c>
      <c r="C23" s="95"/>
      <c r="F23" s="98">
        <f t="shared" si="0"/>
        <v>0</v>
      </c>
    </row>
    <row r="24" spans="1:7" x14ac:dyDescent="0.2">
      <c r="A24" s="73" t="s">
        <v>447</v>
      </c>
      <c r="B24" s="75" t="s">
        <v>172</v>
      </c>
      <c r="C24" s="95"/>
      <c r="F24" s="98">
        <f t="shared" si="0"/>
        <v>0</v>
      </c>
    </row>
    <row r="25" spans="1:7" x14ac:dyDescent="0.2">
      <c r="A25" s="73" t="s">
        <v>448</v>
      </c>
      <c r="B25" s="75" t="s">
        <v>172</v>
      </c>
      <c r="C25" s="95"/>
      <c r="F25" s="98">
        <f t="shared" si="0"/>
        <v>0</v>
      </c>
    </row>
    <row r="26" spans="1:7" x14ac:dyDescent="0.2">
      <c r="A26" s="73" t="s">
        <v>1693</v>
      </c>
      <c r="B26" s="75" t="s">
        <v>172</v>
      </c>
      <c r="C26" s="127"/>
      <c r="D26" s="74"/>
      <c r="E26" s="74"/>
      <c r="F26" s="98">
        <f t="shared" si="0"/>
        <v>0</v>
      </c>
    </row>
    <row r="27" spans="1:7" x14ac:dyDescent="0.2">
      <c r="A27" s="79"/>
      <c r="B27" s="80" t="s">
        <v>449</v>
      </c>
      <c r="C27" s="79" t="s">
        <v>450</v>
      </c>
      <c r="D27" s="79" t="s">
        <v>451</v>
      </c>
      <c r="E27" s="78"/>
      <c r="F27" s="79" t="s">
        <v>452</v>
      </c>
      <c r="G27" s="77"/>
    </row>
    <row r="28" spans="1:7" x14ac:dyDescent="0.2">
      <c r="A28" s="73" t="s">
        <v>453</v>
      </c>
      <c r="B28" s="73" t="s">
        <v>454</v>
      </c>
      <c r="C28" s="95">
        <v>42987</v>
      </c>
      <c r="D28" s="95" t="s">
        <v>1</v>
      </c>
      <c r="F28" s="162">
        <f>IF(AND(C28="[For completion]",D28="[For completion]"),"[For completion]",SUM(C28:D28))</f>
        <v>42987</v>
      </c>
    </row>
    <row r="29" spans="1:7" x14ac:dyDescent="0.2">
      <c r="A29" s="73" t="s">
        <v>455</v>
      </c>
      <c r="B29" s="76" t="s">
        <v>456</v>
      </c>
      <c r="C29" s="95">
        <v>24157</v>
      </c>
      <c r="D29" s="95" t="s">
        <v>1</v>
      </c>
      <c r="F29" s="162">
        <f>IF(AND(C29="[For completion]",D29="[For completion]"),"[For completion]",SUM(C29:D29))</f>
        <v>24157</v>
      </c>
    </row>
    <row r="30" spans="1:7" x14ac:dyDescent="0.2">
      <c r="A30" s="73" t="s">
        <v>457</v>
      </c>
      <c r="B30" s="76" t="s">
        <v>458</v>
      </c>
      <c r="C30" s="95">
        <v>0</v>
      </c>
      <c r="D30" s="95">
        <v>0</v>
      </c>
      <c r="F30" s="162">
        <f>IF(AND(C30="[For completion]",D30="[For completion]"),"[For completion]",SUM(C30:D30))</f>
        <v>0</v>
      </c>
    </row>
    <row r="31" spans="1:7" x14ac:dyDescent="0.2">
      <c r="A31" s="73" t="s">
        <v>459</v>
      </c>
      <c r="B31" s="76"/>
    </row>
    <row r="32" spans="1:7" x14ac:dyDescent="0.2">
      <c r="A32" s="73" t="s">
        <v>460</v>
      </c>
      <c r="B32" s="76"/>
    </row>
    <row r="33" spans="1:7" x14ac:dyDescent="0.2">
      <c r="A33" s="73" t="s">
        <v>461</v>
      </c>
      <c r="B33" s="76"/>
    </row>
    <row r="34" spans="1:7" x14ac:dyDescent="0.2">
      <c r="A34" s="73" t="s">
        <v>462</v>
      </c>
      <c r="B34" s="76"/>
    </row>
    <row r="35" spans="1:7" x14ac:dyDescent="0.2">
      <c r="A35" s="79"/>
      <c r="B35" s="80" t="s">
        <v>463</v>
      </c>
      <c r="C35" s="79" t="s">
        <v>464</v>
      </c>
      <c r="D35" s="79" t="s">
        <v>465</v>
      </c>
      <c r="E35" s="78"/>
      <c r="F35" s="77" t="s">
        <v>430</v>
      </c>
      <c r="G35" s="77"/>
    </row>
    <row r="36" spans="1:7" x14ac:dyDescent="0.2">
      <c r="A36" s="73" t="s">
        <v>466</v>
      </c>
      <c r="B36" s="73" t="s">
        <v>467</v>
      </c>
      <c r="C36" s="158">
        <v>8.04947735749224E-3</v>
      </c>
      <c r="D36" s="158" t="s">
        <v>61</v>
      </c>
      <c r="E36" s="128"/>
      <c r="F36" s="158">
        <v>8.04947735749224E-3</v>
      </c>
    </row>
    <row r="37" spans="1:7" x14ac:dyDescent="0.2">
      <c r="A37" s="73" t="s">
        <v>468</v>
      </c>
      <c r="C37" s="145"/>
      <c r="D37" s="145"/>
      <c r="E37" s="128"/>
      <c r="F37" s="145"/>
    </row>
    <row r="38" spans="1:7" x14ac:dyDescent="0.2">
      <c r="A38" s="73" t="s">
        <v>469</v>
      </c>
      <c r="C38" s="145"/>
      <c r="D38" s="145"/>
      <c r="E38" s="128"/>
      <c r="F38" s="145"/>
    </row>
    <row r="39" spans="1:7" x14ac:dyDescent="0.2">
      <c r="A39" s="73" t="s">
        <v>470</v>
      </c>
      <c r="C39" s="145"/>
      <c r="D39" s="145"/>
      <c r="E39" s="128"/>
      <c r="F39" s="145"/>
    </row>
    <row r="40" spans="1:7" x14ac:dyDescent="0.2">
      <c r="A40" s="73" t="s">
        <v>471</v>
      </c>
      <c r="C40" s="145"/>
      <c r="D40" s="145"/>
      <c r="E40" s="128"/>
      <c r="F40" s="145"/>
    </row>
    <row r="41" spans="1:7" x14ac:dyDescent="0.2">
      <c r="A41" s="73" t="s">
        <v>472</v>
      </c>
      <c r="C41" s="145"/>
      <c r="D41" s="145"/>
      <c r="E41" s="128"/>
      <c r="F41" s="145"/>
    </row>
    <row r="42" spans="1:7" x14ac:dyDescent="0.2">
      <c r="A42" s="73" t="s">
        <v>473</v>
      </c>
      <c r="C42" s="145"/>
      <c r="D42" s="145"/>
      <c r="E42" s="128"/>
      <c r="F42" s="145"/>
    </row>
    <row r="43" spans="1:7" x14ac:dyDescent="0.2">
      <c r="A43" s="79"/>
      <c r="B43" s="80" t="s">
        <v>474</v>
      </c>
      <c r="C43" s="79" t="s">
        <v>464</v>
      </c>
      <c r="D43" s="79" t="s">
        <v>465</v>
      </c>
      <c r="E43" s="78"/>
      <c r="F43" s="77" t="s">
        <v>430</v>
      </c>
      <c r="G43" s="77"/>
    </row>
    <row r="44" spans="1:7" x14ac:dyDescent="0.2">
      <c r="A44" s="73" t="s">
        <v>475</v>
      </c>
      <c r="B44" s="160" t="s">
        <v>476</v>
      </c>
      <c r="C44" s="161" t="s">
        <v>142</v>
      </c>
      <c r="D44" s="161" t="s">
        <v>61</v>
      </c>
      <c r="E44" s="145"/>
      <c r="F44" s="161">
        <f>SUM(F45:F71)</f>
        <v>0</v>
      </c>
      <c r="G44" s="73"/>
    </row>
    <row r="45" spans="1:7" x14ac:dyDescent="0.2">
      <c r="A45" s="73" t="s">
        <v>477</v>
      </c>
      <c r="B45" s="73" t="s">
        <v>478</v>
      </c>
      <c r="C45" s="158">
        <v>0</v>
      </c>
      <c r="D45" s="158">
        <v>0</v>
      </c>
      <c r="E45" s="128"/>
      <c r="F45" s="158">
        <v>0</v>
      </c>
      <c r="G45" s="73"/>
    </row>
    <row r="46" spans="1:7" x14ac:dyDescent="0.2">
      <c r="A46" s="73" t="s">
        <v>479</v>
      </c>
      <c r="B46" s="73" t="s">
        <v>10</v>
      </c>
      <c r="C46" s="158" t="s">
        <v>142</v>
      </c>
      <c r="D46" s="158" t="s">
        <v>61</v>
      </c>
      <c r="E46" s="128"/>
      <c r="F46" s="158" t="s">
        <v>142</v>
      </c>
      <c r="G46" s="73"/>
    </row>
    <row r="47" spans="1:7" x14ac:dyDescent="0.2">
      <c r="A47" s="73" t="s">
        <v>480</v>
      </c>
      <c r="B47" s="73" t="s">
        <v>481</v>
      </c>
      <c r="C47" s="158">
        <v>0</v>
      </c>
      <c r="D47" s="158">
        <v>0</v>
      </c>
      <c r="E47" s="128"/>
      <c r="F47" s="158">
        <v>0</v>
      </c>
      <c r="G47" s="73"/>
    </row>
    <row r="48" spans="1:7" x14ac:dyDescent="0.2">
      <c r="A48" s="73" t="s">
        <v>482</v>
      </c>
      <c r="B48" s="73" t="s">
        <v>483</v>
      </c>
      <c r="C48" s="158">
        <v>0</v>
      </c>
      <c r="D48" s="158">
        <v>0</v>
      </c>
      <c r="E48" s="128"/>
      <c r="F48" s="158">
        <v>0</v>
      </c>
      <c r="G48" s="73"/>
    </row>
    <row r="49" spans="1:7" x14ac:dyDescent="0.2">
      <c r="A49" s="73" t="s">
        <v>484</v>
      </c>
      <c r="B49" s="73" t="s">
        <v>485</v>
      </c>
      <c r="C49" s="158">
        <v>0</v>
      </c>
      <c r="D49" s="158">
        <v>0</v>
      </c>
      <c r="E49" s="128"/>
      <c r="F49" s="158">
        <v>0</v>
      </c>
      <c r="G49" s="73"/>
    </row>
    <row r="50" spans="1:7" x14ac:dyDescent="0.2">
      <c r="A50" s="73" t="s">
        <v>486</v>
      </c>
      <c r="B50" s="73" t="s">
        <v>1692</v>
      </c>
      <c r="C50" s="158">
        <v>0</v>
      </c>
      <c r="D50" s="158">
        <v>0</v>
      </c>
      <c r="E50" s="128"/>
      <c r="F50" s="158">
        <v>0</v>
      </c>
      <c r="G50" s="73"/>
    </row>
    <row r="51" spans="1:7" x14ac:dyDescent="0.2">
      <c r="A51" s="73" t="s">
        <v>487</v>
      </c>
      <c r="B51" s="73" t="s">
        <v>488</v>
      </c>
      <c r="C51" s="158">
        <v>0</v>
      </c>
      <c r="D51" s="158">
        <v>0</v>
      </c>
      <c r="E51" s="128"/>
      <c r="F51" s="158">
        <v>0</v>
      </c>
      <c r="G51" s="73"/>
    </row>
    <row r="52" spans="1:7" x14ac:dyDescent="0.2">
      <c r="A52" s="73" t="s">
        <v>489</v>
      </c>
      <c r="B52" s="73" t="s">
        <v>490</v>
      </c>
      <c r="C52" s="158">
        <v>0</v>
      </c>
      <c r="D52" s="158">
        <v>0</v>
      </c>
      <c r="E52" s="128"/>
      <c r="F52" s="158">
        <v>0</v>
      </c>
      <c r="G52" s="73"/>
    </row>
    <row r="53" spans="1:7" x14ac:dyDescent="0.2">
      <c r="A53" s="73" t="s">
        <v>491</v>
      </c>
      <c r="B53" s="73" t="s">
        <v>492</v>
      </c>
      <c r="C53" s="158">
        <v>0</v>
      </c>
      <c r="D53" s="158">
        <v>0</v>
      </c>
      <c r="E53" s="128"/>
      <c r="F53" s="158">
        <v>0</v>
      </c>
      <c r="G53" s="73"/>
    </row>
    <row r="54" spans="1:7" x14ac:dyDescent="0.2">
      <c r="A54" s="73" t="s">
        <v>493</v>
      </c>
      <c r="B54" s="73" t="s">
        <v>494</v>
      </c>
      <c r="C54" s="158">
        <v>0</v>
      </c>
      <c r="D54" s="158">
        <v>0</v>
      </c>
      <c r="E54" s="128"/>
      <c r="F54" s="158">
        <v>0</v>
      </c>
      <c r="G54" s="73"/>
    </row>
    <row r="55" spans="1:7" x14ac:dyDescent="0.2">
      <c r="A55" s="73" t="s">
        <v>495</v>
      </c>
      <c r="B55" s="73" t="s">
        <v>496</v>
      </c>
      <c r="C55" s="158">
        <v>0</v>
      </c>
      <c r="D55" s="158">
        <v>0</v>
      </c>
      <c r="E55" s="128"/>
      <c r="F55" s="158">
        <v>0</v>
      </c>
      <c r="G55" s="73"/>
    </row>
    <row r="56" spans="1:7" x14ac:dyDescent="0.2">
      <c r="A56" s="73" t="s">
        <v>497</v>
      </c>
      <c r="B56" s="73" t="s">
        <v>498</v>
      </c>
      <c r="C56" s="158">
        <v>0</v>
      </c>
      <c r="D56" s="158">
        <v>0</v>
      </c>
      <c r="E56" s="128"/>
      <c r="F56" s="158">
        <v>0</v>
      </c>
      <c r="G56" s="73"/>
    </row>
    <row r="57" spans="1:7" x14ac:dyDescent="0.2">
      <c r="A57" s="73" t="s">
        <v>499</v>
      </c>
      <c r="B57" s="73" t="s">
        <v>500</v>
      </c>
      <c r="C57" s="158">
        <v>0</v>
      </c>
      <c r="D57" s="158">
        <v>0</v>
      </c>
      <c r="E57" s="128"/>
      <c r="F57" s="158">
        <v>0</v>
      </c>
      <c r="G57" s="73"/>
    </row>
    <row r="58" spans="1:7" x14ac:dyDescent="0.2">
      <c r="A58" s="73" t="s">
        <v>501</v>
      </c>
      <c r="B58" s="73" t="s">
        <v>502</v>
      </c>
      <c r="C58" s="158">
        <v>0</v>
      </c>
      <c r="D58" s="158">
        <v>0</v>
      </c>
      <c r="E58" s="128"/>
      <c r="F58" s="158">
        <v>0</v>
      </c>
      <c r="G58" s="73"/>
    </row>
    <row r="59" spans="1:7" x14ac:dyDescent="0.2">
      <c r="A59" s="73" t="s">
        <v>503</v>
      </c>
      <c r="B59" s="73" t="s">
        <v>504</v>
      </c>
      <c r="C59" s="158">
        <v>0</v>
      </c>
      <c r="D59" s="158">
        <v>0</v>
      </c>
      <c r="E59" s="128"/>
      <c r="F59" s="158">
        <v>0</v>
      </c>
      <c r="G59" s="73"/>
    </row>
    <row r="60" spans="1:7" x14ac:dyDescent="0.2">
      <c r="A60" s="73" t="s">
        <v>505</v>
      </c>
      <c r="B60" s="73" t="s">
        <v>506</v>
      </c>
      <c r="C60" s="158">
        <v>0</v>
      </c>
      <c r="D60" s="158">
        <v>0</v>
      </c>
      <c r="E60" s="128"/>
      <c r="F60" s="158">
        <v>0</v>
      </c>
      <c r="G60" s="73"/>
    </row>
    <row r="61" spans="1:7" x14ac:dyDescent="0.2">
      <c r="A61" s="73" t="s">
        <v>507</v>
      </c>
      <c r="B61" s="73" t="s">
        <v>508</v>
      </c>
      <c r="C61" s="158">
        <v>0</v>
      </c>
      <c r="D61" s="158">
        <v>0</v>
      </c>
      <c r="E61" s="128"/>
      <c r="F61" s="158">
        <v>0</v>
      </c>
      <c r="G61" s="73"/>
    </row>
    <row r="62" spans="1:7" x14ac:dyDescent="0.2">
      <c r="A62" s="73" t="s">
        <v>509</v>
      </c>
      <c r="B62" s="73" t="s">
        <v>510</v>
      </c>
      <c r="C62" s="158">
        <v>0</v>
      </c>
      <c r="D62" s="158">
        <v>0</v>
      </c>
      <c r="E62" s="128"/>
      <c r="F62" s="158">
        <v>0</v>
      </c>
      <c r="G62" s="73"/>
    </row>
    <row r="63" spans="1:7" x14ac:dyDescent="0.2">
      <c r="A63" s="73" t="s">
        <v>511</v>
      </c>
      <c r="B63" s="73" t="s">
        <v>512</v>
      </c>
      <c r="C63" s="158">
        <v>0</v>
      </c>
      <c r="D63" s="158">
        <v>0</v>
      </c>
      <c r="E63" s="128"/>
      <c r="F63" s="158">
        <v>0</v>
      </c>
      <c r="G63" s="73"/>
    </row>
    <row r="64" spans="1:7" x14ac:dyDescent="0.2">
      <c r="A64" s="73" t="s">
        <v>513</v>
      </c>
      <c r="B64" s="73" t="s">
        <v>514</v>
      </c>
      <c r="C64" s="158">
        <v>0</v>
      </c>
      <c r="D64" s="158">
        <v>0</v>
      </c>
      <c r="E64" s="128"/>
      <c r="F64" s="158">
        <v>0</v>
      </c>
      <c r="G64" s="73"/>
    </row>
    <row r="65" spans="1:7" x14ac:dyDescent="0.2">
      <c r="A65" s="73" t="s">
        <v>515</v>
      </c>
      <c r="B65" s="73" t="s">
        <v>516</v>
      </c>
      <c r="C65" s="158">
        <v>0</v>
      </c>
      <c r="D65" s="158">
        <v>0</v>
      </c>
      <c r="E65" s="128"/>
      <c r="F65" s="158">
        <v>0</v>
      </c>
      <c r="G65" s="73"/>
    </row>
    <row r="66" spans="1:7" x14ac:dyDescent="0.2">
      <c r="A66" s="73" t="s">
        <v>517</v>
      </c>
      <c r="B66" s="73" t="s">
        <v>518</v>
      </c>
      <c r="C66" s="158">
        <v>0</v>
      </c>
      <c r="D66" s="158">
        <v>0</v>
      </c>
      <c r="E66" s="128"/>
      <c r="F66" s="158">
        <v>0</v>
      </c>
      <c r="G66" s="73"/>
    </row>
    <row r="67" spans="1:7" x14ac:dyDescent="0.2">
      <c r="A67" s="73" t="s">
        <v>519</v>
      </c>
      <c r="B67" s="73" t="s">
        <v>520</v>
      </c>
      <c r="C67" s="158">
        <v>0</v>
      </c>
      <c r="D67" s="158">
        <v>0</v>
      </c>
      <c r="E67" s="128"/>
      <c r="F67" s="158">
        <v>0</v>
      </c>
      <c r="G67" s="73"/>
    </row>
    <row r="68" spans="1:7" x14ac:dyDescent="0.2">
      <c r="A68" s="73" t="s">
        <v>521</v>
      </c>
      <c r="B68" s="73" t="s">
        <v>522</v>
      </c>
      <c r="C68" s="158">
        <v>0</v>
      </c>
      <c r="D68" s="158">
        <v>0</v>
      </c>
      <c r="E68" s="128"/>
      <c r="F68" s="158">
        <v>0</v>
      </c>
      <c r="G68" s="73"/>
    </row>
    <row r="69" spans="1:7" x14ac:dyDescent="0.2">
      <c r="A69" s="73" t="s">
        <v>523</v>
      </c>
      <c r="B69" s="73" t="s">
        <v>524</v>
      </c>
      <c r="C69" s="158">
        <v>0</v>
      </c>
      <c r="D69" s="158">
        <v>0</v>
      </c>
      <c r="E69" s="128"/>
      <c r="F69" s="158">
        <v>0</v>
      </c>
      <c r="G69" s="73"/>
    </row>
    <row r="70" spans="1:7" x14ac:dyDescent="0.2">
      <c r="A70" s="73" t="s">
        <v>525</v>
      </c>
      <c r="B70" s="73" t="s">
        <v>526</v>
      </c>
      <c r="C70" s="158">
        <v>0</v>
      </c>
      <c r="D70" s="158">
        <v>0</v>
      </c>
      <c r="E70" s="128"/>
      <c r="F70" s="158">
        <v>0</v>
      </c>
      <c r="G70" s="73"/>
    </row>
    <row r="71" spans="1:7" x14ac:dyDescent="0.2">
      <c r="A71" s="73" t="s">
        <v>527</v>
      </c>
      <c r="B71" s="73" t="s">
        <v>528</v>
      </c>
      <c r="C71" s="158">
        <v>0</v>
      </c>
      <c r="D71" s="158">
        <v>0</v>
      </c>
      <c r="E71" s="128"/>
      <c r="F71" s="158">
        <v>0</v>
      </c>
      <c r="G71" s="73"/>
    </row>
    <row r="72" spans="1:7" x14ac:dyDescent="0.2">
      <c r="A72" s="73" t="s">
        <v>529</v>
      </c>
      <c r="B72" s="160" t="s">
        <v>259</v>
      </c>
      <c r="C72" s="161" t="s">
        <v>61</v>
      </c>
      <c r="D72" s="158" t="s">
        <v>61</v>
      </c>
      <c r="E72" s="145"/>
      <c r="F72" s="158" t="s">
        <v>61</v>
      </c>
      <c r="G72" s="73"/>
    </row>
    <row r="73" spans="1:7" x14ac:dyDescent="0.2">
      <c r="A73" s="73" t="s">
        <v>530</v>
      </c>
      <c r="B73" s="73" t="s">
        <v>531</v>
      </c>
      <c r="C73" s="158">
        <v>0</v>
      </c>
      <c r="D73" s="158">
        <v>0</v>
      </c>
      <c r="E73" s="145"/>
      <c r="F73" s="158">
        <v>0</v>
      </c>
      <c r="G73" s="73"/>
    </row>
    <row r="74" spans="1:7" x14ac:dyDescent="0.2">
      <c r="A74" s="73" t="s">
        <v>532</v>
      </c>
      <c r="B74" s="73" t="s">
        <v>533</v>
      </c>
      <c r="C74" s="158">
        <v>0</v>
      </c>
      <c r="D74" s="158">
        <v>0</v>
      </c>
      <c r="E74" s="145"/>
      <c r="F74" s="158">
        <v>0</v>
      </c>
      <c r="G74" s="73"/>
    </row>
    <row r="75" spans="1:7" x14ac:dyDescent="0.2">
      <c r="A75" s="73" t="s">
        <v>534</v>
      </c>
      <c r="B75" s="73" t="s">
        <v>535</v>
      </c>
      <c r="C75" s="158">
        <v>0</v>
      </c>
      <c r="D75" s="158">
        <v>0</v>
      </c>
      <c r="E75" s="145"/>
      <c r="F75" s="158">
        <v>0</v>
      </c>
      <c r="G75" s="73"/>
    </row>
    <row r="76" spans="1:7" x14ac:dyDescent="0.2">
      <c r="A76" s="73" t="s">
        <v>536</v>
      </c>
      <c r="B76" s="160" t="s">
        <v>67</v>
      </c>
      <c r="C76" s="159" t="s">
        <v>61</v>
      </c>
      <c r="D76" s="158" t="s">
        <v>61</v>
      </c>
      <c r="E76" s="145"/>
      <c r="F76" s="158" t="s">
        <v>61</v>
      </c>
      <c r="G76" s="73"/>
    </row>
    <row r="77" spans="1:7" x14ac:dyDescent="0.2">
      <c r="A77" s="73" t="s">
        <v>537</v>
      </c>
      <c r="B77" s="93" t="s">
        <v>261</v>
      </c>
      <c r="C77" s="158">
        <v>0</v>
      </c>
      <c r="D77" s="158">
        <v>0</v>
      </c>
      <c r="E77" s="145"/>
      <c r="F77" s="158">
        <v>0</v>
      </c>
      <c r="G77" s="73"/>
    </row>
    <row r="78" spans="1:7" x14ac:dyDescent="0.2">
      <c r="A78" s="73" t="s">
        <v>538</v>
      </c>
      <c r="B78" s="73" t="s">
        <v>539</v>
      </c>
      <c r="C78" s="158">
        <v>0</v>
      </c>
      <c r="D78" s="158">
        <v>0</v>
      </c>
      <c r="E78" s="145"/>
      <c r="F78" s="158">
        <v>0</v>
      </c>
      <c r="G78" s="73"/>
    </row>
    <row r="79" spans="1:7" x14ac:dyDescent="0.2">
      <c r="A79" s="73" t="s">
        <v>540</v>
      </c>
      <c r="B79" s="93" t="s">
        <v>263</v>
      </c>
      <c r="C79" s="158">
        <v>0</v>
      </c>
      <c r="D79" s="158">
        <v>0</v>
      </c>
      <c r="E79" s="145"/>
      <c r="F79" s="158">
        <v>0</v>
      </c>
      <c r="G79" s="73"/>
    </row>
    <row r="80" spans="1:7" x14ac:dyDescent="0.2">
      <c r="A80" s="73" t="s">
        <v>541</v>
      </c>
      <c r="B80" s="93" t="s">
        <v>265</v>
      </c>
      <c r="C80" s="158">
        <v>0</v>
      </c>
      <c r="D80" s="158">
        <v>0</v>
      </c>
      <c r="E80" s="145"/>
      <c r="F80" s="158">
        <v>0</v>
      </c>
      <c r="G80" s="73"/>
    </row>
    <row r="81" spans="1:7" x14ac:dyDescent="0.2">
      <c r="A81" s="73" t="s">
        <v>542</v>
      </c>
      <c r="B81" s="93" t="s">
        <v>267</v>
      </c>
      <c r="C81" s="158">
        <v>0</v>
      </c>
      <c r="D81" s="158">
        <v>0</v>
      </c>
      <c r="E81" s="145"/>
      <c r="F81" s="158">
        <v>0</v>
      </c>
      <c r="G81" s="73"/>
    </row>
    <row r="82" spans="1:7" x14ac:dyDescent="0.2">
      <c r="A82" s="73" t="s">
        <v>543</v>
      </c>
      <c r="B82" s="93" t="s">
        <v>269</v>
      </c>
      <c r="C82" s="158">
        <v>0</v>
      </c>
      <c r="D82" s="158">
        <v>0</v>
      </c>
      <c r="E82" s="145"/>
      <c r="F82" s="158">
        <v>0</v>
      </c>
      <c r="G82" s="73"/>
    </row>
    <row r="83" spans="1:7" x14ac:dyDescent="0.2">
      <c r="A83" s="73" t="s">
        <v>544</v>
      </c>
      <c r="B83" s="93" t="s">
        <v>271</v>
      </c>
      <c r="C83" s="158">
        <v>0</v>
      </c>
      <c r="D83" s="158">
        <v>0</v>
      </c>
      <c r="E83" s="145"/>
      <c r="F83" s="158">
        <v>0</v>
      </c>
      <c r="G83" s="73"/>
    </row>
    <row r="84" spans="1:7" x14ac:dyDescent="0.2">
      <c r="A84" s="73" t="s">
        <v>545</v>
      </c>
      <c r="B84" s="93" t="s">
        <v>273</v>
      </c>
      <c r="C84" s="158">
        <v>0</v>
      </c>
      <c r="D84" s="158">
        <v>0</v>
      </c>
      <c r="E84" s="145"/>
      <c r="F84" s="158">
        <v>0</v>
      </c>
      <c r="G84" s="73"/>
    </row>
    <row r="85" spans="1:7" x14ac:dyDescent="0.2">
      <c r="A85" s="73" t="s">
        <v>546</v>
      </c>
      <c r="B85" s="93" t="s">
        <v>275</v>
      </c>
      <c r="C85" s="158">
        <v>0</v>
      </c>
      <c r="D85" s="158">
        <v>0</v>
      </c>
      <c r="E85" s="145"/>
      <c r="F85" s="158">
        <v>0</v>
      </c>
      <c r="G85" s="73"/>
    </row>
    <row r="86" spans="1:7" x14ac:dyDescent="0.2">
      <c r="A86" s="73" t="s">
        <v>547</v>
      </c>
      <c r="B86" s="93" t="s">
        <v>277</v>
      </c>
      <c r="C86" s="158">
        <v>0</v>
      </c>
      <c r="D86" s="158">
        <v>0</v>
      </c>
      <c r="E86" s="145"/>
      <c r="F86" s="158">
        <v>0</v>
      </c>
      <c r="G86" s="73"/>
    </row>
    <row r="87" spans="1:7" x14ac:dyDescent="0.2">
      <c r="A87" s="73" t="s">
        <v>548</v>
      </c>
      <c r="B87" s="93" t="s">
        <v>67</v>
      </c>
      <c r="C87" s="158">
        <v>0</v>
      </c>
      <c r="D87" s="158">
        <v>0</v>
      </c>
      <c r="E87" s="145"/>
      <c r="F87" s="158">
        <v>0</v>
      </c>
      <c r="G87" s="73"/>
    </row>
    <row r="88" spans="1:7" x14ac:dyDescent="0.2">
      <c r="A88" s="73" t="s">
        <v>549</v>
      </c>
      <c r="B88" s="75" t="s">
        <v>172</v>
      </c>
      <c r="C88" s="145"/>
      <c r="D88" s="145"/>
      <c r="E88" s="145"/>
      <c r="F88" s="145"/>
      <c r="G88" s="73"/>
    </row>
    <row r="89" spans="1:7" x14ac:dyDescent="0.2">
      <c r="A89" s="73" t="s">
        <v>550</v>
      </c>
      <c r="B89" s="75" t="s">
        <v>172</v>
      </c>
      <c r="C89" s="145"/>
      <c r="D89" s="145"/>
      <c r="E89" s="145"/>
      <c r="F89" s="145"/>
      <c r="G89" s="73"/>
    </row>
    <row r="90" spans="1:7" x14ac:dyDescent="0.2">
      <c r="A90" s="73" t="s">
        <v>551</v>
      </c>
      <c r="B90" s="75" t="s">
        <v>172</v>
      </c>
      <c r="C90" s="145"/>
      <c r="D90" s="145"/>
      <c r="E90" s="145"/>
      <c r="F90" s="145"/>
      <c r="G90" s="73"/>
    </row>
    <row r="91" spans="1:7" x14ac:dyDescent="0.2">
      <c r="A91" s="73" t="s">
        <v>552</v>
      </c>
      <c r="B91" s="75" t="s">
        <v>172</v>
      </c>
      <c r="C91" s="145"/>
      <c r="D91" s="145"/>
      <c r="E91" s="145"/>
      <c r="F91" s="145"/>
      <c r="G91" s="73"/>
    </row>
    <row r="92" spans="1:7" x14ac:dyDescent="0.2">
      <c r="A92" s="73" t="s">
        <v>553</v>
      </c>
      <c r="B92" s="75" t="s">
        <v>172</v>
      </c>
      <c r="C92" s="145"/>
      <c r="D92" s="145"/>
      <c r="E92" s="145"/>
      <c r="F92" s="145"/>
      <c r="G92" s="73"/>
    </row>
    <row r="93" spans="1:7" x14ac:dyDescent="0.2">
      <c r="A93" s="73" t="s">
        <v>554</v>
      </c>
      <c r="B93" s="75" t="s">
        <v>172</v>
      </c>
      <c r="C93" s="145"/>
      <c r="D93" s="145"/>
      <c r="E93" s="145"/>
      <c r="F93" s="145"/>
      <c r="G93" s="73"/>
    </row>
    <row r="94" spans="1:7" x14ac:dyDescent="0.2">
      <c r="A94" s="73" t="s">
        <v>555</v>
      </c>
      <c r="B94" s="75" t="s">
        <v>172</v>
      </c>
      <c r="C94" s="145"/>
      <c r="D94" s="145"/>
      <c r="E94" s="145"/>
      <c r="F94" s="145"/>
      <c r="G94" s="73"/>
    </row>
    <row r="95" spans="1:7" x14ac:dyDescent="0.2">
      <c r="A95" s="73" t="s">
        <v>556</v>
      </c>
      <c r="B95" s="75" t="s">
        <v>172</v>
      </c>
      <c r="C95" s="145"/>
      <c r="D95" s="145"/>
      <c r="E95" s="145"/>
      <c r="F95" s="145"/>
      <c r="G95" s="73"/>
    </row>
    <row r="96" spans="1:7" x14ac:dyDescent="0.2">
      <c r="A96" s="73" t="s">
        <v>557</v>
      </c>
      <c r="B96" s="75" t="s">
        <v>172</v>
      </c>
      <c r="C96" s="145"/>
      <c r="D96" s="145"/>
      <c r="E96" s="145"/>
      <c r="F96" s="145"/>
      <c r="G96" s="73"/>
    </row>
    <row r="97" spans="1:7" x14ac:dyDescent="0.2">
      <c r="A97" s="73" t="s">
        <v>558</v>
      </c>
      <c r="B97" s="75" t="s">
        <v>172</v>
      </c>
      <c r="C97" s="145"/>
      <c r="D97" s="145"/>
      <c r="E97" s="145"/>
      <c r="F97" s="145"/>
      <c r="G97" s="73"/>
    </row>
    <row r="98" spans="1:7" x14ac:dyDescent="0.2">
      <c r="A98" s="79"/>
      <c r="B98" s="117" t="s">
        <v>1691</v>
      </c>
      <c r="C98" s="79" t="s">
        <v>464</v>
      </c>
      <c r="D98" s="79" t="s">
        <v>465</v>
      </c>
      <c r="E98" s="78"/>
      <c r="F98" s="77" t="s">
        <v>430</v>
      </c>
      <c r="G98" s="77"/>
    </row>
    <row r="99" spans="1:7" x14ac:dyDescent="0.2">
      <c r="A99" s="73" t="s">
        <v>559</v>
      </c>
      <c r="B99" s="145" t="s">
        <v>560</v>
      </c>
      <c r="C99" s="158">
        <v>0.16592741219104901</v>
      </c>
      <c r="D99" s="158">
        <v>0</v>
      </c>
      <c r="E99" s="145"/>
      <c r="F99" s="145">
        <f t="shared" ref="F99:F110" si="1">SUM(C99:D99)</f>
        <v>0.16592741219104901</v>
      </c>
      <c r="G99" s="73"/>
    </row>
    <row r="100" spans="1:7" x14ac:dyDescent="0.2">
      <c r="A100" s="73" t="s">
        <v>561</v>
      </c>
      <c r="B100" s="145" t="s">
        <v>562</v>
      </c>
      <c r="C100" s="158">
        <v>0.13596145650672301</v>
      </c>
      <c r="D100" s="158">
        <v>0</v>
      </c>
      <c r="E100" s="145"/>
      <c r="F100" s="145">
        <f t="shared" si="1"/>
        <v>0.13596145650672301</v>
      </c>
      <c r="G100" s="73"/>
    </row>
    <row r="101" spans="1:7" x14ac:dyDescent="0.2">
      <c r="A101" s="73" t="s">
        <v>563</v>
      </c>
      <c r="B101" s="145" t="s">
        <v>564</v>
      </c>
      <c r="C101" s="158">
        <v>0.15153609572715501</v>
      </c>
      <c r="D101" s="158">
        <v>0</v>
      </c>
      <c r="E101" s="145"/>
      <c r="F101" s="145">
        <f t="shared" si="1"/>
        <v>0.15153609572715501</v>
      </c>
      <c r="G101" s="73"/>
    </row>
    <row r="102" spans="1:7" x14ac:dyDescent="0.2">
      <c r="A102" s="73" t="s">
        <v>565</v>
      </c>
      <c r="B102" s="145" t="s">
        <v>566</v>
      </c>
      <c r="C102" s="158">
        <v>0.10420573519030001</v>
      </c>
      <c r="D102" s="158">
        <v>0</v>
      </c>
      <c r="E102" s="145"/>
      <c r="F102" s="145">
        <f t="shared" si="1"/>
        <v>0.10420573519030001</v>
      </c>
      <c r="G102" s="73"/>
    </row>
    <row r="103" spans="1:7" x14ac:dyDescent="0.2">
      <c r="A103" s="73" t="s">
        <v>567</v>
      </c>
      <c r="B103" s="145" t="s">
        <v>568</v>
      </c>
      <c r="C103" s="158">
        <v>0.110502604821225</v>
      </c>
      <c r="D103" s="158">
        <v>0</v>
      </c>
      <c r="E103" s="145"/>
      <c r="F103" s="145">
        <f t="shared" si="1"/>
        <v>0.110502604821225</v>
      </c>
      <c r="G103" s="73"/>
    </row>
    <row r="104" spans="1:7" x14ac:dyDescent="0.2">
      <c r="A104" s="73" t="s">
        <v>569</v>
      </c>
      <c r="B104" s="145" t="s">
        <v>570</v>
      </c>
      <c r="C104" s="158">
        <v>6.8563309754358703E-2</v>
      </c>
      <c r="D104" s="158">
        <v>0</v>
      </c>
      <c r="E104" s="145"/>
      <c r="F104" s="145">
        <f t="shared" si="1"/>
        <v>6.8563309754358703E-2</v>
      </c>
      <c r="G104" s="73"/>
    </row>
    <row r="105" spans="1:7" x14ac:dyDescent="0.2">
      <c r="A105" s="73" t="s">
        <v>571</v>
      </c>
      <c r="B105" s="145" t="s">
        <v>572</v>
      </c>
      <c r="C105" s="158">
        <v>7.8973838987087402E-2</v>
      </c>
      <c r="D105" s="158">
        <v>0</v>
      </c>
      <c r="E105" s="145"/>
      <c r="F105" s="145">
        <f t="shared" si="1"/>
        <v>7.8973838987087402E-2</v>
      </c>
      <c r="G105" s="73"/>
    </row>
    <row r="106" spans="1:7" x14ac:dyDescent="0.2">
      <c r="A106" s="73" t="s">
        <v>573</v>
      </c>
      <c r="B106" s="145" t="s">
        <v>574</v>
      </c>
      <c r="C106" s="158">
        <v>6.2970573266054305E-2</v>
      </c>
      <c r="D106" s="158">
        <v>0</v>
      </c>
      <c r="E106" s="145"/>
      <c r="F106" s="145">
        <f t="shared" si="1"/>
        <v>6.2970573266054305E-2</v>
      </c>
      <c r="G106" s="73"/>
    </row>
    <row r="107" spans="1:7" x14ac:dyDescent="0.2">
      <c r="A107" s="73" t="s">
        <v>575</v>
      </c>
      <c r="B107" s="145" t="s">
        <v>576</v>
      </c>
      <c r="C107" s="158">
        <v>5.5035745824342397E-2</v>
      </c>
      <c r="D107" s="158">
        <v>0</v>
      </c>
      <c r="E107" s="145"/>
      <c r="F107" s="145">
        <f t="shared" si="1"/>
        <v>5.5035745824342397E-2</v>
      </c>
      <c r="G107" s="73"/>
    </row>
    <row r="108" spans="1:7" x14ac:dyDescent="0.2">
      <c r="A108" s="73" t="s">
        <v>577</v>
      </c>
      <c r="B108" s="145" t="s">
        <v>578</v>
      </c>
      <c r="C108" s="158">
        <v>3.8268436194288401E-2</v>
      </c>
      <c r="D108" s="158">
        <v>0</v>
      </c>
      <c r="E108" s="145"/>
      <c r="F108" s="145">
        <f t="shared" si="1"/>
        <v>3.8268436194288401E-2</v>
      </c>
      <c r="G108" s="73"/>
    </row>
    <row r="109" spans="1:7" x14ac:dyDescent="0.2">
      <c r="A109" s="73" t="s">
        <v>579</v>
      </c>
      <c r="B109" s="145" t="s">
        <v>512</v>
      </c>
      <c r="C109" s="158">
        <v>2.7005800065559402E-2</v>
      </c>
      <c r="D109" s="158">
        <v>0</v>
      </c>
      <c r="E109" s="145"/>
      <c r="F109" s="145">
        <f t="shared" si="1"/>
        <v>2.7005800065559402E-2</v>
      </c>
      <c r="G109" s="73"/>
    </row>
    <row r="110" spans="1:7" x14ac:dyDescent="0.2">
      <c r="A110" s="73" t="s">
        <v>580</v>
      </c>
      <c r="B110" s="145" t="s">
        <v>67</v>
      </c>
      <c r="C110" s="158">
        <v>1.04899147185823E-3</v>
      </c>
      <c r="D110" s="158">
        <v>0</v>
      </c>
      <c r="E110" s="145"/>
      <c r="F110" s="145">
        <f t="shared" si="1"/>
        <v>1.04899147185823E-3</v>
      </c>
      <c r="G110" s="73"/>
    </row>
    <row r="111" spans="1:7" x14ac:dyDescent="0.2">
      <c r="A111" s="73" t="s">
        <v>581</v>
      </c>
      <c r="B111" s="93" t="s">
        <v>582</v>
      </c>
      <c r="C111" s="145"/>
      <c r="D111" s="145"/>
      <c r="E111" s="145"/>
      <c r="F111" s="145"/>
      <c r="G111" s="73"/>
    </row>
    <row r="112" spans="1:7" x14ac:dyDescent="0.2">
      <c r="A112" s="73" t="s">
        <v>583</v>
      </c>
      <c r="B112" s="93" t="s">
        <v>582</v>
      </c>
      <c r="C112" s="145"/>
      <c r="D112" s="145"/>
      <c r="E112" s="145"/>
      <c r="F112" s="145"/>
      <c r="G112" s="73"/>
    </row>
    <row r="113" spans="1:7" x14ac:dyDescent="0.2">
      <c r="A113" s="73" t="s">
        <v>584</v>
      </c>
      <c r="B113" s="93" t="s">
        <v>582</v>
      </c>
      <c r="C113" s="145"/>
      <c r="D113" s="145"/>
      <c r="E113" s="145"/>
      <c r="F113" s="145"/>
      <c r="G113" s="73"/>
    </row>
    <row r="114" spans="1:7" x14ac:dyDescent="0.2">
      <c r="A114" s="73" t="s">
        <v>585</v>
      </c>
      <c r="B114" s="93" t="s">
        <v>582</v>
      </c>
      <c r="C114" s="145"/>
      <c r="D114" s="145"/>
      <c r="E114" s="145"/>
      <c r="F114" s="145"/>
      <c r="G114" s="73"/>
    </row>
    <row r="115" spans="1:7" x14ac:dyDescent="0.2">
      <c r="A115" s="73" t="s">
        <v>586</v>
      </c>
      <c r="B115" s="93" t="s">
        <v>582</v>
      </c>
      <c r="C115" s="145"/>
      <c r="D115" s="145"/>
      <c r="E115" s="145"/>
      <c r="F115" s="145"/>
      <c r="G115" s="73"/>
    </row>
    <row r="116" spans="1:7" x14ac:dyDescent="0.2">
      <c r="A116" s="73" t="s">
        <v>587</v>
      </c>
      <c r="B116" s="93" t="s">
        <v>582</v>
      </c>
      <c r="C116" s="145"/>
      <c r="D116" s="145"/>
      <c r="E116" s="145"/>
      <c r="F116" s="145"/>
      <c r="G116" s="73"/>
    </row>
    <row r="117" spans="1:7" x14ac:dyDescent="0.2">
      <c r="A117" s="73" t="s">
        <v>588</v>
      </c>
      <c r="B117" s="93" t="s">
        <v>582</v>
      </c>
      <c r="C117" s="145"/>
      <c r="D117" s="145"/>
      <c r="E117" s="145"/>
      <c r="F117" s="145"/>
      <c r="G117" s="73"/>
    </row>
    <row r="118" spans="1:7" x14ac:dyDescent="0.2">
      <c r="A118" s="73" t="s">
        <v>589</v>
      </c>
      <c r="B118" s="93" t="s">
        <v>582</v>
      </c>
      <c r="C118" s="145"/>
      <c r="D118" s="145"/>
      <c r="E118" s="145"/>
      <c r="F118" s="145"/>
      <c r="G118" s="73"/>
    </row>
    <row r="119" spans="1:7" x14ac:dyDescent="0.2">
      <c r="A119" s="73" t="s">
        <v>590</v>
      </c>
      <c r="B119" s="93" t="s">
        <v>582</v>
      </c>
      <c r="C119" s="145"/>
      <c r="D119" s="145"/>
      <c r="E119" s="145"/>
      <c r="F119" s="145"/>
      <c r="G119" s="73"/>
    </row>
    <row r="120" spans="1:7" x14ac:dyDescent="0.2">
      <c r="A120" s="73" t="s">
        <v>591</v>
      </c>
      <c r="B120" s="93" t="s">
        <v>582</v>
      </c>
      <c r="C120" s="145"/>
      <c r="D120" s="145"/>
      <c r="E120" s="145"/>
      <c r="F120" s="145"/>
      <c r="G120" s="73"/>
    </row>
    <row r="121" spans="1:7" x14ac:dyDescent="0.2">
      <c r="A121" s="73" t="s">
        <v>592</v>
      </c>
      <c r="B121" s="93" t="s">
        <v>582</v>
      </c>
      <c r="C121" s="145"/>
      <c r="D121" s="145"/>
      <c r="E121" s="145"/>
      <c r="F121" s="145"/>
      <c r="G121" s="73"/>
    </row>
    <row r="122" spans="1:7" x14ac:dyDescent="0.2">
      <c r="A122" s="73" t="s">
        <v>593</v>
      </c>
      <c r="B122" s="93" t="s">
        <v>582</v>
      </c>
      <c r="C122" s="145"/>
      <c r="D122" s="145"/>
      <c r="E122" s="145"/>
      <c r="F122" s="145"/>
      <c r="G122" s="73"/>
    </row>
    <row r="123" spans="1:7" x14ac:dyDescent="0.2">
      <c r="A123" s="73" t="s">
        <v>594</v>
      </c>
      <c r="B123" s="93" t="s">
        <v>582</v>
      </c>
      <c r="C123" s="145"/>
      <c r="D123" s="145"/>
      <c r="E123" s="145"/>
      <c r="F123" s="145"/>
      <c r="G123" s="73"/>
    </row>
    <row r="124" spans="1:7" x14ac:dyDescent="0.2">
      <c r="A124" s="73" t="s">
        <v>595</v>
      </c>
      <c r="B124" s="93" t="s">
        <v>582</v>
      </c>
      <c r="C124" s="145"/>
      <c r="D124" s="145"/>
      <c r="E124" s="145"/>
      <c r="F124" s="145"/>
      <c r="G124" s="73"/>
    </row>
    <row r="125" spans="1:7" x14ac:dyDescent="0.2">
      <c r="A125" s="73" t="s">
        <v>596</v>
      </c>
      <c r="B125" s="93" t="s">
        <v>582</v>
      </c>
      <c r="C125" s="145"/>
      <c r="D125" s="145"/>
      <c r="E125" s="145"/>
      <c r="F125" s="145"/>
      <c r="G125" s="73"/>
    </row>
    <row r="126" spans="1:7" x14ac:dyDescent="0.2">
      <c r="A126" s="73" t="s">
        <v>597</v>
      </c>
      <c r="B126" s="93" t="s">
        <v>582</v>
      </c>
      <c r="C126" s="145"/>
      <c r="D126" s="145"/>
      <c r="E126" s="145"/>
      <c r="F126" s="145"/>
      <c r="G126" s="73"/>
    </row>
    <row r="127" spans="1:7" x14ac:dyDescent="0.2">
      <c r="A127" s="73" t="s">
        <v>598</v>
      </c>
      <c r="B127" s="93" t="s">
        <v>582</v>
      </c>
      <c r="C127" s="145"/>
      <c r="D127" s="145"/>
      <c r="E127" s="145"/>
      <c r="F127" s="145"/>
      <c r="G127" s="73"/>
    </row>
    <row r="128" spans="1:7" x14ac:dyDescent="0.2">
      <c r="A128" s="73" t="s">
        <v>599</v>
      </c>
      <c r="B128" s="93" t="s">
        <v>582</v>
      </c>
      <c r="C128" s="145"/>
      <c r="D128" s="145"/>
      <c r="E128" s="145"/>
      <c r="F128" s="145"/>
      <c r="G128" s="73"/>
    </row>
    <row r="129" spans="1:7" x14ac:dyDescent="0.2">
      <c r="A129" s="73" t="s">
        <v>600</v>
      </c>
      <c r="B129" s="93" t="s">
        <v>582</v>
      </c>
      <c r="C129" s="145"/>
      <c r="D129" s="145"/>
      <c r="E129" s="145"/>
      <c r="F129" s="145"/>
      <c r="G129" s="73"/>
    </row>
    <row r="130" spans="1:7" x14ac:dyDescent="0.2">
      <c r="A130" s="73" t="s">
        <v>1690</v>
      </c>
      <c r="B130" s="93" t="s">
        <v>582</v>
      </c>
      <c r="C130" s="145"/>
      <c r="D130" s="145"/>
      <c r="E130" s="145"/>
      <c r="F130" s="145"/>
      <c r="G130" s="73"/>
    </row>
    <row r="131" spans="1:7" x14ac:dyDescent="0.2">
      <c r="A131" s="73" t="s">
        <v>1689</v>
      </c>
      <c r="B131" s="93" t="s">
        <v>582</v>
      </c>
      <c r="C131" s="145"/>
      <c r="D131" s="145"/>
      <c r="E131" s="145"/>
      <c r="F131" s="145"/>
      <c r="G131" s="73"/>
    </row>
    <row r="132" spans="1:7" x14ac:dyDescent="0.2">
      <c r="A132" s="73" t="s">
        <v>1688</v>
      </c>
      <c r="B132" s="93" t="s">
        <v>582</v>
      </c>
      <c r="C132" s="145"/>
      <c r="D132" s="145"/>
      <c r="E132" s="145"/>
      <c r="F132" s="145"/>
      <c r="G132" s="73"/>
    </row>
    <row r="133" spans="1:7" x14ac:dyDescent="0.2">
      <c r="A133" s="73" t="s">
        <v>1687</v>
      </c>
      <c r="B133" s="93" t="s">
        <v>582</v>
      </c>
      <c r="C133" s="145"/>
      <c r="D133" s="145"/>
      <c r="E133" s="145"/>
      <c r="F133" s="145"/>
      <c r="G133" s="73"/>
    </row>
    <row r="134" spans="1:7" x14ac:dyDescent="0.2">
      <c r="A134" s="73" t="s">
        <v>1686</v>
      </c>
      <c r="B134" s="93" t="s">
        <v>582</v>
      </c>
      <c r="C134" s="145"/>
      <c r="D134" s="145"/>
      <c r="E134" s="145"/>
      <c r="F134" s="145"/>
      <c r="G134" s="73"/>
    </row>
    <row r="135" spans="1:7" x14ac:dyDescent="0.2">
      <c r="A135" s="73" t="s">
        <v>1685</v>
      </c>
      <c r="B135" s="93" t="s">
        <v>582</v>
      </c>
      <c r="C135" s="145"/>
      <c r="D135" s="145"/>
      <c r="E135" s="145"/>
      <c r="F135" s="145"/>
      <c r="G135" s="73"/>
    </row>
    <row r="136" spans="1:7" x14ac:dyDescent="0.2">
      <c r="A136" s="73" t="s">
        <v>1684</v>
      </c>
      <c r="B136" s="93" t="s">
        <v>582</v>
      </c>
      <c r="C136" s="145"/>
      <c r="D136" s="145"/>
      <c r="E136" s="145"/>
      <c r="F136" s="145"/>
      <c r="G136" s="73"/>
    </row>
    <row r="137" spans="1:7" x14ac:dyDescent="0.2">
      <c r="A137" s="73" t="s">
        <v>1683</v>
      </c>
      <c r="B137" s="93" t="s">
        <v>582</v>
      </c>
      <c r="C137" s="145"/>
      <c r="D137" s="145"/>
      <c r="E137" s="145"/>
      <c r="F137" s="145"/>
      <c r="G137" s="73"/>
    </row>
    <row r="138" spans="1:7" x14ac:dyDescent="0.2">
      <c r="A138" s="73" t="s">
        <v>1682</v>
      </c>
      <c r="B138" s="93" t="s">
        <v>582</v>
      </c>
      <c r="C138" s="145"/>
      <c r="D138" s="145"/>
      <c r="E138" s="145"/>
      <c r="F138" s="145"/>
      <c r="G138" s="73"/>
    </row>
    <row r="139" spans="1:7" x14ac:dyDescent="0.2">
      <c r="A139" s="73" t="s">
        <v>1681</v>
      </c>
      <c r="B139" s="93" t="s">
        <v>582</v>
      </c>
      <c r="C139" s="145"/>
      <c r="D139" s="145"/>
      <c r="E139" s="145"/>
      <c r="F139" s="145"/>
      <c r="G139" s="73"/>
    </row>
    <row r="140" spans="1:7" x14ac:dyDescent="0.2">
      <c r="A140" s="73" t="s">
        <v>1680</v>
      </c>
      <c r="B140" s="93" t="s">
        <v>582</v>
      </c>
      <c r="C140" s="145"/>
      <c r="D140" s="145"/>
      <c r="E140" s="145"/>
      <c r="F140" s="145"/>
      <c r="G140" s="73"/>
    </row>
    <row r="141" spans="1:7" x14ac:dyDescent="0.2">
      <c r="A141" s="73" t="s">
        <v>1679</v>
      </c>
      <c r="B141" s="93" t="s">
        <v>582</v>
      </c>
      <c r="C141" s="145"/>
      <c r="D141" s="145"/>
      <c r="E141" s="145"/>
      <c r="F141" s="145"/>
      <c r="G141" s="73"/>
    </row>
    <row r="142" spans="1:7" x14ac:dyDescent="0.2">
      <c r="A142" s="73" t="s">
        <v>1678</v>
      </c>
      <c r="B142" s="93" t="s">
        <v>582</v>
      </c>
      <c r="C142" s="145"/>
      <c r="D142" s="145"/>
      <c r="E142" s="145"/>
      <c r="F142" s="145"/>
      <c r="G142" s="73"/>
    </row>
    <row r="143" spans="1:7" x14ac:dyDescent="0.2">
      <c r="A143" s="73" t="s">
        <v>1677</v>
      </c>
      <c r="B143" s="93" t="s">
        <v>582</v>
      </c>
      <c r="C143" s="145"/>
      <c r="D143" s="145"/>
      <c r="E143" s="145"/>
      <c r="F143" s="145"/>
      <c r="G143" s="73"/>
    </row>
    <row r="144" spans="1:7" x14ac:dyDescent="0.2">
      <c r="A144" s="73" t="s">
        <v>1676</v>
      </c>
      <c r="B144" s="93" t="s">
        <v>582</v>
      </c>
      <c r="C144" s="145"/>
      <c r="D144" s="145"/>
      <c r="E144" s="145"/>
      <c r="F144" s="145"/>
      <c r="G144" s="73"/>
    </row>
    <row r="145" spans="1:7" x14ac:dyDescent="0.2">
      <c r="A145" s="73" t="s">
        <v>1675</v>
      </c>
      <c r="B145" s="93" t="s">
        <v>582</v>
      </c>
      <c r="C145" s="145"/>
      <c r="D145" s="145"/>
      <c r="E145" s="145"/>
      <c r="F145" s="145"/>
      <c r="G145" s="73"/>
    </row>
    <row r="146" spans="1:7" x14ac:dyDescent="0.2">
      <c r="A146" s="73" t="s">
        <v>1674</v>
      </c>
      <c r="B146" s="93" t="s">
        <v>582</v>
      </c>
      <c r="C146" s="145"/>
      <c r="D146" s="145"/>
      <c r="E146" s="145"/>
      <c r="F146" s="145"/>
      <c r="G146" s="73"/>
    </row>
    <row r="147" spans="1:7" x14ac:dyDescent="0.2">
      <c r="A147" s="73" t="s">
        <v>1673</v>
      </c>
      <c r="B147" s="93" t="s">
        <v>582</v>
      </c>
      <c r="C147" s="145"/>
      <c r="D147" s="145"/>
      <c r="E147" s="145"/>
      <c r="F147" s="145"/>
      <c r="G147" s="73"/>
    </row>
    <row r="148" spans="1:7" x14ac:dyDescent="0.2">
      <c r="A148" s="73" t="s">
        <v>1672</v>
      </c>
      <c r="B148" s="93" t="s">
        <v>582</v>
      </c>
      <c r="C148" s="145"/>
      <c r="D148" s="145"/>
      <c r="E148" s="145"/>
      <c r="F148" s="145"/>
      <c r="G148" s="73"/>
    </row>
    <row r="149" spans="1:7" x14ac:dyDescent="0.2">
      <c r="A149" s="79"/>
      <c r="B149" s="80" t="s">
        <v>601</v>
      </c>
      <c r="C149" s="79" t="s">
        <v>464</v>
      </c>
      <c r="D149" s="79" t="s">
        <v>465</v>
      </c>
      <c r="E149" s="78"/>
      <c r="F149" s="77" t="s">
        <v>430</v>
      </c>
      <c r="G149" s="77"/>
    </row>
    <row r="150" spans="1:7" x14ac:dyDescent="0.2">
      <c r="A150" s="73" t="s">
        <v>602</v>
      </c>
      <c r="B150" s="73" t="s">
        <v>603</v>
      </c>
      <c r="C150" s="158">
        <v>0.93339460701832</v>
      </c>
      <c r="D150" s="158">
        <v>0</v>
      </c>
      <c r="E150" s="155"/>
      <c r="F150" s="145">
        <f>SUM(C150:D150)</f>
        <v>0.93339460701832</v>
      </c>
    </row>
    <row r="151" spans="1:7" x14ac:dyDescent="0.2">
      <c r="A151" s="73" t="s">
        <v>604</v>
      </c>
      <c r="B151" s="73" t="s">
        <v>605</v>
      </c>
      <c r="C151" s="158">
        <v>0</v>
      </c>
      <c r="D151" s="158">
        <v>0</v>
      </c>
      <c r="E151" s="155"/>
      <c r="F151" s="145">
        <f>SUM(C151:D151)</f>
        <v>0</v>
      </c>
    </row>
    <row r="152" spans="1:7" x14ac:dyDescent="0.2">
      <c r="A152" s="73" t="s">
        <v>606</v>
      </c>
      <c r="B152" s="73" t="s">
        <v>67</v>
      </c>
      <c r="C152" s="158">
        <v>6.6605392981679001E-2</v>
      </c>
      <c r="D152" s="158">
        <v>0</v>
      </c>
      <c r="E152" s="155"/>
      <c r="F152" s="145">
        <f>SUM(C152:D152)</f>
        <v>6.6605392981679001E-2</v>
      </c>
    </row>
    <row r="153" spans="1:7" x14ac:dyDescent="0.2">
      <c r="A153" s="73" t="s">
        <v>607</v>
      </c>
      <c r="C153" s="145"/>
      <c r="D153" s="145"/>
      <c r="E153" s="155"/>
      <c r="F153" s="145"/>
    </row>
    <row r="154" spans="1:7" x14ac:dyDescent="0.2">
      <c r="A154" s="73" t="s">
        <v>608</v>
      </c>
      <c r="C154" s="145"/>
      <c r="D154" s="145"/>
      <c r="E154" s="155"/>
      <c r="F154" s="145"/>
    </row>
    <row r="155" spans="1:7" x14ac:dyDescent="0.2">
      <c r="A155" s="73" t="s">
        <v>609</v>
      </c>
      <c r="C155" s="145"/>
      <c r="D155" s="145"/>
      <c r="E155" s="155"/>
      <c r="F155" s="145"/>
    </row>
    <row r="156" spans="1:7" x14ac:dyDescent="0.2">
      <c r="A156" s="73" t="s">
        <v>610</v>
      </c>
      <c r="C156" s="145"/>
      <c r="D156" s="145"/>
      <c r="E156" s="155"/>
      <c r="F156" s="145"/>
    </row>
    <row r="157" spans="1:7" x14ac:dyDescent="0.2">
      <c r="A157" s="73" t="s">
        <v>611</v>
      </c>
      <c r="C157" s="145"/>
      <c r="D157" s="145"/>
      <c r="E157" s="155"/>
      <c r="F157" s="145"/>
    </row>
    <row r="158" spans="1:7" x14ac:dyDescent="0.2">
      <c r="A158" s="73" t="s">
        <v>612</v>
      </c>
      <c r="C158" s="145"/>
      <c r="D158" s="145"/>
      <c r="E158" s="155"/>
      <c r="F158" s="145"/>
    </row>
    <row r="159" spans="1:7" x14ac:dyDescent="0.2">
      <c r="A159" s="79"/>
      <c r="B159" s="80" t="s">
        <v>613</v>
      </c>
      <c r="C159" s="79" t="s">
        <v>464</v>
      </c>
      <c r="D159" s="79" t="s">
        <v>465</v>
      </c>
      <c r="E159" s="78"/>
      <c r="F159" s="77" t="s">
        <v>430</v>
      </c>
      <c r="G159" s="77"/>
    </row>
    <row r="160" spans="1:7" x14ac:dyDescent="0.2">
      <c r="A160" s="73" t="s">
        <v>614</v>
      </c>
      <c r="B160" s="73" t="s">
        <v>615</v>
      </c>
      <c r="C160" s="158">
        <v>3.2577269359035599E-2</v>
      </c>
      <c r="D160" s="158">
        <v>0</v>
      </c>
      <c r="E160" s="155"/>
      <c r="F160" s="145">
        <f>SUM(C160:D160)</f>
        <v>3.2577269359035599E-2</v>
      </c>
    </row>
    <row r="161" spans="1:7" x14ac:dyDescent="0.2">
      <c r="A161" s="73" t="s">
        <v>616</v>
      </c>
      <c r="B161" s="73" t="s">
        <v>617</v>
      </c>
      <c r="C161" s="158">
        <v>0.96742273064096396</v>
      </c>
      <c r="D161" s="158">
        <v>0</v>
      </c>
      <c r="E161" s="155"/>
      <c r="F161" s="145">
        <f>SUM(C161:D161)</f>
        <v>0.96742273064096396</v>
      </c>
    </row>
    <row r="162" spans="1:7" x14ac:dyDescent="0.2">
      <c r="A162" s="73" t="s">
        <v>618</v>
      </c>
      <c r="B162" s="73" t="s">
        <v>67</v>
      </c>
      <c r="C162" s="158">
        <v>0</v>
      </c>
      <c r="D162" s="158">
        <v>0</v>
      </c>
      <c r="E162" s="155"/>
      <c r="F162" s="145">
        <f>SUM(C162:D162)</f>
        <v>0</v>
      </c>
    </row>
    <row r="163" spans="1:7" x14ac:dyDescent="0.2">
      <c r="A163" s="73" t="s">
        <v>619</v>
      </c>
      <c r="E163" s="72"/>
    </row>
    <row r="164" spans="1:7" x14ac:dyDescent="0.2">
      <c r="A164" s="73" t="s">
        <v>620</v>
      </c>
      <c r="E164" s="72"/>
    </row>
    <row r="165" spans="1:7" x14ac:dyDescent="0.2">
      <c r="A165" s="73" t="s">
        <v>621</v>
      </c>
      <c r="E165" s="72"/>
    </row>
    <row r="166" spans="1:7" x14ac:dyDescent="0.2">
      <c r="A166" s="73" t="s">
        <v>622</v>
      </c>
      <c r="E166" s="72"/>
    </row>
    <row r="167" spans="1:7" x14ac:dyDescent="0.2">
      <c r="A167" s="73" t="s">
        <v>623</v>
      </c>
      <c r="E167" s="72"/>
    </row>
    <row r="168" spans="1:7" x14ac:dyDescent="0.2">
      <c r="A168" s="73" t="s">
        <v>624</v>
      </c>
      <c r="E168" s="72"/>
    </row>
    <row r="169" spans="1:7" x14ac:dyDescent="0.2">
      <c r="A169" s="79"/>
      <c r="B169" s="80" t="s">
        <v>625</v>
      </c>
      <c r="C169" s="79" t="s">
        <v>464</v>
      </c>
      <c r="D169" s="79" t="s">
        <v>465</v>
      </c>
      <c r="E169" s="78"/>
      <c r="F169" s="77" t="s">
        <v>430</v>
      </c>
      <c r="G169" s="77"/>
    </row>
    <row r="170" spans="1:7" x14ac:dyDescent="0.2">
      <c r="A170" s="73" t="s">
        <v>626</v>
      </c>
      <c r="B170" s="103" t="s">
        <v>627</v>
      </c>
      <c r="C170" s="158">
        <v>7.1865199052020601E-2</v>
      </c>
      <c r="D170" s="158">
        <v>0</v>
      </c>
      <c r="E170" s="155"/>
      <c r="F170" s="145">
        <f>SUM(C170:D170)</f>
        <v>7.1865199052020601E-2</v>
      </c>
    </row>
    <row r="171" spans="1:7" x14ac:dyDescent="0.2">
      <c r="A171" s="73" t="s">
        <v>628</v>
      </c>
      <c r="B171" s="103" t="s">
        <v>1671</v>
      </c>
      <c r="C171" s="158">
        <v>0.15040959867082199</v>
      </c>
      <c r="D171" s="158">
        <v>0</v>
      </c>
      <c r="E171" s="155"/>
      <c r="F171" s="145">
        <f>SUM(C171:D171)</f>
        <v>0.15040959867082199</v>
      </c>
    </row>
    <row r="172" spans="1:7" x14ac:dyDescent="0.2">
      <c r="A172" s="73" t="s">
        <v>629</v>
      </c>
      <c r="B172" s="103" t="s">
        <v>1670</v>
      </c>
      <c r="C172" s="158">
        <v>0.143700790706904</v>
      </c>
      <c r="D172" s="158">
        <v>0</v>
      </c>
      <c r="E172" s="145"/>
      <c r="F172" s="145">
        <f>SUM(C172:D172)</f>
        <v>0.143700790706904</v>
      </c>
    </row>
    <row r="173" spans="1:7" x14ac:dyDescent="0.2">
      <c r="A173" s="73" t="s">
        <v>630</v>
      </c>
      <c r="B173" s="103" t="s">
        <v>1669</v>
      </c>
      <c r="C173" s="158">
        <v>0.10167429040446301</v>
      </c>
      <c r="D173" s="158">
        <v>0</v>
      </c>
      <c r="E173" s="145"/>
      <c r="F173" s="145">
        <f>SUM(C173:D173)</f>
        <v>0.10167429040446301</v>
      </c>
    </row>
    <row r="174" spans="1:7" x14ac:dyDescent="0.2">
      <c r="A174" s="73" t="s">
        <v>631</v>
      </c>
      <c r="B174" s="103" t="s">
        <v>1668</v>
      </c>
      <c r="C174" s="158">
        <v>0.53235012116579095</v>
      </c>
      <c r="D174" s="158">
        <v>0</v>
      </c>
      <c r="E174" s="145"/>
      <c r="F174" s="145">
        <f>SUM(C174:D174)</f>
        <v>0.53235012116579095</v>
      </c>
    </row>
    <row r="175" spans="1:7" x14ac:dyDescent="0.2">
      <c r="A175" s="73" t="s">
        <v>632</v>
      </c>
      <c r="B175" s="76"/>
      <c r="C175" s="145"/>
      <c r="D175" s="145"/>
      <c r="E175" s="145"/>
      <c r="F175" s="145"/>
    </row>
    <row r="176" spans="1:7" x14ac:dyDescent="0.2">
      <c r="A176" s="73" t="s">
        <v>633</v>
      </c>
      <c r="B176" s="76"/>
      <c r="C176" s="145"/>
      <c r="D176" s="145"/>
      <c r="E176" s="145"/>
      <c r="F176" s="145"/>
    </row>
    <row r="177" spans="1:7" x14ac:dyDescent="0.2">
      <c r="A177" s="73" t="s">
        <v>634</v>
      </c>
      <c r="B177" s="103"/>
      <c r="C177" s="145"/>
      <c r="D177" s="145"/>
      <c r="E177" s="145"/>
      <c r="F177" s="145"/>
    </row>
    <row r="178" spans="1:7" x14ac:dyDescent="0.2">
      <c r="A178" s="73" t="s">
        <v>635</v>
      </c>
      <c r="B178" s="103"/>
      <c r="C178" s="145"/>
      <c r="D178" s="145"/>
      <c r="E178" s="145"/>
      <c r="F178" s="145"/>
    </row>
    <row r="179" spans="1:7" x14ac:dyDescent="0.2">
      <c r="A179" s="79"/>
      <c r="B179" s="80" t="s">
        <v>636</v>
      </c>
      <c r="C179" s="79" t="s">
        <v>464</v>
      </c>
      <c r="D179" s="79" t="s">
        <v>465</v>
      </c>
      <c r="E179" s="78"/>
      <c r="F179" s="77" t="s">
        <v>430</v>
      </c>
      <c r="G179" s="77"/>
    </row>
    <row r="180" spans="1:7" x14ac:dyDescent="0.2">
      <c r="A180" s="73" t="s">
        <v>637</v>
      </c>
      <c r="B180" s="73" t="s">
        <v>1667</v>
      </c>
      <c r="C180" s="158">
        <v>9.5183618715741897E-4</v>
      </c>
      <c r="D180" s="145">
        <v>0</v>
      </c>
      <c r="E180" s="155"/>
      <c r="F180" s="157">
        <f>SUM(C180:D180)</f>
        <v>9.5183618715741897E-4</v>
      </c>
    </row>
    <row r="181" spans="1:7" x14ac:dyDescent="0.2">
      <c r="A181" s="73" t="s">
        <v>638</v>
      </c>
      <c r="B181" s="156"/>
      <c r="C181" s="145"/>
      <c r="D181" s="145"/>
      <c r="E181" s="155"/>
      <c r="F181" s="145"/>
    </row>
    <row r="182" spans="1:7" x14ac:dyDescent="0.2">
      <c r="A182" s="73" t="s">
        <v>639</v>
      </c>
      <c r="B182" s="156"/>
      <c r="C182" s="145"/>
      <c r="D182" s="145"/>
      <c r="E182" s="155"/>
      <c r="F182" s="145"/>
    </row>
    <row r="183" spans="1:7" x14ac:dyDescent="0.2">
      <c r="A183" s="73" t="s">
        <v>640</v>
      </c>
      <c r="B183" s="156"/>
      <c r="C183" s="145"/>
      <c r="D183" s="145"/>
      <c r="E183" s="155"/>
      <c r="F183" s="145"/>
    </row>
    <row r="184" spans="1:7" x14ac:dyDescent="0.2">
      <c r="A184" s="73" t="s">
        <v>641</v>
      </c>
      <c r="B184" s="156"/>
      <c r="C184" s="145"/>
      <c r="D184" s="145"/>
      <c r="E184" s="155"/>
      <c r="F184" s="145"/>
    </row>
    <row r="185" spans="1:7" ht="18.75" x14ac:dyDescent="0.2">
      <c r="A185" s="150"/>
      <c r="B185" s="151" t="s">
        <v>427</v>
      </c>
      <c r="C185" s="150"/>
      <c r="D185" s="150"/>
      <c r="E185" s="150"/>
      <c r="F185" s="149"/>
      <c r="G185" s="149"/>
    </row>
    <row r="186" spans="1:7" x14ac:dyDescent="0.2">
      <c r="A186" s="79"/>
      <c r="B186" s="80" t="s">
        <v>642</v>
      </c>
      <c r="C186" s="79" t="s">
        <v>643</v>
      </c>
      <c r="D186" s="79" t="s">
        <v>644</v>
      </c>
      <c r="E186" s="78"/>
      <c r="F186" s="79" t="s">
        <v>464</v>
      </c>
      <c r="G186" s="79" t="s">
        <v>645</v>
      </c>
    </row>
    <row r="187" spans="1:7" x14ac:dyDescent="0.2">
      <c r="A187" s="73" t="s">
        <v>646</v>
      </c>
      <c r="B187" s="93" t="s">
        <v>647</v>
      </c>
      <c r="C187" s="95">
        <v>68.652881314118005</v>
      </c>
      <c r="E187" s="111"/>
      <c r="F187" s="124"/>
      <c r="G187" s="124"/>
    </row>
    <row r="188" spans="1:7" x14ac:dyDescent="0.2">
      <c r="A188" s="111"/>
      <c r="B188" s="154"/>
      <c r="C188" s="111"/>
      <c r="D188" s="111"/>
      <c r="E188" s="111"/>
      <c r="F188" s="124"/>
      <c r="G188" s="124"/>
    </row>
    <row r="189" spans="1:7" x14ac:dyDescent="0.2">
      <c r="B189" s="93" t="s">
        <v>648</v>
      </c>
      <c r="C189" s="111"/>
      <c r="D189" s="111"/>
      <c r="E189" s="111"/>
      <c r="F189" s="124"/>
      <c r="G189" s="124"/>
    </row>
    <row r="190" spans="1:7" x14ac:dyDescent="0.2">
      <c r="A190" s="73" t="s">
        <v>649</v>
      </c>
      <c r="B190" s="93" t="s">
        <v>650</v>
      </c>
      <c r="C190" s="95">
        <v>1401.16386986</v>
      </c>
      <c r="D190" s="95">
        <v>33713</v>
      </c>
      <c r="E190" s="111"/>
      <c r="F190" s="98">
        <f t="shared" ref="F190:F213" si="2">IF($C$214=0,"",IF(C190="[for completion]","",IF(C190="","",C190/$C$214)))</f>
        <v>0.47478066430048493</v>
      </c>
      <c r="G190" s="98">
        <f t="shared" ref="G190:G213" si="3">IF($D$214=0,"",IF(D190="[for completion]","",IF(D190="","",D190/$D$214)))</f>
        <v>0.7842603577825854</v>
      </c>
    </row>
    <row r="191" spans="1:7" x14ac:dyDescent="0.2">
      <c r="A191" s="73" t="s">
        <v>651</v>
      </c>
      <c r="B191" s="93" t="s">
        <v>652</v>
      </c>
      <c r="C191" s="95">
        <v>1011.01075164</v>
      </c>
      <c r="D191" s="95">
        <v>7443</v>
      </c>
      <c r="E191" s="111"/>
      <c r="F191" s="98">
        <f t="shared" si="2"/>
        <v>0.34257831407437928</v>
      </c>
      <c r="G191" s="98">
        <f t="shared" si="3"/>
        <v>0.17314536953032311</v>
      </c>
    </row>
    <row r="192" spans="1:7" x14ac:dyDescent="0.2">
      <c r="A192" s="73" t="s">
        <v>653</v>
      </c>
      <c r="B192" s="93" t="s">
        <v>654</v>
      </c>
      <c r="C192" s="95">
        <v>317.29066766</v>
      </c>
      <c r="D192" s="95">
        <v>1329</v>
      </c>
      <c r="E192" s="111"/>
      <c r="F192" s="98">
        <f t="shared" si="2"/>
        <v>0.10751310193504419</v>
      </c>
      <c r="G192" s="98">
        <f t="shared" si="3"/>
        <v>3.0916323539674787E-2</v>
      </c>
    </row>
    <row r="193" spans="1:7" x14ac:dyDescent="0.2">
      <c r="A193" s="73" t="s">
        <v>655</v>
      </c>
      <c r="B193" s="93" t="s">
        <v>656</v>
      </c>
      <c r="C193" s="95">
        <v>103.08106770000001</v>
      </c>
      <c r="D193" s="95">
        <v>302</v>
      </c>
      <c r="E193" s="111"/>
      <c r="F193" s="98">
        <f t="shared" si="2"/>
        <v>3.4928746631398146E-2</v>
      </c>
      <c r="G193" s="98">
        <f t="shared" si="3"/>
        <v>7.0253797659757602E-3</v>
      </c>
    </row>
    <row r="194" spans="1:7" x14ac:dyDescent="0.2">
      <c r="A194" s="73" t="s">
        <v>657</v>
      </c>
      <c r="B194" s="93" t="s">
        <v>658</v>
      </c>
      <c r="C194" s="95">
        <v>118.63505219</v>
      </c>
      <c r="D194" s="95">
        <v>200</v>
      </c>
      <c r="E194" s="111"/>
      <c r="F194" s="98">
        <f t="shared" si="2"/>
        <v>4.0199173058693541E-2</v>
      </c>
      <c r="G194" s="98">
        <f t="shared" si="3"/>
        <v>4.6525693814409011E-3</v>
      </c>
    </row>
    <row r="195" spans="1:7" x14ac:dyDescent="0.2">
      <c r="A195" s="73" t="s">
        <v>659</v>
      </c>
      <c r="B195" s="93" t="s">
        <v>582</v>
      </c>
      <c r="C195" s="144"/>
      <c r="D195" s="144"/>
      <c r="E195" s="111"/>
      <c r="F195" s="98" t="str">
        <f t="shared" si="2"/>
        <v/>
      </c>
      <c r="G195" s="98" t="str">
        <f t="shared" si="3"/>
        <v/>
      </c>
    </row>
    <row r="196" spans="1:7" x14ac:dyDescent="0.2">
      <c r="A196" s="73" t="s">
        <v>660</v>
      </c>
      <c r="B196" s="93" t="s">
        <v>582</v>
      </c>
      <c r="C196" s="144"/>
      <c r="D196" s="144"/>
      <c r="E196" s="111"/>
      <c r="F196" s="98" t="str">
        <f t="shared" si="2"/>
        <v/>
      </c>
      <c r="G196" s="98" t="str">
        <f t="shared" si="3"/>
        <v/>
      </c>
    </row>
    <row r="197" spans="1:7" x14ac:dyDescent="0.2">
      <c r="A197" s="73" t="s">
        <v>661</v>
      </c>
      <c r="B197" s="93" t="s">
        <v>582</v>
      </c>
      <c r="C197" s="144"/>
      <c r="D197" s="144"/>
      <c r="E197" s="111"/>
      <c r="F197" s="98" t="str">
        <f t="shared" si="2"/>
        <v/>
      </c>
      <c r="G197" s="98" t="str">
        <f t="shared" si="3"/>
        <v/>
      </c>
    </row>
    <row r="198" spans="1:7" x14ac:dyDescent="0.2">
      <c r="A198" s="73" t="s">
        <v>662</v>
      </c>
      <c r="B198" s="93" t="s">
        <v>582</v>
      </c>
      <c r="C198" s="144"/>
      <c r="D198" s="144"/>
      <c r="E198" s="111"/>
      <c r="F198" s="98" t="str">
        <f t="shared" si="2"/>
        <v/>
      </c>
      <c r="G198" s="98" t="str">
        <f t="shared" si="3"/>
        <v/>
      </c>
    </row>
    <row r="199" spans="1:7" x14ac:dyDescent="0.2">
      <c r="A199" s="73" t="s">
        <v>663</v>
      </c>
      <c r="B199" s="93" t="s">
        <v>582</v>
      </c>
      <c r="C199" s="144"/>
      <c r="D199" s="144"/>
      <c r="E199" s="93"/>
      <c r="F199" s="98" t="str">
        <f t="shared" si="2"/>
        <v/>
      </c>
      <c r="G199" s="98" t="str">
        <f t="shared" si="3"/>
        <v/>
      </c>
    </row>
    <row r="200" spans="1:7" x14ac:dyDescent="0.2">
      <c r="A200" s="73" t="s">
        <v>664</v>
      </c>
      <c r="B200" s="93" t="s">
        <v>582</v>
      </c>
      <c r="C200" s="144"/>
      <c r="D200" s="144"/>
      <c r="E200" s="93"/>
      <c r="F200" s="98" t="str">
        <f t="shared" si="2"/>
        <v/>
      </c>
      <c r="G200" s="98" t="str">
        <f t="shared" si="3"/>
        <v/>
      </c>
    </row>
    <row r="201" spans="1:7" x14ac:dyDescent="0.2">
      <c r="A201" s="73" t="s">
        <v>665</v>
      </c>
      <c r="B201" s="93" t="s">
        <v>582</v>
      </c>
      <c r="C201" s="144"/>
      <c r="D201" s="144"/>
      <c r="E201" s="93"/>
      <c r="F201" s="98" t="str">
        <f t="shared" si="2"/>
        <v/>
      </c>
      <c r="G201" s="98" t="str">
        <f t="shared" si="3"/>
        <v/>
      </c>
    </row>
    <row r="202" spans="1:7" x14ac:dyDescent="0.2">
      <c r="A202" s="73" t="s">
        <v>666</v>
      </c>
      <c r="B202" s="93" t="s">
        <v>582</v>
      </c>
      <c r="C202" s="144"/>
      <c r="D202" s="144"/>
      <c r="E202" s="93"/>
      <c r="F202" s="98" t="str">
        <f t="shared" si="2"/>
        <v/>
      </c>
      <c r="G202" s="98" t="str">
        <f t="shared" si="3"/>
        <v/>
      </c>
    </row>
    <row r="203" spans="1:7" x14ac:dyDescent="0.2">
      <c r="A203" s="73" t="s">
        <v>667</v>
      </c>
      <c r="B203" s="93" t="s">
        <v>582</v>
      </c>
      <c r="C203" s="144"/>
      <c r="D203" s="144"/>
      <c r="E203" s="93"/>
      <c r="F203" s="98" t="str">
        <f t="shared" si="2"/>
        <v/>
      </c>
      <c r="G203" s="98" t="str">
        <f t="shared" si="3"/>
        <v/>
      </c>
    </row>
    <row r="204" spans="1:7" x14ac:dyDescent="0.2">
      <c r="A204" s="73" t="s">
        <v>668</v>
      </c>
      <c r="B204" s="93" t="s">
        <v>582</v>
      </c>
      <c r="C204" s="144"/>
      <c r="D204" s="144"/>
      <c r="E204" s="93"/>
      <c r="F204" s="98" t="str">
        <f t="shared" si="2"/>
        <v/>
      </c>
      <c r="G204" s="98" t="str">
        <f t="shared" si="3"/>
        <v/>
      </c>
    </row>
    <row r="205" spans="1:7" x14ac:dyDescent="0.2">
      <c r="A205" s="73" t="s">
        <v>669</v>
      </c>
      <c r="B205" s="93" t="s">
        <v>582</v>
      </c>
      <c r="C205" s="144"/>
      <c r="D205" s="144"/>
      <c r="F205" s="98" t="str">
        <f t="shared" si="2"/>
        <v/>
      </c>
      <c r="G205" s="98" t="str">
        <f t="shared" si="3"/>
        <v/>
      </c>
    </row>
    <row r="206" spans="1:7" x14ac:dyDescent="0.2">
      <c r="A206" s="73" t="s">
        <v>670</v>
      </c>
      <c r="B206" s="93" t="s">
        <v>582</v>
      </c>
      <c r="C206" s="144"/>
      <c r="D206" s="144"/>
      <c r="E206" s="147"/>
      <c r="F206" s="98" t="str">
        <f t="shared" si="2"/>
        <v/>
      </c>
      <c r="G206" s="98" t="str">
        <f t="shared" si="3"/>
        <v/>
      </c>
    </row>
    <row r="207" spans="1:7" x14ac:dyDescent="0.2">
      <c r="A207" s="73" t="s">
        <v>671</v>
      </c>
      <c r="B207" s="93" t="s">
        <v>582</v>
      </c>
      <c r="C207" s="144"/>
      <c r="D207" s="144"/>
      <c r="E207" s="147"/>
      <c r="F207" s="98" t="str">
        <f t="shared" si="2"/>
        <v/>
      </c>
      <c r="G207" s="98" t="str">
        <f t="shared" si="3"/>
        <v/>
      </c>
    </row>
    <row r="208" spans="1:7" x14ac:dyDescent="0.2">
      <c r="A208" s="73" t="s">
        <v>672</v>
      </c>
      <c r="B208" s="93" t="s">
        <v>582</v>
      </c>
      <c r="C208" s="144"/>
      <c r="D208" s="144"/>
      <c r="E208" s="147"/>
      <c r="F208" s="98" t="str">
        <f t="shared" si="2"/>
        <v/>
      </c>
      <c r="G208" s="98" t="str">
        <f t="shared" si="3"/>
        <v/>
      </c>
    </row>
    <row r="209" spans="1:7" x14ac:dyDescent="0.2">
      <c r="A209" s="73" t="s">
        <v>673</v>
      </c>
      <c r="B209" s="93" t="s">
        <v>582</v>
      </c>
      <c r="C209" s="144"/>
      <c r="D209" s="144"/>
      <c r="E209" s="147"/>
      <c r="F209" s="98" t="str">
        <f t="shared" si="2"/>
        <v/>
      </c>
      <c r="G209" s="98" t="str">
        <f t="shared" si="3"/>
        <v/>
      </c>
    </row>
    <row r="210" spans="1:7" x14ac:dyDescent="0.2">
      <c r="A210" s="73" t="s">
        <v>674</v>
      </c>
      <c r="B210" s="93" t="s">
        <v>582</v>
      </c>
      <c r="C210" s="144"/>
      <c r="D210" s="144"/>
      <c r="E210" s="147"/>
      <c r="F210" s="98" t="str">
        <f t="shared" si="2"/>
        <v/>
      </c>
      <c r="G210" s="98" t="str">
        <f t="shared" si="3"/>
        <v/>
      </c>
    </row>
    <row r="211" spans="1:7" x14ac:dyDescent="0.2">
      <c r="A211" s="73" t="s">
        <v>675</v>
      </c>
      <c r="B211" s="93" t="s">
        <v>582</v>
      </c>
      <c r="C211" s="144"/>
      <c r="D211" s="144"/>
      <c r="E211" s="147"/>
      <c r="F211" s="98" t="str">
        <f t="shared" si="2"/>
        <v/>
      </c>
      <c r="G211" s="98" t="str">
        <f t="shared" si="3"/>
        <v/>
      </c>
    </row>
    <row r="212" spans="1:7" x14ac:dyDescent="0.2">
      <c r="A212" s="73" t="s">
        <v>676</v>
      </c>
      <c r="B212" s="93" t="s">
        <v>582</v>
      </c>
      <c r="C212" s="144"/>
      <c r="D212" s="144"/>
      <c r="E212" s="147"/>
      <c r="F212" s="98" t="str">
        <f t="shared" si="2"/>
        <v/>
      </c>
      <c r="G212" s="98" t="str">
        <f t="shared" si="3"/>
        <v/>
      </c>
    </row>
    <row r="213" spans="1:7" x14ac:dyDescent="0.2">
      <c r="A213" s="73" t="s">
        <v>677</v>
      </c>
      <c r="B213" s="93" t="s">
        <v>582</v>
      </c>
      <c r="C213" s="144"/>
      <c r="D213" s="144"/>
      <c r="E213" s="147"/>
      <c r="F213" s="98" t="str">
        <f t="shared" si="2"/>
        <v/>
      </c>
      <c r="G213" s="98" t="str">
        <f t="shared" si="3"/>
        <v/>
      </c>
    </row>
    <row r="214" spans="1:7" x14ac:dyDescent="0.2">
      <c r="A214" s="73" t="s">
        <v>678</v>
      </c>
      <c r="B214" s="106" t="s">
        <v>69</v>
      </c>
      <c r="C214" s="94">
        <f>SUM(C190:C213)</f>
        <v>2951.1814090499997</v>
      </c>
      <c r="D214" s="107">
        <f>SUM(D190:D213)</f>
        <v>42987</v>
      </c>
      <c r="E214" s="147"/>
      <c r="F214" s="148">
        <f>SUM(F190:F213)</f>
        <v>1</v>
      </c>
      <c r="G214" s="148">
        <f>SUM(G190:G213)</f>
        <v>0.99999999999999989</v>
      </c>
    </row>
    <row r="215" spans="1:7" x14ac:dyDescent="0.2">
      <c r="A215" s="79"/>
      <c r="B215" s="115" t="s">
        <v>679</v>
      </c>
      <c r="C215" s="79" t="s">
        <v>643</v>
      </c>
      <c r="D215" s="79" t="s">
        <v>644</v>
      </c>
      <c r="E215" s="78"/>
      <c r="F215" s="79" t="s">
        <v>464</v>
      </c>
      <c r="G215" s="79" t="s">
        <v>645</v>
      </c>
    </row>
    <row r="216" spans="1:7" x14ac:dyDescent="0.2">
      <c r="A216" s="73" t="s">
        <v>680</v>
      </c>
      <c r="B216" s="73" t="s">
        <v>681</v>
      </c>
      <c r="C216" s="145">
        <v>0.57005339186287696</v>
      </c>
      <c r="F216" s="128"/>
      <c r="G216" s="128"/>
    </row>
    <row r="217" spans="1:7" x14ac:dyDescent="0.2">
      <c r="F217" s="128"/>
      <c r="G217" s="128"/>
    </row>
    <row r="218" spans="1:7" x14ac:dyDescent="0.2">
      <c r="B218" s="93" t="s">
        <v>682</v>
      </c>
      <c r="F218" s="128"/>
      <c r="G218" s="128"/>
    </row>
    <row r="219" spans="1:7" x14ac:dyDescent="0.2">
      <c r="A219" s="73" t="s">
        <v>683</v>
      </c>
      <c r="B219" s="73" t="s">
        <v>684</v>
      </c>
      <c r="C219" s="95">
        <v>816.56379810999897</v>
      </c>
      <c r="D219" s="95">
        <v>20001</v>
      </c>
      <c r="F219" s="98">
        <f t="shared" ref="F219:F226" si="4">IF($C$227=0,"",IF(C219="[for completion]","",C219/$C$227))</f>
        <v>0.27669047914369171</v>
      </c>
      <c r="G219" s="98">
        <f t="shared" ref="G219:G226" si="5">IF($D$227=0,"",IF(D219="[for completion]","",D219/$D$227))</f>
        <v>0.46528020099099726</v>
      </c>
    </row>
    <row r="220" spans="1:7" x14ac:dyDescent="0.2">
      <c r="A220" s="73" t="s">
        <v>685</v>
      </c>
      <c r="B220" s="73" t="s">
        <v>686</v>
      </c>
      <c r="C220" s="95">
        <v>349.79658864999999</v>
      </c>
      <c r="D220" s="95">
        <v>4933</v>
      </c>
      <c r="F220" s="98">
        <f t="shared" si="4"/>
        <v>0.11852764712373326</v>
      </c>
      <c r="G220" s="98">
        <f t="shared" si="5"/>
        <v>0.11475562379323982</v>
      </c>
    </row>
    <row r="221" spans="1:7" x14ac:dyDescent="0.2">
      <c r="A221" s="73" t="s">
        <v>687</v>
      </c>
      <c r="B221" s="73" t="s">
        <v>688</v>
      </c>
      <c r="C221" s="95">
        <v>394.81039562000097</v>
      </c>
      <c r="D221" s="95">
        <v>4854</v>
      </c>
      <c r="F221" s="98">
        <f t="shared" si="4"/>
        <v>0.13378045633158578</v>
      </c>
      <c r="G221" s="98">
        <f t="shared" si="5"/>
        <v>0.11291785888757067</v>
      </c>
    </row>
    <row r="222" spans="1:7" x14ac:dyDescent="0.2">
      <c r="A222" s="73" t="s">
        <v>689</v>
      </c>
      <c r="B222" s="73" t="s">
        <v>690</v>
      </c>
      <c r="C222" s="95">
        <v>405.74573606000001</v>
      </c>
      <c r="D222" s="95">
        <v>4452</v>
      </c>
      <c r="F222" s="98">
        <f t="shared" si="4"/>
        <v>0.13748586746167255</v>
      </c>
      <c r="G222" s="98">
        <f t="shared" si="5"/>
        <v>0.10356619443087445</v>
      </c>
    </row>
    <row r="223" spans="1:7" x14ac:dyDescent="0.2">
      <c r="A223" s="73" t="s">
        <v>691</v>
      </c>
      <c r="B223" s="73" t="s">
        <v>692</v>
      </c>
      <c r="C223" s="95">
        <v>457.37039841999803</v>
      </c>
      <c r="D223" s="95">
        <v>4381</v>
      </c>
      <c r="F223" s="98">
        <f t="shared" si="4"/>
        <v>0.15497874750004889</v>
      </c>
      <c r="G223" s="98">
        <f t="shared" si="5"/>
        <v>0.10191453230046293</v>
      </c>
    </row>
    <row r="224" spans="1:7" x14ac:dyDescent="0.2">
      <c r="A224" s="73" t="s">
        <v>693</v>
      </c>
      <c r="B224" s="73" t="s">
        <v>694</v>
      </c>
      <c r="C224" s="95">
        <v>363.30501887999998</v>
      </c>
      <c r="D224" s="95">
        <v>3050</v>
      </c>
      <c r="F224" s="98">
        <f t="shared" si="4"/>
        <v>0.12310494291062575</v>
      </c>
      <c r="G224" s="98">
        <f t="shared" si="5"/>
        <v>7.0951683066973734E-2</v>
      </c>
    </row>
    <row r="225" spans="1:7" x14ac:dyDescent="0.2">
      <c r="A225" s="73" t="s">
        <v>695</v>
      </c>
      <c r="B225" s="73" t="s">
        <v>696</v>
      </c>
      <c r="C225" s="95">
        <v>120.77466593</v>
      </c>
      <c r="D225" s="95">
        <v>898</v>
      </c>
      <c r="F225" s="98">
        <f t="shared" si="4"/>
        <v>4.0924175504642418E-2</v>
      </c>
      <c r="G225" s="98">
        <f t="shared" si="5"/>
        <v>2.0890036522669644E-2</v>
      </c>
    </row>
    <row r="226" spans="1:7" x14ac:dyDescent="0.2">
      <c r="A226" s="73" t="s">
        <v>697</v>
      </c>
      <c r="B226" s="73" t="s">
        <v>698</v>
      </c>
      <c r="C226" s="95">
        <v>42.814807379999998</v>
      </c>
      <c r="D226" s="95">
        <v>418</v>
      </c>
      <c r="F226" s="98">
        <f t="shared" si="4"/>
        <v>1.4507684023999844E-2</v>
      </c>
      <c r="G226" s="98">
        <f t="shared" si="5"/>
        <v>9.7238700072114822E-3</v>
      </c>
    </row>
    <row r="227" spans="1:7" x14ac:dyDescent="0.2">
      <c r="A227" s="73" t="s">
        <v>699</v>
      </c>
      <c r="B227" s="106" t="s">
        <v>69</v>
      </c>
      <c r="C227" s="95">
        <f>SUM(C219:C226)</f>
        <v>2951.1814090499975</v>
      </c>
      <c r="D227" s="144">
        <f>SUM(D219:D226)</f>
        <v>42987</v>
      </c>
      <c r="F227" s="145">
        <f>SUM(F219:F226)</f>
        <v>1.0000000000000004</v>
      </c>
      <c r="G227" s="145">
        <f>SUM(G219:G226)</f>
        <v>1</v>
      </c>
    </row>
    <row r="228" spans="1:7" x14ac:dyDescent="0.2">
      <c r="A228" s="73" t="s">
        <v>700</v>
      </c>
      <c r="B228" s="75" t="s">
        <v>701</v>
      </c>
      <c r="C228" s="95"/>
      <c r="D228" s="144"/>
      <c r="F228" s="98">
        <f t="shared" ref="F228:F233" si="6">IF($C$227=0,"",IF(C228="[for completion]","",C228/$C$227))</f>
        <v>0</v>
      </c>
      <c r="G228" s="98">
        <f t="shared" ref="G228:G233" si="7">IF($D$227=0,"",IF(D228="[for completion]","",D228/$D$227))</f>
        <v>0</v>
      </c>
    </row>
    <row r="229" spans="1:7" x14ac:dyDescent="0.2">
      <c r="A229" s="73" t="s">
        <v>702</v>
      </c>
      <c r="B229" s="75" t="s">
        <v>703</v>
      </c>
      <c r="C229" s="95"/>
      <c r="D229" s="144"/>
      <c r="F229" s="98">
        <f t="shared" si="6"/>
        <v>0</v>
      </c>
      <c r="G229" s="98">
        <f t="shared" si="7"/>
        <v>0</v>
      </c>
    </row>
    <row r="230" spans="1:7" x14ac:dyDescent="0.2">
      <c r="A230" s="73" t="s">
        <v>704</v>
      </c>
      <c r="B230" s="75" t="s">
        <v>705</v>
      </c>
      <c r="C230" s="95"/>
      <c r="D230" s="144"/>
      <c r="F230" s="98">
        <f t="shared" si="6"/>
        <v>0</v>
      </c>
      <c r="G230" s="98">
        <f t="shared" si="7"/>
        <v>0</v>
      </c>
    </row>
    <row r="231" spans="1:7" x14ac:dyDescent="0.2">
      <c r="A231" s="73" t="s">
        <v>706</v>
      </c>
      <c r="B231" s="75" t="s">
        <v>707</v>
      </c>
      <c r="C231" s="95"/>
      <c r="D231" s="144"/>
      <c r="F231" s="98">
        <f t="shared" si="6"/>
        <v>0</v>
      </c>
      <c r="G231" s="98">
        <f t="shared" si="7"/>
        <v>0</v>
      </c>
    </row>
    <row r="232" spans="1:7" x14ac:dyDescent="0.2">
      <c r="A232" s="73" t="s">
        <v>708</v>
      </c>
      <c r="B232" s="75" t="s">
        <v>709</v>
      </c>
      <c r="C232" s="95"/>
      <c r="D232" s="144"/>
      <c r="F232" s="98">
        <f t="shared" si="6"/>
        <v>0</v>
      </c>
      <c r="G232" s="98">
        <f t="shared" si="7"/>
        <v>0</v>
      </c>
    </row>
    <row r="233" spans="1:7" x14ac:dyDescent="0.2">
      <c r="A233" s="73" t="s">
        <v>710</v>
      </c>
      <c r="B233" s="75" t="s">
        <v>711</v>
      </c>
      <c r="C233" s="95"/>
      <c r="D233" s="144"/>
      <c r="F233" s="98">
        <f t="shared" si="6"/>
        <v>0</v>
      </c>
      <c r="G233" s="98">
        <f t="shared" si="7"/>
        <v>0</v>
      </c>
    </row>
    <row r="234" spans="1:7" x14ac:dyDescent="0.2">
      <c r="A234" s="73" t="s">
        <v>712</v>
      </c>
      <c r="B234" s="75"/>
      <c r="F234" s="98"/>
      <c r="G234" s="98"/>
    </row>
    <row r="235" spans="1:7" x14ac:dyDescent="0.2">
      <c r="A235" s="73" t="s">
        <v>713</v>
      </c>
      <c r="B235" s="75"/>
      <c r="F235" s="98"/>
      <c r="G235" s="98"/>
    </row>
    <row r="236" spans="1:7" x14ac:dyDescent="0.2">
      <c r="A236" s="73" t="s">
        <v>714</v>
      </c>
      <c r="B236" s="75"/>
      <c r="F236" s="98"/>
      <c r="G236" s="98"/>
    </row>
    <row r="237" spans="1:7" x14ac:dyDescent="0.2">
      <c r="A237" s="79"/>
      <c r="B237" s="115" t="s">
        <v>715</v>
      </c>
      <c r="C237" s="79" t="s">
        <v>643</v>
      </c>
      <c r="D237" s="79" t="s">
        <v>644</v>
      </c>
      <c r="E237" s="78"/>
      <c r="F237" s="79" t="s">
        <v>464</v>
      </c>
      <c r="G237" s="79" t="s">
        <v>645</v>
      </c>
    </row>
    <row r="238" spans="1:7" x14ac:dyDescent="0.2">
      <c r="A238" s="73" t="s">
        <v>716</v>
      </c>
      <c r="B238" s="73" t="s">
        <v>681</v>
      </c>
      <c r="C238" s="145">
        <v>0.52218375968793895</v>
      </c>
      <c r="F238" s="128"/>
      <c r="G238" s="128"/>
    </row>
    <row r="239" spans="1:7" x14ac:dyDescent="0.2">
      <c r="F239" s="128"/>
      <c r="G239" s="128"/>
    </row>
    <row r="240" spans="1:7" x14ac:dyDescent="0.2">
      <c r="B240" s="93" t="s">
        <v>682</v>
      </c>
      <c r="F240" s="128"/>
      <c r="G240" s="128"/>
    </row>
    <row r="241" spans="1:7" x14ac:dyDescent="0.2">
      <c r="A241" s="73" t="s">
        <v>717</v>
      </c>
      <c r="B241" s="73" t="s">
        <v>684</v>
      </c>
      <c r="C241" s="95">
        <v>978.72333353999602</v>
      </c>
      <c r="D241" s="95">
        <v>22764</v>
      </c>
      <c r="F241" s="98">
        <f t="shared" ref="F241:F248" si="8">IF($C$249=0,"",IF(C241="[Mark as ND1 if not relevant]","",C241/$C$249))</f>
        <v>0.33163780801094622</v>
      </c>
      <c r="G241" s="98">
        <f t="shared" ref="G241:G248" si="9">IF($D$249=0,"",IF(D241="[Mark as ND1 if not relevant]","",D241/$D$249))</f>
        <v>0.52955544699560331</v>
      </c>
    </row>
    <row r="242" spans="1:7" x14ac:dyDescent="0.2">
      <c r="A242" s="73" t="s">
        <v>718</v>
      </c>
      <c r="B242" s="73" t="s">
        <v>686</v>
      </c>
      <c r="C242" s="95">
        <v>381.99714469000099</v>
      </c>
      <c r="D242" s="95">
        <v>4835</v>
      </c>
      <c r="F242" s="98">
        <f t="shared" si="8"/>
        <v>0.12943872020831426</v>
      </c>
      <c r="G242" s="98">
        <f t="shared" si="9"/>
        <v>0.11247586479633377</v>
      </c>
    </row>
    <row r="243" spans="1:7" x14ac:dyDescent="0.2">
      <c r="A243" s="73" t="s">
        <v>719</v>
      </c>
      <c r="B243" s="73" t="s">
        <v>688</v>
      </c>
      <c r="C243" s="95">
        <v>392.99501298000001</v>
      </c>
      <c r="D243" s="95">
        <v>4500</v>
      </c>
      <c r="F243" s="98">
        <f t="shared" si="8"/>
        <v>0.13316531873467843</v>
      </c>
      <c r="G243" s="98">
        <f t="shared" si="9"/>
        <v>0.10468281108242027</v>
      </c>
    </row>
    <row r="244" spans="1:7" x14ac:dyDescent="0.2">
      <c r="A244" s="73" t="s">
        <v>720</v>
      </c>
      <c r="B244" s="73" t="s">
        <v>690</v>
      </c>
      <c r="C244" s="95">
        <v>411.23665572999897</v>
      </c>
      <c r="D244" s="95">
        <v>4119</v>
      </c>
      <c r="F244" s="98">
        <f t="shared" si="8"/>
        <v>0.13934645104123869</v>
      </c>
      <c r="G244" s="98">
        <f t="shared" si="9"/>
        <v>9.5819666410775356E-2</v>
      </c>
    </row>
    <row r="245" spans="1:7" x14ac:dyDescent="0.2">
      <c r="A245" s="73" t="s">
        <v>721</v>
      </c>
      <c r="B245" s="73" t="s">
        <v>692</v>
      </c>
      <c r="C245" s="95">
        <v>375.33746190999898</v>
      </c>
      <c r="D245" s="95">
        <v>3401</v>
      </c>
      <c r="F245" s="98">
        <f t="shared" si="8"/>
        <v>0.12718210434607699</v>
      </c>
      <c r="G245" s="98">
        <f t="shared" si="9"/>
        <v>7.9116942331402512E-2</v>
      </c>
    </row>
    <row r="246" spans="1:7" x14ac:dyDescent="0.2">
      <c r="A246" s="73" t="s">
        <v>722</v>
      </c>
      <c r="B246" s="73" t="s">
        <v>694</v>
      </c>
      <c r="C246" s="95">
        <v>259.79561827999999</v>
      </c>
      <c r="D246" s="95">
        <v>2098</v>
      </c>
      <c r="F246" s="98">
        <f t="shared" si="8"/>
        <v>8.8031056811119557E-2</v>
      </c>
      <c r="G246" s="98">
        <f t="shared" si="9"/>
        <v>4.8805452811315049E-2</v>
      </c>
    </row>
    <row r="247" spans="1:7" x14ac:dyDescent="0.2">
      <c r="A247" s="73" t="s">
        <v>723</v>
      </c>
      <c r="B247" s="73" t="s">
        <v>696</v>
      </c>
      <c r="C247" s="95">
        <v>106.60284072</v>
      </c>
      <c r="D247" s="95">
        <v>731</v>
      </c>
      <c r="F247" s="98">
        <f t="shared" si="8"/>
        <v>3.6122090086734504E-2</v>
      </c>
      <c r="G247" s="98">
        <f t="shared" si="9"/>
        <v>1.7005141089166492E-2</v>
      </c>
    </row>
    <row r="248" spans="1:7" x14ac:dyDescent="0.2">
      <c r="A248" s="73" t="s">
        <v>724</v>
      </c>
      <c r="B248" s="73" t="s">
        <v>698</v>
      </c>
      <c r="C248" s="95">
        <v>44.493341200000003</v>
      </c>
      <c r="D248" s="95">
        <v>539</v>
      </c>
      <c r="F248" s="98">
        <f t="shared" si="8"/>
        <v>1.507645076089128E-2</v>
      </c>
      <c r="G248" s="98">
        <f t="shared" si="9"/>
        <v>1.2538674482983228E-2</v>
      </c>
    </row>
    <row r="249" spans="1:7" x14ac:dyDescent="0.2">
      <c r="A249" s="73" t="s">
        <v>725</v>
      </c>
      <c r="B249" s="106" t="s">
        <v>69</v>
      </c>
      <c r="C249" s="95">
        <f>SUM(C241:C248)</f>
        <v>2951.1814090499952</v>
      </c>
      <c r="D249" s="144">
        <f>SUM(D241:D248)</f>
        <v>42987</v>
      </c>
      <c r="F249" s="145">
        <f>SUM(F241:F248)</f>
        <v>0.99999999999999989</v>
      </c>
      <c r="G249" s="145">
        <f>SUM(G241:G248)</f>
        <v>1</v>
      </c>
    </row>
    <row r="250" spans="1:7" x14ac:dyDescent="0.2">
      <c r="A250" s="73" t="s">
        <v>726</v>
      </c>
      <c r="B250" s="75" t="s">
        <v>701</v>
      </c>
      <c r="C250" s="95"/>
      <c r="D250" s="144"/>
      <c r="F250" s="98">
        <f t="shared" ref="F250:F255" si="10">IF($C$249=0,"",IF(C250="[for completion]","",C250/$C$249))</f>
        <v>0</v>
      </c>
      <c r="G250" s="98">
        <f t="shared" ref="G250:G255" si="11">IF($D$249=0,"",IF(D250="[for completion]","",D250/$D$249))</f>
        <v>0</v>
      </c>
    </row>
    <row r="251" spans="1:7" x14ac:dyDescent="0.2">
      <c r="A251" s="73" t="s">
        <v>727</v>
      </c>
      <c r="B251" s="75" t="s">
        <v>703</v>
      </c>
      <c r="C251" s="95"/>
      <c r="D251" s="144"/>
      <c r="F251" s="98">
        <f t="shared" si="10"/>
        <v>0</v>
      </c>
      <c r="G251" s="98">
        <f t="shared" si="11"/>
        <v>0</v>
      </c>
    </row>
    <row r="252" spans="1:7" x14ac:dyDescent="0.2">
      <c r="A252" s="73" t="s">
        <v>728</v>
      </c>
      <c r="B252" s="75" t="s">
        <v>705</v>
      </c>
      <c r="C252" s="95"/>
      <c r="D252" s="144"/>
      <c r="F252" s="98">
        <f t="shared" si="10"/>
        <v>0</v>
      </c>
      <c r="G252" s="98">
        <f t="shared" si="11"/>
        <v>0</v>
      </c>
    </row>
    <row r="253" spans="1:7" x14ac:dyDescent="0.2">
      <c r="A253" s="73" t="s">
        <v>729</v>
      </c>
      <c r="B253" s="75" t="s">
        <v>707</v>
      </c>
      <c r="C253" s="95"/>
      <c r="D253" s="144"/>
      <c r="F253" s="98">
        <f t="shared" si="10"/>
        <v>0</v>
      </c>
      <c r="G253" s="98">
        <f t="shared" si="11"/>
        <v>0</v>
      </c>
    </row>
    <row r="254" spans="1:7" x14ac:dyDescent="0.2">
      <c r="A254" s="73" t="s">
        <v>730</v>
      </c>
      <c r="B254" s="75" t="s">
        <v>709</v>
      </c>
      <c r="C254" s="95"/>
      <c r="D254" s="144"/>
      <c r="F254" s="98">
        <f t="shared" si="10"/>
        <v>0</v>
      </c>
      <c r="G254" s="98">
        <f t="shared" si="11"/>
        <v>0</v>
      </c>
    </row>
    <row r="255" spans="1:7" x14ac:dyDescent="0.2">
      <c r="A255" s="73" t="s">
        <v>731</v>
      </c>
      <c r="B255" s="75" t="s">
        <v>711</v>
      </c>
      <c r="C255" s="95"/>
      <c r="D255" s="144"/>
      <c r="F255" s="98">
        <f t="shared" si="10"/>
        <v>0</v>
      </c>
      <c r="G255" s="98">
        <f t="shared" si="11"/>
        <v>0</v>
      </c>
    </row>
    <row r="256" spans="1:7" x14ac:dyDescent="0.2">
      <c r="A256" s="73" t="s">
        <v>732</v>
      </c>
      <c r="B256" s="75"/>
      <c r="F256" s="102"/>
      <c r="G256" s="102"/>
    </row>
    <row r="257" spans="1:7" x14ac:dyDescent="0.2">
      <c r="A257" s="73" t="s">
        <v>733</v>
      </c>
      <c r="B257" s="75"/>
      <c r="F257" s="102"/>
      <c r="G257" s="102"/>
    </row>
    <row r="258" spans="1:7" x14ac:dyDescent="0.2">
      <c r="A258" s="73" t="s">
        <v>734</v>
      </c>
      <c r="B258" s="75"/>
      <c r="F258" s="102"/>
      <c r="G258" s="102"/>
    </row>
    <row r="259" spans="1:7" x14ac:dyDescent="0.2">
      <c r="A259" s="79"/>
      <c r="B259" s="115" t="s">
        <v>735</v>
      </c>
      <c r="C259" s="79" t="s">
        <v>464</v>
      </c>
      <c r="D259" s="79"/>
      <c r="E259" s="78"/>
      <c r="F259" s="79"/>
      <c r="G259" s="79"/>
    </row>
    <row r="260" spans="1:7" x14ac:dyDescent="0.2">
      <c r="A260" s="73" t="s">
        <v>736</v>
      </c>
      <c r="B260" s="73" t="s">
        <v>1666</v>
      </c>
      <c r="C260" s="145">
        <v>0</v>
      </c>
      <c r="E260" s="147"/>
      <c r="F260" s="147"/>
      <c r="G260" s="147"/>
    </row>
    <row r="261" spans="1:7" x14ac:dyDescent="0.2">
      <c r="A261" s="73" t="s">
        <v>738</v>
      </c>
      <c r="B261" s="73" t="s">
        <v>739</v>
      </c>
      <c r="C261" s="145">
        <v>0</v>
      </c>
      <c r="E261" s="147"/>
      <c r="F261" s="147"/>
    </row>
    <row r="262" spans="1:7" x14ac:dyDescent="0.2">
      <c r="A262" s="73" t="s">
        <v>740</v>
      </c>
      <c r="B262" s="73" t="s">
        <v>741</v>
      </c>
      <c r="C262" s="145">
        <v>0</v>
      </c>
      <c r="E262" s="147"/>
      <c r="F262" s="147"/>
    </row>
    <row r="263" spans="1:7" x14ac:dyDescent="0.2">
      <c r="A263" s="73" t="s">
        <v>742</v>
      </c>
      <c r="B263" s="73" t="s">
        <v>743</v>
      </c>
      <c r="C263" s="145">
        <v>0</v>
      </c>
      <c r="E263" s="147"/>
      <c r="F263" s="147"/>
    </row>
    <row r="264" spans="1:7" x14ac:dyDescent="0.2">
      <c r="A264" s="73" t="s">
        <v>744</v>
      </c>
      <c r="B264" s="93" t="s">
        <v>745</v>
      </c>
      <c r="C264" s="145">
        <v>0</v>
      </c>
      <c r="D264" s="111"/>
      <c r="E264" s="111"/>
      <c r="F264" s="124"/>
      <c r="G264" s="124"/>
    </row>
    <row r="265" spans="1:7" x14ac:dyDescent="0.2">
      <c r="A265" s="73" t="s">
        <v>746</v>
      </c>
      <c r="B265" s="73" t="s">
        <v>67</v>
      </c>
      <c r="C265" s="145">
        <v>1</v>
      </c>
      <c r="E265" s="147"/>
      <c r="F265" s="147"/>
    </row>
    <row r="266" spans="1:7" x14ac:dyDescent="0.2">
      <c r="A266" s="73" t="s">
        <v>748</v>
      </c>
      <c r="B266" s="75" t="s">
        <v>750</v>
      </c>
      <c r="C266" s="153"/>
      <c r="E266" s="147"/>
      <c r="F266" s="147"/>
    </row>
    <row r="267" spans="1:7" x14ac:dyDescent="0.2">
      <c r="A267" s="73" t="s">
        <v>749</v>
      </c>
      <c r="B267" s="75" t="s">
        <v>752</v>
      </c>
      <c r="C267" s="145"/>
      <c r="E267" s="147"/>
      <c r="F267" s="147"/>
    </row>
    <row r="268" spans="1:7" x14ac:dyDescent="0.2">
      <c r="A268" s="73" t="s">
        <v>751</v>
      </c>
      <c r="B268" s="75" t="s">
        <v>754</v>
      </c>
      <c r="C268" s="145"/>
      <c r="E268" s="147"/>
      <c r="F268" s="147"/>
    </row>
    <row r="269" spans="1:7" x14ac:dyDescent="0.2">
      <c r="A269" s="73" t="s">
        <v>753</v>
      </c>
      <c r="B269" s="75" t="s">
        <v>756</v>
      </c>
      <c r="C269" s="145"/>
      <c r="E269" s="147"/>
      <c r="F269" s="147"/>
    </row>
    <row r="270" spans="1:7" x14ac:dyDescent="0.2">
      <c r="A270" s="73" t="s">
        <v>755</v>
      </c>
      <c r="B270" s="75" t="s">
        <v>172</v>
      </c>
      <c r="C270" s="145"/>
      <c r="E270" s="147"/>
      <c r="F270" s="147"/>
    </row>
    <row r="271" spans="1:7" x14ac:dyDescent="0.2">
      <c r="A271" s="73" t="s">
        <v>757</v>
      </c>
      <c r="B271" s="75" t="s">
        <v>172</v>
      </c>
      <c r="C271" s="145"/>
      <c r="E271" s="147"/>
      <c r="F271" s="147"/>
    </row>
    <row r="272" spans="1:7" x14ac:dyDescent="0.2">
      <c r="A272" s="73" t="s">
        <v>758</v>
      </c>
      <c r="B272" s="75" t="s">
        <v>172</v>
      </c>
      <c r="C272" s="145"/>
      <c r="E272" s="147"/>
      <c r="F272" s="147"/>
    </row>
    <row r="273" spans="1:7" x14ac:dyDescent="0.2">
      <c r="A273" s="73" t="s">
        <v>759</v>
      </c>
      <c r="B273" s="75" t="s">
        <v>172</v>
      </c>
      <c r="C273" s="145"/>
      <c r="E273" s="147"/>
      <c r="F273" s="147"/>
    </row>
    <row r="274" spans="1:7" x14ac:dyDescent="0.2">
      <c r="A274" s="73" t="s">
        <v>760</v>
      </c>
      <c r="B274" s="75" t="s">
        <v>172</v>
      </c>
      <c r="C274" s="145"/>
      <c r="E274" s="147"/>
      <c r="F274" s="147"/>
    </row>
    <row r="275" spans="1:7" x14ac:dyDescent="0.2">
      <c r="A275" s="73" t="s">
        <v>761</v>
      </c>
      <c r="B275" s="75" t="s">
        <v>172</v>
      </c>
      <c r="C275" s="145"/>
      <c r="E275" s="147"/>
      <c r="F275" s="147"/>
    </row>
    <row r="276" spans="1:7" x14ac:dyDescent="0.2">
      <c r="A276" s="79"/>
      <c r="B276" s="115" t="s">
        <v>762</v>
      </c>
      <c r="C276" s="79" t="s">
        <v>464</v>
      </c>
      <c r="D276" s="79"/>
      <c r="E276" s="78"/>
      <c r="F276" s="79"/>
      <c r="G276" s="77"/>
    </row>
    <row r="277" spans="1:7" x14ac:dyDescent="0.2">
      <c r="A277" s="73" t="s">
        <v>763</v>
      </c>
      <c r="B277" s="73" t="s">
        <v>764</v>
      </c>
      <c r="C277" s="145">
        <v>1</v>
      </c>
      <c r="E277" s="72"/>
      <c r="F277" s="72"/>
    </row>
    <row r="278" spans="1:7" x14ac:dyDescent="0.2">
      <c r="A278" s="73" t="s">
        <v>765</v>
      </c>
      <c r="B278" s="73" t="s">
        <v>766</v>
      </c>
      <c r="C278" s="145">
        <v>0</v>
      </c>
      <c r="E278" s="72"/>
      <c r="F278" s="72"/>
    </row>
    <row r="279" spans="1:7" x14ac:dyDescent="0.2">
      <c r="A279" s="73" t="s">
        <v>767</v>
      </c>
      <c r="B279" s="73" t="s">
        <v>67</v>
      </c>
      <c r="C279" s="145">
        <v>0</v>
      </c>
      <c r="E279" s="72"/>
      <c r="F279" s="72"/>
    </row>
    <row r="280" spans="1:7" x14ac:dyDescent="0.2">
      <c r="A280" s="73" t="s">
        <v>768</v>
      </c>
      <c r="C280" s="145"/>
      <c r="E280" s="72"/>
      <c r="F280" s="72"/>
    </row>
    <row r="281" spans="1:7" x14ac:dyDescent="0.2">
      <c r="A281" s="73" t="s">
        <v>769</v>
      </c>
      <c r="C281" s="145"/>
      <c r="E281" s="72"/>
      <c r="F281" s="72"/>
    </row>
    <row r="282" spans="1:7" x14ac:dyDescent="0.2">
      <c r="A282" s="73" t="s">
        <v>770</v>
      </c>
      <c r="C282" s="145"/>
      <c r="E282" s="72"/>
      <c r="F282" s="72"/>
    </row>
    <row r="283" spans="1:7" x14ac:dyDescent="0.2">
      <c r="A283" s="73" t="s">
        <v>771</v>
      </c>
      <c r="C283" s="145"/>
      <c r="E283" s="72"/>
      <c r="F283" s="72"/>
    </row>
    <row r="284" spans="1:7" x14ac:dyDescent="0.2">
      <c r="A284" s="73" t="s">
        <v>772</v>
      </c>
      <c r="C284" s="145"/>
      <c r="E284" s="72"/>
      <c r="F284" s="72"/>
    </row>
    <row r="285" spans="1:7" x14ac:dyDescent="0.2">
      <c r="A285" s="73" t="s">
        <v>773</v>
      </c>
      <c r="C285" s="145"/>
      <c r="E285" s="72"/>
      <c r="F285" s="72"/>
    </row>
    <row r="286" spans="1:7" x14ac:dyDescent="0.2">
      <c r="A286" s="80"/>
      <c r="B286" s="80" t="s">
        <v>1665</v>
      </c>
      <c r="C286" s="80" t="s">
        <v>55</v>
      </c>
      <c r="D286" s="80" t="s">
        <v>1362</v>
      </c>
      <c r="E286" s="80"/>
      <c r="F286" s="80" t="s">
        <v>464</v>
      </c>
      <c r="G286" s="80" t="s">
        <v>1581</v>
      </c>
    </row>
    <row r="287" spans="1:7" x14ac:dyDescent="0.2">
      <c r="A287" s="73" t="s">
        <v>1664</v>
      </c>
      <c r="B287" s="93" t="s">
        <v>582</v>
      </c>
      <c r="C287" s="95"/>
      <c r="E287" s="110"/>
      <c r="F287" s="98" t="str">
        <f t="shared" ref="F287:F304" si="12">IF($C$305=0,"",IF(C287="[For completion]","",C287/$C$305))</f>
        <v/>
      </c>
      <c r="G287" s="98" t="str">
        <f t="shared" ref="G287:G304" si="13">IF($D$305=0,"",IF(D287="[For completion]","",D287/$D$305))</f>
        <v/>
      </c>
    </row>
    <row r="288" spans="1:7" x14ac:dyDescent="0.2">
      <c r="A288" s="73" t="s">
        <v>1663</v>
      </c>
      <c r="B288" s="93" t="s">
        <v>582</v>
      </c>
      <c r="C288" s="95"/>
      <c r="E288" s="110"/>
      <c r="F288" s="98" t="str">
        <f t="shared" si="12"/>
        <v/>
      </c>
      <c r="G288" s="98" t="str">
        <f t="shared" si="13"/>
        <v/>
      </c>
    </row>
    <row r="289" spans="1:7" x14ac:dyDescent="0.2">
      <c r="A289" s="73" t="s">
        <v>1662</v>
      </c>
      <c r="B289" s="93" t="s">
        <v>582</v>
      </c>
      <c r="C289" s="95"/>
      <c r="E289" s="110"/>
      <c r="F289" s="98" t="str">
        <f t="shared" si="12"/>
        <v/>
      </c>
      <c r="G289" s="98" t="str">
        <f t="shared" si="13"/>
        <v/>
      </c>
    </row>
    <row r="290" spans="1:7" x14ac:dyDescent="0.2">
      <c r="A290" s="73" t="s">
        <v>1661</v>
      </c>
      <c r="B290" s="93" t="s">
        <v>582</v>
      </c>
      <c r="C290" s="95"/>
      <c r="E290" s="110"/>
      <c r="F290" s="98" t="str">
        <f t="shared" si="12"/>
        <v/>
      </c>
      <c r="G290" s="98" t="str">
        <f t="shared" si="13"/>
        <v/>
      </c>
    </row>
    <row r="291" spans="1:7" x14ac:dyDescent="0.2">
      <c r="A291" s="73" t="s">
        <v>1660</v>
      </c>
      <c r="B291" s="93" t="s">
        <v>582</v>
      </c>
      <c r="C291" s="95"/>
      <c r="E291" s="110"/>
      <c r="F291" s="98" t="str">
        <f t="shared" si="12"/>
        <v/>
      </c>
      <c r="G291" s="98" t="str">
        <f t="shared" si="13"/>
        <v/>
      </c>
    </row>
    <row r="292" spans="1:7" x14ac:dyDescent="0.2">
      <c r="A292" s="73" t="s">
        <v>1659</v>
      </c>
      <c r="B292" s="93" t="s">
        <v>582</v>
      </c>
      <c r="C292" s="95"/>
      <c r="E292" s="110"/>
      <c r="F292" s="98" t="str">
        <f t="shared" si="12"/>
        <v/>
      </c>
      <c r="G292" s="98" t="str">
        <f t="shared" si="13"/>
        <v/>
      </c>
    </row>
    <row r="293" spans="1:7" x14ac:dyDescent="0.2">
      <c r="A293" s="73" t="s">
        <v>1658</v>
      </c>
      <c r="B293" s="93" t="s">
        <v>582</v>
      </c>
      <c r="C293" s="95"/>
      <c r="E293" s="110"/>
      <c r="F293" s="98" t="str">
        <f t="shared" si="12"/>
        <v/>
      </c>
      <c r="G293" s="98" t="str">
        <f t="shared" si="13"/>
        <v/>
      </c>
    </row>
    <row r="294" spans="1:7" x14ac:dyDescent="0.2">
      <c r="A294" s="73" t="s">
        <v>1657</v>
      </c>
      <c r="B294" s="93" t="s">
        <v>582</v>
      </c>
      <c r="C294" s="95"/>
      <c r="E294" s="110"/>
      <c r="F294" s="98" t="str">
        <f t="shared" si="12"/>
        <v/>
      </c>
      <c r="G294" s="98" t="str">
        <f t="shared" si="13"/>
        <v/>
      </c>
    </row>
    <row r="295" spans="1:7" x14ac:dyDescent="0.2">
      <c r="A295" s="73" t="s">
        <v>1656</v>
      </c>
      <c r="B295" s="93" t="s">
        <v>582</v>
      </c>
      <c r="C295" s="95"/>
      <c r="E295" s="110"/>
      <c r="F295" s="98" t="str">
        <f t="shared" si="12"/>
        <v/>
      </c>
      <c r="G295" s="98" t="str">
        <f t="shared" si="13"/>
        <v/>
      </c>
    </row>
    <row r="296" spans="1:7" x14ac:dyDescent="0.2">
      <c r="A296" s="73" t="s">
        <v>1655</v>
      </c>
      <c r="B296" s="93" t="s">
        <v>582</v>
      </c>
      <c r="C296" s="95"/>
      <c r="E296" s="110"/>
      <c r="F296" s="98" t="str">
        <f t="shared" si="12"/>
        <v/>
      </c>
      <c r="G296" s="98" t="str">
        <f t="shared" si="13"/>
        <v/>
      </c>
    </row>
    <row r="297" spans="1:7" x14ac:dyDescent="0.2">
      <c r="A297" s="73" t="s">
        <v>1654</v>
      </c>
      <c r="B297" s="93" t="s">
        <v>582</v>
      </c>
      <c r="C297" s="95"/>
      <c r="E297" s="110"/>
      <c r="F297" s="98" t="str">
        <f t="shared" si="12"/>
        <v/>
      </c>
      <c r="G297" s="98" t="str">
        <f t="shared" si="13"/>
        <v/>
      </c>
    </row>
    <row r="298" spans="1:7" x14ac:dyDescent="0.2">
      <c r="A298" s="73" t="s">
        <v>1653</v>
      </c>
      <c r="B298" s="93" t="s">
        <v>582</v>
      </c>
      <c r="C298" s="95"/>
      <c r="E298" s="110"/>
      <c r="F298" s="98" t="str">
        <f t="shared" si="12"/>
        <v/>
      </c>
      <c r="G298" s="98" t="str">
        <f t="shared" si="13"/>
        <v/>
      </c>
    </row>
    <row r="299" spans="1:7" x14ac:dyDescent="0.2">
      <c r="A299" s="73" t="s">
        <v>1652</v>
      </c>
      <c r="B299" s="93" t="s">
        <v>582</v>
      </c>
      <c r="C299" s="95"/>
      <c r="E299" s="110"/>
      <c r="F299" s="98" t="str">
        <f t="shared" si="12"/>
        <v/>
      </c>
      <c r="G299" s="98" t="str">
        <f t="shared" si="13"/>
        <v/>
      </c>
    </row>
    <row r="300" spans="1:7" x14ac:dyDescent="0.2">
      <c r="A300" s="73" t="s">
        <v>1651</v>
      </c>
      <c r="B300" s="93" t="s">
        <v>582</v>
      </c>
      <c r="C300" s="95"/>
      <c r="E300" s="110"/>
      <c r="F300" s="98" t="str">
        <f t="shared" si="12"/>
        <v/>
      </c>
      <c r="G300" s="98" t="str">
        <f t="shared" si="13"/>
        <v/>
      </c>
    </row>
    <row r="301" spans="1:7" x14ac:dyDescent="0.2">
      <c r="A301" s="73" t="s">
        <v>1650</v>
      </c>
      <c r="B301" s="93" t="s">
        <v>582</v>
      </c>
      <c r="C301" s="95"/>
      <c r="E301" s="110"/>
      <c r="F301" s="98" t="str">
        <f t="shared" si="12"/>
        <v/>
      </c>
      <c r="G301" s="98" t="str">
        <f t="shared" si="13"/>
        <v/>
      </c>
    </row>
    <row r="302" spans="1:7" x14ac:dyDescent="0.2">
      <c r="A302" s="73" t="s">
        <v>1649</v>
      </c>
      <c r="B302" s="93" t="s">
        <v>582</v>
      </c>
      <c r="C302" s="95"/>
      <c r="E302" s="110"/>
      <c r="F302" s="98" t="str">
        <f t="shared" si="12"/>
        <v/>
      </c>
      <c r="G302" s="98" t="str">
        <f t="shared" si="13"/>
        <v/>
      </c>
    </row>
    <row r="303" spans="1:7" x14ac:dyDescent="0.2">
      <c r="A303" s="73" t="s">
        <v>1648</v>
      </c>
      <c r="B303" s="93" t="s">
        <v>582</v>
      </c>
      <c r="C303" s="95"/>
      <c r="E303" s="110"/>
      <c r="F303" s="98" t="str">
        <f t="shared" si="12"/>
        <v/>
      </c>
      <c r="G303" s="98" t="str">
        <f t="shared" si="13"/>
        <v/>
      </c>
    </row>
    <row r="304" spans="1:7" x14ac:dyDescent="0.2">
      <c r="A304" s="73" t="s">
        <v>1647</v>
      </c>
      <c r="B304" s="93" t="s">
        <v>1332</v>
      </c>
      <c r="C304" s="95"/>
      <c r="E304" s="110"/>
      <c r="F304" s="98" t="str">
        <f t="shared" si="12"/>
        <v/>
      </c>
      <c r="G304" s="98" t="str">
        <f t="shared" si="13"/>
        <v/>
      </c>
    </row>
    <row r="305" spans="1:7" x14ac:dyDescent="0.2">
      <c r="A305" s="73" t="s">
        <v>1646</v>
      </c>
      <c r="B305" s="93" t="s">
        <v>69</v>
      </c>
      <c r="C305" s="95">
        <f>SUM(C287:C304)</f>
        <v>0</v>
      </c>
      <c r="D305" s="73">
        <f>SUM(D287:D304)</f>
        <v>0</v>
      </c>
      <c r="E305" s="110"/>
      <c r="F305" s="128">
        <f>SUM(F287:F304)</f>
        <v>0</v>
      </c>
      <c r="G305" s="128">
        <f>SUM(G287:G304)</f>
        <v>0</v>
      </c>
    </row>
    <row r="306" spans="1:7" x14ac:dyDescent="0.2">
      <c r="A306" s="73" t="s">
        <v>1645</v>
      </c>
      <c r="B306" s="93"/>
      <c r="E306" s="110"/>
      <c r="F306" s="110"/>
      <c r="G306" s="110"/>
    </row>
    <row r="307" spans="1:7" x14ac:dyDescent="0.2">
      <c r="A307" s="73" t="s">
        <v>1644</v>
      </c>
      <c r="B307" s="93"/>
      <c r="E307" s="110"/>
      <c r="F307" s="110"/>
      <c r="G307" s="110"/>
    </row>
    <row r="308" spans="1:7" x14ac:dyDescent="0.2">
      <c r="A308" s="73" t="s">
        <v>1643</v>
      </c>
      <c r="B308" s="93"/>
      <c r="E308" s="110"/>
      <c r="F308" s="110"/>
      <c r="G308" s="110"/>
    </row>
    <row r="309" spans="1:7" x14ac:dyDescent="0.2">
      <c r="A309" s="80"/>
      <c r="B309" s="80" t="s">
        <v>1642</v>
      </c>
      <c r="C309" s="80" t="s">
        <v>55</v>
      </c>
      <c r="D309" s="80" t="s">
        <v>1362</v>
      </c>
      <c r="E309" s="80"/>
      <c r="F309" s="80" t="s">
        <v>464</v>
      </c>
      <c r="G309" s="80" t="s">
        <v>1581</v>
      </c>
    </row>
    <row r="310" spans="1:7" x14ac:dyDescent="0.2">
      <c r="A310" s="73" t="s">
        <v>1641</v>
      </c>
      <c r="B310" s="93" t="s">
        <v>582</v>
      </c>
      <c r="C310" s="95"/>
      <c r="E310" s="110"/>
      <c r="F310" s="98" t="str">
        <f>IF($C$328=0,"",IF(C310="[For completion]","",C310/$C$328))</f>
        <v/>
      </c>
      <c r="G310" s="98" t="str">
        <f>IF($D$328=0,"",IF(D310="[For completion]","",D310/$D$328))</f>
        <v/>
      </c>
    </row>
    <row r="311" spans="1:7" x14ac:dyDescent="0.2">
      <c r="A311" s="73" t="s">
        <v>1640</v>
      </c>
      <c r="B311" s="93" t="s">
        <v>582</v>
      </c>
      <c r="C311" s="95"/>
      <c r="E311" s="110"/>
      <c r="F311" s="110"/>
      <c r="G311" s="110"/>
    </row>
    <row r="312" spans="1:7" x14ac:dyDescent="0.2">
      <c r="A312" s="73" t="s">
        <v>1639</v>
      </c>
      <c r="B312" s="93" t="s">
        <v>582</v>
      </c>
      <c r="C312" s="95"/>
      <c r="E312" s="110"/>
      <c r="F312" s="110"/>
      <c r="G312" s="110"/>
    </row>
    <row r="313" spans="1:7" x14ac:dyDescent="0.2">
      <c r="A313" s="73" t="s">
        <v>1638</v>
      </c>
      <c r="B313" s="93" t="s">
        <v>582</v>
      </c>
      <c r="C313" s="95"/>
      <c r="E313" s="110"/>
      <c r="F313" s="110"/>
      <c r="G313" s="110"/>
    </row>
    <row r="314" spans="1:7" x14ac:dyDescent="0.2">
      <c r="A314" s="73" t="s">
        <v>1637</v>
      </c>
      <c r="B314" s="93" t="s">
        <v>582</v>
      </c>
      <c r="C314" s="95"/>
      <c r="E314" s="110"/>
      <c r="F314" s="110"/>
      <c r="G314" s="110"/>
    </row>
    <row r="315" spans="1:7" x14ac:dyDescent="0.2">
      <c r="A315" s="73" t="s">
        <v>1636</v>
      </c>
      <c r="B315" s="93" t="s">
        <v>582</v>
      </c>
      <c r="C315" s="95"/>
      <c r="E315" s="110"/>
      <c r="F315" s="110"/>
      <c r="G315" s="110"/>
    </row>
    <row r="316" spans="1:7" x14ac:dyDescent="0.2">
      <c r="A316" s="73" t="s">
        <v>1635</v>
      </c>
      <c r="B316" s="93" t="s">
        <v>582</v>
      </c>
      <c r="C316" s="95"/>
      <c r="E316" s="110"/>
      <c r="F316" s="110"/>
      <c r="G316" s="110"/>
    </row>
    <row r="317" spans="1:7" x14ac:dyDescent="0.2">
      <c r="A317" s="73" t="s">
        <v>1634</v>
      </c>
      <c r="B317" s="93" t="s">
        <v>582</v>
      </c>
      <c r="C317" s="95"/>
      <c r="E317" s="110"/>
      <c r="F317" s="110"/>
      <c r="G317" s="110"/>
    </row>
    <row r="318" spans="1:7" x14ac:dyDescent="0.2">
      <c r="A318" s="73" t="s">
        <v>1633</v>
      </c>
      <c r="B318" s="93" t="s">
        <v>582</v>
      </c>
      <c r="C318" s="95"/>
      <c r="E318" s="110"/>
      <c r="F318" s="110"/>
      <c r="G318" s="110"/>
    </row>
    <row r="319" spans="1:7" x14ac:dyDescent="0.2">
      <c r="A319" s="73" t="s">
        <v>1632</v>
      </c>
      <c r="B319" s="93" t="s">
        <v>582</v>
      </c>
      <c r="C319" s="95"/>
      <c r="E319" s="110"/>
      <c r="F319" s="110"/>
      <c r="G319" s="110"/>
    </row>
    <row r="320" spans="1:7" x14ac:dyDescent="0.2">
      <c r="A320" s="73" t="s">
        <v>1631</v>
      </c>
      <c r="B320" s="93" t="s">
        <v>582</v>
      </c>
      <c r="C320" s="95"/>
      <c r="E320" s="110"/>
      <c r="F320" s="110"/>
      <c r="G320" s="110"/>
    </row>
    <row r="321" spans="1:7" x14ac:dyDescent="0.2">
      <c r="A321" s="73" t="s">
        <v>1630</v>
      </c>
      <c r="B321" s="93" t="s">
        <v>582</v>
      </c>
      <c r="C321" s="95"/>
      <c r="E321" s="110"/>
      <c r="F321" s="110"/>
      <c r="G321" s="110"/>
    </row>
    <row r="322" spans="1:7" x14ac:dyDescent="0.2">
      <c r="A322" s="73" t="s">
        <v>1629</v>
      </c>
      <c r="B322" s="93" t="s">
        <v>582</v>
      </c>
      <c r="C322" s="95"/>
      <c r="E322" s="110"/>
      <c r="F322" s="110"/>
      <c r="G322" s="110"/>
    </row>
    <row r="323" spans="1:7" x14ac:dyDescent="0.2">
      <c r="A323" s="73" t="s">
        <v>1628</v>
      </c>
      <c r="B323" s="93" t="s">
        <v>582</v>
      </c>
      <c r="C323" s="95"/>
      <c r="E323" s="110"/>
      <c r="F323" s="110"/>
      <c r="G323" s="110"/>
    </row>
    <row r="324" spans="1:7" x14ac:dyDescent="0.2">
      <c r="A324" s="73" t="s">
        <v>1627</v>
      </c>
      <c r="B324" s="93" t="s">
        <v>582</v>
      </c>
      <c r="C324" s="95"/>
      <c r="E324" s="110"/>
      <c r="F324" s="110"/>
      <c r="G324" s="110"/>
    </row>
    <row r="325" spans="1:7" x14ac:dyDescent="0.2">
      <c r="A325" s="73" t="s">
        <v>1626</v>
      </c>
      <c r="B325" s="93" t="s">
        <v>582</v>
      </c>
      <c r="C325" s="95"/>
      <c r="E325" s="110"/>
      <c r="F325" s="110"/>
      <c r="G325" s="110"/>
    </row>
    <row r="326" spans="1:7" x14ac:dyDescent="0.2">
      <c r="A326" s="73" t="s">
        <v>1625</v>
      </c>
      <c r="B326" s="93" t="s">
        <v>582</v>
      </c>
      <c r="C326" s="95"/>
      <c r="E326" s="110"/>
      <c r="F326" s="110"/>
      <c r="G326" s="110"/>
    </row>
    <row r="327" spans="1:7" x14ac:dyDescent="0.2">
      <c r="A327" s="73" t="s">
        <v>1624</v>
      </c>
      <c r="B327" s="93" t="s">
        <v>1332</v>
      </c>
      <c r="C327" s="95"/>
      <c r="E327" s="110"/>
      <c r="F327" s="110"/>
      <c r="G327" s="110"/>
    </row>
    <row r="328" spans="1:7" x14ac:dyDescent="0.2">
      <c r="A328" s="73" t="s">
        <v>1623</v>
      </c>
      <c r="B328" s="93" t="s">
        <v>69</v>
      </c>
      <c r="C328" s="95">
        <f>SUM(C310:C327)</f>
        <v>0</v>
      </c>
      <c r="D328" s="73">
        <f>SUM(D310:D327)</f>
        <v>0</v>
      </c>
      <c r="E328" s="110"/>
      <c r="F328" s="128">
        <f>SUM(F310:F327)</f>
        <v>0</v>
      </c>
      <c r="G328" s="128">
        <f>SUM(G310:G327)</f>
        <v>0</v>
      </c>
    </row>
    <row r="329" spans="1:7" x14ac:dyDescent="0.2">
      <c r="A329" s="73" t="s">
        <v>1622</v>
      </c>
      <c r="B329" s="93"/>
      <c r="E329" s="110"/>
      <c r="F329" s="110"/>
      <c r="G329" s="110"/>
    </row>
    <row r="330" spans="1:7" x14ac:dyDescent="0.2">
      <c r="A330" s="73" t="s">
        <v>1621</v>
      </c>
      <c r="B330" s="93"/>
      <c r="E330" s="110"/>
      <c r="F330" s="110"/>
      <c r="G330" s="110"/>
    </row>
    <row r="331" spans="1:7" x14ac:dyDescent="0.2">
      <c r="A331" s="73" t="s">
        <v>1620</v>
      </c>
      <c r="B331" s="93"/>
      <c r="E331" s="110"/>
      <c r="F331" s="110"/>
      <c r="G331" s="110"/>
    </row>
    <row r="332" spans="1:7" x14ac:dyDescent="0.2">
      <c r="A332" s="80"/>
      <c r="B332" s="80" t="s">
        <v>1619</v>
      </c>
      <c r="C332" s="80" t="s">
        <v>55</v>
      </c>
      <c r="D332" s="80" t="s">
        <v>1362</v>
      </c>
      <c r="E332" s="80"/>
      <c r="F332" s="80" t="s">
        <v>464</v>
      </c>
      <c r="G332" s="80" t="s">
        <v>1581</v>
      </c>
    </row>
    <row r="333" spans="1:7" x14ac:dyDescent="0.2">
      <c r="A333" s="73" t="s">
        <v>1618</v>
      </c>
      <c r="B333" s="93" t="s">
        <v>1383</v>
      </c>
      <c r="C333" s="95"/>
      <c r="E333" s="110"/>
      <c r="F333" s="98" t="str">
        <f t="shared" ref="F333:F342" si="14">IF($C$343=0,"",IF(C333="[For completion]","",C333/$C$343))</f>
        <v/>
      </c>
      <c r="G333" s="98" t="str">
        <f t="shared" ref="G333:G342" si="15">IF($D$343=0,"",IF(D333="[For completion]","",D333/$D$343))</f>
        <v/>
      </c>
    </row>
    <row r="334" spans="1:7" x14ac:dyDescent="0.2">
      <c r="A334" s="73" t="s">
        <v>1617</v>
      </c>
      <c r="B334" s="93" t="s">
        <v>1381</v>
      </c>
      <c r="C334" s="95"/>
      <c r="E334" s="110"/>
      <c r="F334" s="98" t="str">
        <f t="shared" si="14"/>
        <v/>
      </c>
      <c r="G334" s="98" t="str">
        <f t="shared" si="15"/>
        <v/>
      </c>
    </row>
    <row r="335" spans="1:7" x14ac:dyDescent="0.2">
      <c r="A335" s="73" t="s">
        <v>1616</v>
      </c>
      <c r="B335" s="93" t="s">
        <v>1379</v>
      </c>
      <c r="C335" s="95"/>
      <c r="E335" s="110"/>
      <c r="F335" s="98" t="str">
        <f t="shared" si="14"/>
        <v/>
      </c>
      <c r="G335" s="98" t="str">
        <f t="shared" si="15"/>
        <v/>
      </c>
    </row>
    <row r="336" spans="1:7" x14ac:dyDescent="0.2">
      <c r="A336" s="73" t="s">
        <v>1615</v>
      </c>
      <c r="B336" s="93" t="s">
        <v>1377</v>
      </c>
      <c r="C336" s="95"/>
      <c r="E336" s="110"/>
      <c r="F336" s="98" t="str">
        <f t="shared" si="14"/>
        <v/>
      </c>
      <c r="G336" s="98" t="str">
        <f t="shared" si="15"/>
        <v/>
      </c>
    </row>
    <row r="337" spans="1:7" x14ac:dyDescent="0.2">
      <c r="A337" s="73" t="s">
        <v>1614</v>
      </c>
      <c r="B337" s="93" t="s">
        <v>1375</v>
      </c>
      <c r="C337" s="95"/>
      <c r="E337" s="110"/>
      <c r="F337" s="98" t="str">
        <f t="shared" si="14"/>
        <v/>
      </c>
      <c r="G337" s="98" t="str">
        <f t="shared" si="15"/>
        <v/>
      </c>
    </row>
    <row r="338" spans="1:7" x14ac:dyDescent="0.2">
      <c r="A338" s="73" t="s">
        <v>1613</v>
      </c>
      <c r="B338" s="93" t="s">
        <v>1373</v>
      </c>
      <c r="C338" s="95"/>
      <c r="E338" s="110"/>
      <c r="F338" s="98" t="str">
        <f t="shared" si="14"/>
        <v/>
      </c>
      <c r="G338" s="98" t="str">
        <f t="shared" si="15"/>
        <v/>
      </c>
    </row>
    <row r="339" spans="1:7" x14ac:dyDescent="0.2">
      <c r="A339" s="73" t="s">
        <v>1612</v>
      </c>
      <c r="B339" s="93" t="s">
        <v>1371</v>
      </c>
      <c r="C339" s="95"/>
      <c r="E339" s="110"/>
      <c r="F339" s="98" t="str">
        <f t="shared" si="14"/>
        <v/>
      </c>
      <c r="G339" s="98" t="str">
        <f t="shared" si="15"/>
        <v/>
      </c>
    </row>
    <row r="340" spans="1:7" x14ac:dyDescent="0.2">
      <c r="A340" s="73" t="s">
        <v>1611</v>
      </c>
      <c r="B340" s="93" t="s">
        <v>1369</v>
      </c>
      <c r="C340" s="95"/>
      <c r="E340" s="110"/>
      <c r="F340" s="98" t="str">
        <f t="shared" si="14"/>
        <v/>
      </c>
      <c r="G340" s="98" t="str">
        <f t="shared" si="15"/>
        <v/>
      </c>
    </row>
    <row r="341" spans="1:7" x14ac:dyDescent="0.2">
      <c r="A341" s="73" t="s">
        <v>1610</v>
      </c>
      <c r="B341" s="93" t="s">
        <v>1367</v>
      </c>
      <c r="C341" s="95"/>
      <c r="E341" s="110"/>
      <c r="F341" s="98" t="str">
        <f t="shared" si="14"/>
        <v/>
      </c>
      <c r="G341" s="98" t="str">
        <f t="shared" si="15"/>
        <v/>
      </c>
    </row>
    <row r="342" spans="1:7" x14ac:dyDescent="0.2">
      <c r="A342" s="73" t="s">
        <v>1609</v>
      </c>
      <c r="B342" s="73" t="s">
        <v>1332</v>
      </c>
      <c r="C342" s="95"/>
      <c r="E342" s="71"/>
      <c r="F342" s="98" t="str">
        <f t="shared" si="14"/>
        <v/>
      </c>
      <c r="G342" s="98" t="str">
        <f t="shared" si="15"/>
        <v/>
      </c>
    </row>
    <row r="343" spans="1:7" x14ac:dyDescent="0.2">
      <c r="A343" s="73" t="s">
        <v>1608</v>
      </c>
      <c r="B343" s="93" t="s">
        <v>69</v>
      </c>
      <c r="C343" s="95">
        <f>SUM(C333:C341)</f>
        <v>0</v>
      </c>
      <c r="D343" s="73">
        <f>SUM(D333:D341)</f>
        <v>0</v>
      </c>
      <c r="E343" s="110"/>
      <c r="F343" s="128">
        <f>SUM(F333:F342)</f>
        <v>0</v>
      </c>
      <c r="G343" s="128">
        <f>SUM(G333:G342)</f>
        <v>0</v>
      </c>
    </row>
    <row r="344" spans="1:7" x14ac:dyDescent="0.2">
      <c r="A344" s="73" t="s">
        <v>1607</v>
      </c>
      <c r="B344" s="93"/>
      <c r="E344" s="110"/>
      <c r="F344" s="110"/>
      <c r="G344" s="110"/>
    </row>
    <row r="345" spans="1:7" x14ac:dyDescent="0.2">
      <c r="A345" s="80"/>
      <c r="B345" s="80" t="s">
        <v>1606</v>
      </c>
      <c r="C345" s="80" t="s">
        <v>55</v>
      </c>
      <c r="D345" s="80" t="s">
        <v>1362</v>
      </c>
      <c r="E345" s="80"/>
      <c r="F345" s="80" t="s">
        <v>464</v>
      </c>
      <c r="G345" s="80" t="s">
        <v>1581</v>
      </c>
    </row>
    <row r="346" spans="1:7" x14ac:dyDescent="0.2">
      <c r="A346" s="73" t="s">
        <v>1605</v>
      </c>
      <c r="B346" s="93" t="s">
        <v>1604</v>
      </c>
      <c r="C346" s="95"/>
      <c r="E346" s="110"/>
      <c r="F346" s="98" t="str">
        <f t="shared" ref="F346:F352" si="16">IF($C$353=0,"",IF(C346="[For completion]","",C346/$C$353))</f>
        <v/>
      </c>
      <c r="G346" s="98" t="str">
        <f t="shared" ref="G346:G352" si="17">IF($D$353=0,"",IF(D346="[For completion]","",D346/$D$353))</f>
        <v/>
      </c>
    </row>
    <row r="347" spans="1:7" x14ac:dyDescent="0.2">
      <c r="A347" s="73" t="s">
        <v>1603</v>
      </c>
      <c r="B347" s="146" t="s">
        <v>1602</v>
      </c>
      <c r="C347" s="95"/>
      <c r="E347" s="110"/>
      <c r="F347" s="98" t="str">
        <f t="shared" si="16"/>
        <v/>
      </c>
      <c r="G347" s="98" t="str">
        <f t="shared" si="17"/>
        <v/>
      </c>
    </row>
    <row r="348" spans="1:7" x14ac:dyDescent="0.2">
      <c r="A348" s="73" t="s">
        <v>1601</v>
      </c>
      <c r="B348" s="93" t="s">
        <v>1600</v>
      </c>
      <c r="C348" s="95"/>
      <c r="E348" s="110"/>
      <c r="F348" s="98" t="str">
        <f t="shared" si="16"/>
        <v/>
      </c>
      <c r="G348" s="98" t="str">
        <f t="shared" si="17"/>
        <v/>
      </c>
    </row>
    <row r="349" spans="1:7" x14ac:dyDescent="0.2">
      <c r="A349" s="73" t="s">
        <v>1599</v>
      </c>
      <c r="B349" s="93" t="s">
        <v>1598</v>
      </c>
      <c r="C349" s="95"/>
      <c r="E349" s="110"/>
      <c r="F349" s="98" t="str">
        <f t="shared" si="16"/>
        <v/>
      </c>
      <c r="G349" s="98" t="str">
        <f t="shared" si="17"/>
        <v/>
      </c>
    </row>
    <row r="350" spans="1:7" x14ac:dyDescent="0.2">
      <c r="A350" s="73" t="s">
        <v>1597</v>
      </c>
      <c r="B350" s="93" t="s">
        <v>1596</v>
      </c>
      <c r="C350" s="95"/>
      <c r="E350" s="110"/>
      <c r="F350" s="98" t="str">
        <f t="shared" si="16"/>
        <v/>
      </c>
      <c r="G350" s="98" t="str">
        <f t="shared" si="17"/>
        <v/>
      </c>
    </row>
    <row r="351" spans="1:7" x14ac:dyDescent="0.2">
      <c r="A351" s="73" t="s">
        <v>1595</v>
      </c>
      <c r="B351" s="93" t="s">
        <v>1594</v>
      </c>
      <c r="C351" s="95"/>
      <c r="E351" s="110"/>
      <c r="F351" s="98" t="str">
        <f t="shared" si="16"/>
        <v/>
      </c>
      <c r="G351" s="98" t="str">
        <f t="shared" si="17"/>
        <v/>
      </c>
    </row>
    <row r="352" spans="1:7" x14ac:dyDescent="0.2">
      <c r="A352" s="73" t="s">
        <v>1593</v>
      </c>
      <c r="B352" s="93" t="s">
        <v>1356</v>
      </c>
      <c r="C352" s="95"/>
      <c r="E352" s="110"/>
      <c r="F352" s="98" t="str">
        <f t="shared" si="16"/>
        <v/>
      </c>
      <c r="G352" s="98" t="str">
        <f t="shared" si="17"/>
        <v/>
      </c>
    </row>
    <row r="353" spans="1:7" x14ac:dyDescent="0.2">
      <c r="A353" s="73" t="s">
        <v>1592</v>
      </c>
      <c r="B353" s="93" t="s">
        <v>69</v>
      </c>
      <c r="C353" s="95">
        <f>SUM(C346:C352)</f>
        <v>0</v>
      </c>
      <c r="D353" s="73">
        <f>SUM(D346:D352)</f>
        <v>0</v>
      </c>
      <c r="E353" s="110"/>
      <c r="F353" s="128">
        <f>SUM(F346:F352)</f>
        <v>0</v>
      </c>
      <c r="G353" s="128">
        <f>SUM(G346:G352)</f>
        <v>0</v>
      </c>
    </row>
    <row r="354" spans="1:7" x14ac:dyDescent="0.2">
      <c r="A354" s="73" t="s">
        <v>1591</v>
      </c>
      <c r="B354" s="93"/>
      <c r="E354" s="110"/>
      <c r="F354" s="110"/>
      <c r="G354" s="110"/>
    </row>
    <row r="355" spans="1:7" x14ac:dyDescent="0.2">
      <c r="A355" s="80"/>
      <c r="B355" s="80" t="s">
        <v>1590</v>
      </c>
      <c r="C355" s="80" t="s">
        <v>55</v>
      </c>
      <c r="D355" s="80" t="s">
        <v>1362</v>
      </c>
      <c r="E355" s="80"/>
      <c r="F355" s="80" t="s">
        <v>464</v>
      </c>
      <c r="G355" s="80" t="s">
        <v>1581</v>
      </c>
    </row>
    <row r="356" spans="1:7" x14ac:dyDescent="0.2">
      <c r="A356" s="73" t="s">
        <v>1589</v>
      </c>
      <c r="B356" s="93" t="s">
        <v>1360</v>
      </c>
      <c r="C356" s="95"/>
      <c r="E356" s="110"/>
      <c r="F356" s="98" t="str">
        <f>IF($C$360=0,"",IF(C356="[For completion]","",C356/$C$360))</f>
        <v/>
      </c>
      <c r="G356" s="98" t="str">
        <f>IF($D$360=0,"",IF(D356="[For completion]","",D356/$D$360))</f>
        <v/>
      </c>
    </row>
    <row r="357" spans="1:7" x14ac:dyDescent="0.2">
      <c r="A357" s="73" t="s">
        <v>1588</v>
      </c>
      <c r="B357" s="146" t="s">
        <v>1587</v>
      </c>
      <c r="C357" s="95"/>
      <c r="E357" s="110"/>
      <c r="F357" s="98" t="str">
        <f>IF($C$360=0,"",IF(C357="[For completion]","",C357/$C$360))</f>
        <v/>
      </c>
      <c r="G357" s="98" t="str">
        <f>IF($D$360=0,"",IF(D357="[For completion]","",D357/$D$360))</f>
        <v/>
      </c>
    </row>
    <row r="358" spans="1:7" x14ac:dyDescent="0.2">
      <c r="A358" s="73" t="s">
        <v>1586</v>
      </c>
      <c r="B358" s="93" t="s">
        <v>1356</v>
      </c>
      <c r="C358" s="95"/>
      <c r="E358" s="110"/>
      <c r="F358" s="98" t="str">
        <f>IF($C$360=0,"",IF(C358="[For completion]","",C358/$C$360))</f>
        <v/>
      </c>
      <c r="G358" s="98" t="str">
        <f>IF($D$360=0,"",IF(D358="[For completion]","",D358/$D$360))</f>
        <v/>
      </c>
    </row>
    <row r="359" spans="1:7" x14ac:dyDescent="0.2">
      <c r="A359" s="73" t="s">
        <v>1585</v>
      </c>
      <c r="B359" s="73" t="s">
        <v>1332</v>
      </c>
      <c r="C359" s="95"/>
      <c r="E359" s="110"/>
      <c r="F359" s="98" t="str">
        <f>IF($C$360=0,"",IF(C359="[For completion]","",C359/$C$360))</f>
        <v/>
      </c>
      <c r="G359" s="98" t="str">
        <f>IF($D$360=0,"",IF(D359="[For completion]","",D359/$D$360))</f>
        <v/>
      </c>
    </row>
    <row r="360" spans="1:7" x14ac:dyDescent="0.2">
      <c r="A360" s="73" t="s">
        <v>1584</v>
      </c>
      <c r="B360" s="93" t="s">
        <v>69</v>
      </c>
      <c r="C360" s="95">
        <f>SUM(C356:C359)</f>
        <v>0</v>
      </c>
      <c r="D360" s="73">
        <f>SUM(D356:D359)</f>
        <v>0</v>
      </c>
      <c r="E360" s="110"/>
      <c r="F360" s="128">
        <f>SUM(F356:F359)</f>
        <v>0</v>
      </c>
      <c r="G360" s="128">
        <f>SUM(G356:G359)</f>
        <v>0</v>
      </c>
    </row>
    <row r="361" spans="1:7" x14ac:dyDescent="0.2">
      <c r="A361" s="73" t="s">
        <v>1583</v>
      </c>
      <c r="B361" s="93"/>
      <c r="E361" s="110"/>
      <c r="F361" s="110"/>
      <c r="G361" s="110"/>
    </row>
    <row r="362" spans="1:7" x14ac:dyDescent="0.2">
      <c r="A362" s="80"/>
      <c r="B362" s="80" t="s">
        <v>1582</v>
      </c>
      <c r="C362" s="80" t="s">
        <v>55</v>
      </c>
      <c r="D362" s="80" t="s">
        <v>1362</v>
      </c>
      <c r="E362" s="80"/>
      <c r="F362" s="80" t="s">
        <v>464</v>
      </c>
      <c r="G362" s="80" t="s">
        <v>1581</v>
      </c>
    </row>
    <row r="363" spans="1:7" x14ac:dyDescent="0.2">
      <c r="A363" s="73" t="s">
        <v>1580</v>
      </c>
      <c r="B363" s="93" t="s">
        <v>582</v>
      </c>
      <c r="C363" s="95"/>
      <c r="E363" s="72"/>
      <c r="F363" s="98" t="str">
        <f t="shared" ref="F363:F381" si="18">IF($C$381=0,"",IF(C363="[For completion]","",C363/$C$381))</f>
        <v/>
      </c>
      <c r="G363" s="98" t="str">
        <f t="shared" ref="G363:G381" si="19">IF($D$381=0,"",IF(D363="[For completion]","",D363/$D$381))</f>
        <v/>
      </c>
    </row>
    <row r="364" spans="1:7" x14ac:dyDescent="0.2">
      <c r="A364" s="73" t="s">
        <v>1579</v>
      </c>
      <c r="B364" s="93" t="s">
        <v>582</v>
      </c>
      <c r="C364" s="95"/>
      <c r="E364" s="72"/>
      <c r="F364" s="98" t="str">
        <f t="shared" si="18"/>
        <v/>
      </c>
      <c r="G364" s="98" t="str">
        <f t="shared" si="19"/>
        <v/>
      </c>
    </row>
    <row r="365" spans="1:7" x14ac:dyDescent="0.2">
      <c r="A365" s="73" t="s">
        <v>1578</v>
      </c>
      <c r="B365" s="93" t="s">
        <v>582</v>
      </c>
      <c r="C365" s="95"/>
      <c r="E365" s="72"/>
      <c r="F365" s="98" t="str">
        <f t="shared" si="18"/>
        <v/>
      </c>
      <c r="G365" s="98" t="str">
        <f t="shared" si="19"/>
        <v/>
      </c>
    </row>
    <row r="366" spans="1:7" x14ac:dyDescent="0.2">
      <c r="A366" s="73" t="s">
        <v>1577</v>
      </c>
      <c r="B366" s="93" t="s">
        <v>582</v>
      </c>
      <c r="C366" s="95"/>
      <c r="E366" s="72"/>
      <c r="F366" s="98" t="str">
        <f t="shared" si="18"/>
        <v/>
      </c>
      <c r="G366" s="98" t="str">
        <f t="shared" si="19"/>
        <v/>
      </c>
    </row>
    <row r="367" spans="1:7" x14ac:dyDescent="0.2">
      <c r="A367" s="73" t="s">
        <v>1576</v>
      </c>
      <c r="B367" s="93" t="s">
        <v>582</v>
      </c>
      <c r="C367" s="95"/>
      <c r="E367" s="72"/>
      <c r="F367" s="98" t="str">
        <f t="shared" si="18"/>
        <v/>
      </c>
      <c r="G367" s="98" t="str">
        <f t="shared" si="19"/>
        <v/>
      </c>
    </row>
    <row r="368" spans="1:7" x14ac:dyDescent="0.2">
      <c r="A368" s="73" t="s">
        <v>1575</v>
      </c>
      <c r="B368" s="93" t="s">
        <v>582</v>
      </c>
      <c r="C368" s="95"/>
      <c r="E368" s="72"/>
      <c r="F368" s="98" t="str">
        <f t="shared" si="18"/>
        <v/>
      </c>
      <c r="G368" s="98" t="str">
        <f t="shared" si="19"/>
        <v/>
      </c>
    </row>
    <row r="369" spans="1:7" x14ac:dyDescent="0.2">
      <c r="A369" s="73" t="s">
        <v>1574</v>
      </c>
      <c r="B369" s="93" t="s">
        <v>582</v>
      </c>
      <c r="C369" s="95"/>
      <c r="E369" s="72"/>
      <c r="F369" s="98" t="str">
        <f t="shared" si="18"/>
        <v/>
      </c>
      <c r="G369" s="98" t="str">
        <f t="shared" si="19"/>
        <v/>
      </c>
    </row>
    <row r="370" spans="1:7" x14ac:dyDescent="0.2">
      <c r="A370" s="73" t="s">
        <v>1573</v>
      </c>
      <c r="B370" s="93" t="s">
        <v>582</v>
      </c>
      <c r="C370" s="95"/>
      <c r="E370" s="72"/>
      <c r="F370" s="98" t="str">
        <f t="shared" si="18"/>
        <v/>
      </c>
      <c r="G370" s="98" t="str">
        <f t="shared" si="19"/>
        <v/>
      </c>
    </row>
    <row r="371" spans="1:7" x14ac:dyDescent="0.2">
      <c r="A371" s="73" t="s">
        <v>1572</v>
      </c>
      <c r="B371" s="93" t="s">
        <v>582</v>
      </c>
      <c r="C371" s="95"/>
      <c r="E371" s="72"/>
      <c r="F371" s="98" t="str">
        <f t="shared" si="18"/>
        <v/>
      </c>
      <c r="G371" s="98" t="str">
        <f t="shared" si="19"/>
        <v/>
      </c>
    </row>
    <row r="372" spans="1:7" x14ac:dyDescent="0.2">
      <c r="A372" s="73" t="s">
        <v>1571</v>
      </c>
      <c r="B372" s="93" t="s">
        <v>582</v>
      </c>
      <c r="C372" s="95"/>
      <c r="E372" s="72"/>
      <c r="F372" s="98" t="str">
        <f t="shared" si="18"/>
        <v/>
      </c>
      <c r="G372" s="98" t="str">
        <f t="shared" si="19"/>
        <v/>
      </c>
    </row>
    <row r="373" spans="1:7" x14ac:dyDescent="0.2">
      <c r="A373" s="73" t="s">
        <v>1570</v>
      </c>
      <c r="B373" s="93" t="s">
        <v>582</v>
      </c>
      <c r="C373" s="95"/>
      <c r="E373" s="72"/>
      <c r="F373" s="98" t="str">
        <f t="shared" si="18"/>
        <v/>
      </c>
      <c r="G373" s="98" t="str">
        <f t="shared" si="19"/>
        <v/>
      </c>
    </row>
    <row r="374" spans="1:7" x14ac:dyDescent="0.2">
      <c r="A374" s="73" t="s">
        <v>1569</v>
      </c>
      <c r="B374" s="93" t="s">
        <v>582</v>
      </c>
      <c r="C374" s="95"/>
      <c r="E374" s="72"/>
      <c r="F374" s="98" t="str">
        <f t="shared" si="18"/>
        <v/>
      </c>
      <c r="G374" s="98" t="str">
        <f t="shared" si="19"/>
        <v/>
      </c>
    </row>
    <row r="375" spans="1:7" x14ac:dyDescent="0.2">
      <c r="A375" s="73" t="s">
        <v>1568</v>
      </c>
      <c r="B375" s="93" t="s">
        <v>582</v>
      </c>
      <c r="C375" s="95"/>
      <c r="E375" s="72"/>
      <c r="F375" s="98" t="str">
        <f t="shared" si="18"/>
        <v/>
      </c>
      <c r="G375" s="98" t="str">
        <f t="shared" si="19"/>
        <v/>
      </c>
    </row>
    <row r="376" spans="1:7" x14ac:dyDescent="0.2">
      <c r="A376" s="73" t="s">
        <v>1567</v>
      </c>
      <c r="B376" s="93" t="s">
        <v>582</v>
      </c>
      <c r="C376" s="95"/>
      <c r="E376" s="72"/>
      <c r="F376" s="98" t="str">
        <f t="shared" si="18"/>
        <v/>
      </c>
      <c r="G376" s="98" t="str">
        <f t="shared" si="19"/>
        <v/>
      </c>
    </row>
    <row r="377" spans="1:7" x14ac:dyDescent="0.2">
      <c r="A377" s="73" t="s">
        <v>1566</v>
      </c>
      <c r="B377" s="93" t="s">
        <v>582</v>
      </c>
      <c r="C377" s="95"/>
      <c r="E377" s="72"/>
      <c r="F377" s="98" t="str">
        <f t="shared" si="18"/>
        <v/>
      </c>
      <c r="G377" s="98" t="str">
        <f t="shared" si="19"/>
        <v/>
      </c>
    </row>
    <row r="378" spans="1:7" x14ac:dyDescent="0.2">
      <c r="A378" s="73" t="s">
        <v>1565</v>
      </c>
      <c r="B378" s="93" t="s">
        <v>582</v>
      </c>
      <c r="C378" s="95"/>
      <c r="E378" s="72"/>
      <c r="F378" s="98" t="str">
        <f t="shared" si="18"/>
        <v/>
      </c>
      <c r="G378" s="98" t="str">
        <f t="shared" si="19"/>
        <v/>
      </c>
    </row>
    <row r="379" spans="1:7" x14ac:dyDescent="0.2">
      <c r="A379" s="73" t="s">
        <v>1564</v>
      </c>
      <c r="B379" s="93" t="s">
        <v>582</v>
      </c>
      <c r="C379" s="95"/>
      <c r="E379" s="72"/>
      <c r="F379" s="98" t="str">
        <f t="shared" si="18"/>
        <v/>
      </c>
      <c r="G379" s="98" t="str">
        <f t="shared" si="19"/>
        <v/>
      </c>
    </row>
    <row r="380" spans="1:7" x14ac:dyDescent="0.2">
      <c r="A380" s="73" t="s">
        <v>1563</v>
      </c>
      <c r="B380" s="93" t="s">
        <v>1332</v>
      </c>
      <c r="C380" s="95"/>
      <c r="E380" s="72"/>
      <c r="F380" s="98" t="str">
        <f t="shared" si="18"/>
        <v/>
      </c>
      <c r="G380" s="98" t="str">
        <f t="shared" si="19"/>
        <v/>
      </c>
    </row>
    <row r="381" spans="1:7" x14ac:dyDescent="0.2">
      <c r="A381" s="73" t="s">
        <v>1562</v>
      </c>
      <c r="B381" s="93" t="s">
        <v>69</v>
      </c>
      <c r="C381" s="95">
        <f>SUM(C363:C380)</f>
        <v>0</v>
      </c>
      <c r="D381" s="73">
        <f>SUM(D363:D380)</f>
        <v>0</v>
      </c>
      <c r="E381" s="72"/>
      <c r="F381" s="98" t="str">
        <f t="shared" si="18"/>
        <v/>
      </c>
      <c r="G381" s="98" t="str">
        <f t="shared" si="19"/>
        <v/>
      </c>
    </row>
    <row r="382" spans="1:7" x14ac:dyDescent="0.2">
      <c r="A382" s="73" t="s">
        <v>1561</v>
      </c>
      <c r="C382" s="152"/>
      <c r="E382" s="72"/>
      <c r="F382" s="72"/>
    </row>
    <row r="383" spans="1:7" x14ac:dyDescent="0.2">
      <c r="A383" s="73" t="s">
        <v>1560</v>
      </c>
      <c r="C383" s="152"/>
      <c r="E383" s="72"/>
      <c r="F383" s="72"/>
    </row>
    <row r="384" spans="1:7" x14ac:dyDescent="0.2">
      <c r="A384" s="73" t="s">
        <v>1559</v>
      </c>
      <c r="C384" s="152"/>
      <c r="E384" s="72"/>
      <c r="F384" s="72"/>
    </row>
    <row r="385" spans="1:6" x14ac:dyDescent="0.2">
      <c r="A385" s="73" t="s">
        <v>1558</v>
      </c>
      <c r="C385" s="152"/>
      <c r="E385" s="72"/>
      <c r="F385" s="72"/>
    </row>
    <row r="386" spans="1:6" x14ac:dyDescent="0.2">
      <c r="A386" s="73" t="s">
        <v>1557</v>
      </c>
      <c r="C386" s="152"/>
      <c r="E386" s="72"/>
      <c r="F386" s="72"/>
    </row>
    <row r="387" spans="1:6" x14ac:dyDescent="0.2">
      <c r="A387" s="73" t="s">
        <v>1556</v>
      </c>
      <c r="C387" s="152"/>
      <c r="E387" s="72"/>
      <c r="F387" s="72"/>
    </row>
    <row r="388" spans="1:6" x14ac:dyDescent="0.2">
      <c r="A388" s="73" t="s">
        <v>1555</v>
      </c>
      <c r="C388" s="152"/>
      <c r="E388" s="72"/>
      <c r="F388" s="72"/>
    </row>
    <row r="389" spans="1:6" x14ac:dyDescent="0.2">
      <c r="A389" s="73" t="s">
        <v>1554</v>
      </c>
      <c r="C389" s="152"/>
      <c r="E389" s="72"/>
      <c r="F389" s="72"/>
    </row>
    <row r="390" spans="1:6" x14ac:dyDescent="0.2">
      <c r="A390" s="73" t="s">
        <v>1553</v>
      </c>
      <c r="C390" s="152"/>
      <c r="E390" s="72"/>
      <c r="F390" s="72"/>
    </row>
    <row r="391" spans="1:6" x14ac:dyDescent="0.2">
      <c r="A391" s="73" t="s">
        <v>1552</v>
      </c>
      <c r="C391" s="152"/>
      <c r="E391" s="72"/>
      <c r="F391" s="72"/>
    </row>
    <row r="392" spans="1:6" x14ac:dyDescent="0.2">
      <c r="A392" s="73" t="s">
        <v>1551</v>
      </c>
      <c r="C392" s="152"/>
      <c r="E392" s="72"/>
      <c r="F392" s="72"/>
    </row>
    <row r="393" spans="1:6" x14ac:dyDescent="0.2">
      <c r="A393" s="73" t="s">
        <v>1550</v>
      </c>
      <c r="C393" s="152"/>
      <c r="E393" s="72"/>
      <c r="F393" s="72"/>
    </row>
    <row r="394" spans="1:6" x14ac:dyDescent="0.2">
      <c r="A394" s="73" t="s">
        <v>1549</v>
      </c>
      <c r="C394" s="152"/>
      <c r="E394" s="72"/>
      <c r="F394" s="72"/>
    </row>
    <row r="395" spans="1:6" x14ac:dyDescent="0.2">
      <c r="A395" s="73" t="s">
        <v>1548</v>
      </c>
      <c r="C395" s="152"/>
      <c r="E395" s="72"/>
      <c r="F395" s="72"/>
    </row>
    <row r="396" spans="1:6" x14ac:dyDescent="0.2">
      <c r="A396" s="73" t="s">
        <v>1547</v>
      </c>
      <c r="C396" s="152"/>
      <c r="E396" s="72"/>
      <c r="F396" s="72"/>
    </row>
    <row r="397" spans="1:6" x14ac:dyDescent="0.2">
      <c r="A397" s="73" t="s">
        <v>1546</v>
      </c>
      <c r="C397" s="152"/>
      <c r="E397" s="72"/>
      <c r="F397" s="72"/>
    </row>
    <row r="398" spans="1:6" x14ac:dyDescent="0.2">
      <c r="A398" s="73" t="s">
        <v>1545</v>
      </c>
      <c r="C398" s="152"/>
      <c r="E398" s="72"/>
      <c r="F398" s="72"/>
    </row>
    <row r="399" spans="1:6" x14ac:dyDescent="0.2">
      <c r="A399" s="73" t="s">
        <v>1544</v>
      </c>
      <c r="C399" s="152"/>
      <c r="E399" s="72"/>
      <c r="F399" s="72"/>
    </row>
    <row r="400" spans="1:6" x14ac:dyDescent="0.2">
      <c r="A400" s="73" t="s">
        <v>1543</v>
      </c>
      <c r="C400" s="152"/>
      <c r="E400" s="72"/>
      <c r="F400" s="72"/>
    </row>
    <row r="401" spans="1:7" x14ac:dyDescent="0.2">
      <c r="A401" s="73" t="s">
        <v>1542</v>
      </c>
      <c r="C401" s="152"/>
      <c r="E401" s="72"/>
      <c r="F401" s="72"/>
    </row>
    <row r="402" spans="1:7" x14ac:dyDescent="0.2">
      <c r="A402" s="73" t="s">
        <v>1541</v>
      </c>
      <c r="C402" s="152"/>
      <c r="E402" s="72"/>
      <c r="F402" s="72"/>
    </row>
    <row r="403" spans="1:7" x14ac:dyDescent="0.2">
      <c r="A403" s="73" t="s">
        <v>1540</v>
      </c>
      <c r="C403" s="152"/>
      <c r="E403" s="72"/>
      <c r="F403" s="72"/>
    </row>
    <row r="404" spans="1:7" x14ac:dyDescent="0.2">
      <c r="A404" s="73" t="s">
        <v>1539</v>
      </c>
      <c r="C404" s="152"/>
      <c r="E404" s="72"/>
      <c r="F404" s="72"/>
    </row>
    <row r="405" spans="1:7" x14ac:dyDescent="0.2">
      <c r="A405" s="73" t="s">
        <v>1538</v>
      </c>
      <c r="C405" s="152"/>
      <c r="E405" s="72"/>
      <c r="F405" s="72"/>
    </row>
    <row r="406" spans="1:7" x14ac:dyDescent="0.2">
      <c r="A406" s="73" t="s">
        <v>1537</v>
      </c>
      <c r="C406" s="152"/>
      <c r="E406" s="72"/>
      <c r="F406" s="72"/>
    </row>
    <row r="407" spans="1:7" x14ac:dyDescent="0.2">
      <c r="A407" s="73" t="s">
        <v>1536</v>
      </c>
      <c r="C407" s="152"/>
      <c r="E407" s="72"/>
      <c r="F407" s="72"/>
    </row>
    <row r="408" spans="1:7" x14ac:dyDescent="0.2">
      <c r="A408" s="73" t="s">
        <v>1535</v>
      </c>
      <c r="C408" s="152"/>
      <c r="E408" s="72"/>
      <c r="F408" s="72"/>
    </row>
    <row r="409" spans="1:7" x14ac:dyDescent="0.2">
      <c r="A409" s="73" t="s">
        <v>1534</v>
      </c>
      <c r="C409" s="152"/>
      <c r="E409" s="72"/>
      <c r="F409" s="72"/>
    </row>
    <row r="410" spans="1:7" x14ac:dyDescent="0.2">
      <c r="A410" s="73" t="s">
        <v>1533</v>
      </c>
      <c r="C410" s="152"/>
      <c r="E410" s="72"/>
      <c r="F410" s="72"/>
    </row>
    <row r="411" spans="1:7" ht="18.75" x14ac:dyDescent="0.2">
      <c r="A411" s="150"/>
      <c r="B411" s="151" t="s">
        <v>1532</v>
      </c>
      <c r="C411" s="150"/>
      <c r="D411" s="150"/>
      <c r="E411" s="150"/>
      <c r="F411" s="149"/>
      <c r="G411" s="149"/>
    </row>
    <row r="412" spans="1:7" x14ac:dyDescent="0.2">
      <c r="A412" s="79"/>
      <c r="B412" s="79" t="s">
        <v>1531</v>
      </c>
      <c r="C412" s="79" t="s">
        <v>643</v>
      </c>
      <c r="D412" s="79" t="s">
        <v>644</v>
      </c>
      <c r="E412" s="79"/>
      <c r="F412" s="79" t="s">
        <v>465</v>
      </c>
      <c r="G412" s="79" t="s">
        <v>645</v>
      </c>
    </row>
    <row r="413" spans="1:7" x14ac:dyDescent="0.2">
      <c r="A413" s="73" t="s">
        <v>1530</v>
      </c>
      <c r="B413" s="73" t="s">
        <v>647</v>
      </c>
      <c r="C413" s="95" t="s">
        <v>1331</v>
      </c>
      <c r="D413" s="111"/>
      <c r="E413" s="111"/>
      <c r="F413" s="124"/>
      <c r="G413" s="124"/>
    </row>
    <row r="414" spans="1:7" x14ac:dyDescent="0.2">
      <c r="A414" s="111"/>
      <c r="D414" s="111"/>
      <c r="E414" s="111"/>
      <c r="F414" s="124"/>
      <c r="G414" s="124"/>
    </row>
    <row r="415" spans="1:7" x14ac:dyDescent="0.2">
      <c r="B415" s="73" t="s">
        <v>648</v>
      </c>
      <c r="D415" s="111"/>
      <c r="E415" s="111"/>
      <c r="F415" s="124"/>
      <c r="G415" s="124"/>
    </row>
    <row r="416" spans="1:7" x14ac:dyDescent="0.2">
      <c r="A416" s="73" t="s">
        <v>1529</v>
      </c>
      <c r="B416" s="93" t="s">
        <v>582</v>
      </c>
      <c r="C416" s="95" t="s">
        <v>1331</v>
      </c>
      <c r="D416" s="144" t="s">
        <v>1331</v>
      </c>
      <c r="E416" s="111"/>
      <c r="F416" s="98" t="str">
        <f t="shared" ref="F416:F439" si="20">IF($C$440=0,"",IF(C416="[for completion]","",C416/$C$440))</f>
        <v/>
      </c>
      <c r="G416" s="98" t="str">
        <f t="shared" ref="G416:G439" si="21">IF($D$440=0,"",IF(D416="[for completion]","",D416/$D$440))</f>
        <v/>
      </c>
    </row>
    <row r="417" spans="1:7" x14ac:dyDescent="0.2">
      <c r="A417" s="73" t="s">
        <v>1528</v>
      </c>
      <c r="B417" s="93" t="s">
        <v>582</v>
      </c>
      <c r="C417" s="95" t="s">
        <v>1331</v>
      </c>
      <c r="D417" s="144" t="s">
        <v>1331</v>
      </c>
      <c r="E417" s="111"/>
      <c r="F417" s="98" t="str">
        <f t="shared" si="20"/>
        <v/>
      </c>
      <c r="G417" s="98" t="str">
        <f t="shared" si="21"/>
        <v/>
      </c>
    </row>
    <row r="418" spans="1:7" x14ac:dyDescent="0.2">
      <c r="A418" s="73" t="s">
        <v>1527</v>
      </c>
      <c r="B418" s="93" t="s">
        <v>582</v>
      </c>
      <c r="C418" s="95" t="s">
        <v>1331</v>
      </c>
      <c r="D418" s="144" t="s">
        <v>1331</v>
      </c>
      <c r="E418" s="111"/>
      <c r="F418" s="98" t="str">
        <f t="shared" si="20"/>
        <v/>
      </c>
      <c r="G418" s="98" t="str">
        <f t="shared" si="21"/>
        <v/>
      </c>
    </row>
    <row r="419" spans="1:7" x14ac:dyDescent="0.2">
      <c r="A419" s="73" t="s">
        <v>1526</v>
      </c>
      <c r="B419" s="93" t="s">
        <v>582</v>
      </c>
      <c r="C419" s="95" t="s">
        <v>1331</v>
      </c>
      <c r="D419" s="144" t="s">
        <v>1331</v>
      </c>
      <c r="E419" s="111"/>
      <c r="F419" s="98" t="str">
        <f t="shared" si="20"/>
        <v/>
      </c>
      <c r="G419" s="98" t="str">
        <f t="shared" si="21"/>
        <v/>
      </c>
    </row>
    <row r="420" spans="1:7" x14ac:dyDescent="0.2">
      <c r="A420" s="73" t="s">
        <v>1525</v>
      </c>
      <c r="B420" s="93" t="s">
        <v>582</v>
      </c>
      <c r="C420" s="95" t="s">
        <v>1331</v>
      </c>
      <c r="D420" s="144" t="s">
        <v>1331</v>
      </c>
      <c r="E420" s="111"/>
      <c r="F420" s="98" t="str">
        <f t="shared" si="20"/>
        <v/>
      </c>
      <c r="G420" s="98" t="str">
        <f t="shared" si="21"/>
        <v/>
      </c>
    </row>
    <row r="421" spans="1:7" x14ac:dyDescent="0.2">
      <c r="A421" s="73" t="s">
        <v>1524</v>
      </c>
      <c r="B421" s="93" t="s">
        <v>582</v>
      </c>
      <c r="C421" s="95" t="s">
        <v>1331</v>
      </c>
      <c r="D421" s="144" t="s">
        <v>1331</v>
      </c>
      <c r="E421" s="111"/>
      <c r="F421" s="98" t="str">
        <f t="shared" si="20"/>
        <v/>
      </c>
      <c r="G421" s="98" t="str">
        <f t="shared" si="21"/>
        <v/>
      </c>
    </row>
    <row r="422" spans="1:7" x14ac:dyDescent="0.2">
      <c r="A422" s="73" t="s">
        <v>1523</v>
      </c>
      <c r="B422" s="93" t="s">
        <v>582</v>
      </c>
      <c r="C422" s="95" t="s">
        <v>1331</v>
      </c>
      <c r="D422" s="144" t="s">
        <v>1331</v>
      </c>
      <c r="E422" s="111"/>
      <c r="F422" s="98" t="str">
        <f t="shared" si="20"/>
        <v/>
      </c>
      <c r="G422" s="98" t="str">
        <f t="shared" si="21"/>
        <v/>
      </c>
    </row>
    <row r="423" spans="1:7" x14ac:dyDescent="0.2">
      <c r="A423" s="73" t="s">
        <v>1522</v>
      </c>
      <c r="B423" s="93" t="s">
        <v>582</v>
      </c>
      <c r="C423" s="95" t="s">
        <v>1331</v>
      </c>
      <c r="D423" s="144" t="s">
        <v>1331</v>
      </c>
      <c r="E423" s="111"/>
      <c r="F423" s="98" t="str">
        <f t="shared" si="20"/>
        <v/>
      </c>
      <c r="G423" s="98" t="str">
        <f t="shared" si="21"/>
        <v/>
      </c>
    </row>
    <row r="424" spans="1:7" x14ac:dyDescent="0.2">
      <c r="A424" s="73" t="s">
        <v>1521</v>
      </c>
      <c r="B424" s="93" t="s">
        <v>582</v>
      </c>
      <c r="C424" s="95" t="s">
        <v>1331</v>
      </c>
      <c r="D424" s="144" t="s">
        <v>1331</v>
      </c>
      <c r="E424" s="111"/>
      <c r="F424" s="98" t="str">
        <f t="shared" si="20"/>
        <v/>
      </c>
      <c r="G424" s="98" t="str">
        <f t="shared" si="21"/>
        <v/>
      </c>
    </row>
    <row r="425" spans="1:7" x14ac:dyDescent="0.2">
      <c r="A425" s="73" t="s">
        <v>1520</v>
      </c>
      <c r="B425" s="93" t="s">
        <v>582</v>
      </c>
      <c r="C425" s="95" t="s">
        <v>1331</v>
      </c>
      <c r="D425" s="144" t="s">
        <v>1331</v>
      </c>
      <c r="E425" s="93"/>
      <c r="F425" s="98" t="str">
        <f t="shared" si="20"/>
        <v/>
      </c>
      <c r="G425" s="98" t="str">
        <f t="shared" si="21"/>
        <v/>
      </c>
    </row>
    <row r="426" spans="1:7" x14ac:dyDescent="0.2">
      <c r="A426" s="73" t="s">
        <v>1519</v>
      </c>
      <c r="B426" s="93" t="s">
        <v>582</v>
      </c>
      <c r="C426" s="95" t="s">
        <v>1331</v>
      </c>
      <c r="D426" s="144" t="s">
        <v>1331</v>
      </c>
      <c r="E426" s="93"/>
      <c r="F426" s="98" t="str">
        <f t="shared" si="20"/>
        <v/>
      </c>
      <c r="G426" s="98" t="str">
        <f t="shared" si="21"/>
        <v/>
      </c>
    </row>
    <row r="427" spans="1:7" x14ac:dyDescent="0.2">
      <c r="A427" s="73" t="s">
        <v>1518</v>
      </c>
      <c r="B427" s="93" t="s">
        <v>582</v>
      </c>
      <c r="C427" s="95" t="s">
        <v>1331</v>
      </c>
      <c r="D427" s="144" t="s">
        <v>1331</v>
      </c>
      <c r="E427" s="93"/>
      <c r="F427" s="98" t="str">
        <f t="shared" si="20"/>
        <v/>
      </c>
      <c r="G427" s="98" t="str">
        <f t="shared" si="21"/>
        <v/>
      </c>
    </row>
    <row r="428" spans="1:7" x14ac:dyDescent="0.2">
      <c r="A428" s="73" t="s">
        <v>1517</v>
      </c>
      <c r="B428" s="93" t="s">
        <v>582</v>
      </c>
      <c r="C428" s="95" t="s">
        <v>1331</v>
      </c>
      <c r="D428" s="144" t="s">
        <v>1331</v>
      </c>
      <c r="E428" s="93"/>
      <c r="F428" s="98" t="str">
        <f t="shared" si="20"/>
        <v/>
      </c>
      <c r="G428" s="98" t="str">
        <f t="shared" si="21"/>
        <v/>
      </c>
    </row>
    <row r="429" spans="1:7" x14ac:dyDescent="0.2">
      <c r="A429" s="73" t="s">
        <v>1516</v>
      </c>
      <c r="B429" s="93" t="s">
        <v>582</v>
      </c>
      <c r="C429" s="95" t="s">
        <v>1331</v>
      </c>
      <c r="D429" s="144" t="s">
        <v>1331</v>
      </c>
      <c r="E429" s="93"/>
      <c r="F429" s="98" t="str">
        <f t="shared" si="20"/>
        <v/>
      </c>
      <c r="G429" s="98" t="str">
        <f t="shared" si="21"/>
        <v/>
      </c>
    </row>
    <row r="430" spans="1:7" x14ac:dyDescent="0.2">
      <c r="A430" s="73" t="s">
        <v>1515</v>
      </c>
      <c r="B430" s="93" t="s">
        <v>582</v>
      </c>
      <c r="C430" s="95" t="s">
        <v>1331</v>
      </c>
      <c r="D430" s="144" t="s">
        <v>1331</v>
      </c>
      <c r="E430" s="93"/>
      <c r="F430" s="98" t="str">
        <f t="shared" si="20"/>
        <v/>
      </c>
      <c r="G430" s="98" t="str">
        <f t="shared" si="21"/>
        <v/>
      </c>
    </row>
    <row r="431" spans="1:7" x14ac:dyDescent="0.2">
      <c r="A431" s="73" t="s">
        <v>1514</v>
      </c>
      <c r="B431" s="93" t="s">
        <v>582</v>
      </c>
      <c r="C431" s="95" t="s">
        <v>1331</v>
      </c>
      <c r="D431" s="144" t="s">
        <v>1331</v>
      </c>
      <c r="F431" s="98" t="str">
        <f t="shared" si="20"/>
        <v/>
      </c>
      <c r="G431" s="98" t="str">
        <f t="shared" si="21"/>
        <v/>
      </c>
    </row>
    <row r="432" spans="1:7" x14ac:dyDescent="0.2">
      <c r="A432" s="73" t="s">
        <v>1513</v>
      </c>
      <c r="B432" s="93" t="s">
        <v>582</v>
      </c>
      <c r="C432" s="95" t="s">
        <v>1331</v>
      </c>
      <c r="D432" s="144" t="s">
        <v>1331</v>
      </c>
      <c r="E432" s="147"/>
      <c r="F432" s="98" t="str">
        <f t="shared" si="20"/>
        <v/>
      </c>
      <c r="G432" s="98" t="str">
        <f t="shared" si="21"/>
        <v/>
      </c>
    </row>
    <row r="433" spans="1:7" x14ac:dyDescent="0.2">
      <c r="A433" s="73" t="s">
        <v>1512</v>
      </c>
      <c r="B433" s="93" t="s">
        <v>582</v>
      </c>
      <c r="C433" s="95" t="s">
        <v>1331</v>
      </c>
      <c r="D433" s="144" t="s">
        <v>1331</v>
      </c>
      <c r="E433" s="147"/>
      <c r="F433" s="98" t="str">
        <f t="shared" si="20"/>
        <v/>
      </c>
      <c r="G433" s="98" t="str">
        <f t="shared" si="21"/>
        <v/>
      </c>
    </row>
    <row r="434" spans="1:7" x14ac:dyDescent="0.2">
      <c r="A434" s="73" t="s">
        <v>1511</v>
      </c>
      <c r="B434" s="93" t="s">
        <v>582</v>
      </c>
      <c r="C434" s="95" t="s">
        <v>1331</v>
      </c>
      <c r="D434" s="144" t="s">
        <v>1331</v>
      </c>
      <c r="E434" s="147"/>
      <c r="F434" s="98" t="str">
        <f t="shared" si="20"/>
        <v/>
      </c>
      <c r="G434" s="98" t="str">
        <f t="shared" si="21"/>
        <v/>
      </c>
    </row>
    <row r="435" spans="1:7" x14ac:dyDescent="0.2">
      <c r="A435" s="73" t="s">
        <v>1510</v>
      </c>
      <c r="B435" s="93" t="s">
        <v>582</v>
      </c>
      <c r="C435" s="95" t="s">
        <v>1331</v>
      </c>
      <c r="D435" s="144" t="s">
        <v>1331</v>
      </c>
      <c r="E435" s="147"/>
      <c r="F435" s="98" t="str">
        <f t="shared" si="20"/>
        <v/>
      </c>
      <c r="G435" s="98" t="str">
        <f t="shared" si="21"/>
        <v/>
      </c>
    </row>
    <row r="436" spans="1:7" x14ac:dyDescent="0.2">
      <c r="A436" s="73" t="s">
        <v>1509</v>
      </c>
      <c r="B436" s="93" t="s">
        <v>582</v>
      </c>
      <c r="C436" s="95" t="s">
        <v>1331</v>
      </c>
      <c r="D436" s="144" t="s">
        <v>1331</v>
      </c>
      <c r="E436" s="147"/>
      <c r="F436" s="98" t="str">
        <f t="shared" si="20"/>
        <v/>
      </c>
      <c r="G436" s="98" t="str">
        <f t="shared" si="21"/>
        <v/>
      </c>
    </row>
    <row r="437" spans="1:7" x14ac:dyDescent="0.2">
      <c r="A437" s="73" t="s">
        <v>1508</v>
      </c>
      <c r="B437" s="93" t="s">
        <v>582</v>
      </c>
      <c r="C437" s="95" t="s">
        <v>1331</v>
      </c>
      <c r="D437" s="144" t="s">
        <v>1331</v>
      </c>
      <c r="E437" s="147"/>
      <c r="F437" s="98" t="str">
        <f t="shared" si="20"/>
        <v/>
      </c>
      <c r="G437" s="98" t="str">
        <f t="shared" si="21"/>
        <v/>
      </c>
    </row>
    <row r="438" spans="1:7" x14ac:dyDescent="0.2">
      <c r="A438" s="73" t="s">
        <v>1507</v>
      </c>
      <c r="B438" s="93" t="s">
        <v>582</v>
      </c>
      <c r="C438" s="95" t="s">
        <v>1331</v>
      </c>
      <c r="D438" s="144" t="s">
        <v>1331</v>
      </c>
      <c r="E438" s="147"/>
      <c r="F438" s="98" t="str">
        <f t="shared" si="20"/>
        <v/>
      </c>
      <c r="G438" s="98" t="str">
        <f t="shared" si="21"/>
        <v/>
      </c>
    </row>
    <row r="439" spans="1:7" x14ac:dyDescent="0.2">
      <c r="A439" s="73" t="s">
        <v>1506</v>
      </c>
      <c r="B439" s="93" t="s">
        <v>582</v>
      </c>
      <c r="C439" s="95" t="s">
        <v>1331</v>
      </c>
      <c r="D439" s="144" t="s">
        <v>1331</v>
      </c>
      <c r="E439" s="147"/>
      <c r="F439" s="98" t="str">
        <f t="shared" si="20"/>
        <v/>
      </c>
      <c r="G439" s="98" t="str">
        <f t="shared" si="21"/>
        <v/>
      </c>
    </row>
    <row r="440" spans="1:7" x14ac:dyDescent="0.2">
      <c r="A440" s="73" t="s">
        <v>1505</v>
      </c>
      <c r="B440" s="93" t="s">
        <v>69</v>
      </c>
      <c r="C440" s="94">
        <f>SUM(C416:C439)</f>
        <v>0</v>
      </c>
      <c r="D440" s="107">
        <f>SUM(D416:D439)</f>
        <v>0</v>
      </c>
      <c r="E440" s="147"/>
      <c r="F440" s="148">
        <f>SUM(F416:F439)</f>
        <v>0</v>
      </c>
      <c r="G440" s="148">
        <f>SUM(G416:G439)</f>
        <v>0</v>
      </c>
    </row>
    <row r="441" spans="1:7" x14ac:dyDescent="0.2">
      <c r="A441" s="79"/>
      <c r="B441" s="79" t="s">
        <v>1504</v>
      </c>
      <c r="C441" s="79" t="s">
        <v>643</v>
      </c>
      <c r="D441" s="79" t="s">
        <v>644</v>
      </c>
      <c r="E441" s="79"/>
      <c r="F441" s="79" t="s">
        <v>465</v>
      </c>
      <c r="G441" s="79" t="s">
        <v>645</v>
      </c>
    </row>
    <row r="442" spans="1:7" x14ac:dyDescent="0.2">
      <c r="A442" s="73" t="s">
        <v>1503</v>
      </c>
      <c r="B442" s="73" t="s">
        <v>681</v>
      </c>
      <c r="C442" s="145" t="s">
        <v>1331</v>
      </c>
      <c r="G442" s="73"/>
    </row>
    <row r="443" spans="1:7" x14ac:dyDescent="0.2">
      <c r="G443" s="73"/>
    </row>
    <row r="444" spans="1:7" x14ac:dyDescent="0.2">
      <c r="B444" s="93" t="s">
        <v>682</v>
      </c>
      <c r="G444" s="73"/>
    </row>
    <row r="445" spans="1:7" x14ac:dyDescent="0.2">
      <c r="A445" s="73" t="s">
        <v>1502</v>
      </c>
      <c r="B445" s="73" t="s">
        <v>684</v>
      </c>
      <c r="C445" s="95" t="s">
        <v>1331</v>
      </c>
      <c r="D445" s="144" t="s">
        <v>1331</v>
      </c>
      <c r="F445" s="98" t="str">
        <f t="shared" ref="F445:F452" si="22">IF($C$453=0,"",IF(C445="[for completion]","",C445/$C$453))</f>
        <v/>
      </c>
      <c r="G445" s="98" t="str">
        <f t="shared" ref="G445:G452" si="23">IF($D$453=0,"",IF(D445="[for completion]","",D445/$D$453))</f>
        <v/>
      </c>
    </row>
    <row r="446" spans="1:7" x14ac:dyDescent="0.2">
      <c r="A446" s="73" t="s">
        <v>1501</v>
      </c>
      <c r="B446" s="73" t="s">
        <v>686</v>
      </c>
      <c r="C446" s="95" t="s">
        <v>1331</v>
      </c>
      <c r="D446" s="144" t="s">
        <v>1331</v>
      </c>
      <c r="F446" s="98" t="str">
        <f t="shared" si="22"/>
        <v/>
      </c>
      <c r="G446" s="98" t="str">
        <f t="shared" si="23"/>
        <v/>
      </c>
    </row>
    <row r="447" spans="1:7" x14ac:dyDescent="0.2">
      <c r="A447" s="73" t="s">
        <v>1500</v>
      </c>
      <c r="B447" s="73" t="s">
        <v>688</v>
      </c>
      <c r="C447" s="95" t="s">
        <v>1331</v>
      </c>
      <c r="D447" s="144" t="s">
        <v>1331</v>
      </c>
      <c r="F447" s="98" t="str">
        <f t="shared" si="22"/>
        <v/>
      </c>
      <c r="G447" s="98" t="str">
        <f t="shared" si="23"/>
        <v/>
      </c>
    </row>
    <row r="448" spans="1:7" x14ac:dyDescent="0.2">
      <c r="A448" s="73" t="s">
        <v>1499</v>
      </c>
      <c r="B448" s="73" t="s">
        <v>690</v>
      </c>
      <c r="C448" s="95" t="s">
        <v>1331</v>
      </c>
      <c r="D448" s="144" t="s">
        <v>1331</v>
      </c>
      <c r="F448" s="98" t="str">
        <f t="shared" si="22"/>
        <v/>
      </c>
      <c r="G448" s="98" t="str">
        <f t="shared" si="23"/>
        <v/>
      </c>
    </row>
    <row r="449" spans="1:7" x14ac:dyDescent="0.2">
      <c r="A449" s="73" t="s">
        <v>1498</v>
      </c>
      <c r="B449" s="73" t="s">
        <v>692</v>
      </c>
      <c r="C449" s="95" t="s">
        <v>1331</v>
      </c>
      <c r="D449" s="144" t="s">
        <v>1331</v>
      </c>
      <c r="F449" s="98" t="str">
        <f t="shared" si="22"/>
        <v/>
      </c>
      <c r="G449" s="98" t="str">
        <f t="shared" si="23"/>
        <v/>
      </c>
    </row>
    <row r="450" spans="1:7" x14ac:dyDescent="0.2">
      <c r="A450" s="73" t="s">
        <v>1497</v>
      </c>
      <c r="B450" s="73" t="s">
        <v>694</v>
      </c>
      <c r="C450" s="95" t="s">
        <v>1331</v>
      </c>
      <c r="D450" s="144" t="s">
        <v>1331</v>
      </c>
      <c r="F450" s="98" t="str">
        <f t="shared" si="22"/>
        <v/>
      </c>
      <c r="G450" s="98" t="str">
        <f t="shared" si="23"/>
        <v/>
      </c>
    </row>
    <row r="451" spans="1:7" x14ac:dyDescent="0.2">
      <c r="A451" s="73" t="s">
        <v>1496</v>
      </c>
      <c r="B451" s="73" t="s">
        <v>696</v>
      </c>
      <c r="C451" s="95" t="s">
        <v>1331</v>
      </c>
      <c r="D451" s="144" t="s">
        <v>1331</v>
      </c>
      <c r="F451" s="98" t="str">
        <f t="shared" si="22"/>
        <v/>
      </c>
      <c r="G451" s="98" t="str">
        <f t="shared" si="23"/>
        <v/>
      </c>
    </row>
    <row r="452" spans="1:7" x14ac:dyDescent="0.2">
      <c r="A452" s="73" t="s">
        <v>1495</v>
      </c>
      <c r="B452" s="73" t="s">
        <v>698</v>
      </c>
      <c r="C452" s="95" t="s">
        <v>1331</v>
      </c>
      <c r="D452" s="144" t="s">
        <v>1331</v>
      </c>
      <c r="F452" s="98" t="str">
        <f t="shared" si="22"/>
        <v/>
      </c>
      <c r="G452" s="98" t="str">
        <f t="shared" si="23"/>
        <v/>
      </c>
    </row>
    <row r="453" spans="1:7" x14ac:dyDescent="0.2">
      <c r="A453" s="73" t="s">
        <v>1494</v>
      </c>
      <c r="B453" s="106" t="s">
        <v>69</v>
      </c>
      <c r="C453" s="95">
        <f>SUM(C445:C452)</f>
        <v>0</v>
      </c>
      <c r="D453" s="144">
        <f>SUM(D445:D452)</f>
        <v>0</v>
      </c>
      <c r="F453" s="145">
        <f>SUM(F445:F452)</f>
        <v>0</v>
      </c>
      <c r="G453" s="145">
        <f>SUM(G445:G452)</f>
        <v>0</v>
      </c>
    </row>
    <row r="454" spans="1:7" x14ac:dyDescent="0.2">
      <c r="A454" s="73" t="s">
        <v>1493</v>
      </c>
      <c r="B454" s="75" t="s">
        <v>701</v>
      </c>
      <c r="C454" s="95"/>
      <c r="D454" s="144"/>
      <c r="F454" s="98" t="str">
        <f t="shared" ref="F454:F459" si="24">IF($C$453=0,"",IF(C454="[for completion]","",C454/$C$453))</f>
        <v/>
      </c>
      <c r="G454" s="98" t="str">
        <f t="shared" ref="G454:G459" si="25">IF($D$453=0,"",IF(D454="[for completion]","",D454/$D$453))</f>
        <v/>
      </c>
    </row>
    <row r="455" spans="1:7" x14ac:dyDescent="0.2">
      <c r="A455" s="73" t="s">
        <v>1492</v>
      </c>
      <c r="B455" s="75" t="s">
        <v>703</v>
      </c>
      <c r="C455" s="95"/>
      <c r="D455" s="144"/>
      <c r="F455" s="98" t="str">
        <f t="shared" si="24"/>
        <v/>
      </c>
      <c r="G455" s="98" t="str">
        <f t="shared" si="25"/>
        <v/>
      </c>
    </row>
    <row r="456" spans="1:7" x14ac:dyDescent="0.2">
      <c r="A456" s="73" t="s">
        <v>1491</v>
      </c>
      <c r="B456" s="75" t="s">
        <v>705</v>
      </c>
      <c r="C456" s="95"/>
      <c r="D456" s="144"/>
      <c r="F456" s="98" t="str">
        <f t="shared" si="24"/>
        <v/>
      </c>
      <c r="G456" s="98" t="str">
        <f t="shared" si="25"/>
        <v/>
      </c>
    </row>
    <row r="457" spans="1:7" x14ac:dyDescent="0.2">
      <c r="A457" s="73" t="s">
        <v>1490</v>
      </c>
      <c r="B457" s="75" t="s">
        <v>707</v>
      </c>
      <c r="C457" s="95"/>
      <c r="D457" s="144"/>
      <c r="F457" s="98" t="str">
        <f t="shared" si="24"/>
        <v/>
      </c>
      <c r="G457" s="98" t="str">
        <f t="shared" si="25"/>
        <v/>
      </c>
    </row>
    <row r="458" spans="1:7" x14ac:dyDescent="0.2">
      <c r="A458" s="73" t="s">
        <v>1489</v>
      </c>
      <c r="B458" s="75" t="s">
        <v>709</v>
      </c>
      <c r="C458" s="95"/>
      <c r="D458" s="144"/>
      <c r="F458" s="98" t="str">
        <f t="shared" si="24"/>
        <v/>
      </c>
      <c r="G458" s="98" t="str">
        <f t="shared" si="25"/>
        <v/>
      </c>
    </row>
    <row r="459" spans="1:7" x14ac:dyDescent="0.2">
      <c r="A459" s="73" t="s">
        <v>1488</v>
      </c>
      <c r="B459" s="75" t="s">
        <v>711</v>
      </c>
      <c r="C459" s="95"/>
      <c r="D459" s="144"/>
      <c r="F459" s="98" t="str">
        <f t="shared" si="24"/>
        <v/>
      </c>
      <c r="G459" s="98" t="str">
        <f t="shared" si="25"/>
        <v/>
      </c>
    </row>
    <row r="460" spans="1:7" x14ac:dyDescent="0.2">
      <c r="A460" s="73" t="s">
        <v>1487</v>
      </c>
      <c r="B460" s="75"/>
      <c r="F460" s="102"/>
      <c r="G460" s="102"/>
    </row>
    <row r="461" spans="1:7" x14ac:dyDescent="0.2">
      <c r="A461" s="73" t="s">
        <v>1486</v>
      </c>
      <c r="B461" s="75"/>
      <c r="F461" s="102"/>
      <c r="G461" s="102"/>
    </row>
    <row r="462" spans="1:7" x14ac:dyDescent="0.2">
      <c r="A462" s="73" t="s">
        <v>1485</v>
      </c>
      <c r="B462" s="75"/>
      <c r="F462" s="147"/>
      <c r="G462" s="147"/>
    </row>
    <row r="463" spans="1:7" x14ac:dyDescent="0.2">
      <c r="A463" s="79"/>
      <c r="B463" s="79" t="s">
        <v>1484</v>
      </c>
      <c r="C463" s="79" t="s">
        <v>643</v>
      </c>
      <c r="D463" s="79" t="s">
        <v>644</v>
      </c>
      <c r="E463" s="79"/>
      <c r="F463" s="79" t="s">
        <v>465</v>
      </c>
      <c r="G463" s="79" t="s">
        <v>645</v>
      </c>
    </row>
    <row r="464" spans="1:7" x14ac:dyDescent="0.2">
      <c r="A464" s="73" t="s">
        <v>1483</v>
      </c>
      <c r="B464" s="73" t="s">
        <v>681</v>
      </c>
      <c r="C464" s="145" t="s">
        <v>1474</v>
      </c>
      <c r="G464" s="73"/>
    </row>
    <row r="465" spans="1:7" x14ac:dyDescent="0.2">
      <c r="G465" s="73"/>
    </row>
    <row r="466" spans="1:7" x14ac:dyDescent="0.2">
      <c r="B466" s="93" t="s">
        <v>682</v>
      </c>
      <c r="G466" s="73"/>
    </row>
    <row r="467" spans="1:7" x14ac:dyDescent="0.2">
      <c r="A467" s="73" t="s">
        <v>1482</v>
      </c>
      <c r="B467" s="73" t="s">
        <v>684</v>
      </c>
      <c r="C467" s="95" t="s">
        <v>1474</v>
      </c>
      <c r="D467" s="144" t="s">
        <v>1474</v>
      </c>
      <c r="F467" s="98" t="str">
        <f t="shared" ref="F467:F474" si="26">IF($C$475=0,"",IF(C467="[Mark as ND1 if not relevant]","",C467/$C$475))</f>
        <v/>
      </c>
      <c r="G467" s="98" t="str">
        <f t="shared" ref="G467:G474" si="27">IF($D$475=0,"",IF(D467="[Mark as ND1 if not relevant]","",D467/$D$475))</f>
        <v/>
      </c>
    </row>
    <row r="468" spans="1:7" x14ac:dyDescent="0.2">
      <c r="A468" s="73" t="s">
        <v>1481</v>
      </c>
      <c r="B468" s="73" t="s">
        <v>686</v>
      </c>
      <c r="C468" s="95" t="s">
        <v>1474</v>
      </c>
      <c r="D468" s="144" t="s">
        <v>1474</v>
      </c>
      <c r="F468" s="98" t="str">
        <f t="shared" si="26"/>
        <v/>
      </c>
      <c r="G468" s="98" t="str">
        <f t="shared" si="27"/>
        <v/>
      </c>
    </row>
    <row r="469" spans="1:7" x14ac:dyDescent="0.2">
      <c r="A469" s="73" t="s">
        <v>1480</v>
      </c>
      <c r="B469" s="73" t="s">
        <v>688</v>
      </c>
      <c r="C469" s="95" t="s">
        <v>1474</v>
      </c>
      <c r="D469" s="144" t="s">
        <v>1474</v>
      </c>
      <c r="F469" s="98" t="str">
        <f t="shared" si="26"/>
        <v/>
      </c>
      <c r="G469" s="98" t="str">
        <f t="shared" si="27"/>
        <v/>
      </c>
    </row>
    <row r="470" spans="1:7" x14ac:dyDescent="0.2">
      <c r="A470" s="73" t="s">
        <v>1479</v>
      </c>
      <c r="B470" s="73" t="s">
        <v>690</v>
      </c>
      <c r="C470" s="95" t="s">
        <v>1474</v>
      </c>
      <c r="D470" s="144" t="s">
        <v>1474</v>
      </c>
      <c r="F470" s="98" t="str">
        <f t="shared" si="26"/>
        <v/>
      </c>
      <c r="G470" s="98" t="str">
        <f t="shared" si="27"/>
        <v/>
      </c>
    </row>
    <row r="471" spans="1:7" x14ac:dyDescent="0.2">
      <c r="A471" s="73" t="s">
        <v>1478</v>
      </c>
      <c r="B471" s="73" t="s">
        <v>692</v>
      </c>
      <c r="C471" s="95" t="s">
        <v>1474</v>
      </c>
      <c r="D471" s="144" t="s">
        <v>1474</v>
      </c>
      <c r="F471" s="98" t="str">
        <f t="shared" si="26"/>
        <v/>
      </c>
      <c r="G471" s="98" t="str">
        <f t="shared" si="27"/>
        <v/>
      </c>
    </row>
    <row r="472" spans="1:7" x14ac:dyDescent="0.2">
      <c r="A472" s="73" t="s">
        <v>1477</v>
      </c>
      <c r="B472" s="73" t="s">
        <v>694</v>
      </c>
      <c r="C472" s="95" t="s">
        <v>1474</v>
      </c>
      <c r="D472" s="144" t="s">
        <v>1474</v>
      </c>
      <c r="F472" s="98" t="str">
        <f t="shared" si="26"/>
        <v/>
      </c>
      <c r="G472" s="98" t="str">
        <f t="shared" si="27"/>
        <v/>
      </c>
    </row>
    <row r="473" spans="1:7" x14ac:dyDescent="0.2">
      <c r="A473" s="73" t="s">
        <v>1476</v>
      </c>
      <c r="B473" s="73" t="s">
        <v>696</v>
      </c>
      <c r="C473" s="95" t="s">
        <v>1474</v>
      </c>
      <c r="D473" s="144" t="s">
        <v>1474</v>
      </c>
      <c r="F473" s="98" t="str">
        <f t="shared" si="26"/>
        <v/>
      </c>
      <c r="G473" s="98" t="str">
        <f t="shared" si="27"/>
        <v/>
      </c>
    </row>
    <row r="474" spans="1:7" x14ac:dyDescent="0.2">
      <c r="A474" s="73" t="s">
        <v>1475</v>
      </c>
      <c r="B474" s="73" t="s">
        <v>698</v>
      </c>
      <c r="C474" s="95" t="s">
        <v>1474</v>
      </c>
      <c r="D474" s="144" t="s">
        <v>1474</v>
      </c>
      <c r="F474" s="98" t="str">
        <f t="shared" si="26"/>
        <v/>
      </c>
      <c r="G474" s="98" t="str">
        <f t="shared" si="27"/>
        <v/>
      </c>
    </row>
    <row r="475" spans="1:7" x14ac:dyDescent="0.2">
      <c r="A475" s="73" t="s">
        <v>1473</v>
      </c>
      <c r="B475" s="106" t="s">
        <v>69</v>
      </c>
      <c r="C475" s="95">
        <f>SUM(C467:C474)</f>
        <v>0</v>
      </c>
      <c r="D475" s="144">
        <f>SUM(D467:D474)</f>
        <v>0</v>
      </c>
      <c r="F475" s="145">
        <f>SUM(F467:F474)</f>
        <v>0</v>
      </c>
      <c r="G475" s="145">
        <f>SUM(G467:G474)</f>
        <v>0</v>
      </c>
    </row>
    <row r="476" spans="1:7" x14ac:dyDescent="0.2">
      <c r="A476" s="73" t="s">
        <v>1472</v>
      </c>
      <c r="B476" s="75" t="s">
        <v>701</v>
      </c>
      <c r="C476" s="95"/>
      <c r="D476" s="144"/>
      <c r="F476" s="98" t="str">
        <f t="shared" ref="F476:F481" si="28">IF($C$475=0,"",IF(C476="[for completion]","",C476/$C$475))</f>
        <v/>
      </c>
      <c r="G476" s="98" t="str">
        <f t="shared" ref="G476:G481" si="29">IF($D$475=0,"",IF(D476="[for completion]","",D476/$D$475))</f>
        <v/>
      </c>
    </row>
    <row r="477" spans="1:7" x14ac:dyDescent="0.2">
      <c r="A477" s="73" t="s">
        <v>1471</v>
      </c>
      <c r="B477" s="75" t="s">
        <v>703</v>
      </c>
      <c r="C477" s="95"/>
      <c r="D477" s="144"/>
      <c r="F477" s="98" t="str">
        <f t="shared" si="28"/>
        <v/>
      </c>
      <c r="G477" s="98" t="str">
        <f t="shared" si="29"/>
        <v/>
      </c>
    </row>
    <row r="478" spans="1:7" x14ac:dyDescent="0.2">
      <c r="A478" s="73" t="s">
        <v>1470</v>
      </c>
      <c r="B478" s="75" t="s">
        <v>705</v>
      </c>
      <c r="C478" s="95"/>
      <c r="D478" s="144"/>
      <c r="F478" s="98" t="str">
        <f t="shared" si="28"/>
        <v/>
      </c>
      <c r="G478" s="98" t="str">
        <f t="shared" si="29"/>
        <v/>
      </c>
    </row>
    <row r="479" spans="1:7" x14ac:dyDescent="0.2">
      <c r="A479" s="73" t="s">
        <v>1469</v>
      </c>
      <c r="B479" s="75" t="s">
        <v>707</v>
      </c>
      <c r="C479" s="95"/>
      <c r="D479" s="144"/>
      <c r="F479" s="98" t="str">
        <f t="shared" si="28"/>
        <v/>
      </c>
      <c r="G479" s="98" t="str">
        <f t="shared" si="29"/>
        <v/>
      </c>
    </row>
    <row r="480" spans="1:7" x14ac:dyDescent="0.2">
      <c r="A480" s="73" t="s">
        <v>1468</v>
      </c>
      <c r="B480" s="75" t="s">
        <v>709</v>
      </c>
      <c r="C480" s="95"/>
      <c r="D480" s="144"/>
      <c r="F480" s="98" t="str">
        <f t="shared" si="28"/>
        <v/>
      </c>
      <c r="G480" s="98" t="str">
        <f t="shared" si="29"/>
        <v/>
      </c>
    </row>
    <row r="481" spans="1:7" x14ac:dyDescent="0.2">
      <c r="A481" s="73" t="s">
        <v>1467</v>
      </c>
      <c r="B481" s="75" t="s">
        <v>711</v>
      </c>
      <c r="C481" s="95"/>
      <c r="D481" s="144"/>
      <c r="F481" s="98" t="str">
        <f t="shared" si="28"/>
        <v/>
      </c>
      <c r="G481" s="98" t="str">
        <f t="shared" si="29"/>
        <v/>
      </c>
    </row>
    <row r="482" spans="1:7" x14ac:dyDescent="0.2">
      <c r="A482" s="73" t="s">
        <v>1466</v>
      </c>
      <c r="B482" s="75"/>
      <c r="F482" s="98"/>
      <c r="G482" s="98"/>
    </row>
    <row r="483" spans="1:7" x14ac:dyDescent="0.2">
      <c r="A483" s="73" t="s">
        <v>1465</v>
      </c>
      <c r="B483" s="75"/>
      <c r="F483" s="98"/>
      <c r="G483" s="98"/>
    </row>
    <row r="484" spans="1:7" x14ac:dyDescent="0.2">
      <c r="A484" s="73" t="s">
        <v>1464</v>
      </c>
      <c r="B484" s="75"/>
      <c r="F484" s="98"/>
      <c r="G484" s="145"/>
    </row>
    <row r="485" spans="1:7" x14ac:dyDescent="0.2">
      <c r="A485" s="79"/>
      <c r="B485" s="79" t="s">
        <v>1463</v>
      </c>
      <c r="C485" s="79" t="s">
        <v>774</v>
      </c>
      <c r="D485" s="79"/>
      <c r="E485" s="79"/>
      <c r="F485" s="79"/>
      <c r="G485" s="77"/>
    </row>
    <row r="486" spans="1:7" x14ac:dyDescent="0.2">
      <c r="A486" s="73" t="s">
        <v>1462</v>
      </c>
      <c r="B486" s="93" t="s">
        <v>775</v>
      </c>
      <c r="C486" s="145" t="s">
        <v>1331</v>
      </c>
      <c r="G486" s="73"/>
    </row>
    <row r="487" spans="1:7" x14ac:dyDescent="0.2">
      <c r="A487" s="73" t="s">
        <v>1461</v>
      </c>
      <c r="B487" s="93" t="s">
        <v>776</v>
      </c>
      <c r="C487" s="145" t="s">
        <v>1331</v>
      </c>
      <c r="G487" s="73"/>
    </row>
    <row r="488" spans="1:7" x14ac:dyDescent="0.2">
      <c r="A488" s="73" t="s">
        <v>1460</v>
      </c>
      <c r="B488" s="93" t="s">
        <v>777</v>
      </c>
      <c r="C488" s="145" t="s">
        <v>1331</v>
      </c>
      <c r="G488" s="73"/>
    </row>
    <row r="489" spans="1:7" x14ac:dyDescent="0.2">
      <c r="A489" s="73" t="s">
        <v>1459</v>
      </c>
      <c r="B489" s="93" t="s">
        <v>778</v>
      </c>
      <c r="C489" s="145" t="s">
        <v>1331</v>
      </c>
      <c r="G489" s="73"/>
    </row>
    <row r="490" spans="1:7" x14ac:dyDescent="0.2">
      <c r="A490" s="73" t="s">
        <v>1458</v>
      </c>
      <c r="B490" s="93" t="s">
        <v>779</v>
      </c>
      <c r="C490" s="145" t="s">
        <v>1331</v>
      </c>
      <c r="G490" s="73"/>
    </row>
    <row r="491" spans="1:7" x14ac:dyDescent="0.2">
      <c r="A491" s="73" t="s">
        <v>1457</v>
      </c>
      <c r="B491" s="93" t="s">
        <v>780</v>
      </c>
      <c r="C491" s="145" t="s">
        <v>1331</v>
      </c>
      <c r="G491" s="73"/>
    </row>
    <row r="492" spans="1:7" x14ac:dyDescent="0.2">
      <c r="A492" s="73" t="s">
        <v>1456</v>
      </c>
      <c r="B492" s="93" t="s">
        <v>781</v>
      </c>
      <c r="C492" s="145" t="s">
        <v>1331</v>
      </c>
      <c r="G492" s="73"/>
    </row>
    <row r="493" spans="1:7" x14ac:dyDescent="0.2">
      <c r="A493" s="73" t="s">
        <v>1455</v>
      </c>
      <c r="B493" s="93" t="s">
        <v>1454</v>
      </c>
      <c r="C493" s="145" t="s">
        <v>1331</v>
      </c>
      <c r="G493" s="73"/>
    </row>
    <row r="494" spans="1:7" x14ac:dyDescent="0.2">
      <c r="A494" s="73" t="s">
        <v>1453</v>
      </c>
      <c r="B494" s="93" t="s">
        <v>1452</v>
      </c>
      <c r="C494" s="145" t="s">
        <v>1331</v>
      </c>
      <c r="G494" s="73"/>
    </row>
    <row r="495" spans="1:7" x14ac:dyDescent="0.2">
      <c r="A495" s="73" t="s">
        <v>1451</v>
      </c>
      <c r="B495" s="93" t="s">
        <v>1450</v>
      </c>
      <c r="C495" s="145" t="s">
        <v>1331</v>
      </c>
      <c r="G495" s="73"/>
    </row>
    <row r="496" spans="1:7" x14ac:dyDescent="0.2">
      <c r="A496" s="73" t="s">
        <v>1449</v>
      </c>
      <c r="B496" s="93" t="s">
        <v>782</v>
      </c>
      <c r="C496" s="145" t="s">
        <v>1331</v>
      </c>
      <c r="G496" s="73"/>
    </row>
    <row r="497" spans="1:7" x14ac:dyDescent="0.2">
      <c r="A497" s="73" t="s">
        <v>1448</v>
      </c>
      <c r="B497" s="93" t="s">
        <v>783</v>
      </c>
      <c r="C497" s="145" t="s">
        <v>1331</v>
      </c>
      <c r="G497" s="73"/>
    </row>
    <row r="498" spans="1:7" x14ac:dyDescent="0.2">
      <c r="A498" s="73" t="s">
        <v>1447</v>
      </c>
      <c r="B498" s="93" t="s">
        <v>67</v>
      </c>
      <c r="C498" s="145" t="s">
        <v>1331</v>
      </c>
      <c r="G498" s="73"/>
    </row>
    <row r="499" spans="1:7" x14ac:dyDescent="0.2">
      <c r="A499" s="73" t="s">
        <v>1446</v>
      </c>
      <c r="B499" s="75" t="s">
        <v>1445</v>
      </c>
      <c r="C499" s="145"/>
      <c r="G499" s="73"/>
    </row>
    <row r="500" spans="1:7" x14ac:dyDescent="0.2">
      <c r="A500" s="73" t="s">
        <v>1444</v>
      </c>
      <c r="B500" s="75" t="s">
        <v>172</v>
      </c>
      <c r="C500" s="145"/>
      <c r="G500" s="73"/>
    </row>
    <row r="501" spans="1:7" x14ac:dyDescent="0.2">
      <c r="A501" s="73" t="s">
        <v>1443</v>
      </c>
      <c r="B501" s="75" t="s">
        <v>172</v>
      </c>
      <c r="C501" s="145"/>
      <c r="G501" s="73"/>
    </row>
    <row r="502" spans="1:7" x14ac:dyDescent="0.2">
      <c r="A502" s="73" t="s">
        <v>1442</v>
      </c>
      <c r="B502" s="75" t="s">
        <v>172</v>
      </c>
      <c r="C502" s="145"/>
      <c r="G502" s="73"/>
    </row>
    <row r="503" spans="1:7" x14ac:dyDescent="0.2">
      <c r="A503" s="73" t="s">
        <v>1441</v>
      </c>
      <c r="B503" s="75" t="s">
        <v>172</v>
      </c>
      <c r="C503" s="145"/>
      <c r="G503" s="73"/>
    </row>
    <row r="504" spans="1:7" x14ac:dyDescent="0.2">
      <c r="A504" s="73" t="s">
        <v>1440</v>
      </c>
      <c r="B504" s="75" t="s">
        <v>172</v>
      </c>
      <c r="C504" s="145"/>
      <c r="G504" s="73"/>
    </row>
    <row r="505" spans="1:7" x14ac:dyDescent="0.2">
      <c r="A505" s="73" t="s">
        <v>1439</v>
      </c>
      <c r="B505" s="75" t="s">
        <v>172</v>
      </c>
      <c r="C505" s="145"/>
      <c r="G505" s="73"/>
    </row>
    <row r="506" spans="1:7" x14ac:dyDescent="0.2">
      <c r="A506" s="73" t="s">
        <v>1438</v>
      </c>
      <c r="B506" s="75" t="s">
        <v>172</v>
      </c>
      <c r="C506" s="145"/>
      <c r="G506" s="73"/>
    </row>
    <row r="507" spans="1:7" x14ac:dyDescent="0.2">
      <c r="A507" s="73" t="s">
        <v>1437</v>
      </c>
      <c r="B507" s="75" t="s">
        <v>172</v>
      </c>
      <c r="C507" s="145"/>
      <c r="G507" s="73"/>
    </row>
    <row r="508" spans="1:7" x14ac:dyDescent="0.2">
      <c r="A508" s="73" t="s">
        <v>1436</v>
      </c>
      <c r="B508" s="75" t="s">
        <v>172</v>
      </c>
      <c r="C508" s="145"/>
      <c r="G508" s="73"/>
    </row>
    <row r="509" spans="1:7" x14ac:dyDescent="0.2">
      <c r="A509" s="73" t="s">
        <v>1435</v>
      </c>
      <c r="B509" s="75" t="s">
        <v>172</v>
      </c>
      <c r="C509" s="145"/>
      <c r="G509" s="73"/>
    </row>
    <row r="510" spans="1:7" x14ac:dyDescent="0.2">
      <c r="A510" s="73" t="s">
        <v>1434</v>
      </c>
      <c r="B510" s="75" t="s">
        <v>172</v>
      </c>
      <c r="C510" s="145"/>
    </row>
    <row r="511" spans="1:7" x14ac:dyDescent="0.2">
      <c r="A511" s="73" t="s">
        <v>1433</v>
      </c>
      <c r="B511" s="75" t="s">
        <v>172</v>
      </c>
      <c r="C511" s="145"/>
    </row>
    <row r="512" spans="1:7" x14ac:dyDescent="0.2">
      <c r="A512" s="73" t="s">
        <v>1432</v>
      </c>
      <c r="B512" s="75" t="s">
        <v>172</v>
      </c>
      <c r="C512" s="145"/>
    </row>
    <row r="513" spans="1:7" x14ac:dyDescent="0.2">
      <c r="A513" s="117"/>
      <c r="B513" s="117" t="s">
        <v>1431</v>
      </c>
      <c r="C513" s="79" t="s">
        <v>55</v>
      </c>
      <c r="D513" s="79" t="s">
        <v>1352</v>
      </c>
      <c r="E513" s="79"/>
      <c r="F513" s="79" t="s">
        <v>465</v>
      </c>
      <c r="G513" s="79" t="s">
        <v>1351</v>
      </c>
    </row>
    <row r="514" spans="1:7" x14ac:dyDescent="0.2">
      <c r="A514" s="73" t="s">
        <v>1430</v>
      </c>
      <c r="B514" s="93" t="s">
        <v>582</v>
      </c>
      <c r="C514" s="95" t="s">
        <v>1331</v>
      </c>
      <c r="D514" s="144" t="s">
        <v>1331</v>
      </c>
      <c r="E514" s="110"/>
      <c r="F514" s="98" t="str">
        <f t="shared" ref="F514:F531" si="30">IF($C$532=0,"",IF(C514="[for completion]","",IF(C514="","",C514/$C$532)))</f>
        <v/>
      </c>
      <c r="G514" s="98" t="str">
        <f t="shared" ref="G514:G531" si="31">IF($D$532=0,"",IF(D514="[for completion]","",IF(D514="","",D514/$D$532)))</f>
        <v/>
      </c>
    </row>
    <row r="515" spans="1:7" x14ac:dyDescent="0.2">
      <c r="A515" s="73" t="s">
        <v>1429</v>
      </c>
      <c r="B515" s="93" t="s">
        <v>582</v>
      </c>
      <c r="C515" s="95" t="s">
        <v>1331</v>
      </c>
      <c r="D515" s="144" t="s">
        <v>1331</v>
      </c>
      <c r="E515" s="110"/>
      <c r="F515" s="98" t="str">
        <f t="shared" si="30"/>
        <v/>
      </c>
      <c r="G515" s="98" t="str">
        <f t="shared" si="31"/>
        <v/>
      </c>
    </row>
    <row r="516" spans="1:7" x14ac:dyDescent="0.2">
      <c r="A516" s="73" t="s">
        <v>1428</v>
      </c>
      <c r="B516" s="93" t="s">
        <v>582</v>
      </c>
      <c r="C516" s="95" t="s">
        <v>1331</v>
      </c>
      <c r="D516" s="144" t="s">
        <v>1331</v>
      </c>
      <c r="E516" s="110"/>
      <c r="F516" s="98" t="str">
        <f t="shared" si="30"/>
        <v/>
      </c>
      <c r="G516" s="98" t="str">
        <f t="shared" si="31"/>
        <v/>
      </c>
    </row>
    <row r="517" spans="1:7" x14ac:dyDescent="0.2">
      <c r="A517" s="73" t="s">
        <v>1427</v>
      </c>
      <c r="B517" s="93" t="s">
        <v>582</v>
      </c>
      <c r="C517" s="95" t="s">
        <v>1331</v>
      </c>
      <c r="D517" s="144" t="s">
        <v>1331</v>
      </c>
      <c r="E517" s="110"/>
      <c r="F517" s="98" t="str">
        <f t="shared" si="30"/>
        <v/>
      </c>
      <c r="G517" s="98" t="str">
        <f t="shared" si="31"/>
        <v/>
      </c>
    </row>
    <row r="518" spans="1:7" x14ac:dyDescent="0.2">
      <c r="A518" s="73" t="s">
        <v>1426</v>
      </c>
      <c r="B518" s="93" t="s">
        <v>582</v>
      </c>
      <c r="C518" s="95" t="s">
        <v>1331</v>
      </c>
      <c r="D518" s="144" t="s">
        <v>1331</v>
      </c>
      <c r="E518" s="110"/>
      <c r="F518" s="98" t="str">
        <f t="shared" si="30"/>
        <v/>
      </c>
      <c r="G518" s="98" t="str">
        <f t="shared" si="31"/>
        <v/>
      </c>
    </row>
    <row r="519" spans="1:7" x14ac:dyDescent="0.2">
      <c r="A519" s="73" t="s">
        <v>1425</v>
      </c>
      <c r="B519" s="93" t="s">
        <v>582</v>
      </c>
      <c r="C519" s="95" t="s">
        <v>1331</v>
      </c>
      <c r="D519" s="144" t="s">
        <v>1331</v>
      </c>
      <c r="E519" s="110"/>
      <c r="F519" s="98" t="str">
        <f t="shared" si="30"/>
        <v/>
      </c>
      <c r="G519" s="98" t="str">
        <f t="shared" si="31"/>
        <v/>
      </c>
    </row>
    <row r="520" spans="1:7" x14ac:dyDescent="0.2">
      <c r="A520" s="73" t="s">
        <v>1424</v>
      </c>
      <c r="B520" s="93" t="s">
        <v>582</v>
      </c>
      <c r="C520" s="95" t="s">
        <v>1331</v>
      </c>
      <c r="D520" s="144" t="s">
        <v>1331</v>
      </c>
      <c r="E520" s="110"/>
      <c r="F520" s="98" t="str">
        <f t="shared" si="30"/>
        <v/>
      </c>
      <c r="G520" s="98" t="str">
        <f t="shared" si="31"/>
        <v/>
      </c>
    </row>
    <row r="521" spans="1:7" x14ac:dyDescent="0.2">
      <c r="A521" s="73" t="s">
        <v>1423</v>
      </c>
      <c r="B521" s="93" t="s">
        <v>582</v>
      </c>
      <c r="C521" s="95" t="s">
        <v>1331</v>
      </c>
      <c r="D521" s="144" t="s">
        <v>1331</v>
      </c>
      <c r="E521" s="110"/>
      <c r="F521" s="98" t="str">
        <f t="shared" si="30"/>
        <v/>
      </c>
      <c r="G521" s="98" t="str">
        <f t="shared" si="31"/>
        <v/>
      </c>
    </row>
    <row r="522" spans="1:7" x14ac:dyDescent="0.2">
      <c r="A522" s="73" t="s">
        <v>1422</v>
      </c>
      <c r="B522" s="93" t="s">
        <v>582</v>
      </c>
      <c r="C522" s="95" t="s">
        <v>1331</v>
      </c>
      <c r="D522" s="144" t="s">
        <v>1331</v>
      </c>
      <c r="E522" s="110"/>
      <c r="F522" s="98" t="str">
        <f t="shared" si="30"/>
        <v/>
      </c>
      <c r="G522" s="98" t="str">
        <f t="shared" si="31"/>
        <v/>
      </c>
    </row>
    <row r="523" spans="1:7" x14ac:dyDescent="0.2">
      <c r="A523" s="73" t="s">
        <v>1421</v>
      </c>
      <c r="B523" s="93" t="s">
        <v>582</v>
      </c>
      <c r="C523" s="95" t="s">
        <v>1331</v>
      </c>
      <c r="D523" s="144" t="s">
        <v>1331</v>
      </c>
      <c r="E523" s="110"/>
      <c r="F523" s="98" t="str">
        <f t="shared" si="30"/>
        <v/>
      </c>
      <c r="G523" s="98" t="str">
        <f t="shared" si="31"/>
        <v/>
      </c>
    </row>
    <row r="524" spans="1:7" x14ac:dyDescent="0.2">
      <c r="A524" s="73" t="s">
        <v>1420</v>
      </c>
      <c r="B524" s="93" t="s">
        <v>582</v>
      </c>
      <c r="C524" s="95" t="s">
        <v>1331</v>
      </c>
      <c r="D524" s="144" t="s">
        <v>1331</v>
      </c>
      <c r="E524" s="110"/>
      <c r="F524" s="98" t="str">
        <f t="shared" si="30"/>
        <v/>
      </c>
      <c r="G524" s="98" t="str">
        <f t="shared" si="31"/>
        <v/>
      </c>
    </row>
    <row r="525" spans="1:7" x14ac:dyDescent="0.2">
      <c r="A525" s="73" t="s">
        <v>1419</v>
      </c>
      <c r="B525" s="93" t="s">
        <v>582</v>
      </c>
      <c r="C525" s="95" t="s">
        <v>1331</v>
      </c>
      <c r="D525" s="144" t="s">
        <v>1331</v>
      </c>
      <c r="E525" s="110"/>
      <c r="F525" s="98" t="str">
        <f t="shared" si="30"/>
        <v/>
      </c>
      <c r="G525" s="98" t="str">
        <f t="shared" si="31"/>
        <v/>
      </c>
    </row>
    <row r="526" spans="1:7" x14ac:dyDescent="0.2">
      <c r="A526" s="73" t="s">
        <v>1418</v>
      </c>
      <c r="B526" s="93" t="s">
        <v>582</v>
      </c>
      <c r="C526" s="95" t="s">
        <v>1331</v>
      </c>
      <c r="D526" s="144" t="s">
        <v>1331</v>
      </c>
      <c r="E526" s="110"/>
      <c r="F526" s="98" t="str">
        <f t="shared" si="30"/>
        <v/>
      </c>
      <c r="G526" s="98" t="str">
        <f t="shared" si="31"/>
        <v/>
      </c>
    </row>
    <row r="527" spans="1:7" x14ac:dyDescent="0.2">
      <c r="A527" s="73" t="s">
        <v>1417</v>
      </c>
      <c r="B527" s="93" t="s">
        <v>582</v>
      </c>
      <c r="C527" s="95" t="s">
        <v>1331</v>
      </c>
      <c r="D527" s="144" t="s">
        <v>1331</v>
      </c>
      <c r="E527" s="110"/>
      <c r="F527" s="98" t="str">
        <f t="shared" si="30"/>
        <v/>
      </c>
      <c r="G527" s="98" t="str">
        <f t="shared" si="31"/>
        <v/>
      </c>
    </row>
    <row r="528" spans="1:7" x14ac:dyDescent="0.2">
      <c r="A528" s="73" t="s">
        <v>1416</v>
      </c>
      <c r="B528" s="93" t="s">
        <v>582</v>
      </c>
      <c r="C528" s="95" t="s">
        <v>1331</v>
      </c>
      <c r="D528" s="144" t="s">
        <v>1331</v>
      </c>
      <c r="E528" s="110"/>
      <c r="F528" s="98" t="str">
        <f t="shared" si="30"/>
        <v/>
      </c>
      <c r="G528" s="98" t="str">
        <f t="shared" si="31"/>
        <v/>
      </c>
    </row>
    <row r="529" spans="1:7" x14ac:dyDescent="0.2">
      <c r="A529" s="73" t="s">
        <v>1415</v>
      </c>
      <c r="B529" s="93" t="s">
        <v>582</v>
      </c>
      <c r="C529" s="95" t="s">
        <v>1331</v>
      </c>
      <c r="D529" s="144" t="s">
        <v>1331</v>
      </c>
      <c r="E529" s="110"/>
      <c r="F529" s="98" t="str">
        <f t="shared" si="30"/>
        <v/>
      </c>
      <c r="G529" s="98" t="str">
        <f t="shared" si="31"/>
        <v/>
      </c>
    </row>
    <row r="530" spans="1:7" x14ac:dyDescent="0.2">
      <c r="A530" s="73" t="s">
        <v>1414</v>
      </c>
      <c r="B530" s="93" t="s">
        <v>582</v>
      </c>
      <c r="C530" s="95" t="s">
        <v>1331</v>
      </c>
      <c r="D530" s="144" t="s">
        <v>1331</v>
      </c>
      <c r="E530" s="110"/>
      <c r="F530" s="98" t="str">
        <f t="shared" si="30"/>
        <v/>
      </c>
      <c r="G530" s="98" t="str">
        <f t="shared" si="31"/>
        <v/>
      </c>
    </row>
    <row r="531" spans="1:7" x14ac:dyDescent="0.2">
      <c r="A531" s="73" t="s">
        <v>1413</v>
      </c>
      <c r="B531" s="93" t="s">
        <v>1332</v>
      </c>
      <c r="C531" s="95" t="s">
        <v>1331</v>
      </c>
      <c r="D531" s="144" t="s">
        <v>1331</v>
      </c>
      <c r="E531" s="110"/>
      <c r="F531" s="98" t="str">
        <f t="shared" si="30"/>
        <v/>
      </c>
      <c r="G531" s="98" t="str">
        <f t="shared" si="31"/>
        <v/>
      </c>
    </row>
    <row r="532" spans="1:7" x14ac:dyDescent="0.2">
      <c r="A532" s="73" t="s">
        <v>1412</v>
      </c>
      <c r="B532" s="93" t="s">
        <v>69</v>
      </c>
      <c r="C532" s="95">
        <f>SUM(C514:C531)</f>
        <v>0</v>
      </c>
      <c r="D532" s="144">
        <f>SUM(D514:D531)</f>
        <v>0</v>
      </c>
      <c r="E532" s="110"/>
      <c r="F532" s="145">
        <f>SUM(F514:F531)</f>
        <v>0</v>
      </c>
      <c r="G532" s="145">
        <f>SUM(G514:G531)</f>
        <v>0</v>
      </c>
    </row>
    <row r="533" spans="1:7" x14ac:dyDescent="0.2">
      <c r="A533" s="73" t="s">
        <v>1411</v>
      </c>
      <c r="B533" s="93"/>
      <c r="E533" s="110"/>
      <c r="F533" s="110"/>
      <c r="G533" s="110"/>
    </row>
    <row r="534" spans="1:7" x14ac:dyDescent="0.2">
      <c r="A534" s="73" t="s">
        <v>1410</v>
      </c>
      <c r="B534" s="93"/>
      <c r="E534" s="110"/>
      <c r="F534" s="110"/>
      <c r="G534" s="110"/>
    </row>
    <row r="535" spans="1:7" x14ac:dyDescent="0.2">
      <c r="A535" s="73" t="s">
        <v>1409</v>
      </c>
      <c r="B535" s="93"/>
      <c r="E535" s="110"/>
      <c r="F535" s="110"/>
      <c r="G535" s="110"/>
    </row>
    <row r="536" spans="1:7" x14ac:dyDescent="0.2">
      <c r="A536" s="117"/>
      <c r="B536" s="117" t="s">
        <v>1408</v>
      </c>
      <c r="C536" s="79" t="s">
        <v>55</v>
      </c>
      <c r="D536" s="79" t="s">
        <v>1352</v>
      </c>
      <c r="E536" s="79"/>
      <c r="F536" s="79" t="s">
        <v>465</v>
      </c>
      <c r="G536" s="79" t="s">
        <v>1351</v>
      </c>
    </row>
    <row r="537" spans="1:7" x14ac:dyDescent="0.2">
      <c r="A537" s="73" t="s">
        <v>1407</v>
      </c>
      <c r="B537" s="93" t="s">
        <v>582</v>
      </c>
      <c r="C537" s="95" t="s">
        <v>1331</v>
      </c>
      <c r="D537" s="144" t="s">
        <v>1331</v>
      </c>
      <c r="E537" s="110"/>
      <c r="F537" s="98" t="str">
        <f t="shared" ref="F537:F554" si="32">IF($C$555=0,"",IF(C537="[for completion]","",IF(C537="","",C537/$C$555)))</f>
        <v/>
      </c>
      <c r="G537" s="98" t="str">
        <f t="shared" ref="G537:G554" si="33">IF($D$555=0,"",IF(D537="[for completion]","",IF(D537="","",D537/$D$555)))</f>
        <v/>
      </c>
    </row>
    <row r="538" spans="1:7" x14ac:dyDescent="0.2">
      <c r="A538" s="73" t="s">
        <v>1406</v>
      </c>
      <c r="B538" s="93" t="s">
        <v>582</v>
      </c>
      <c r="C538" s="95" t="s">
        <v>1331</v>
      </c>
      <c r="D538" s="144" t="s">
        <v>1331</v>
      </c>
      <c r="E538" s="110"/>
      <c r="F538" s="98" t="str">
        <f t="shared" si="32"/>
        <v/>
      </c>
      <c r="G538" s="98" t="str">
        <f t="shared" si="33"/>
        <v/>
      </c>
    </row>
    <row r="539" spans="1:7" x14ac:dyDescent="0.2">
      <c r="A539" s="73" t="s">
        <v>1405</v>
      </c>
      <c r="B539" s="93" t="s">
        <v>582</v>
      </c>
      <c r="C539" s="95" t="s">
        <v>1331</v>
      </c>
      <c r="D539" s="144" t="s">
        <v>1331</v>
      </c>
      <c r="E539" s="110"/>
      <c r="F539" s="98" t="str">
        <f t="shared" si="32"/>
        <v/>
      </c>
      <c r="G539" s="98" t="str">
        <f t="shared" si="33"/>
        <v/>
      </c>
    </row>
    <row r="540" spans="1:7" x14ac:dyDescent="0.2">
      <c r="A540" s="73" t="s">
        <v>1404</v>
      </c>
      <c r="B540" s="93" t="s">
        <v>582</v>
      </c>
      <c r="C540" s="95" t="s">
        <v>1331</v>
      </c>
      <c r="D540" s="144" t="s">
        <v>1331</v>
      </c>
      <c r="E540" s="110"/>
      <c r="F540" s="98" t="str">
        <f t="shared" si="32"/>
        <v/>
      </c>
      <c r="G540" s="98" t="str">
        <f t="shared" si="33"/>
        <v/>
      </c>
    </row>
    <row r="541" spans="1:7" x14ac:dyDescent="0.2">
      <c r="A541" s="73" t="s">
        <v>1403</v>
      </c>
      <c r="B541" s="93" t="s">
        <v>582</v>
      </c>
      <c r="C541" s="95" t="s">
        <v>1331</v>
      </c>
      <c r="D541" s="144" t="s">
        <v>1331</v>
      </c>
      <c r="E541" s="110"/>
      <c r="F541" s="98" t="str">
        <f t="shared" si="32"/>
        <v/>
      </c>
      <c r="G541" s="98" t="str">
        <f t="shared" si="33"/>
        <v/>
      </c>
    </row>
    <row r="542" spans="1:7" x14ac:dyDescent="0.2">
      <c r="A542" s="73" t="s">
        <v>1402</v>
      </c>
      <c r="B542" s="93" t="s">
        <v>582</v>
      </c>
      <c r="C542" s="95" t="s">
        <v>1331</v>
      </c>
      <c r="D542" s="144" t="s">
        <v>1331</v>
      </c>
      <c r="E542" s="110"/>
      <c r="F542" s="98" t="str">
        <f t="shared" si="32"/>
        <v/>
      </c>
      <c r="G542" s="98" t="str">
        <f t="shared" si="33"/>
        <v/>
      </c>
    </row>
    <row r="543" spans="1:7" x14ac:dyDescent="0.2">
      <c r="A543" s="73" t="s">
        <v>1401</v>
      </c>
      <c r="B543" s="93" t="s">
        <v>582</v>
      </c>
      <c r="C543" s="95" t="s">
        <v>1331</v>
      </c>
      <c r="D543" s="144" t="s">
        <v>1331</v>
      </c>
      <c r="E543" s="110"/>
      <c r="F543" s="98" t="str">
        <f t="shared" si="32"/>
        <v/>
      </c>
      <c r="G543" s="98" t="str">
        <f t="shared" si="33"/>
        <v/>
      </c>
    </row>
    <row r="544" spans="1:7" x14ac:dyDescent="0.2">
      <c r="A544" s="73" t="s">
        <v>1400</v>
      </c>
      <c r="B544" s="93" t="s">
        <v>582</v>
      </c>
      <c r="C544" s="95" t="s">
        <v>1331</v>
      </c>
      <c r="D544" s="144" t="s">
        <v>1331</v>
      </c>
      <c r="E544" s="110"/>
      <c r="F544" s="98" t="str">
        <f t="shared" si="32"/>
        <v/>
      </c>
      <c r="G544" s="98" t="str">
        <f t="shared" si="33"/>
        <v/>
      </c>
    </row>
    <row r="545" spans="1:7" x14ac:dyDescent="0.2">
      <c r="A545" s="73" t="s">
        <v>1399</v>
      </c>
      <c r="B545" s="93" t="s">
        <v>582</v>
      </c>
      <c r="C545" s="95" t="s">
        <v>1331</v>
      </c>
      <c r="D545" s="144" t="s">
        <v>1331</v>
      </c>
      <c r="E545" s="110"/>
      <c r="F545" s="98" t="str">
        <f t="shared" si="32"/>
        <v/>
      </c>
      <c r="G545" s="98" t="str">
        <f t="shared" si="33"/>
        <v/>
      </c>
    </row>
    <row r="546" spans="1:7" x14ac:dyDescent="0.2">
      <c r="A546" s="73" t="s">
        <v>1398</v>
      </c>
      <c r="B546" s="93" t="s">
        <v>582</v>
      </c>
      <c r="C546" s="95" t="s">
        <v>1331</v>
      </c>
      <c r="D546" s="144" t="s">
        <v>1331</v>
      </c>
      <c r="E546" s="110"/>
      <c r="F546" s="98" t="str">
        <f t="shared" si="32"/>
        <v/>
      </c>
      <c r="G546" s="98" t="str">
        <f t="shared" si="33"/>
        <v/>
      </c>
    </row>
    <row r="547" spans="1:7" x14ac:dyDescent="0.2">
      <c r="A547" s="73" t="s">
        <v>1397</v>
      </c>
      <c r="B547" s="93" t="s">
        <v>582</v>
      </c>
      <c r="C547" s="95" t="s">
        <v>1331</v>
      </c>
      <c r="D547" s="144" t="s">
        <v>1331</v>
      </c>
      <c r="E547" s="110"/>
      <c r="F547" s="98" t="str">
        <f t="shared" si="32"/>
        <v/>
      </c>
      <c r="G547" s="98" t="str">
        <f t="shared" si="33"/>
        <v/>
      </c>
    </row>
    <row r="548" spans="1:7" x14ac:dyDescent="0.2">
      <c r="A548" s="73" t="s">
        <v>1396</v>
      </c>
      <c r="B548" s="93" t="s">
        <v>582</v>
      </c>
      <c r="C548" s="95" t="s">
        <v>1331</v>
      </c>
      <c r="D548" s="144" t="s">
        <v>1331</v>
      </c>
      <c r="E548" s="110"/>
      <c r="F548" s="98" t="str">
        <f t="shared" si="32"/>
        <v/>
      </c>
      <c r="G548" s="98" t="str">
        <f t="shared" si="33"/>
        <v/>
      </c>
    </row>
    <row r="549" spans="1:7" x14ac:dyDescent="0.2">
      <c r="A549" s="73" t="s">
        <v>1395</v>
      </c>
      <c r="B549" s="93" t="s">
        <v>582</v>
      </c>
      <c r="C549" s="95" t="s">
        <v>1331</v>
      </c>
      <c r="D549" s="144" t="s">
        <v>1331</v>
      </c>
      <c r="E549" s="110"/>
      <c r="F549" s="98" t="str">
        <f t="shared" si="32"/>
        <v/>
      </c>
      <c r="G549" s="98" t="str">
        <f t="shared" si="33"/>
        <v/>
      </c>
    </row>
    <row r="550" spans="1:7" x14ac:dyDescent="0.2">
      <c r="A550" s="73" t="s">
        <v>1394</v>
      </c>
      <c r="B550" s="93" t="s">
        <v>582</v>
      </c>
      <c r="C550" s="95" t="s">
        <v>1331</v>
      </c>
      <c r="D550" s="144" t="s">
        <v>1331</v>
      </c>
      <c r="E550" s="110"/>
      <c r="F550" s="98" t="str">
        <f t="shared" si="32"/>
        <v/>
      </c>
      <c r="G550" s="98" t="str">
        <f t="shared" si="33"/>
        <v/>
      </c>
    </row>
    <row r="551" spans="1:7" x14ac:dyDescent="0.2">
      <c r="A551" s="73" t="s">
        <v>1393</v>
      </c>
      <c r="B551" s="93" t="s">
        <v>582</v>
      </c>
      <c r="C551" s="95" t="s">
        <v>1331</v>
      </c>
      <c r="D551" s="144" t="s">
        <v>1331</v>
      </c>
      <c r="E551" s="110"/>
      <c r="F551" s="98" t="str">
        <f t="shared" si="32"/>
        <v/>
      </c>
      <c r="G551" s="98" t="str">
        <f t="shared" si="33"/>
        <v/>
      </c>
    </row>
    <row r="552" spans="1:7" x14ac:dyDescent="0.2">
      <c r="A552" s="73" t="s">
        <v>1392</v>
      </c>
      <c r="B552" s="93" t="s">
        <v>582</v>
      </c>
      <c r="C552" s="95" t="s">
        <v>1331</v>
      </c>
      <c r="D552" s="144" t="s">
        <v>1331</v>
      </c>
      <c r="E552" s="110"/>
      <c r="F552" s="98" t="str">
        <f t="shared" si="32"/>
        <v/>
      </c>
      <c r="G552" s="98" t="str">
        <f t="shared" si="33"/>
        <v/>
      </c>
    </row>
    <row r="553" spans="1:7" x14ac:dyDescent="0.2">
      <c r="A553" s="73" t="s">
        <v>1391</v>
      </c>
      <c r="B553" s="93" t="s">
        <v>582</v>
      </c>
      <c r="C553" s="95" t="s">
        <v>1331</v>
      </c>
      <c r="D553" s="144" t="s">
        <v>1331</v>
      </c>
      <c r="E553" s="110"/>
      <c r="F553" s="98" t="str">
        <f t="shared" si="32"/>
        <v/>
      </c>
      <c r="G553" s="98" t="str">
        <f t="shared" si="33"/>
        <v/>
      </c>
    </row>
    <row r="554" spans="1:7" x14ac:dyDescent="0.2">
      <c r="A554" s="73" t="s">
        <v>1390</v>
      </c>
      <c r="B554" s="93" t="s">
        <v>1332</v>
      </c>
      <c r="C554" s="95" t="s">
        <v>1331</v>
      </c>
      <c r="D554" s="144" t="s">
        <v>1331</v>
      </c>
      <c r="E554" s="110"/>
      <c r="F554" s="98" t="str">
        <f t="shared" si="32"/>
        <v/>
      </c>
      <c r="G554" s="98" t="str">
        <f t="shared" si="33"/>
        <v/>
      </c>
    </row>
    <row r="555" spans="1:7" x14ac:dyDescent="0.2">
      <c r="A555" s="73" t="s">
        <v>1389</v>
      </c>
      <c r="B555" s="93" t="s">
        <v>69</v>
      </c>
      <c r="C555" s="95">
        <f>SUM(C537:C554)</f>
        <v>0</v>
      </c>
      <c r="D555" s="144">
        <f>SUM(D537:D554)</f>
        <v>0</v>
      </c>
      <c r="E555" s="110"/>
      <c r="F555" s="145">
        <f>SUM(F537:F554)</f>
        <v>0</v>
      </c>
      <c r="G555" s="145">
        <f>SUM(G537:G554)</f>
        <v>0</v>
      </c>
    </row>
    <row r="556" spans="1:7" x14ac:dyDescent="0.2">
      <c r="A556" s="73" t="s">
        <v>1388</v>
      </c>
      <c r="B556" s="93"/>
      <c r="E556" s="110"/>
      <c r="F556" s="110"/>
      <c r="G556" s="110"/>
    </row>
    <row r="557" spans="1:7" x14ac:dyDescent="0.2">
      <c r="A557" s="73" t="s">
        <v>1387</v>
      </c>
      <c r="B557" s="93"/>
      <c r="E557" s="110"/>
      <c r="F557" s="110"/>
      <c r="G557" s="110"/>
    </row>
    <row r="558" spans="1:7" x14ac:dyDescent="0.2">
      <c r="A558" s="73" t="s">
        <v>1386</v>
      </c>
      <c r="B558" s="93"/>
      <c r="E558" s="110"/>
      <c r="F558" s="110"/>
      <c r="G558" s="110"/>
    </row>
    <row r="559" spans="1:7" x14ac:dyDescent="0.2">
      <c r="A559" s="117"/>
      <c r="B559" s="117" t="s">
        <v>1385</v>
      </c>
      <c r="C559" s="79" t="s">
        <v>55</v>
      </c>
      <c r="D559" s="79" t="s">
        <v>1352</v>
      </c>
      <c r="E559" s="79"/>
      <c r="F559" s="79" t="s">
        <v>465</v>
      </c>
      <c r="G559" s="79" t="s">
        <v>1351</v>
      </c>
    </row>
    <row r="560" spans="1:7" x14ac:dyDescent="0.2">
      <c r="A560" s="73" t="s">
        <v>1384</v>
      </c>
      <c r="B560" s="93" t="s">
        <v>1383</v>
      </c>
      <c r="C560" s="95" t="s">
        <v>1331</v>
      </c>
      <c r="D560" s="144" t="s">
        <v>1331</v>
      </c>
      <c r="E560" s="110"/>
      <c r="F560" s="98" t="str">
        <f t="shared" ref="F560:F569" si="34">IF($C$570=0,"",IF(C560="[for completion]","",IF(C560="","",C560/$C$570)))</f>
        <v/>
      </c>
      <c r="G560" s="98" t="str">
        <f t="shared" ref="G560:G569" si="35">IF($D$570=0,"",IF(D560="[for completion]","",IF(D560="","",D560/$D$570)))</f>
        <v/>
      </c>
    </row>
    <row r="561" spans="1:7" x14ac:dyDescent="0.2">
      <c r="A561" s="73" t="s">
        <v>1382</v>
      </c>
      <c r="B561" s="93" t="s">
        <v>1381</v>
      </c>
      <c r="C561" s="95" t="s">
        <v>1331</v>
      </c>
      <c r="D561" s="144" t="s">
        <v>1331</v>
      </c>
      <c r="E561" s="110"/>
      <c r="F561" s="98" t="str">
        <f t="shared" si="34"/>
        <v/>
      </c>
      <c r="G561" s="98" t="str">
        <f t="shared" si="35"/>
        <v/>
      </c>
    </row>
    <row r="562" spans="1:7" x14ac:dyDescent="0.2">
      <c r="A562" s="73" t="s">
        <v>1380</v>
      </c>
      <c r="B562" s="93" t="s">
        <v>1379</v>
      </c>
      <c r="C562" s="95" t="s">
        <v>1331</v>
      </c>
      <c r="D562" s="144" t="s">
        <v>1331</v>
      </c>
      <c r="E562" s="110"/>
      <c r="F562" s="98" t="str">
        <f t="shared" si="34"/>
        <v/>
      </c>
      <c r="G562" s="98" t="str">
        <f t="shared" si="35"/>
        <v/>
      </c>
    </row>
    <row r="563" spans="1:7" x14ac:dyDescent="0.2">
      <c r="A563" s="73" t="s">
        <v>1378</v>
      </c>
      <c r="B563" s="93" t="s">
        <v>1377</v>
      </c>
      <c r="C563" s="95" t="s">
        <v>1331</v>
      </c>
      <c r="D563" s="144" t="s">
        <v>1331</v>
      </c>
      <c r="E563" s="110"/>
      <c r="F563" s="98" t="str">
        <f t="shared" si="34"/>
        <v/>
      </c>
      <c r="G563" s="98" t="str">
        <f t="shared" si="35"/>
        <v/>
      </c>
    </row>
    <row r="564" spans="1:7" x14ac:dyDescent="0.2">
      <c r="A564" s="73" t="s">
        <v>1376</v>
      </c>
      <c r="B564" s="93" t="s">
        <v>1375</v>
      </c>
      <c r="C564" s="95" t="s">
        <v>1331</v>
      </c>
      <c r="D564" s="144" t="s">
        <v>1331</v>
      </c>
      <c r="E564" s="110"/>
      <c r="F564" s="98" t="str">
        <f t="shared" si="34"/>
        <v/>
      </c>
      <c r="G564" s="98" t="str">
        <f t="shared" si="35"/>
        <v/>
      </c>
    </row>
    <row r="565" spans="1:7" x14ac:dyDescent="0.2">
      <c r="A565" s="73" t="s">
        <v>1374</v>
      </c>
      <c r="B565" s="93" t="s">
        <v>1373</v>
      </c>
      <c r="C565" s="95" t="s">
        <v>1331</v>
      </c>
      <c r="D565" s="144" t="s">
        <v>1331</v>
      </c>
      <c r="E565" s="110"/>
      <c r="F565" s="98" t="str">
        <f t="shared" si="34"/>
        <v/>
      </c>
      <c r="G565" s="98" t="str">
        <f t="shared" si="35"/>
        <v/>
      </c>
    </row>
    <row r="566" spans="1:7" x14ac:dyDescent="0.2">
      <c r="A566" s="73" t="s">
        <v>1372</v>
      </c>
      <c r="B566" s="93" t="s">
        <v>1371</v>
      </c>
      <c r="C566" s="95" t="s">
        <v>1331</v>
      </c>
      <c r="D566" s="144" t="s">
        <v>1331</v>
      </c>
      <c r="E566" s="110"/>
      <c r="F566" s="98" t="str">
        <f t="shared" si="34"/>
        <v/>
      </c>
      <c r="G566" s="98" t="str">
        <f t="shared" si="35"/>
        <v/>
      </c>
    </row>
    <row r="567" spans="1:7" x14ac:dyDescent="0.2">
      <c r="A567" s="73" t="s">
        <v>1370</v>
      </c>
      <c r="B567" s="93" t="s">
        <v>1369</v>
      </c>
      <c r="C567" s="95" t="s">
        <v>1331</v>
      </c>
      <c r="D567" s="144" t="s">
        <v>1331</v>
      </c>
      <c r="E567" s="110"/>
      <c r="F567" s="98" t="str">
        <f t="shared" si="34"/>
        <v/>
      </c>
      <c r="G567" s="98" t="str">
        <f t="shared" si="35"/>
        <v/>
      </c>
    </row>
    <row r="568" spans="1:7" x14ac:dyDescent="0.2">
      <c r="A568" s="73" t="s">
        <v>1368</v>
      </c>
      <c r="B568" s="93" t="s">
        <v>1367</v>
      </c>
      <c r="C568" s="95" t="s">
        <v>1331</v>
      </c>
      <c r="D568" s="144" t="s">
        <v>1331</v>
      </c>
      <c r="E568" s="110"/>
      <c r="F568" s="98" t="str">
        <f t="shared" si="34"/>
        <v/>
      </c>
      <c r="G568" s="98" t="str">
        <f t="shared" si="35"/>
        <v/>
      </c>
    </row>
    <row r="569" spans="1:7" x14ac:dyDescent="0.2">
      <c r="A569" s="73" t="s">
        <v>1366</v>
      </c>
      <c r="B569" s="73" t="s">
        <v>1332</v>
      </c>
      <c r="C569" s="95" t="s">
        <v>1331</v>
      </c>
      <c r="D569" s="144" t="s">
        <v>1331</v>
      </c>
      <c r="E569" s="110"/>
      <c r="F569" s="98" t="str">
        <f t="shared" si="34"/>
        <v/>
      </c>
      <c r="G569" s="98" t="str">
        <f t="shared" si="35"/>
        <v/>
      </c>
    </row>
    <row r="570" spans="1:7" x14ac:dyDescent="0.2">
      <c r="A570" s="73" t="s">
        <v>1365</v>
      </c>
      <c r="B570" s="93" t="s">
        <v>69</v>
      </c>
      <c r="C570" s="95">
        <f>SUM(C560:C568)</f>
        <v>0</v>
      </c>
      <c r="D570" s="144">
        <f>SUM(D560:D568)</f>
        <v>0</v>
      </c>
      <c r="E570" s="110"/>
      <c r="F570" s="145">
        <f>SUM(F560:F569)</f>
        <v>0</v>
      </c>
      <c r="G570" s="145">
        <f>SUM(G560:G569)</f>
        <v>0</v>
      </c>
    </row>
    <row r="571" spans="1:7" x14ac:dyDescent="0.2">
      <c r="A571" s="73" t="s">
        <v>1364</v>
      </c>
    </row>
    <row r="572" spans="1:7" x14ac:dyDescent="0.2">
      <c r="A572" s="117"/>
      <c r="B572" s="117" t="s">
        <v>1363</v>
      </c>
      <c r="C572" s="79" t="s">
        <v>55</v>
      </c>
      <c r="D572" s="79" t="s">
        <v>1362</v>
      </c>
      <c r="E572" s="79"/>
      <c r="F572" s="79" t="s">
        <v>464</v>
      </c>
      <c r="G572" s="79" t="s">
        <v>1351</v>
      </c>
    </row>
    <row r="573" spans="1:7" x14ac:dyDescent="0.2">
      <c r="A573" s="73" t="s">
        <v>1361</v>
      </c>
      <c r="B573" s="93" t="s">
        <v>1360</v>
      </c>
      <c r="C573" s="95" t="s">
        <v>1331</v>
      </c>
      <c r="D573" s="144" t="s">
        <v>1331</v>
      </c>
      <c r="E573" s="110"/>
      <c r="F573" s="98" t="str">
        <f>IF($C$577=0,"",IF(C573="[for completion]","",IF(C573="","",C573/$C$577)))</f>
        <v/>
      </c>
      <c r="G573" s="98" t="str">
        <f>IF($D$577=0,"",IF(D573="[for completion]","",IF(D573="","",D573/$D$577)))</f>
        <v/>
      </c>
    </row>
    <row r="574" spans="1:7" x14ac:dyDescent="0.2">
      <c r="A574" s="73" t="s">
        <v>1359</v>
      </c>
      <c r="B574" s="146" t="s">
        <v>1358</v>
      </c>
      <c r="C574" s="95" t="s">
        <v>1331</v>
      </c>
      <c r="D574" s="144" t="s">
        <v>1331</v>
      </c>
      <c r="E574" s="110"/>
      <c r="F574" s="98" t="str">
        <f>IF($C$577=0,"",IF(C574="[for completion]","",IF(C574="","",C574/$C$577)))</f>
        <v/>
      </c>
      <c r="G574" s="98" t="str">
        <f>IF($D$577=0,"",IF(D574="[for completion]","",IF(D574="","",D574/$D$577)))</f>
        <v/>
      </c>
    </row>
    <row r="575" spans="1:7" x14ac:dyDescent="0.2">
      <c r="A575" s="73" t="s">
        <v>1357</v>
      </c>
      <c r="B575" s="93" t="s">
        <v>1356</v>
      </c>
      <c r="C575" s="95" t="s">
        <v>1331</v>
      </c>
      <c r="D575" s="144" t="s">
        <v>1331</v>
      </c>
      <c r="E575" s="110"/>
      <c r="F575" s="98" t="str">
        <f>IF($C$577=0,"",IF(C575="[for completion]","",IF(C575="","",C575/$C$577)))</f>
        <v/>
      </c>
      <c r="G575" s="98" t="str">
        <f>IF($D$577=0,"",IF(D575="[for completion]","",IF(D575="","",D575/$D$577)))</f>
        <v/>
      </c>
    </row>
    <row r="576" spans="1:7" x14ac:dyDescent="0.2">
      <c r="A576" s="73" t="s">
        <v>1355</v>
      </c>
      <c r="B576" s="73" t="s">
        <v>1332</v>
      </c>
      <c r="C576" s="95" t="s">
        <v>1331</v>
      </c>
      <c r="D576" s="144" t="s">
        <v>1331</v>
      </c>
      <c r="E576" s="110"/>
      <c r="F576" s="98" t="str">
        <f>IF($C$577=0,"",IF(C576="[for completion]","",IF(C576="","",C576/$C$577)))</f>
        <v/>
      </c>
      <c r="G576" s="98" t="str">
        <f>IF($D$577=0,"",IF(D576="[for completion]","",IF(D576="","",D576/$D$577)))</f>
        <v/>
      </c>
    </row>
    <row r="577" spans="1:7" x14ac:dyDescent="0.2">
      <c r="A577" s="73" t="s">
        <v>1354</v>
      </c>
      <c r="B577" s="93" t="s">
        <v>69</v>
      </c>
      <c r="C577" s="95">
        <f>SUM(C573:C576)</f>
        <v>0</v>
      </c>
      <c r="D577" s="144">
        <f>SUM(D573:D576)</f>
        <v>0</v>
      </c>
      <c r="E577" s="110"/>
      <c r="F577" s="145">
        <f>SUM(F573:F576)</f>
        <v>0</v>
      </c>
      <c r="G577" s="145">
        <f>SUM(G573:G576)</f>
        <v>0</v>
      </c>
    </row>
    <row r="579" spans="1:7" x14ac:dyDescent="0.2">
      <c r="A579" s="117"/>
      <c r="B579" s="117" t="s">
        <v>1353</v>
      </c>
      <c r="C579" s="79" t="s">
        <v>55</v>
      </c>
      <c r="D579" s="79" t="s">
        <v>1352</v>
      </c>
      <c r="E579" s="79"/>
      <c r="F579" s="79" t="s">
        <v>464</v>
      </c>
      <c r="G579" s="79" t="s">
        <v>1351</v>
      </c>
    </row>
    <row r="580" spans="1:7" x14ac:dyDescent="0.2">
      <c r="A580" s="73" t="s">
        <v>1350</v>
      </c>
      <c r="B580" s="93" t="s">
        <v>582</v>
      </c>
      <c r="C580" s="95" t="s">
        <v>1331</v>
      </c>
      <c r="D580" s="144" t="s">
        <v>1331</v>
      </c>
      <c r="E580" s="72"/>
      <c r="F580" s="98" t="str">
        <f t="shared" ref="F580:F598" si="36">IF($C$598=0,"",IF(C580="[for completion]","",IF(C580="","",C580/$C$598)))</f>
        <v/>
      </c>
      <c r="G580" s="98" t="str">
        <f t="shared" ref="G580:G598" si="37">IF($D$598=0,"",IF(D580="[for completion]","",IF(D580="","",D580/$D$598)))</f>
        <v/>
      </c>
    </row>
    <row r="581" spans="1:7" x14ac:dyDescent="0.2">
      <c r="A581" s="73" t="s">
        <v>1349</v>
      </c>
      <c r="B581" s="93" t="s">
        <v>582</v>
      </c>
      <c r="C581" s="95" t="s">
        <v>1331</v>
      </c>
      <c r="D581" s="144" t="s">
        <v>1331</v>
      </c>
      <c r="E581" s="72"/>
      <c r="F581" s="98" t="str">
        <f t="shared" si="36"/>
        <v/>
      </c>
      <c r="G581" s="98" t="str">
        <f t="shared" si="37"/>
        <v/>
      </c>
    </row>
    <row r="582" spans="1:7" x14ac:dyDescent="0.2">
      <c r="A582" s="73" t="s">
        <v>1348</v>
      </c>
      <c r="B582" s="93" t="s">
        <v>582</v>
      </c>
      <c r="C582" s="95" t="s">
        <v>1331</v>
      </c>
      <c r="D582" s="144" t="s">
        <v>1331</v>
      </c>
      <c r="E582" s="72"/>
      <c r="F582" s="98" t="str">
        <f t="shared" si="36"/>
        <v/>
      </c>
      <c r="G582" s="98" t="str">
        <f t="shared" si="37"/>
        <v/>
      </c>
    </row>
    <row r="583" spans="1:7" x14ac:dyDescent="0.2">
      <c r="A583" s="73" t="s">
        <v>1347</v>
      </c>
      <c r="B583" s="93" t="s">
        <v>582</v>
      </c>
      <c r="C583" s="95" t="s">
        <v>1331</v>
      </c>
      <c r="D583" s="144" t="s">
        <v>1331</v>
      </c>
      <c r="E583" s="72"/>
      <c r="F583" s="98" t="str">
        <f t="shared" si="36"/>
        <v/>
      </c>
      <c r="G583" s="98" t="str">
        <f t="shared" si="37"/>
        <v/>
      </c>
    </row>
    <row r="584" spans="1:7" x14ac:dyDescent="0.2">
      <c r="A584" s="73" t="s">
        <v>1346</v>
      </c>
      <c r="B584" s="93" t="s">
        <v>582</v>
      </c>
      <c r="C584" s="95" t="s">
        <v>1331</v>
      </c>
      <c r="D584" s="144" t="s">
        <v>1331</v>
      </c>
      <c r="E584" s="72"/>
      <c r="F584" s="98" t="str">
        <f t="shared" si="36"/>
        <v/>
      </c>
      <c r="G584" s="98" t="str">
        <f t="shared" si="37"/>
        <v/>
      </c>
    </row>
    <row r="585" spans="1:7" x14ac:dyDescent="0.2">
      <c r="A585" s="73" t="s">
        <v>1345</v>
      </c>
      <c r="B585" s="93" t="s">
        <v>582</v>
      </c>
      <c r="C585" s="95" t="s">
        <v>1331</v>
      </c>
      <c r="D585" s="144" t="s">
        <v>1331</v>
      </c>
      <c r="E585" s="72"/>
      <c r="F585" s="98" t="str">
        <f t="shared" si="36"/>
        <v/>
      </c>
      <c r="G585" s="98" t="str">
        <f t="shared" si="37"/>
        <v/>
      </c>
    </row>
    <row r="586" spans="1:7" x14ac:dyDescent="0.2">
      <c r="A586" s="73" t="s">
        <v>1344</v>
      </c>
      <c r="B586" s="93" t="s">
        <v>582</v>
      </c>
      <c r="C586" s="95" t="s">
        <v>1331</v>
      </c>
      <c r="D586" s="144" t="s">
        <v>1331</v>
      </c>
      <c r="E586" s="72"/>
      <c r="F586" s="98" t="str">
        <f t="shared" si="36"/>
        <v/>
      </c>
      <c r="G586" s="98" t="str">
        <f t="shared" si="37"/>
        <v/>
      </c>
    </row>
    <row r="587" spans="1:7" x14ac:dyDescent="0.2">
      <c r="A587" s="73" t="s">
        <v>1343</v>
      </c>
      <c r="B587" s="93" t="s">
        <v>582</v>
      </c>
      <c r="C587" s="95" t="s">
        <v>1331</v>
      </c>
      <c r="D587" s="144" t="s">
        <v>1331</v>
      </c>
      <c r="E587" s="72"/>
      <c r="F587" s="98" t="str">
        <f t="shared" si="36"/>
        <v/>
      </c>
      <c r="G587" s="98" t="str">
        <f t="shared" si="37"/>
        <v/>
      </c>
    </row>
    <row r="588" spans="1:7" x14ac:dyDescent="0.2">
      <c r="A588" s="73" t="s">
        <v>1342</v>
      </c>
      <c r="B588" s="93" t="s">
        <v>582</v>
      </c>
      <c r="C588" s="95" t="s">
        <v>1331</v>
      </c>
      <c r="D588" s="144" t="s">
        <v>1331</v>
      </c>
      <c r="E588" s="72"/>
      <c r="F588" s="98" t="str">
        <f t="shared" si="36"/>
        <v/>
      </c>
      <c r="G588" s="98" t="str">
        <f t="shared" si="37"/>
        <v/>
      </c>
    </row>
    <row r="589" spans="1:7" x14ac:dyDescent="0.2">
      <c r="A589" s="73" t="s">
        <v>1341</v>
      </c>
      <c r="B589" s="93" t="s">
        <v>582</v>
      </c>
      <c r="C589" s="95" t="s">
        <v>1331</v>
      </c>
      <c r="D589" s="144" t="s">
        <v>1331</v>
      </c>
      <c r="E589" s="72"/>
      <c r="F589" s="98" t="str">
        <f t="shared" si="36"/>
        <v/>
      </c>
      <c r="G589" s="98" t="str">
        <f t="shared" si="37"/>
        <v/>
      </c>
    </row>
    <row r="590" spans="1:7" x14ac:dyDescent="0.2">
      <c r="A590" s="73" t="s">
        <v>1340</v>
      </c>
      <c r="B590" s="93" t="s">
        <v>582</v>
      </c>
      <c r="C590" s="95" t="s">
        <v>1331</v>
      </c>
      <c r="D590" s="144" t="s">
        <v>1331</v>
      </c>
      <c r="E590" s="72"/>
      <c r="F590" s="98" t="str">
        <f t="shared" si="36"/>
        <v/>
      </c>
      <c r="G590" s="98" t="str">
        <f t="shared" si="37"/>
        <v/>
      </c>
    </row>
    <row r="591" spans="1:7" x14ac:dyDescent="0.2">
      <c r="A591" s="73" t="s">
        <v>1339</v>
      </c>
      <c r="B591" s="93" t="s">
        <v>582</v>
      </c>
      <c r="C591" s="95" t="s">
        <v>1331</v>
      </c>
      <c r="D591" s="144" t="s">
        <v>1331</v>
      </c>
      <c r="E591" s="72"/>
      <c r="F591" s="98" t="str">
        <f t="shared" si="36"/>
        <v/>
      </c>
      <c r="G591" s="98" t="str">
        <f t="shared" si="37"/>
        <v/>
      </c>
    </row>
    <row r="592" spans="1:7" x14ac:dyDescent="0.2">
      <c r="A592" s="73" t="s">
        <v>1338</v>
      </c>
      <c r="B592" s="93" t="s">
        <v>582</v>
      </c>
      <c r="C592" s="95" t="s">
        <v>1331</v>
      </c>
      <c r="D592" s="144" t="s">
        <v>1331</v>
      </c>
      <c r="E592" s="72"/>
      <c r="F592" s="98" t="str">
        <f t="shared" si="36"/>
        <v/>
      </c>
      <c r="G592" s="98" t="str">
        <f t="shared" si="37"/>
        <v/>
      </c>
    </row>
    <row r="593" spans="1:7" x14ac:dyDescent="0.2">
      <c r="A593" s="73" t="s">
        <v>1337</v>
      </c>
      <c r="B593" s="93" t="s">
        <v>582</v>
      </c>
      <c r="C593" s="95" t="s">
        <v>1331</v>
      </c>
      <c r="D593" s="144" t="s">
        <v>1331</v>
      </c>
      <c r="E593" s="72"/>
      <c r="F593" s="98" t="str">
        <f t="shared" si="36"/>
        <v/>
      </c>
      <c r="G593" s="98" t="str">
        <f t="shared" si="37"/>
        <v/>
      </c>
    </row>
    <row r="594" spans="1:7" x14ac:dyDescent="0.2">
      <c r="A594" s="73" t="s">
        <v>1336</v>
      </c>
      <c r="B594" s="93" t="s">
        <v>582</v>
      </c>
      <c r="C594" s="95" t="s">
        <v>1331</v>
      </c>
      <c r="D594" s="144" t="s">
        <v>1331</v>
      </c>
      <c r="E594" s="72"/>
      <c r="F594" s="98" t="str">
        <f t="shared" si="36"/>
        <v/>
      </c>
      <c r="G594" s="98" t="str">
        <f t="shared" si="37"/>
        <v/>
      </c>
    </row>
    <row r="595" spans="1:7" x14ac:dyDescent="0.2">
      <c r="A595" s="73" t="s">
        <v>1335</v>
      </c>
      <c r="B595" s="93" t="s">
        <v>582</v>
      </c>
      <c r="C595" s="95" t="s">
        <v>1331</v>
      </c>
      <c r="D595" s="144" t="s">
        <v>1331</v>
      </c>
      <c r="E595" s="72"/>
      <c r="F595" s="98" t="str">
        <f t="shared" si="36"/>
        <v/>
      </c>
      <c r="G595" s="98" t="str">
        <f t="shared" si="37"/>
        <v/>
      </c>
    </row>
    <row r="596" spans="1:7" x14ac:dyDescent="0.2">
      <c r="A596" s="73" t="s">
        <v>1334</v>
      </c>
      <c r="B596" s="93" t="s">
        <v>582</v>
      </c>
      <c r="C596" s="95" t="s">
        <v>1331</v>
      </c>
      <c r="D596" s="144" t="s">
        <v>1331</v>
      </c>
      <c r="E596" s="72"/>
      <c r="F596" s="98" t="str">
        <f t="shared" si="36"/>
        <v/>
      </c>
      <c r="G596" s="98" t="str">
        <f t="shared" si="37"/>
        <v/>
      </c>
    </row>
    <row r="597" spans="1:7" x14ac:dyDescent="0.2">
      <c r="A597" s="73" t="s">
        <v>1333</v>
      </c>
      <c r="B597" s="93" t="s">
        <v>1332</v>
      </c>
      <c r="C597" s="95" t="s">
        <v>1331</v>
      </c>
      <c r="D597" s="144" t="s">
        <v>1331</v>
      </c>
      <c r="E597" s="72"/>
      <c r="F597" s="98" t="str">
        <f t="shared" si="36"/>
        <v/>
      </c>
      <c r="G597" s="98" t="str">
        <f t="shared" si="37"/>
        <v/>
      </c>
    </row>
    <row r="598" spans="1:7" x14ac:dyDescent="0.2">
      <c r="A598" s="73" t="s">
        <v>1330</v>
      </c>
      <c r="B598" s="93" t="s">
        <v>69</v>
      </c>
      <c r="C598" s="95">
        <f>SUM(C580:C597)</f>
        <v>0</v>
      </c>
      <c r="D598" s="144">
        <f>SUM(D580:D597)</f>
        <v>0</v>
      </c>
      <c r="E598" s="72"/>
      <c r="F598" s="98" t="str">
        <f t="shared" si="36"/>
        <v/>
      </c>
      <c r="G598" s="98" t="str">
        <f t="shared" si="37"/>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B4179222-D588-41C3-8533-89B43D052E01}"/>
    <hyperlink ref="B7" location="'B1. HTT Mortgage Assets'!B166" display="7.A Residential Cover Pool" xr:uid="{AE8DD55C-D398-42FE-A4A8-EBF99FE63E7A}"/>
    <hyperlink ref="B8" location="'B1. HTT Mortgage Assets'!B267" display="7.B Commercial Cover Pool" xr:uid="{852917BA-E6B0-4D03-849C-0CE237DDDB4E}"/>
    <hyperlink ref="B149" location="'2. Harmonised Glossary'!A9" display="Breakdown by Interest Rate" xr:uid="{87AA3AA5-9DE5-485E-9B00-8AB4F38EE951}"/>
    <hyperlink ref="B179" location="'2. Harmonised Glossary'!A14" display="Non-Performing Loans (NPLs)" xr:uid="{64812607-49FF-4404-BE63-2320234DBFD9}"/>
    <hyperlink ref="B11" location="'2. Harmonised Glossary'!A12" display="Property Type Information" xr:uid="{F1F73174-D9CA-4EF2-A803-3BE55BD43202}"/>
    <hyperlink ref="B215" location="'2. Harmonised Glossary'!A288" display="Loan to Value (LTV) Information - Un-indexed" xr:uid="{990E16C0-A566-42E7-B99F-89DAF7E57C8D}"/>
    <hyperlink ref="B237" location="'2. Harmonised Glossary'!A11" display="Loan to Value (LTV) Information - Indexed" xr:uid="{A7853DD2-E628-450C-AEC2-0836C5A0EF90}"/>
  </hyperlinks>
  <pageMargins left="0.7" right="0.7" top="0.75" bottom="0.75" header="0.3" footer="0.3"/>
  <pageSetup scale="37" orientation="portrait" r:id="rId1"/>
  <headerFooter>
    <oddFooter>&amp;R&amp;1#&amp;"Calibri"&amp;10&amp;K0078D7Classification : Internal</oddFooter>
  </headerFooter>
  <rowBreaks count="5" manualBreakCount="5">
    <brk id="97" max="16383" man="1"/>
    <brk id="214" max="16383" man="1"/>
    <brk id="331" max="16383" man="1"/>
    <brk id="440" max="16383" man="1"/>
    <brk id="5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FCCB1-D630-4742-A34C-EFF8ACB5D41D}">
  <sheetPr>
    <tabColor theme="5" tint="-0.249977111117893"/>
  </sheetPr>
  <dimension ref="A1:C61"/>
  <sheetViews>
    <sheetView view="pageBreakPreview" zoomScale="60" zoomScaleNormal="85" workbookViewId="0">
      <selection activeCell="C56" sqref="C56"/>
    </sheetView>
  </sheetViews>
  <sheetFormatPr defaultRowHeight="15" x14ac:dyDescent="0.2"/>
  <cols>
    <col min="1" max="1" width="16.28515625" style="71" customWidth="1"/>
    <col min="2" max="2" width="89.85546875" style="73" bestFit="1" customWidth="1"/>
    <col min="3" max="3" width="134.7109375" style="71" customWidth="1"/>
    <col min="4" max="16384" width="9.140625" style="71"/>
  </cols>
  <sheetData>
    <row r="1" spans="1:3" ht="31.5" x14ac:dyDescent="0.2">
      <c r="A1" s="143" t="s">
        <v>1786</v>
      </c>
      <c r="B1" s="143"/>
      <c r="C1" s="172" t="s">
        <v>1328</v>
      </c>
    </row>
    <row r="2" spans="1:3" ht="12.75" x14ac:dyDescent="0.2">
      <c r="B2" s="72"/>
      <c r="C2" s="72"/>
    </row>
    <row r="3" spans="1:3" ht="12.75" x14ac:dyDescent="0.2">
      <c r="A3" s="171" t="s">
        <v>1785</v>
      </c>
      <c r="B3" s="170"/>
      <c r="C3" s="72"/>
    </row>
    <row r="4" spans="1:3" x14ac:dyDescent="0.2">
      <c r="C4" s="72"/>
    </row>
    <row r="5" spans="1:3" ht="37.5" x14ac:dyDescent="0.2">
      <c r="A5" s="83" t="s">
        <v>8</v>
      </c>
      <c r="B5" s="83" t="s">
        <v>1784</v>
      </c>
      <c r="C5" s="169" t="s">
        <v>1701</v>
      </c>
    </row>
    <row r="6" spans="1:3" x14ac:dyDescent="0.2">
      <c r="A6" s="96" t="s">
        <v>1783</v>
      </c>
      <c r="B6" s="111" t="s">
        <v>1782</v>
      </c>
      <c r="C6" s="73" t="s">
        <v>1781</v>
      </c>
    </row>
    <row r="7" spans="1:3" ht="30" x14ac:dyDescent="0.2">
      <c r="A7" s="96" t="s">
        <v>1780</v>
      </c>
      <c r="B7" s="111" t="s">
        <v>1779</v>
      </c>
      <c r="C7" s="73" t="s">
        <v>1778</v>
      </c>
    </row>
    <row r="8" spans="1:3" x14ac:dyDescent="0.2">
      <c r="A8" s="96" t="s">
        <v>1777</v>
      </c>
      <c r="B8" s="111" t="s">
        <v>1776</v>
      </c>
      <c r="C8" s="73" t="s">
        <v>1775</v>
      </c>
    </row>
    <row r="9" spans="1:3" x14ac:dyDescent="0.2">
      <c r="A9" s="96" t="s">
        <v>1774</v>
      </c>
      <c r="B9" s="111" t="s">
        <v>1773</v>
      </c>
      <c r="C9" s="73" t="s">
        <v>1772</v>
      </c>
    </row>
    <row r="10" spans="1:3" ht="45" x14ac:dyDescent="0.2">
      <c r="A10" s="96" t="s">
        <v>1771</v>
      </c>
      <c r="B10" s="111" t="s">
        <v>1770</v>
      </c>
      <c r="C10" s="73" t="s">
        <v>1769</v>
      </c>
    </row>
    <row r="11" spans="1:3" ht="45" x14ac:dyDescent="0.2">
      <c r="A11" s="96" t="s">
        <v>1768</v>
      </c>
      <c r="B11" s="111" t="s">
        <v>1767</v>
      </c>
      <c r="C11" s="73" t="s">
        <v>1766</v>
      </c>
    </row>
    <row r="12" spans="1:3" ht="30" x14ac:dyDescent="0.2">
      <c r="A12" s="96" t="s">
        <v>1765</v>
      </c>
      <c r="B12" s="111" t="s">
        <v>1764</v>
      </c>
      <c r="C12" s="73" t="s">
        <v>1763</v>
      </c>
    </row>
    <row r="13" spans="1:3" x14ac:dyDescent="0.2">
      <c r="A13" s="96" t="s">
        <v>1762</v>
      </c>
      <c r="B13" s="111" t="s">
        <v>1761</v>
      </c>
      <c r="C13" s="73" t="s">
        <v>1760</v>
      </c>
    </row>
    <row r="14" spans="1:3" ht="30" x14ac:dyDescent="0.2">
      <c r="A14" s="96" t="s">
        <v>1759</v>
      </c>
      <c r="B14" s="111" t="s">
        <v>1758</v>
      </c>
      <c r="C14" s="73" t="s">
        <v>1757</v>
      </c>
    </row>
    <row r="15" spans="1:3" x14ac:dyDescent="0.2">
      <c r="A15" s="96" t="s">
        <v>1756</v>
      </c>
      <c r="B15" s="111" t="s">
        <v>1755</v>
      </c>
      <c r="C15" s="73" t="s">
        <v>1754</v>
      </c>
    </row>
    <row r="16" spans="1:3" ht="30" x14ac:dyDescent="0.2">
      <c r="A16" s="96" t="s">
        <v>1753</v>
      </c>
      <c r="B16" s="129" t="s">
        <v>1752</v>
      </c>
      <c r="C16" s="73" t="s">
        <v>1751</v>
      </c>
    </row>
    <row r="17" spans="1:3" ht="45" x14ac:dyDescent="0.2">
      <c r="A17" s="96" t="s">
        <v>1750</v>
      </c>
      <c r="B17" s="129" t="s">
        <v>1749</v>
      </c>
      <c r="C17" s="73" t="s">
        <v>1748</v>
      </c>
    </row>
    <row r="18" spans="1:3" x14ac:dyDescent="0.2">
      <c r="A18" s="96" t="s">
        <v>1747</v>
      </c>
      <c r="B18" s="129" t="s">
        <v>1746</v>
      </c>
      <c r="C18" s="73" t="s">
        <v>1745</v>
      </c>
    </row>
    <row r="19" spans="1:3" x14ac:dyDescent="0.2">
      <c r="A19" s="96" t="s">
        <v>1744</v>
      </c>
      <c r="B19" s="76" t="s">
        <v>1743</v>
      </c>
      <c r="C19" s="73"/>
    </row>
    <row r="20" spans="1:3" x14ac:dyDescent="0.2">
      <c r="A20" s="96" t="s">
        <v>1742</v>
      </c>
      <c r="B20" s="111"/>
    </row>
    <row r="21" spans="1:3" x14ac:dyDescent="0.2">
      <c r="A21" s="96" t="s">
        <v>1741</v>
      </c>
      <c r="B21" s="111"/>
      <c r="C21" s="73"/>
    </row>
    <row r="22" spans="1:3" ht="12.75" x14ac:dyDescent="0.2">
      <c r="A22" s="96" t="s">
        <v>1740</v>
      </c>
      <c r="B22" s="71"/>
    </row>
    <row r="23" spans="1:3" x14ac:dyDescent="0.2">
      <c r="A23" s="96" t="s">
        <v>1739</v>
      </c>
      <c r="C23" s="73"/>
    </row>
    <row r="24" spans="1:3" x14ac:dyDescent="0.2">
      <c r="A24" s="96" t="s">
        <v>1738</v>
      </c>
      <c r="B24" s="154"/>
      <c r="C24" s="73"/>
    </row>
    <row r="25" spans="1:3" x14ac:dyDescent="0.2">
      <c r="A25" s="96" t="s">
        <v>1737</v>
      </c>
      <c r="B25" s="154"/>
      <c r="C25" s="73"/>
    </row>
    <row r="26" spans="1:3" x14ac:dyDescent="0.2">
      <c r="A26" s="96" t="s">
        <v>1736</v>
      </c>
      <c r="B26" s="154"/>
      <c r="C26" s="73"/>
    </row>
    <row r="27" spans="1:3" x14ac:dyDescent="0.2">
      <c r="A27" s="96" t="s">
        <v>1735</v>
      </c>
      <c r="B27" s="154"/>
      <c r="C27" s="73"/>
    </row>
    <row r="28" spans="1:3" ht="18.75" x14ac:dyDescent="0.2">
      <c r="A28" s="83"/>
      <c r="B28" s="83" t="s">
        <v>1734</v>
      </c>
      <c r="C28" s="169" t="s">
        <v>1701</v>
      </c>
    </row>
    <row r="29" spans="1:3" x14ac:dyDescent="0.2">
      <c r="A29" s="96" t="s">
        <v>1733</v>
      </c>
      <c r="B29" s="111" t="s">
        <v>1732</v>
      </c>
      <c r="C29" s="73" t="s">
        <v>1331</v>
      </c>
    </row>
    <row r="30" spans="1:3" x14ac:dyDescent="0.2">
      <c r="A30" s="96" t="s">
        <v>1731</v>
      </c>
      <c r="B30" s="111" t="s">
        <v>1730</v>
      </c>
      <c r="C30" s="73" t="s">
        <v>1331</v>
      </c>
    </row>
    <row r="31" spans="1:3" x14ac:dyDescent="0.2">
      <c r="A31" s="96" t="s">
        <v>1729</v>
      </c>
      <c r="B31" s="111" t="s">
        <v>1728</v>
      </c>
      <c r="C31" s="73" t="s">
        <v>1331</v>
      </c>
    </row>
    <row r="32" spans="1:3" x14ac:dyDescent="0.2">
      <c r="A32" s="96" t="s">
        <v>1727</v>
      </c>
      <c r="B32" s="154"/>
      <c r="C32" s="73"/>
    </row>
    <row r="33" spans="1:3" x14ac:dyDescent="0.2">
      <c r="A33" s="96" t="s">
        <v>1726</v>
      </c>
      <c r="B33" s="154"/>
      <c r="C33" s="73"/>
    </row>
    <row r="34" spans="1:3" x14ac:dyDescent="0.2">
      <c r="A34" s="96" t="s">
        <v>1725</v>
      </c>
      <c r="B34" s="154"/>
      <c r="C34" s="73"/>
    </row>
    <row r="35" spans="1:3" x14ac:dyDescent="0.2">
      <c r="A35" s="96" t="s">
        <v>1724</v>
      </c>
      <c r="B35" s="154"/>
      <c r="C35" s="73"/>
    </row>
    <row r="36" spans="1:3" x14ac:dyDescent="0.2">
      <c r="A36" s="96" t="s">
        <v>1723</v>
      </c>
      <c r="B36" s="154"/>
      <c r="C36" s="73"/>
    </row>
    <row r="37" spans="1:3" x14ac:dyDescent="0.2">
      <c r="A37" s="96" t="s">
        <v>1722</v>
      </c>
      <c r="B37" s="154"/>
      <c r="C37" s="73"/>
    </row>
    <row r="38" spans="1:3" x14ac:dyDescent="0.2">
      <c r="A38" s="96" t="s">
        <v>1721</v>
      </c>
      <c r="B38" s="154"/>
      <c r="C38" s="73"/>
    </row>
    <row r="39" spans="1:3" x14ac:dyDescent="0.2">
      <c r="A39" s="96" t="s">
        <v>1720</v>
      </c>
      <c r="B39" s="154"/>
      <c r="C39" s="73"/>
    </row>
    <row r="40" spans="1:3" x14ac:dyDescent="0.2">
      <c r="A40" s="96" t="s">
        <v>1719</v>
      </c>
      <c r="B40" s="154"/>
      <c r="C40" s="73"/>
    </row>
    <row r="41" spans="1:3" x14ac:dyDescent="0.2">
      <c r="A41" s="96" t="s">
        <v>1718</v>
      </c>
      <c r="B41" s="154"/>
      <c r="C41" s="73"/>
    </row>
    <row r="42" spans="1:3" x14ac:dyDescent="0.2">
      <c r="A42" s="96" t="s">
        <v>1717</v>
      </c>
      <c r="B42" s="154"/>
      <c r="C42" s="73"/>
    </row>
    <row r="43" spans="1:3" x14ac:dyDescent="0.2">
      <c r="A43" s="96" t="s">
        <v>1716</v>
      </c>
      <c r="B43" s="154"/>
      <c r="C43" s="73"/>
    </row>
    <row r="44" spans="1:3" ht="18.75" x14ac:dyDescent="0.2">
      <c r="A44" s="83"/>
      <c r="B44" s="83" t="s">
        <v>1715</v>
      </c>
      <c r="C44" s="169" t="s">
        <v>1714</v>
      </c>
    </row>
    <row r="45" spans="1:3" x14ac:dyDescent="0.2">
      <c r="A45" s="96" t="s">
        <v>1713</v>
      </c>
      <c r="B45" s="129" t="s">
        <v>1712</v>
      </c>
      <c r="C45" s="73" t="s">
        <v>50</v>
      </c>
    </row>
    <row r="46" spans="1:3" x14ac:dyDescent="0.2">
      <c r="A46" s="96" t="s">
        <v>1711</v>
      </c>
      <c r="B46" s="129" t="s">
        <v>1710</v>
      </c>
      <c r="C46" s="73" t="s">
        <v>1709</v>
      </c>
    </row>
    <row r="47" spans="1:3" x14ac:dyDescent="0.2">
      <c r="A47" s="96" t="s">
        <v>1708</v>
      </c>
      <c r="B47" s="129" t="s">
        <v>1707</v>
      </c>
      <c r="C47" s="73" t="s">
        <v>1706</v>
      </c>
    </row>
    <row r="48" spans="1:3" x14ac:dyDescent="0.2">
      <c r="A48" s="96" t="s">
        <v>1705</v>
      </c>
      <c r="B48" s="93"/>
      <c r="C48" s="73"/>
    </row>
    <row r="49" spans="1:3" x14ac:dyDescent="0.2">
      <c r="A49" s="96" t="s">
        <v>1704</v>
      </c>
      <c r="B49" s="93"/>
      <c r="C49" s="73"/>
    </row>
    <row r="50" spans="1:3" x14ac:dyDescent="0.2">
      <c r="A50" s="96" t="s">
        <v>1703</v>
      </c>
      <c r="B50" s="129"/>
      <c r="C50" s="73"/>
    </row>
    <row r="51" spans="1:3" ht="18.75" x14ac:dyDescent="0.2">
      <c r="A51" s="83"/>
      <c r="B51" s="83" t="s">
        <v>1702</v>
      </c>
      <c r="C51" s="169" t="s">
        <v>1701</v>
      </c>
    </row>
    <row r="52" spans="1:3" x14ac:dyDescent="0.2">
      <c r="A52" s="96" t="s">
        <v>1700</v>
      </c>
      <c r="B52" s="111" t="s">
        <v>1699</v>
      </c>
      <c r="C52" s="73" t="s">
        <v>1331</v>
      </c>
    </row>
    <row r="53" spans="1:3" x14ac:dyDescent="0.2">
      <c r="A53" s="96" t="s">
        <v>1698</v>
      </c>
      <c r="B53" s="93"/>
    </row>
    <row r="54" spans="1:3" x14ac:dyDescent="0.2">
      <c r="A54" s="96" t="s">
        <v>1697</v>
      </c>
      <c r="B54" s="93"/>
    </row>
    <row r="55" spans="1:3" x14ac:dyDescent="0.2">
      <c r="A55" s="96" t="s">
        <v>1696</v>
      </c>
      <c r="B55" s="93"/>
    </row>
    <row r="56" spans="1:3" x14ac:dyDescent="0.2">
      <c r="A56" s="96" t="s">
        <v>1695</v>
      </c>
      <c r="B56" s="93"/>
    </row>
    <row r="57" spans="1:3" x14ac:dyDescent="0.2">
      <c r="A57" s="96" t="s">
        <v>1694</v>
      </c>
      <c r="B57" s="93"/>
    </row>
    <row r="58" spans="1:3" x14ac:dyDescent="0.2">
      <c r="B58" s="93"/>
    </row>
    <row r="59" spans="1:3" x14ac:dyDescent="0.2">
      <c r="B59" s="93"/>
    </row>
    <row r="61" spans="1:3" x14ac:dyDescent="0.2">
      <c r="B61" s="168"/>
    </row>
  </sheetData>
  <protectedRanges>
    <protectedRange sqref="B19 A53:B59 B52 C21 C6:C19 B32:C43 C29:C31 B24:B27 C23:C27 C52:C59" name="Glossary"/>
  </protectedRanges>
  <pageMargins left="0.7" right="0.7" top="0.75" bottom="0.75" header="0.3" footer="0.3"/>
  <pageSetup scale="38"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32"/>
  <sheetViews>
    <sheetView tabSelected="1" topLeftCell="A10" zoomScaleNormal="100" workbookViewId="0">
      <selection activeCell="B21" sqref="B21"/>
    </sheetView>
  </sheetViews>
  <sheetFormatPr defaultRowHeight="12.7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222"/>
    </row>
    <row r="3" spans="2:12" s="1" customFormat="1" ht="22.9" customHeight="1" x14ac:dyDescent="0.15">
      <c r="B3" s="222"/>
      <c r="D3" s="268" t="s">
        <v>0</v>
      </c>
      <c r="E3" s="268"/>
      <c r="F3" s="268"/>
      <c r="G3" s="268"/>
      <c r="H3" s="268"/>
      <c r="I3" s="268"/>
      <c r="J3" s="268"/>
      <c r="K3" s="268"/>
      <c r="L3" s="268"/>
    </row>
    <row r="4" spans="2:12" s="1" customFormat="1" ht="11.1" customHeight="1" x14ac:dyDescent="0.15">
      <c r="B4" s="222"/>
    </row>
    <row r="5" spans="2:12" s="1" customFormat="1" ht="3.75" customHeight="1" x14ac:dyDescent="0.15"/>
    <row r="6" spans="2:12" s="1" customFormat="1" ht="33" customHeight="1" x14ac:dyDescent="0.15">
      <c r="B6" s="223" t="s">
        <v>927</v>
      </c>
      <c r="C6" s="223"/>
      <c r="D6" s="223"/>
      <c r="E6" s="223"/>
      <c r="F6" s="223"/>
      <c r="G6" s="223"/>
      <c r="H6" s="223"/>
      <c r="I6" s="223"/>
      <c r="J6" s="223"/>
      <c r="K6" s="223"/>
    </row>
    <row r="7" spans="2:12" s="1" customFormat="1" ht="10.7" customHeight="1" x14ac:dyDescent="0.15"/>
    <row r="8" spans="2:12" s="1" customFormat="1" ht="19.149999999999999" customHeight="1" x14ac:dyDescent="0.15">
      <c r="B8" s="224" t="s">
        <v>928</v>
      </c>
      <c r="C8" s="224"/>
      <c r="D8" s="224"/>
      <c r="E8" s="224"/>
      <c r="F8" s="224"/>
      <c r="G8" s="224"/>
      <c r="H8" s="224"/>
      <c r="I8" s="224"/>
      <c r="J8" s="224"/>
      <c r="K8" s="224"/>
    </row>
    <row r="9" spans="2:12" s="1" customFormat="1" ht="2.65" customHeight="1" x14ac:dyDescent="0.15"/>
    <row r="10" spans="2:12" s="1" customFormat="1" ht="3.75" customHeight="1" x14ac:dyDescent="0.15">
      <c r="B10" s="228" t="s">
        <v>928</v>
      </c>
    </row>
    <row r="11" spans="2:12" s="1" customFormat="1" ht="21.4" customHeight="1" x14ac:dyDescent="0.15">
      <c r="B11" s="228"/>
      <c r="C11" s="225">
        <v>44773</v>
      </c>
      <c r="D11" s="225"/>
    </row>
    <row r="12" spans="2:12" s="1" customFormat="1" ht="4.3499999999999996" customHeight="1" x14ac:dyDescent="0.15">
      <c r="B12" s="228"/>
    </row>
    <row r="13" spans="2:12" s="1" customFormat="1" ht="6.95" customHeight="1" x14ac:dyDescent="0.15"/>
    <row r="14" spans="2:12" s="1" customFormat="1" ht="19.149999999999999" customHeight="1" x14ac:dyDescent="0.15">
      <c r="B14" s="224" t="s">
        <v>929</v>
      </c>
      <c r="C14" s="224"/>
      <c r="D14" s="224"/>
      <c r="E14" s="224"/>
      <c r="F14" s="224"/>
      <c r="G14" s="224"/>
      <c r="H14" s="224"/>
      <c r="I14" s="224"/>
      <c r="J14" s="224"/>
      <c r="K14" s="224"/>
    </row>
    <row r="15" spans="2:12" s="1" customFormat="1" ht="12.75" customHeight="1" x14ac:dyDescent="0.15"/>
    <row r="16" spans="2:12" s="1" customFormat="1" ht="17.649999999999999" customHeight="1" x14ac:dyDescent="0.15">
      <c r="B16" s="229" t="s">
        <v>909</v>
      </c>
      <c r="C16" s="229"/>
      <c r="D16" s="218"/>
      <c r="E16" s="218"/>
      <c r="F16" s="218"/>
      <c r="G16" s="218"/>
      <c r="H16" s="218"/>
      <c r="I16" s="218"/>
      <c r="J16" s="218"/>
      <c r="K16" s="218"/>
    </row>
    <row r="17" spans="2:11" s="1" customFormat="1" ht="14.85" customHeight="1" x14ac:dyDescent="0.15">
      <c r="B17" s="226" t="s">
        <v>910</v>
      </c>
      <c r="C17" s="226"/>
      <c r="D17" s="226" t="s">
        <v>911</v>
      </c>
      <c r="E17" s="226"/>
      <c r="F17" s="226" t="s">
        <v>912</v>
      </c>
      <c r="G17" s="226"/>
      <c r="H17" s="226"/>
      <c r="I17" s="226"/>
      <c r="J17" s="226"/>
      <c r="K17" s="226"/>
    </row>
    <row r="18" spans="2:11" s="1" customFormat="1" ht="14.45" customHeight="1" x14ac:dyDescent="0.15"/>
    <row r="19" spans="2:11" s="1" customFormat="1" ht="16.5" customHeight="1" x14ac:dyDescent="0.15">
      <c r="B19" s="221" t="s">
        <v>913</v>
      </c>
      <c r="C19" s="221"/>
      <c r="D19" s="221"/>
      <c r="E19" s="221"/>
      <c r="F19" s="218"/>
      <c r="G19" s="218"/>
      <c r="H19" s="218"/>
      <c r="I19" s="218"/>
      <c r="J19" s="219"/>
      <c r="K19" s="219"/>
    </row>
    <row r="20" spans="2:11" s="1" customFormat="1" ht="14.85" customHeight="1" x14ac:dyDescent="0.15">
      <c r="B20" s="217" t="s">
        <v>914</v>
      </c>
      <c r="C20" s="217"/>
      <c r="D20" s="217" t="s">
        <v>915</v>
      </c>
      <c r="E20" s="217"/>
      <c r="F20" s="217"/>
      <c r="G20" s="217" t="s">
        <v>916</v>
      </c>
      <c r="H20" s="217"/>
      <c r="I20" s="217"/>
      <c r="J20" s="217"/>
      <c r="K20" s="217"/>
    </row>
    <row r="21" spans="2:11" s="1" customFormat="1" ht="14.45" customHeight="1" x14ac:dyDescent="0.15"/>
    <row r="22" spans="2:11" s="1" customFormat="1" ht="16.5" customHeight="1" x14ac:dyDescent="0.15">
      <c r="B22" s="269" t="s">
        <v>917</v>
      </c>
      <c r="C22" s="269"/>
      <c r="D22" s="269"/>
      <c r="E22" s="269"/>
      <c r="F22" s="269"/>
      <c r="G22" s="269"/>
      <c r="H22" s="269"/>
      <c r="I22" s="269"/>
      <c r="J22" s="269"/>
      <c r="K22" s="19"/>
    </row>
    <row r="23" spans="2:11" s="1" customFormat="1" ht="14.85" customHeight="1" x14ac:dyDescent="0.15">
      <c r="B23" s="217" t="s">
        <v>918</v>
      </c>
      <c r="C23" s="217"/>
      <c r="D23" s="217" t="s">
        <v>919</v>
      </c>
      <c r="E23" s="217"/>
      <c r="F23" s="217"/>
      <c r="G23" s="217" t="s">
        <v>920</v>
      </c>
      <c r="H23" s="217"/>
      <c r="I23" s="217"/>
      <c r="J23" s="217"/>
      <c r="K23" s="217"/>
    </row>
    <row r="24" spans="2:11" s="1" customFormat="1" ht="13.35" customHeight="1" x14ac:dyDescent="0.15"/>
    <row r="25" spans="2:11" s="1" customFormat="1" ht="14.85" customHeight="1" x14ac:dyDescent="0.15">
      <c r="B25" s="221" t="s">
        <v>921</v>
      </c>
      <c r="C25" s="221"/>
      <c r="D25" s="219"/>
      <c r="E25" s="219"/>
      <c r="F25" s="219"/>
      <c r="G25" s="219"/>
      <c r="H25" s="219"/>
      <c r="I25" s="219"/>
      <c r="J25" s="219"/>
      <c r="K25" s="219"/>
    </row>
    <row r="26" spans="2:11" s="1" customFormat="1" ht="14.85" customHeight="1" x14ac:dyDescent="0.15">
      <c r="B26" s="217" t="s">
        <v>922</v>
      </c>
      <c r="C26" s="217"/>
      <c r="D26" s="220"/>
      <c r="E26" s="220"/>
      <c r="F26" s="220"/>
      <c r="G26" s="220"/>
      <c r="H26" s="220"/>
      <c r="I26" s="220"/>
      <c r="J26" s="220"/>
      <c r="K26" s="220"/>
    </row>
    <row r="27" spans="2:11" s="1" customFormat="1" ht="11.1" customHeight="1" x14ac:dyDescent="0.15"/>
    <row r="28" spans="2:11" s="1" customFormat="1" ht="14.85" customHeight="1" x14ac:dyDescent="0.15">
      <c r="B28" s="221" t="s">
        <v>923</v>
      </c>
      <c r="C28" s="221"/>
      <c r="D28" s="221"/>
      <c r="E28" s="221"/>
      <c r="F28" s="221"/>
      <c r="G28" s="221"/>
      <c r="H28" s="221"/>
      <c r="I28" s="221"/>
      <c r="J28" s="221"/>
      <c r="K28" s="221"/>
    </row>
    <row r="29" spans="2:11" s="1" customFormat="1" ht="14.85" customHeight="1" x14ac:dyDescent="0.15">
      <c r="B29" s="217" t="s">
        <v>924</v>
      </c>
      <c r="C29" s="217"/>
      <c r="D29" s="217"/>
      <c r="E29" s="217"/>
      <c r="F29" s="217"/>
      <c r="G29" s="217"/>
      <c r="H29" s="217"/>
      <c r="I29" s="217"/>
      <c r="J29" s="217"/>
      <c r="K29" s="217"/>
    </row>
    <row r="30" spans="2:11" s="1" customFormat="1" ht="14.85" customHeight="1" x14ac:dyDescent="0.15">
      <c r="B30" s="217" t="s">
        <v>925</v>
      </c>
      <c r="C30" s="217"/>
      <c r="D30" s="217"/>
      <c r="E30" s="217"/>
      <c r="F30" s="217"/>
      <c r="G30" s="217"/>
      <c r="H30" s="217"/>
      <c r="I30" s="217"/>
      <c r="J30" s="217"/>
      <c r="K30" s="217"/>
    </row>
    <row r="31" spans="2:11" s="1" customFormat="1" ht="14.85" customHeight="1" x14ac:dyDescent="0.15">
      <c r="B31" s="217" t="s">
        <v>926</v>
      </c>
      <c r="C31" s="217"/>
      <c r="D31" s="217"/>
      <c r="E31" s="217"/>
      <c r="F31" s="217"/>
      <c r="G31" s="217"/>
      <c r="H31" s="217"/>
      <c r="I31" s="217"/>
      <c r="J31" s="217"/>
      <c r="K31" s="217"/>
    </row>
    <row r="32" spans="2:11" s="1" customFormat="1" ht="28.7" customHeight="1" x14ac:dyDescent="0.15"/>
  </sheetData>
  <mergeCells count="32">
    <mergeCell ref="B10:B12"/>
    <mergeCell ref="B14:K14"/>
    <mergeCell ref="B16:C16"/>
    <mergeCell ref="B17:C17"/>
    <mergeCell ref="B19:E19"/>
    <mergeCell ref="F19:I19"/>
    <mergeCell ref="J19:K19"/>
    <mergeCell ref="B2:B4"/>
    <mergeCell ref="B20:C20"/>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I25:K25"/>
    <mergeCell ref="I26:K26"/>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N23"/>
  <sheetViews>
    <sheetView zoomScaleNormal="100" workbookViewId="0">
      <selection activeCell="D2" sqref="D2"/>
    </sheetView>
  </sheetViews>
  <sheetFormatPr defaultRowHeight="12.7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9" customHeight="1" x14ac:dyDescent="0.15"/>
    <row r="2" spans="2:14" s="1" customFormat="1" ht="22.9" customHeight="1" x14ac:dyDescent="0.15">
      <c r="B2" s="222"/>
      <c r="C2" s="222"/>
      <c r="D2" s="267" t="s">
        <v>0</v>
      </c>
      <c r="E2" s="267"/>
      <c r="F2" s="267"/>
      <c r="G2" s="267"/>
      <c r="H2" s="267"/>
      <c r="I2" s="267"/>
    </row>
    <row r="3" spans="2:14" s="1" customFormat="1" ht="14.85" customHeight="1" x14ac:dyDescent="0.15">
      <c r="B3" s="222"/>
      <c r="C3" s="222"/>
    </row>
    <row r="4" spans="2:14" s="1" customFormat="1" ht="2.65" customHeight="1" x14ac:dyDescent="0.15"/>
    <row r="5" spans="2:14" s="1" customFormat="1" ht="33" customHeight="1" x14ac:dyDescent="0.15">
      <c r="B5" s="223" t="s">
        <v>946</v>
      </c>
      <c r="C5" s="223"/>
      <c r="D5" s="223"/>
      <c r="E5" s="223"/>
      <c r="F5" s="223"/>
      <c r="G5" s="223"/>
      <c r="H5" s="223"/>
      <c r="I5" s="223"/>
      <c r="J5" s="223"/>
    </row>
    <row r="6" spans="2:14" s="1" customFormat="1" ht="5.25" customHeight="1" x14ac:dyDescent="0.15"/>
    <row r="7" spans="2:14" s="1" customFormat="1" ht="19.149999999999999" customHeight="1" x14ac:dyDescent="0.15">
      <c r="B7" s="224" t="s">
        <v>947</v>
      </c>
      <c r="C7" s="224"/>
      <c r="D7" s="224"/>
      <c r="E7" s="224"/>
      <c r="F7" s="224"/>
      <c r="G7" s="224"/>
      <c r="H7" s="224"/>
      <c r="I7" s="224"/>
      <c r="J7" s="224"/>
      <c r="K7" s="224"/>
      <c r="L7" s="224"/>
      <c r="M7" s="224"/>
      <c r="N7" s="224"/>
    </row>
    <row r="8" spans="2:14" s="1" customFormat="1" ht="4.3499999999999996" customHeight="1" x14ac:dyDescent="0.15"/>
    <row r="9" spans="2:14" s="1" customFormat="1" ht="33.6" customHeight="1" x14ac:dyDescent="0.15">
      <c r="B9" s="10" t="s">
        <v>930</v>
      </c>
      <c r="C9" s="10" t="s">
        <v>892</v>
      </c>
      <c r="D9" s="10" t="s">
        <v>931</v>
      </c>
      <c r="E9" s="232" t="s">
        <v>932</v>
      </c>
      <c r="F9" s="232"/>
      <c r="G9" s="5" t="s">
        <v>933</v>
      </c>
      <c r="H9" s="10" t="s">
        <v>934</v>
      </c>
      <c r="I9" s="5" t="s">
        <v>935</v>
      </c>
      <c r="J9" s="10" t="s">
        <v>936</v>
      </c>
      <c r="K9" s="5" t="s">
        <v>937</v>
      </c>
      <c r="L9" s="5" t="s">
        <v>938</v>
      </c>
      <c r="M9" s="5" t="s">
        <v>939</v>
      </c>
      <c r="N9" s="5" t="s">
        <v>945</v>
      </c>
    </row>
    <row r="10" spans="2:14" s="1" customFormat="1" ht="11.1" customHeight="1" x14ac:dyDescent="0.15">
      <c r="B10" s="6" t="s">
        <v>893</v>
      </c>
      <c r="C10" s="6" t="s">
        <v>894</v>
      </c>
      <c r="D10" s="8">
        <v>500000000</v>
      </c>
      <c r="E10" s="230">
        <v>42667</v>
      </c>
      <c r="F10" s="230"/>
      <c r="G10" s="7">
        <v>45223</v>
      </c>
      <c r="H10" s="6" t="s">
        <v>3</v>
      </c>
      <c r="I10" s="6" t="s">
        <v>896</v>
      </c>
      <c r="J10" s="9">
        <v>0</v>
      </c>
      <c r="K10" s="6" t="s">
        <v>940</v>
      </c>
      <c r="L10" s="6" t="s">
        <v>941</v>
      </c>
      <c r="M10" s="21">
        <v>1.2328767123287701</v>
      </c>
      <c r="N10" s="6" t="s">
        <v>895</v>
      </c>
    </row>
    <row r="11" spans="2:14" s="1" customFormat="1" ht="11.1" customHeight="1" x14ac:dyDescent="0.15">
      <c r="B11" s="6" t="s">
        <v>897</v>
      </c>
      <c r="C11" s="6" t="s">
        <v>898</v>
      </c>
      <c r="D11" s="8">
        <v>500000000</v>
      </c>
      <c r="E11" s="230">
        <v>42817</v>
      </c>
      <c r="F11" s="230"/>
      <c r="G11" s="7">
        <v>45558</v>
      </c>
      <c r="H11" s="6" t="s">
        <v>3</v>
      </c>
      <c r="I11" s="6" t="s">
        <v>896</v>
      </c>
      <c r="J11" s="9">
        <v>5.0000000000000001E-3</v>
      </c>
      <c r="K11" s="6" t="s">
        <v>940</v>
      </c>
      <c r="L11" s="6" t="s">
        <v>942</v>
      </c>
      <c r="M11" s="21">
        <v>2.1506849315068499</v>
      </c>
      <c r="N11" s="6" t="s">
        <v>899</v>
      </c>
    </row>
    <row r="12" spans="2:14" s="1" customFormat="1" ht="11.1" customHeight="1" x14ac:dyDescent="0.15">
      <c r="B12" s="6" t="s">
        <v>900</v>
      </c>
      <c r="C12" s="6" t="s">
        <v>901</v>
      </c>
      <c r="D12" s="8">
        <v>750000000</v>
      </c>
      <c r="E12" s="230">
        <v>43181</v>
      </c>
      <c r="F12" s="230"/>
      <c r="G12" s="7">
        <v>46834</v>
      </c>
      <c r="H12" s="6" t="s">
        <v>3</v>
      </c>
      <c r="I12" s="6" t="s">
        <v>896</v>
      </c>
      <c r="J12" s="9">
        <v>8.7500000000000008E-3</v>
      </c>
      <c r="K12" s="6" t="s">
        <v>940</v>
      </c>
      <c r="L12" s="6" t="s">
        <v>943</v>
      </c>
      <c r="M12" s="21">
        <v>5.6465753424657503</v>
      </c>
      <c r="N12" s="6" t="s">
        <v>902</v>
      </c>
    </row>
    <row r="13" spans="2:14" s="1" customFormat="1" ht="11.1" customHeight="1" x14ac:dyDescent="0.15">
      <c r="B13" s="6" t="s">
        <v>903</v>
      </c>
      <c r="C13" s="6" t="s">
        <v>904</v>
      </c>
      <c r="D13" s="8">
        <v>500000000</v>
      </c>
      <c r="E13" s="230">
        <v>43377</v>
      </c>
      <c r="F13" s="230"/>
      <c r="G13" s="7">
        <v>45934</v>
      </c>
      <c r="H13" s="6" t="s">
        <v>3</v>
      </c>
      <c r="I13" s="6" t="s">
        <v>896</v>
      </c>
      <c r="J13" s="9">
        <v>6.2500000000000003E-3</v>
      </c>
      <c r="K13" s="6" t="s">
        <v>940</v>
      </c>
      <c r="L13" s="6" t="s">
        <v>944</v>
      </c>
      <c r="M13" s="21">
        <v>3.18082191780822</v>
      </c>
      <c r="N13" s="6" t="s">
        <v>905</v>
      </c>
    </row>
    <row r="14" spans="2:14" s="1" customFormat="1" ht="11.1" customHeight="1" x14ac:dyDescent="0.15">
      <c r="B14" s="22"/>
      <c r="C14" s="23"/>
      <c r="D14" s="24">
        <v>2250000000</v>
      </c>
      <c r="E14" s="231"/>
      <c r="F14" s="231"/>
      <c r="G14" s="22"/>
      <c r="H14" s="22"/>
      <c r="I14" s="22"/>
      <c r="J14" s="22"/>
      <c r="K14" s="22"/>
      <c r="L14" s="22"/>
      <c r="M14" s="22"/>
      <c r="N14" s="22"/>
    </row>
    <row r="15" spans="2:14" s="1" customFormat="1" ht="5.85" customHeight="1" x14ac:dyDescent="0.15"/>
    <row r="16" spans="2:14" s="1" customFormat="1" ht="19.7" customHeight="1" x14ac:dyDescent="0.15">
      <c r="B16" s="224" t="s">
        <v>948</v>
      </c>
      <c r="C16" s="224"/>
      <c r="D16" s="224"/>
      <c r="E16" s="224"/>
      <c r="F16" s="224"/>
      <c r="G16" s="224"/>
      <c r="H16" s="224"/>
      <c r="I16" s="224"/>
      <c r="J16" s="224"/>
      <c r="K16" s="224"/>
      <c r="L16" s="224"/>
      <c r="M16" s="224"/>
      <c r="N16" s="224"/>
    </row>
    <row r="17" spans="2:7" s="1" customFormat="1" ht="2.65" customHeight="1" x14ac:dyDescent="0.15"/>
    <row r="18" spans="2:7" s="1" customFormat="1" ht="15.95" customHeight="1" x14ac:dyDescent="0.15">
      <c r="B18" s="14" t="s">
        <v>949</v>
      </c>
      <c r="F18" s="233">
        <v>2250000000</v>
      </c>
      <c r="G18" s="233"/>
    </row>
    <row r="19" spans="2:7" s="1" customFormat="1" ht="15.95" customHeight="1" x14ac:dyDescent="0.15">
      <c r="B19" s="70" t="s">
        <v>950</v>
      </c>
      <c r="C19" s="70"/>
      <c r="D19" s="265"/>
      <c r="F19" s="2"/>
      <c r="G19" s="15">
        <v>5.4166666666666703E-3</v>
      </c>
    </row>
    <row r="20" spans="2:7" s="1" customFormat="1" ht="13.9" customHeight="1" x14ac:dyDescent="0.15">
      <c r="B20" s="266" t="s">
        <v>2000</v>
      </c>
      <c r="C20" s="70"/>
      <c r="F20" s="25"/>
      <c r="G20" s="26">
        <v>3.3409436834094399</v>
      </c>
    </row>
    <row r="21" spans="2:7" s="1" customFormat="1" ht="2.1" customHeight="1" x14ac:dyDescent="0.15">
      <c r="B21" s="70"/>
      <c r="C21" s="70"/>
    </row>
    <row r="22" spans="2:7" s="1" customFormat="1" ht="15.95" customHeight="1" x14ac:dyDescent="0.15">
      <c r="B22" s="13" t="s">
        <v>951</v>
      </c>
    </row>
    <row r="23" spans="2:7" s="1" customFormat="1" ht="23.45" customHeight="1" x14ac:dyDescent="0.15"/>
  </sheetData>
  <mergeCells count="11">
    <mergeCell ref="B16:N16"/>
    <mergeCell ref="B2:C3"/>
    <mergeCell ref="B5:J5"/>
    <mergeCell ref="B7:N7"/>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F20"/>
  <sheetViews>
    <sheetView zoomScaleNormal="100" workbookViewId="0"/>
  </sheetViews>
  <sheetFormatPr defaultRowHeight="12.7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222"/>
    </row>
    <row r="2" spans="2:6" s="1" customFormat="1" ht="22.9" customHeight="1" x14ac:dyDescent="0.15">
      <c r="B2" s="222"/>
      <c r="C2" s="227" t="s">
        <v>0</v>
      </c>
      <c r="D2" s="227"/>
      <c r="E2" s="227"/>
      <c r="F2" s="227"/>
    </row>
    <row r="3" spans="2:6" s="1" customFormat="1" ht="7.5" customHeight="1" x14ac:dyDescent="0.15">
      <c r="B3" s="222"/>
    </row>
    <row r="4" spans="2:6" s="1" customFormat="1" ht="4.3499999999999996" customHeight="1" x14ac:dyDescent="0.15"/>
    <row r="5" spans="2:6" s="1" customFormat="1" ht="33" customHeight="1" x14ac:dyDescent="0.15">
      <c r="B5" s="223" t="s">
        <v>968</v>
      </c>
      <c r="C5" s="223"/>
      <c r="D5" s="223"/>
      <c r="E5" s="223"/>
      <c r="F5" s="223"/>
    </row>
    <row r="6" spans="2:6" s="1" customFormat="1" ht="9.6" customHeight="1" x14ac:dyDescent="0.15"/>
    <row r="7" spans="2:6" s="1" customFormat="1" ht="19.149999999999999" customHeight="1" x14ac:dyDescent="0.15">
      <c r="B7" s="234" t="s">
        <v>969</v>
      </c>
      <c r="C7" s="234"/>
      <c r="D7" s="234"/>
      <c r="E7" s="234"/>
      <c r="F7" s="234"/>
    </row>
    <row r="8" spans="2:6" s="1" customFormat="1" ht="12.75" customHeight="1" x14ac:dyDescent="0.15"/>
    <row r="9" spans="2:6" s="1" customFormat="1" ht="15.95" customHeight="1" x14ac:dyDescent="0.15">
      <c r="B9" s="18" t="s">
        <v>952</v>
      </c>
      <c r="C9" s="27" t="s">
        <v>953</v>
      </c>
      <c r="D9" s="27" t="s">
        <v>954</v>
      </c>
      <c r="E9" s="27" t="s">
        <v>955</v>
      </c>
    </row>
    <row r="10" spans="2:6" s="1" customFormat="1" ht="14.85" customHeight="1" x14ac:dyDescent="0.15">
      <c r="B10" s="14" t="s">
        <v>956</v>
      </c>
      <c r="C10" s="28" t="s">
        <v>957</v>
      </c>
      <c r="D10" s="28" t="s">
        <v>958</v>
      </c>
      <c r="E10" s="28" t="s">
        <v>959</v>
      </c>
    </row>
    <row r="11" spans="2:6" s="1" customFormat="1" ht="14.85" customHeight="1" x14ac:dyDescent="0.15">
      <c r="B11" s="14" t="s">
        <v>960</v>
      </c>
      <c r="C11" s="28" t="s">
        <v>961</v>
      </c>
      <c r="D11" s="28" t="s">
        <v>958</v>
      </c>
      <c r="E11" s="28" t="s">
        <v>962</v>
      </c>
    </row>
    <row r="12" spans="2:6" s="1" customFormat="1" ht="14.85" customHeight="1" x14ac:dyDescent="0.15">
      <c r="B12" s="14" t="s">
        <v>963</v>
      </c>
      <c r="C12" s="28" t="s">
        <v>957</v>
      </c>
      <c r="D12" s="28" t="s">
        <v>958</v>
      </c>
      <c r="E12" s="28" t="s">
        <v>964</v>
      </c>
    </row>
    <row r="13" spans="2:6" s="1" customFormat="1" ht="28.7" customHeight="1" x14ac:dyDescent="0.15"/>
    <row r="14" spans="2:6" s="1" customFormat="1" ht="19.149999999999999" customHeight="1" x14ac:dyDescent="0.15">
      <c r="B14" s="234" t="s">
        <v>970</v>
      </c>
      <c r="C14" s="234"/>
      <c r="D14" s="234"/>
      <c r="E14" s="234"/>
      <c r="F14" s="234"/>
    </row>
    <row r="15" spans="2:6" s="1" customFormat="1" ht="15.95" customHeight="1" x14ac:dyDescent="0.15"/>
    <row r="16" spans="2:6" s="1" customFormat="1" ht="15.95" customHeight="1" x14ac:dyDescent="0.15">
      <c r="B16" s="18" t="s">
        <v>952</v>
      </c>
      <c r="C16" s="27" t="s">
        <v>953</v>
      </c>
      <c r="D16" s="27" t="s">
        <v>954</v>
      </c>
    </row>
    <row r="17" spans="2:4" s="1" customFormat="1" ht="14.85" customHeight="1" x14ac:dyDescent="0.15">
      <c r="B17" s="14" t="s">
        <v>956</v>
      </c>
      <c r="C17" s="28" t="s">
        <v>965</v>
      </c>
      <c r="D17" s="28"/>
    </row>
    <row r="18" spans="2:4" s="1" customFormat="1" ht="14.85" customHeight="1" x14ac:dyDescent="0.15">
      <c r="B18" s="14" t="s">
        <v>960</v>
      </c>
      <c r="C18" s="28" t="s">
        <v>966</v>
      </c>
      <c r="D18" s="28" t="s">
        <v>958</v>
      </c>
    </row>
    <row r="19" spans="2:4" s="1" customFormat="1" ht="14.85" customHeight="1" x14ac:dyDescent="0.15">
      <c r="B19" s="14" t="s">
        <v>963</v>
      </c>
      <c r="C19" s="28" t="s">
        <v>967</v>
      </c>
      <c r="D19" s="28" t="s">
        <v>958</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58"/>
  <sheetViews>
    <sheetView topLeftCell="A34" zoomScaleNormal="100" workbookViewId="0"/>
  </sheetViews>
  <sheetFormatPr defaultRowHeight="12.75" x14ac:dyDescent="0.2"/>
  <cols>
    <col min="1" max="1" width="0.7109375" customWidth="1"/>
    <col min="2" max="2" width="69.28515625" customWidth="1"/>
    <col min="3" max="3" width="18.28515625" customWidth="1"/>
    <col min="4" max="4" width="5.7109375" customWidth="1"/>
    <col min="5" max="5" width="4.7109375" customWidth="1"/>
  </cols>
  <sheetData>
    <row r="1" spans="2:4" s="1" customFormat="1" ht="9" customHeight="1" x14ac:dyDescent="0.15">
      <c r="B1" s="222"/>
    </row>
    <row r="2" spans="2:4" s="1" customFormat="1" ht="22.9" customHeight="1" x14ac:dyDescent="0.15">
      <c r="B2" s="222"/>
      <c r="C2" s="3" t="s">
        <v>0</v>
      </c>
    </row>
    <row r="3" spans="2:4" s="1" customFormat="1" ht="5.85" customHeight="1" x14ac:dyDescent="0.15">
      <c r="B3" s="222"/>
      <c r="C3" s="235"/>
    </row>
    <row r="4" spans="2:4" s="1" customFormat="1" ht="11.1" customHeight="1" x14ac:dyDescent="0.15">
      <c r="C4" s="235"/>
    </row>
    <row r="5" spans="2:4" s="1" customFormat="1" ht="33" customHeight="1" x14ac:dyDescent="0.15">
      <c r="B5" s="223" t="s">
        <v>1024</v>
      </c>
      <c r="C5" s="223"/>
    </row>
    <row r="6" spans="2:4" s="1" customFormat="1" ht="14.45" customHeight="1" x14ac:dyDescent="0.15">
      <c r="B6" s="14" t="s">
        <v>1025</v>
      </c>
    </row>
    <row r="7" spans="2:4" s="1" customFormat="1" ht="2.1" customHeight="1" x14ac:dyDescent="0.15"/>
    <row r="8" spans="2:4" s="1" customFormat="1" ht="19.149999999999999" customHeight="1" x14ac:dyDescent="0.15">
      <c r="B8" s="224" t="s">
        <v>1026</v>
      </c>
      <c r="C8" s="224"/>
    </row>
    <row r="9" spans="2:4" s="1" customFormat="1" ht="5.25" customHeight="1" x14ac:dyDescent="0.15"/>
    <row r="10" spans="2:4" s="1" customFormat="1" ht="21.4" customHeight="1" x14ac:dyDescent="0.2">
      <c r="B10" s="29" t="s">
        <v>971</v>
      </c>
      <c r="C10" s="30">
        <v>2250000000</v>
      </c>
      <c r="D10" s="31" t="s">
        <v>972</v>
      </c>
    </row>
    <row r="11" spans="2:4" s="1" customFormat="1" ht="21.4" customHeight="1" x14ac:dyDescent="0.2">
      <c r="B11" s="29" t="s">
        <v>973</v>
      </c>
      <c r="C11" s="30">
        <v>2951181409.0500002</v>
      </c>
      <c r="D11" s="31" t="s">
        <v>974</v>
      </c>
    </row>
    <row r="12" spans="2:4" s="1" customFormat="1" ht="21.4" customHeight="1" x14ac:dyDescent="0.2">
      <c r="B12" s="29" t="s">
        <v>975</v>
      </c>
      <c r="C12" s="30">
        <v>13000000</v>
      </c>
      <c r="D12" s="31" t="s">
        <v>976</v>
      </c>
    </row>
    <row r="13" spans="2:4" s="1" customFormat="1" ht="21.4" customHeight="1" x14ac:dyDescent="0.2">
      <c r="B13" s="29" t="s">
        <v>977</v>
      </c>
      <c r="C13" s="30">
        <v>121449007.48</v>
      </c>
      <c r="D13" s="31" t="s">
        <v>978</v>
      </c>
    </row>
    <row r="14" spans="2:4" s="1" customFormat="1" ht="21.4" customHeight="1" x14ac:dyDescent="0.2">
      <c r="B14" s="29" t="s">
        <v>979</v>
      </c>
      <c r="C14" s="32">
        <v>0.371391296235554</v>
      </c>
      <c r="D14" s="33"/>
    </row>
    <row r="15" spans="2:4" s="1" customFormat="1" ht="5.25" customHeight="1" x14ac:dyDescent="0.15"/>
    <row r="16" spans="2:4" s="1" customFormat="1" ht="19.149999999999999" customHeight="1" x14ac:dyDescent="0.15">
      <c r="B16" s="224" t="s">
        <v>1027</v>
      </c>
      <c r="C16" s="224"/>
    </row>
    <row r="17" spans="2:4" s="1" customFormat="1" ht="5.25" customHeight="1" x14ac:dyDescent="0.15"/>
    <row r="18" spans="2:4" s="1" customFormat="1" ht="21.4" customHeight="1" x14ac:dyDescent="0.2">
      <c r="B18" s="29" t="s">
        <v>980</v>
      </c>
      <c r="C18" s="30">
        <v>2416944573.4380298</v>
      </c>
      <c r="D18" s="31" t="s">
        <v>981</v>
      </c>
    </row>
    <row r="19" spans="2:4" s="1" customFormat="1" ht="21.4" customHeight="1" x14ac:dyDescent="0.2">
      <c r="B19" s="29" t="s">
        <v>982</v>
      </c>
      <c r="C19" s="32">
        <v>1.0741975881946799</v>
      </c>
      <c r="D19" s="34" t="s">
        <v>983</v>
      </c>
    </row>
    <row r="20" spans="2:4" s="1" customFormat="1" ht="21.4" customHeight="1" x14ac:dyDescent="0.2">
      <c r="B20" s="4" t="s">
        <v>984</v>
      </c>
      <c r="C20" s="35" t="s">
        <v>985</v>
      </c>
      <c r="D20" s="36" t="s">
        <v>908</v>
      </c>
    </row>
    <row r="21" spans="2:4" s="1" customFormat="1" ht="5.25" customHeight="1" x14ac:dyDescent="0.15"/>
    <row r="22" spans="2:4" s="1" customFormat="1" ht="19.149999999999999" customHeight="1" x14ac:dyDescent="0.15">
      <c r="B22" s="224" t="s">
        <v>1028</v>
      </c>
      <c r="C22" s="224"/>
    </row>
    <row r="23" spans="2:4" s="1" customFormat="1" ht="5.25" customHeight="1" x14ac:dyDescent="0.15"/>
    <row r="24" spans="2:4" s="1" customFormat="1" ht="21.4" customHeight="1" x14ac:dyDescent="0.2">
      <c r="B24" s="29" t="s">
        <v>986</v>
      </c>
      <c r="C24" s="30">
        <v>12903832.4</v>
      </c>
      <c r="D24" s="31" t="s">
        <v>987</v>
      </c>
    </row>
    <row r="25" spans="2:4" s="1" customFormat="1" ht="21.4" customHeight="1" x14ac:dyDescent="0.2">
      <c r="B25" s="29" t="s">
        <v>988</v>
      </c>
      <c r="C25" s="30">
        <v>121449007.48</v>
      </c>
      <c r="D25" s="31" t="s">
        <v>989</v>
      </c>
    </row>
    <row r="26" spans="2:4" s="1" customFormat="1" ht="21.4" customHeight="1" x14ac:dyDescent="0.2">
      <c r="B26" s="29" t="s">
        <v>990</v>
      </c>
      <c r="C26" s="37">
        <v>0</v>
      </c>
      <c r="D26" s="31" t="s">
        <v>991</v>
      </c>
    </row>
    <row r="27" spans="2:4" s="1" customFormat="1" ht="21.4" customHeight="1" x14ac:dyDescent="0.2">
      <c r="B27" s="29" t="s">
        <v>980</v>
      </c>
      <c r="C27" s="30">
        <v>2416944573.4380298</v>
      </c>
      <c r="D27" s="31"/>
    </row>
    <row r="28" spans="2:4" s="1" customFormat="1" ht="21.4" customHeight="1" x14ac:dyDescent="0.2">
      <c r="B28" s="29" t="s">
        <v>992</v>
      </c>
      <c r="C28" s="32">
        <v>1.1339099614746799</v>
      </c>
      <c r="D28" s="34" t="s">
        <v>983</v>
      </c>
    </row>
    <row r="29" spans="2:4" s="1" customFormat="1" ht="21.4" customHeight="1" x14ac:dyDescent="0.2">
      <c r="B29" s="4" t="s">
        <v>993</v>
      </c>
      <c r="C29" s="35" t="s">
        <v>985</v>
      </c>
      <c r="D29" s="36" t="s">
        <v>907</v>
      </c>
    </row>
    <row r="30" spans="2:4" s="1" customFormat="1" ht="5.25" customHeight="1" x14ac:dyDescent="0.15"/>
    <row r="31" spans="2:4" s="1" customFormat="1" ht="19.149999999999999" customHeight="1" x14ac:dyDescent="0.15">
      <c r="B31" s="224" t="s">
        <v>1029</v>
      </c>
      <c r="C31" s="224"/>
    </row>
    <row r="32" spans="2:4" s="1" customFormat="1" ht="5.25" customHeight="1" x14ac:dyDescent="0.15"/>
    <row r="33" spans="2:4" s="1" customFormat="1" ht="21.4" customHeight="1" x14ac:dyDescent="0.2">
      <c r="B33" s="29" t="s">
        <v>994</v>
      </c>
      <c r="C33" s="30">
        <v>361034778.02999997</v>
      </c>
      <c r="D33" s="31" t="s">
        <v>995</v>
      </c>
    </row>
    <row r="34" spans="2:4" s="1" customFormat="1" ht="21.4" customHeight="1" x14ac:dyDescent="0.2">
      <c r="B34" s="29" t="s">
        <v>996</v>
      </c>
      <c r="C34" s="30">
        <v>361034778.02999997</v>
      </c>
      <c r="D34" s="31"/>
    </row>
    <row r="35" spans="2:4" s="1" customFormat="1" ht="21.4" customHeight="1" x14ac:dyDescent="0.2">
      <c r="B35" s="29" t="s">
        <v>997</v>
      </c>
      <c r="C35" s="38" t="s">
        <v>1</v>
      </c>
      <c r="D35" s="31"/>
    </row>
    <row r="36" spans="2:4" s="1" customFormat="1" ht="21.4" customHeight="1" x14ac:dyDescent="0.2">
      <c r="B36" s="29" t="s">
        <v>998</v>
      </c>
      <c r="C36" s="38" t="s">
        <v>1</v>
      </c>
      <c r="D36" s="31"/>
    </row>
    <row r="37" spans="2:4" s="1" customFormat="1" ht="21.4" customHeight="1" x14ac:dyDescent="0.2">
      <c r="B37" s="29" t="s">
        <v>999</v>
      </c>
      <c r="C37" s="38" t="s">
        <v>1</v>
      </c>
      <c r="D37" s="33"/>
    </row>
    <row r="38" spans="2:4" s="1" customFormat="1" ht="21.4" customHeight="1" x14ac:dyDescent="0.2">
      <c r="B38" s="29" t="s">
        <v>1000</v>
      </c>
      <c r="C38" s="30">
        <v>2551297413.3180299</v>
      </c>
      <c r="D38" s="31" t="s">
        <v>1001</v>
      </c>
    </row>
    <row r="39" spans="2:4" s="1" customFormat="1" ht="21.4" customHeight="1" x14ac:dyDescent="0.2">
      <c r="B39" s="29" t="s">
        <v>980</v>
      </c>
      <c r="C39" s="30">
        <v>2416944573.4380298</v>
      </c>
      <c r="D39" s="33"/>
    </row>
    <row r="40" spans="2:4" s="1" customFormat="1" ht="21.4" customHeight="1" x14ac:dyDescent="0.2">
      <c r="B40" s="29" t="s">
        <v>1002</v>
      </c>
      <c r="C40" s="30">
        <v>12903832.4</v>
      </c>
      <c r="D40" s="33"/>
    </row>
    <row r="41" spans="2:4" s="1" customFormat="1" ht="21.4" customHeight="1" x14ac:dyDescent="0.2">
      <c r="B41" s="29" t="s">
        <v>1003</v>
      </c>
      <c r="C41" s="30">
        <v>121449007.48</v>
      </c>
      <c r="D41" s="33"/>
    </row>
    <row r="42" spans="2:4" s="1" customFormat="1" ht="21.4" customHeight="1" x14ac:dyDescent="0.2">
      <c r="B42" s="29" t="s">
        <v>999</v>
      </c>
      <c r="C42" s="38" t="s">
        <v>1</v>
      </c>
      <c r="D42" s="33"/>
    </row>
    <row r="43" spans="2:4" s="1" customFormat="1" ht="21.4" customHeight="1" x14ac:dyDescent="0.2">
      <c r="B43" s="29" t="s">
        <v>1004</v>
      </c>
      <c r="C43" s="30">
        <v>59375000</v>
      </c>
      <c r="D43" s="31" t="s">
        <v>1005</v>
      </c>
    </row>
    <row r="44" spans="2:4" s="1" customFormat="1" ht="21.4" customHeight="1" x14ac:dyDescent="0.2">
      <c r="B44" s="29" t="s">
        <v>1006</v>
      </c>
      <c r="C44" s="30">
        <v>23590367.233073</v>
      </c>
      <c r="D44" s="31" t="s">
        <v>1007</v>
      </c>
    </row>
    <row r="45" spans="2:4" s="1" customFormat="1" ht="21.4" customHeight="1" x14ac:dyDescent="0.2">
      <c r="B45" s="29" t="s">
        <v>1008</v>
      </c>
      <c r="C45" s="30">
        <v>2250000000</v>
      </c>
      <c r="D45" s="31" t="s">
        <v>1009</v>
      </c>
    </row>
    <row r="46" spans="2:4" s="1" customFormat="1" ht="21.4" customHeight="1" x14ac:dyDescent="0.2">
      <c r="B46" s="29" t="s">
        <v>1010</v>
      </c>
      <c r="C46" s="30">
        <v>579366824.11495996</v>
      </c>
      <c r="D46" s="33"/>
    </row>
    <row r="47" spans="2:4" s="1" customFormat="1" ht="21.4" customHeight="1" x14ac:dyDescent="0.2">
      <c r="B47" s="4" t="s">
        <v>1011</v>
      </c>
      <c r="C47" s="35" t="s">
        <v>985</v>
      </c>
      <c r="D47" s="33"/>
    </row>
    <row r="48" spans="2:4" s="1" customFormat="1" ht="5.25" customHeight="1" x14ac:dyDescent="0.15"/>
    <row r="49" spans="2:4" s="1" customFormat="1" ht="19.7" customHeight="1" x14ac:dyDescent="0.15">
      <c r="B49" s="224" t="s">
        <v>1030</v>
      </c>
      <c r="C49" s="224"/>
    </row>
    <row r="50" spans="2:4" s="1" customFormat="1" ht="5.25" customHeight="1" x14ac:dyDescent="0.15"/>
    <row r="51" spans="2:4" s="1" customFormat="1" ht="21.4" customHeight="1" x14ac:dyDescent="0.2">
      <c r="B51" s="29" t="s">
        <v>1012</v>
      </c>
      <c r="C51" s="30">
        <v>286715072.57499999</v>
      </c>
      <c r="D51" s="31" t="s">
        <v>1013</v>
      </c>
    </row>
    <row r="52" spans="2:4" s="1" customFormat="1" ht="21.4" customHeight="1" x14ac:dyDescent="0.2">
      <c r="B52" s="29" t="s">
        <v>1014</v>
      </c>
      <c r="C52" s="30">
        <v>-9157913.4931674991</v>
      </c>
      <c r="D52" s="31" t="s">
        <v>1015</v>
      </c>
    </row>
    <row r="53" spans="2:4" s="1" customFormat="1" ht="21.4" customHeight="1" x14ac:dyDescent="0.2">
      <c r="B53" s="29" t="s">
        <v>1016</v>
      </c>
      <c r="C53" s="30">
        <v>277557159.081833</v>
      </c>
      <c r="D53" s="31"/>
    </row>
    <row r="54" spans="2:4" s="1" customFormat="1" ht="21.4" customHeight="1" x14ac:dyDescent="0.2">
      <c r="B54" s="4" t="s">
        <v>1017</v>
      </c>
      <c r="C54" s="35" t="s">
        <v>985</v>
      </c>
      <c r="D54" s="31"/>
    </row>
    <row r="55" spans="2:4" s="1" customFormat="1" ht="21.4" customHeight="1" x14ac:dyDescent="0.2">
      <c r="B55" s="29" t="s">
        <v>1018</v>
      </c>
      <c r="C55" s="30">
        <v>11771312.175000001</v>
      </c>
      <c r="D55" s="31" t="s">
        <v>1019</v>
      </c>
    </row>
    <row r="56" spans="2:4" s="1" customFormat="1" ht="21.4" customHeight="1" x14ac:dyDescent="0.2">
      <c r="B56" s="29" t="s">
        <v>1020</v>
      </c>
      <c r="C56" s="30">
        <v>5625000</v>
      </c>
      <c r="D56" s="31" t="s">
        <v>1021</v>
      </c>
    </row>
    <row r="57" spans="2:4" s="1" customFormat="1" ht="21.4" customHeight="1" x14ac:dyDescent="0.2">
      <c r="B57" s="29" t="s">
        <v>1022</v>
      </c>
      <c r="C57" s="30">
        <v>6146312.1749999998</v>
      </c>
      <c r="D57" s="31" t="s">
        <v>1023</v>
      </c>
    </row>
    <row r="58" spans="2:4" s="1" customFormat="1" ht="28.7"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0"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Introduction</vt:lpstr>
      <vt:lpstr>Disclaimer</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Habousha Stephane</cp:lastModifiedBy>
  <cp:lastPrinted>2022-08-11T06:44:29Z</cp:lastPrinted>
  <dcterms:created xsi:type="dcterms:W3CDTF">2022-08-10T09:32:26Z</dcterms:created>
  <dcterms:modified xsi:type="dcterms:W3CDTF">2022-08-11T06:52:00Z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2022-08-11T06:51:59Z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6332412b-eff2-4d04-841f-50804ea8ff6c</vt:lpwstr>
  </property>
  <property fmtid="{D5CDD505-2E9C-101B-9397-08002B2CF9AE}" pid="8" name="MSIP_Label_8ffbc0b8-e97b-47d1-beac-cb0955d66f3b_ContentBits">
    <vt:lpwstr>2</vt:lpwstr>
  </property>
</Properties>
</file>