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BusinessData\ALMT-Treasury\Treasury_BNB-PB-Fortis-Belgium\External\ALM Funding\Covered Bonds\Monthly reports\2021\2021_06\"/>
    </mc:Choice>
  </mc:AlternateContent>
  <xr:revisionPtr revIDLastSave="0" documentId="13_ncr:1_{560AAAF9-7938-4329-854F-229B329B79A2}" xr6:coauthVersionLast="44" xr6:coauthVersionMax="44" xr10:uidLastSave="{00000000-0000-0000-0000-000000000000}"/>
  <bookViews>
    <workbookView xWindow="-120" yWindow="-120" windowWidth="29040" windowHeight="15840" xr2:uid="{00000000-000D-0000-FFFF-FFFF00000000}"/>
  </bookViews>
  <sheets>
    <sheet name="Disclaimer" sheetId="31" r:id="rId1"/>
    <sheet name="Introduction" sheetId="32" r:id="rId2"/>
    <sheet name="A. HTT General" sheetId="33" r:id="rId3"/>
    <sheet name="B1. HTT Mortgage Assets" sheetId="34" r:id="rId4"/>
    <sheet name="C. HTT Harmonised Glossary" sheetId="35"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_Hidden11" sheetId="11" state="hidden" r:id="rId13"/>
    <sheet name="_Hidden12" sheetId="12" state="hidden" r:id="rId14"/>
    <sheet name="_Hidden13" sheetId="13" state="hidden" r:id="rId15"/>
    <sheet name="_Hidden14" sheetId="14" state="hidden" r:id="rId16"/>
    <sheet name="_Hidden15" sheetId="15" state="hidden" r:id="rId17"/>
    <sheet name="_Hidden16" sheetId="16" state="hidden" r:id="rId18"/>
    <sheet name="_Hidden17" sheetId="17" state="hidden" r:id="rId19"/>
    <sheet name="_Hidden18" sheetId="18" state="hidden" r:id="rId20"/>
    <sheet name="_Hidden19" sheetId="19" state="hidden" r:id="rId21"/>
    <sheet name="_Hidden20" sheetId="20" state="hidden" r:id="rId22"/>
    <sheet name="_Hidden21" sheetId="21" state="hidden" r:id="rId23"/>
    <sheet name="_Hidden22" sheetId="22" state="hidden" r:id="rId24"/>
    <sheet name="_Hidden23" sheetId="23" state="hidden" r:id="rId25"/>
    <sheet name="_Hidden24" sheetId="24" state="hidden" r:id="rId26"/>
    <sheet name="_Hidden25" sheetId="25" state="hidden" r:id="rId27"/>
    <sheet name="D8. Performance" sheetId="26" r:id="rId28"/>
    <sheet name="_Hidden27" sheetId="27" state="hidden" r:id="rId29"/>
    <sheet name="D9. Amortisation" sheetId="28" r:id="rId30"/>
    <sheet name="D10. Amortisation Graph " sheetId="29" r:id="rId31"/>
    <sheet name="E. Optional ECB-ECAIs data" sheetId="36" r:id="rId32"/>
    <sheet name="_Hidden30" sheetId="30" state="hidden" r:id="rId33"/>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30">'D10. Amortisation Graph '!$B$1:$B$2</definedName>
    <definedName name="_xlnm.Print_Area" localSheetId="11">'D7. Stratification Graphs'!$A$1:$R$56</definedName>
    <definedName name="_xlnm.Print_Area" localSheetId="0">Disclaimer!$A$1:$A$170</definedName>
    <definedName name="_xlnm.Print_Area" localSheetId="1">Introduction!$B$2:$J$43</definedName>
    <definedName name="Print_Area_0">#REF!</definedName>
    <definedName name="Print_Area_1">#REF!</definedName>
    <definedName name="Print_Area_2">#REF!</definedName>
    <definedName name="Print_Area_25">'D8. Performance'!$B$2:$M$19</definedName>
    <definedName name="Print_Area_27">'D9. Amortisation'!$B$1:$P$365</definedName>
    <definedName name="Print_Area_3">'D1. Front Page'!$B$1:$O$28</definedName>
    <definedName name="Print_Area_4">'D2. Covered Bond Series'!$B$1:$T$19</definedName>
    <definedName name="Print_Area_5">'D3. Ratings'!$B$2:$H$18</definedName>
    <definedName name="Print_Area_6">'D4. Tests Royal Decree'!$B$1:$X$88</definedName>
    <definedName name="Print_Area_7">'D5. Cover Pool Summary'!$B$1:$R$55</definedName>
    <definedName name="Print_Area_8">'D6. Stratification Tables'!$B$2:$AJ$295</definedName>
    <definedName name="Print_Area_9">'D7. Stratification Graphs'!$A$2:$R$55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6" i="36" l="1"/>
  <c r="G85" i="36"/>
  <c r="G84" i="36"/>
  <c r="G83" i="36"/>
  <c r="G82" i="36"/>
  <c r="D577" i="34"/>
  <c r="C577" i="34"/>
  <c r="F573" i="34" s="1"/>
  <c r="F576" i="34"/>
  <c r="G573" i="34"/>
  <c r="D570" i="34"/>
  <c r="G564" i="34" s="1"/>
  <c r="C570" i="34"/>
  <c r="F569" i="34" s="1"/>
  <c r="D555" i="34"/>
  <c r="G547" i="34" s="1"/>
  <c r="C555" i="34"/>
  <c r="G551" i="34"/>
  <c r="F548" i="34"/>
  <c r="G545" i="34"/>
  <c r="G543" i="34"/>
  <c r="F543" i="34"/>
  <c r="F540" i="34"/>
  <c r="G537" i="34"/>
  <c r="D532" i="34"/>
  <c r="G524" i="34" s="1"/>
  <c r="C532" i="34"/>
  <c r="G526" i="34"/>
  <c r="F521" i="34"/>
  <c r="G518" i="34"/>
  <c r="F481" i="34"/>
  <c r="D475" i="34"/>
  <c r="G478" i="34" s="1"/>
  <c r="C475" i="34"/>
  <c r="F472" i="34"/>
  <c r="F467" i="34"/>
  <c r="G456" i="34"/>
  <c r="G454" i="34"/>
  <c r="F454" i="34"/>
  <c r="D453" i="34"/>
  <c r="C453" i="34"/>
  <c r="F456" i="34" s="1"/>
  <c r="F452" i="34"/>
  <c r="G451" i="34"/>
  <c r="G449" i="34"/>
  <c r="G447" i="34"/>
  <c r="F447" i="34"/>
  <c r="G445" i="34"/>
  <c r="F445" i="34"/>
  <c r="D440" i="34"/>
  <c r="C440" i="34"/>
  <c r="F438" i="34"/>
  <c r="G434" i="34"/>
  <c r="G432" i="34"/>
  <c r="F429" i="34"/>
  <c r="F427" i="34"/>
  <c r="G424" i="34"/>
  <c r="F424" i="34"/>
  <c r="F422" i="34"/>
  <c r="G418" i="34"/>
  <c r="G416" i="34"/>
  <c r="D360" i="34"/>
  <c r="G356" i="34" s="1"/>
  <c r="C360" i="34"/>
  <c r="F359" i="34" s="1"/>
  <c r="F358" i="34"/>
  <c r="F357" i="34"/>
  <c r="D353" i="34"/>
  <c r="G351" i="34" s="1"/>
  <c r="C353" i="34"/>
  <c r="F352" i="34"/>
  <c r="G349" i="34"/>
  <c r="G347" i="34"/>
  <c r="F347" i="34"/>
  <c r="D343" i="34"/>
  <c r="G341" i="34" s="1"/>
  <c r="C343" i="34"/>
  <c r="G342" i="34"/>
  <c r="G340" i="34"/>
  <c r="G339" i="34"/>
  <c r="G338" i="34"/>
  <c r="G336" i="34"/>
  <c r="G335" i="34"/>
  <c r="G334" i="34"/>
  <c r="G333" i="34"/>
  <c r="F333" i="34"/>
  <c r="D328" i="34"/>
  <c r="C328" i="34"/>
  <c r="F310" i="34" s="1"/>
  <c r="F328" i="34" s="1"/>
  <c r="G310" i="34"/>
  <c r="G328" i="34" s="1"/>
  <c r="D305" i="34"/>
  <c r="C305" i="34"/>
  <c r="F304" i="34" s="1"/>
  <c r="F303" i="34"/>
  <c r="F302" i="34"/>
  <c r="F301" i="34"/>
  <c r="F300" i="34"/>
  <c r="F298" i="34"/>
  <c r="F297" i="34"/>
  <c r="F295" i="34"/>
  <c r="F294" i="34"/>
  <c r="F293" i="34"/>
  <c r="F292" i="34"/>
  <c r="F290" i="34"/>
  <c r="F289" i="34"/>
  <c r="F287" i="34"/>
  <c r="D249" i="34"/>
  <c r="G254" i="34" s="1"/>
  <c r="C249" i="34"/>
  <c r="F255" i="34" s="1"/>
  <c r="G241" i="34"/>
  <c r="G231" i="34"/>
  <c r="D227" i="34"/>
  <c r="G233" i="34" s="1"/>
  <c r="C227" i="34"/>
  <c r="G226" i="34"/>
  <c r="G224" i="34"/>
  <c r="G223" i="34"/>
  <c r="G222" i="34"/>
  <c r="G220" i="34"/>
  <c r="G219" i="34"/>
  <c r="D214" i="34"/>
  <c r="G212" i="34" s="1"/>
  <c r="C214" i="34"/>
  <c r="G213" i="34"/>
  <c r="G211" i="34"/>
  <c r="G210" i="34"/>
  <c r="G209" i="34"/>
  <c r="G207" i="34"/>
  <c r="G206" i="34"/>
  <c r="G205" i="34"/>
  <c r="G204" i="34"/>
  <c r="F204" i="34"/>
  <c r="G202" i="34"/>
  <c r="G201" i="34"/>
  <c r="G199" i="34"/>
  <c r="G198" i="34"/>
  <c r="G197" i="34"/>
  <c r="G196" i="34"/>
  <c r="F196" i="34"/>
  <c r="G194" i="34"/>
  <c r="G193" i="34"/>
  <c r="G191" i="34"/>
  <c r="G190" i="34"/>
  <c r="F180" i="34"/>
  <c r="F174" i="34"/>
  <c r="F173" i="34"/>
  <c r="F172" i="34"/>
  <c r="F171" i="34"/>
  <c r="F170" i="34"/>
  <c r="F162" i="34"/>
  <c r="F161" i="34"/>
  <c r="F160" i="34"/>
  <c r="F152" i="34"/>
  <c r="F151" i="34"/>
  <c r="F150" i="34"/>
  <c r="F110" i="34"/>
  <c r="F109" i="34"/>
  <c r="F108" i="34"/>
  <c r="F107" i="34"/>
  <c r="F106" i="34"/>
  <c r="F105" i="34"/>
  <c r="F104" i="34"/>
  <c r="F103" i="34"/>
  <c r="F102" i="34"/>
  <c r="F101" i="34"/>
  <c r="F100" i="34"/>
  <c r="F99" i="34"/>
  <c r="F76" i="34"/>
  <c r="D76" i="34"/>
  <c r="C76" i="34"/>
  <c r="F72" i="34"/>
  <c r="D72" i="34"/>
  <c r="C72" i="34"/>
  <c r="F44" i="34"/>
  <c r="D44" i="34"/>
  <c r="C44" i="34"/>
  <c r="F28" i="34"/>
  <c r="F25" i="34"/>
  <c r="F20" i="34"/>
  <c r="F17" i="34"/>
  <c r="C15" i="34"/>
  <c r="F23" i="34" s="1"/>
  <c r="F14" i="34"/>
  <c r="F13" i="34"/>
  <c r="C299" i="33"/>
  <c r="C298" i="33"/>
  <c r="C296" i="33"/>
  <c r="C295" i="33"/>
  <c r="C294" i="33"/>
  <c r="C291" i="33"/>
  <c r="C289" i="33"/>
  <c r="C288" i="33"/>
  <c r="G227" i="33"/>
  <c r="F227" i="33"/>
  <c r="G226" i="33"/>
  <c r="F226" i="33"/>
  <c r="G225" i="33"/>
  <c r="F225" i="33"/>
  <c r="G224" i="33"/>
  <c r="F224" i="33"/>
  <c r="G223" i="33"/>
  <c r="F223" i="33"/>
  <c r="G222" i="33"/>
  <c r="F222" i="33"/>
  <c r="G221" i="33"/>
  <c r="F221" i="33"/>
  <c r="G220" i="33"/>
  <c r="C220" i="33"/>
  <c r="G219" i="33"/>
  <c r="F219" i="33"/>
  <c r="G218" i="33"/>
  <c r="F218" i="33"/>
  <c r="G217" i="33"/>
  <c r="F217" i="33"/>
  <c r="F220" i="33" s="1"/>
  <c r="F214" i="33"/>
  <c r="F213" i="33"/>
  <c r="F212" i="33"/>
  <c r="F210" i="33"/>
  <c r="F209" i="33"/>
  <c r="C208" i="33"/>
  <c r="F215" i="33" s="1"/>
  <c r="F206" i="33"/>
  <c r="F205" i="33"/>
  <c r="F204" i="33"/>
  <c r="F203" i="33"/>
  <c r="F202" i="33"/>
  <c r="F201" i="33"/>
  <c r="F200" i="33"/>
  <c r="F199" i="33"/>
  <c r="F198" i="33"/>
  <c r="F197" i="33"/>
  <c r="F196" i="33"/>
  <c r="F208" i="33" s="1"/>
  <c r="F195" i="33"/>
  <c r="F194" i="33"/>
  <c r="F193" i="33"/>
  <c r="F187" i="33"/>
  <c r="F185" i="33"/>
  <c r="F184" i="33"/>
  <c r="F183" i="33"/>
  <c r="F181" i="33"/>
  <c r="F180" i="33"/>
  <c r="C179" i="33"/>
  <c r="F186" i="33" s="1"/>
  <c r="F178" i="33"/>
  <c r="F177" i="33"/>
  <c r="F175" i="33"/>
  <c r="F179" i="33" s="1"/>
  <c r="F174" i="33"/>
  <c r="C167" i="33"/>
  <c r="F166" i="33"/>
  <c r="F167" i="33" s="1"/>
  <c r="D166" i="33"/>
  <c r="D167" i="33" s="1"/>
  <c r="F165" i="33"/>
  <c r="D165" i="33"/>
  <c r="F164" i="33"/>
  <c r="D164" i="33"/>
  <c r="F160" i="33"/>
  <c r="F158" i="33"/>
  <c r="C155" i="33"/>
  <c r="F153" i="33"/>
  <c r="F151" i="33"/>
  <c r="F147" i="33"/>
  <c r="F143" i="33"/>
  <c r="F139" i="33"/>
  <c r="D138" i="33"/>
  <c r="D155" i="33" s="1"/>
  <c r="G147" i="33" s="1"/>
  <c r="F135" i="33"/>
  <c r="F133" i="33"/>
  <c r="F131" i="33"/>
  <c r="C129" i="33"/>
  <c r="F136" i="33" s="1"/>
  <c r="F128" i="33"/>
  <c r="F127" i="33"/>
  <c r="F126" i="33"/>
  <c r="F125" i="33"/>
  <c r="F124" i="33"/>
  <c r="F123" i="33"/>
  <c r="F122" i="33"/>
  <c r="F121" i="33"/>
  <c r="F120" i="33"/>
  <c r="F119" i="33"/>
  <c r="F118" i="33"/>
  <c r="F117" i="33"/>
  <c r="F116" i="33"/>
  <c r="F115" i="33"/>
  <c r="F114" i="33"/>
  <c r="F129" i="33" s="1"/>
  <c r="F113" i="33"/>
  <c r="F112" i="33"/>
  <c r="D112" i="33"/>
  <c r="D129" i="33" s="1"/>
  <c r="G104" i="33"/>
  <c r="F104" i="33"/>
  <c r="G102" i="33"/>
  <c r="F102" i="33"/>
  <c r="D100" i="33"/>
  <c r="G105" i="33" s="1"/>
  <c r="C100" i="33"/>
  <c r="F105" i="33" s="1"/>
  <c r="G99" i="33"/>
  <c r="F99" i="33"/>
  <c r="G98" i="33"/>
  <c r="F98" i="33"/>
  <c r="G97" i="33"/>
  <c r="F97" i="33"/>
  <c r="G96" i="33"/>
  <c r="F96" i="33"/>
  <c r="G95" i="33"/>
  <c r="F95" i="33"/>
  <c r="G94" i="33"/>
  <c r="F94" i="33"/>
  <c r="G93" i="33"/>
  <c r="G100" i="33" s="1"/>
  <c r="F93" i="33"/>
  <c r="F100" i="33" s="1"/>
  <c r="G86" i="33"/>
  <c r="F86" i="33"/>
  <c r="G81" i="33"/>
  <c r="F81" i="33"/>
  <c r="G79" i="33"/>
  <c r="F79" i="33"/>
  <c r="D77" i="33"/>
  <c r="G87" i="33" s="1"/>
  <c r="C77" i="33"/>
  <c r="F87" i="33" s="1"/>
  <c r="G76" i="33"/>
  <c r="F76" i="33"/>
  <c r="G75" i="33"/>
  <c r="F75" i="33"/>
  <c r="G74" i="33"/>
  <c r="F74" i="33"/>
  <c r="G73" i="33"/>
  <c r="F73" i="33"/>
  <c r="G72" i="33"/>
  <c r="F72" i="33"/>
  <c r="G71" i="33"/>
  <c r="F71" i="33"/>
  <c r="G70" i="33"/>
  <c r="G77" i="33" s="1"/>
  <c r="F70" i="33"/>
  <c r="F77" i="33" s="1"/>
  <c r="F62" i="33"/>
  <c r="F61" i="33"/>
  <c r="C58" i="33"/>
  <c r="D45" i="33"/>
  <c r="F292" i="33"/>
  <c r="G467" i="34" l="1"/>
  <c r="G303" i="34"/>
  <c r="G289" i="34"/>
  <c r="F349" i="34"/>
  <c r="F346" i="34"/>
  <c r="F351" i="34"/>
  <c r="F348" i="34"/>
  <c r="F439" i="34"/>
  <c r="F434" i="34"/>
  <c r="F431" i="34"/>
  <c r="F426" i="34"/>
  <c r="F423" i="34"/>
  <c r="F418" i="34"/>
  <c r="F436" i="34"/>
  <c r="F433" i="34"/>
  <c r="F428" i="34"/>
  <c r="F425" i="34"/>
  <c r="F420" i="34"/>
  <c r="F417" i="34"/>
  <c r="G471" i="34"/>
  <c r="G297" i="34"/>
  <c r="F341" i="34"/>
  <c r="F335" i="34"/>
  <c r="F337" i="34"/>
  <c r="F419" i="34"/>
  <c r="F430" i="34"/>
  <c r="F435" i="34"/>
  <c r="G436" i="34"/>
  <c r="G428" i="34"/>
  <c r="G420" i="34"/>
  <c r="G438" i="34"/>
  <c r="G430" i="34"/>
  <c r="G422" i="34"/>
  <c r="F531" i="34"/>
  <c r="F524" i="34"/>
  <c r="F516" i="34"/>
  <c r="G476" i="34"/>
  <c r="G469" i="34"/>
  <c r="G473" i="34"/>
  <c r="F241" i="34"/>
  <c r="F213" i="34"/>
  <c r="F206" i="34"/>
  <c r="F198" i="34"/>
  <c r="F190" i="34"/>
  <c r="F208" i="34"/>
  <c r="F200" i="34"/>
  <c r="F192" i="34"/>
  <c r="F233" i="34"/>
  <c r="F219" i="34"/>
  <c r="F221" i="34"/>
  <c r="F194" i="34"/>
  <c r="F202" i="34"/>
  <c r="F246" i="34"/>
  <c r="F350" i="34"/>
  <c r="F416" i="34"/>
  <c r="F421" i="34"/>
  <c r="G426" i="34"/>
  <c r="F432" i="34"/>
  <c r="F437" i="34"/>
  <c r="F478" i="34"/>
  <c r="F474" i="34"/>
  <c r="F476" i="34"/>
  <c r="F469" i="34"/>
  <c r="F553" i="34"/>
  <c r="F554" i="34"/>
  <c r="F551" i="34"/>
  <c r="F545" i="34"/>
  <c r="F542" i="34"/>
  <c r="F537" i="34"/>
  <c r="F547" i="34"/>
  <c r="F544" i="34"/>
  <c r="F539" i="34"/>
  <c r="F552" i="34"/>
  <c r="F549" i="34"/>
  <c r="F546" i="34"/>
  <c r="F541" i="34"/>
  <c r="F538" i="34"/>
  <c r="F21" i="34"/>
  <c r="G541" i="34"/>
  <c r="G549" i="34"/>
  <c r="G553" i="34"/>
  <c r="G562" i="34"/>
  <c r="F16" i="34"/>
  <c r="F24" i="34"/>
  <c r="G192" i="34"/>
  <c r="G214" i="34" s="1"/>
  <c r="G195" i="34"/>
  <c r="G200" i="34"/>
  <c r="G203" i="34"/>
  <c r="G208" i="34"/>
  <c r="G221" i="34"/>
  <c r="G227" i="34" s="1"/>
  <c r="G225" i="34"/>
  <c r="G229" i="34"/>
  <c r="G243" i="34"/>
  <c r="G250" i="34"/>
  <c r="G337" i="34"/>
  <c r="G343" i="34" s="1"/>
  <c r="F356" i="34"/>
  <c r="F360" i="34" s="1"/>
  <c r="F450" i="34"/>
  <c r="F459" i="34"/>
  <c r="G516" i="34"/>
  <c r="G539" i="34"/>
  <c r="F574" i="34"/>
  <c r="F251" i="34"/>
  <c r="G295" i="34"/>
  <c r="G358" i="34"/>
  <c r="F457" i="34"/>
  <c r="F479" i="34"/>
  <c r="F514" i="34"/>
  <c r="F519" i="34"/>
  <c r="F522" i="34"/>
  <c r="F527" i="34"/>
  <c r="F530" i="34"/>
  <c r="G531" i="34"/>
  <c r="G529" i="34"/>
  <c r="G527" i="34"/>
  <c r="G525" i="34"/>
  <c r="G523" i="34"/>
  <c r="G521" i="34"/>
  <c r="G519" i="34"/>
  <c r="G517" i="34"/>
  <c r="G515" i="34"/>
  <c r="F560" i="34"/>
  <c r="F565" i="34"/>
  <c r="F568" i="34"/>
  <c r="G569" i="34"/>
  <c r="G567" i="34"/>
  <c r="G565" i="34"/>
  <c r="G563" i="34"/>
  <c r="G561" i="34"/>
  <c r="G304" i="34"/>
  <c r="G302" i="34"/>
  <c r="G300" i="34"/>
  <c r="G298" i="34"/>
  <c r="G296" i="34"/>
  <c r="G294" i="34"/>
  <c r="G292" i="34"/>
  <c r="G290" i="34"/>
  <c r="G288" i="34"/>
  <c r="F339" i="34"/>
  <c r="F567" i="34"/>
  <c r="F210" i="34"/>
  <c r="F212" i="34"/>
  <c r="F223" i="34"/>
  <c r="F225" i="34"/>
  <c r="F228" i="34"/>
  <c r="F232" i="34"/>
  <c r="F244" i="34"/>
  <c r="F247" i="34"/>
  <c r="G287" i="34"/>
  <c r="F18" i="34"/>
  <c r="F22" i="34"/>
  <c r="F26" i="34"/>
  <c r="G228" i="34"/>
  <c r="G230" i="34"/>
  <c r="G232" i="34"/>
  <c r="F242" i="34"/>
  <c r="F245" i="34"/>
  <c r="G247" i="34"/>
  <c r="F252" i="34"/>
  <c r="F288" i="34"/>
  <c r="F291" i="34"/>
  <c r="G293" i="34"/>
  <c r="F296" i="34"/>
  <c r="F299" i="34"/>
  <c r="G301" i="34"/>
  <c r="F334" i="34"/>
  <c r="F343" i="34" s="1"/>
  <c r="F336" i="34"/>
  <c r="F338" i="34"/>
  <c r="F340" i="34"/>
  <c r="F342" i="34"/>
  <c r="F448" i="34"/>
  <c r="F451" i="34"/>
  <c r="G459" i="34"/>
  <c r="G457" i="34"/>
  <c r="G455" i="34"/>
  <c r="G452" i="34"/>
  <c r="G450" i="34"/>
  <c r="G448" i="34"/>
  <c r="G453" i="34" s="1"/>
  <c r="G446" i="34"/>
  <c r="F455" i="34"/>
  <c r="F458" i="34"/>
  <c r="F470" i="34"/>
  <c r="F473" i="34"/>
  <c r="G481" i="34"/>
  <c r="G479" i="34"/>
  <c r="G477" i="34"/>
  <c r="G474" i="34"/>
  <c r="G472" i="34"/>
  <c r="G470" i="34"/>
  <c r="G468" i="34"/>
  <c r="F477" i="34"/>
  <c r="F480" i="34"/>
  <c r="G514" i="34"/>
  <c r="F517" i="34"/>
  <c r="F520" i="34"/>
  <c r="G522" i="34"/>
  <c r="F525" i="34"/>
  <c r="F528" i="34"/>
  <c r="G530" i="34"/>
  <c r="G560" i="34"/>
  <c r="G570" i="34" s="1"/>
  <c r="F563" i="34"/>
  <c r="F566" i="34"/>
  <c r="G568" i="34"/>
  <c r="F575" i="34"/>
  <c r="G576" i="34"/>
  <c r="G574" i="34"/>
  <c r="G577" i="34" s="1"/>
  <c r="F253" i="34"/>
  <c r="G359" i="34"/>
  <c r="G357" i="34"/>
  <c r="G360" i="34" s="1"/>
  <c r="F529" i="34"/>
  <c r="F562" i="34"/>
  <c r="F230" i="34"/>
  <c r="G255" i="34"/>
  <c r="G253" i="34"/>
  <c r="G251" i="34"/>
  <c r="G248" i="34"/>
  <c r="G246" i="34"/>
  <c r="G244" i="34"/>
  <c r="G242" i="34"/>
  <c r="F254" i="34"/>
  <c r="F12" i="34"/>
  <c r="F15" i="34" s="1"/>
  <c r="F19" i="34"/>
  <c r="F191" i="34"/>
  <c r="F193" i="34"/>
  <c r="F195" i="34"/>
  <c r="F197" i="34"/>
  <c r="F199" i="34"/>
  <c r="F201" i="34"/>
  <c r="F203" i="34"/>
  <c r="F205" i="34"/>
  <c r="F207" i="34"/>
  <c r="F209" i="34"/>
  <c r="F211" i="34"/>
  <c r="F220" i="34"/>
  <c r="F222" i="34"/>
  <c r="F224" i="34"/>
  <c r="F226" i="34"/>
  <c r="F229" i="34"/>
  <c r="F231" i="34"/>
  <c r="F243" i="34"/>
  <c r="G245" i="34"/>
  <c r="F248" i="34"/>
  <c r="F250" i="34"/>
  <c r="G252" i="34"/>
  <c r="G291" i="34"/>
  <c r="G299" i="34"/>
  <c r="G352" i="34"/>
  <c r="G350" i="34"/>
  <c r="G348" i="34"/>
  <c r="G346" i="34"/>
  <c r="G439" i="34"/>
  <c r="G437" i="34"/>
  <c r="G435" i="34"/>
  <c r="G433" i="34"/>
  <c r="G431" i="34"/>
  <c r="G429" i="34"/>
  <c r="G427" i="34"/>
  <c r="G425" i="34"/>
  <c r="G423" i="34"/>
  <c r="G421" i="34"/>
  <c r="G419" i="34"/>
  <c r="G417" i="34"/>
  <c r="F446" i="34"/>
  <c r="F449" i="34"/>
  <c r="G458" i="34"/>
  <c r="F468" i="34"/>
  <c r="F471" i="34"/>
  <c r="G480" i="34"/>
  <c r="F515" i="34"/>
  <c r="F518" i="34"/>
  <c r="G520" i="34"/>
  <c r="F523" i="34"/>
  <c r="F526" i="34"/>
  <c r="G528" i="34"/>
  <c r="F550" i="34"/>
  <c r="G554" i="34"/>
  <c r="G552" i="34"/>
  <c r="G550" i="34"/>
  <c r="G548" i="34"/>
  <c r="G546" i="34"/>
  <c r="G544" i="34"/>
  <c r="G542" i="34"/>
  <c r="G540" i="34"/>
  <c r="G538" i="34"/>
  <c r="F561" i="34"/>
  <c r="F564" i="34"/>
  <c r="G566" i="34"/>
  <c r="G575" i="34"/>
  <c r="G135" i="33"/>
  <c r="G133" i="33"/>
  <c r="G131" i="33"/>
  <c r="G128" i="33"/>
  <c r="G126" i="33"/>
  <c r="G124" i="33"/>
  <c r="G122" i="33"/>
  <c r="G120" i="33"/>
  <c r="G118" i="33"/>
  <c r="G116" i="33"/>
  <c r="G114" i="33"/>
  <c r="G112" i="33"/>
  <c r="G136" i="33"/>
  <c r="G132" i="33"/>
  <c r="G121" i="33"/>
  <c r="G113" i="33"/>
  <c r="G115" i="33"/>
  <c r="G134" i="33"/>
  <c r="G130" i="33"/>
  <c r="G125" i="33"/>
  <c r="G117" i="33"/>
  <c r="G127" i="33"/>
  <c r="G119" i="33"/>
  <c r="G123" i="33"/>
  <c r="G165" i="33"/>
  <c r="G166" i="33"/>
  <c r="G164" i="33"/>
  <c r="G167" i="33" s="1"/>
  <c r="G139" i="33"/>
  <c r="G143" i="33"/>
  <c r="F161" i="33"/>
  <c r="F159" i="33"/>
  <c r="F157" i="33"/>
  <c r="F154" i="33"/>
  <c r="F152" i="33"/>
  <c r="F150" i="33"/>
  <c r="F148" i="33"/>
  <c r="F146" i="33"/>
  <c r="F144" i="33"/>
  <c r="F142" i="33"/>
  <c r="F140" i="33"/>
  <c r="F138" i="33"/>
  <c r="F162" i="33"/>
  <c r="G161" i="33"/>
  <c r="G159" i="33"/>
  <c r="G157" i="33"/>
  <c r="G154" i="33"/>
  <c r="G152" i="33"/>
  <c r="G150" i="33"/>
  <c r="G148" i="33"/>
  <c r="G146" i="33"/>
  <c r="G144" i="33"/>
  <c r="G142" i="33"/>
  <c r="G140" i="33"/>
  <c r="G138" i="33"/>
  <c r="G162" i="33"/>
  <c r="G160" i="33"/>
  <c r="G158" i="33"/>
  <c r="G156" i="33"/>
  <c r="G153" i="33"/>
  <c r="G151" i="33"/>
  <c r="G149" i="33"/>
  <c r="G141" i="33"/>
  <c r="G145" i="33"/>
  <c r="F64" i="33"/>
  <c r="F60" i="33"/>
  <c r="F57" i="33"/>
  <c r="F53" i="33"/>
  <c r="F58" i="33" s="1"/>
  <c r="F63" i="33"/>
  <c r="F59" i="33"/>
  <c r="F56" i="33"/>
  <c r="F141" i="33"/>
  <c r="F145" i="33"/>
  <c r="F149" i="33"/>
  <c r="F156" i="33"/>
  <c r="F78" i="33"/>
  <c r="F80" i="33"/>
  <c r="F82" i="33"/>
  <c r="F101" i="33"/>
  <c r="F103" i="33"/>
  <c r="G78" i="33"/>
  <c r="G80" i="33"/>
  <c r="G82" i="33"/>
  <c r="G101" i="33"/>
  <c r="G103" i="33"/>
  <c r="F130" i="33"/>
  <c r="F132" i="33"/>
  <c r="F134" i="33"/>
  <c r="F182" i="33"/>
  <c r="F211" i="33"/>
  <c r="F440" i="34" l="1"/>
  <c r="G555" i="34"/>
  <c r="F305" i="34"/>
  <c r="F249" i="34"/>
  <c r="F353" i="34"/>
  <c r="G475" i="34"/>
  <c r="F555" i="34"/>
  <c r="F453" i="34"/>
  <c r="F214" i="34"/>
  <c r="G249" i="34"/>
  <c r="F577" i="34"/>
  <c r="F475" i="34"/>
  <c r="G440" i="34"/>
  <c r="F227" i="34"/>
  <c r="F570" i="34"/>
  <c r="G353" i="34"/>
  <c r="G305" i="34"/>
  <c r="F532" i="34"/>
  <c r="G532" i="34"/>
  <c r="G155" i="33"/>
  <c r="G129" i="33"/>
  <c r="F155" i="33"/>
</calcChain>
</file>

<file path=xl/sharedStrings.xml><?xml version="1.0" encoding="utf-8"?>
<sst xmlns="http://schemas.openxmlformats.org/spreadsheetml/2006/main" count="3526" uniqueCount="2281">
  <si>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</si>
  <si>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</si>
  <si>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</si>
  <si>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</si>
  <si>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</si>
  <si>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</si>
  <si>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</si>
  <si>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</si>
  <si>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</si>
  <si>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</si>
  <si>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</si>
  <si>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</si>
  <si>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</si>
  <si>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</si>
  <si>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</si>
  <si>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</si>
  <si>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</si>
  <si>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</si>
  <si>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</si>
  <si>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</si>
  <si>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</si>
  <si>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</si>
  <si>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</si>
  <si>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</si>
  <si>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</si>
  <si>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</si>
  <si>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</si>
  <si>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</si>
  <si>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</si>
  <si>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</si>
  <si>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</si>
  <si>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</si>
  <si>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</si>
  <si>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</si>
  <si>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</si>
  <si>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</si>
  <si>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</si>
  <si>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</si>
  <si>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</si>
  <si>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</si>
  <si>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</si>
  <si>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</si>
  <si>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</si>
  <si>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</si>
  <si>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</si>
  <si>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</si>
  <si>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</si>
  <si>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</si>
  <si>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</si>
  <si>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</si>
  <si>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</si>
  <si>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</si>
  <si>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</si>
  <si>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</si>
  <si>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</si>
  <si>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</si>
  <si>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</si>
  <si>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</si>
  <si>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</si>
  <si>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</si>
  <si>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</si>
  <si>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</si>
  <si>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</si>
  <si>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</si>
  <si>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</si>
  <si>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</si>
  <si>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</si>
  <si>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</si>
  <si>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</si>
  <si>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</si>
  <si>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</si>
  <si>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</si>
  <si>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</si>
  <si>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</si>
  <si>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</si>
  <si>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</si>
  <si>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</si>
  <si>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</si>
  <si>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</si>
  <si>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</si>
  <si>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</si>
  <si>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</si>
  <si>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</si>
  <si>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</si>
  <si>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</si>
  <si>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</si>
  <si>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</si>
  <si>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</si>
  <si>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</si>
  <si>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</si>
  <si>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</si>
  <si>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</si>
  <si>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</si>
  <si>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</si>
  <si>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</si>
  <si>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</si>
  <si>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</si>
  <si>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</si>
  <si>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</si>
  <si>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</si>
  <si>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</si>
  <si>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</si>
  <si>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</si>
  <si>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</si>
  <si>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</si>
  <si>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</si>
  <si>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</si>
  <si>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</si>
  <si>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</si>
  <si>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</si>
  <si>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</si>
  <si>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</si>
  <si>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</si>
  <si>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</si>
  <si>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</si>
  <si>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</si>
  <si>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</si>
  <si>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</si>
  <si>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</si>
  <si>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</si>
  <si>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</si>
  <si>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</si>
  <si>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</si>
  <si>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</si>
  <si>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</si>
  <si>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</si>
  <si>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</si>
  <si>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</si>
  <si>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</si>
  <si>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</si>
  <si>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</si>
  <si>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</si>
  <si>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</si>
  <si>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</si>
  <si>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</si>
  <si>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</si>
  <si>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</si>
  <si>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</si>
  <si>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</si>
  <si>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</si>
  <si>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</si>
  <si>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</si>
  <si>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</si>
  <si>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</si>
  <si>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</si>
  <si>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</si>
  <si>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</si>
  <si>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</si>
  <si>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</si>
  <si>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</si>
  <si>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</si>
  <si>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</si>
  <si>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</si>
  <si>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</si>
  <si>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</si>
  <si>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</si>
  <si>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</si>
  <si>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</si>
  <si>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</si>
  <si>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</si>
  <si>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</si>
  <si>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</si>
  <si>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</si>
  <si>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</si>
  <si>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</si>
  <si>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</si>
  <si>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</si>
  <si>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</si>
  <si>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</si>
  <si>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</si>
  <si>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</si>
  <si>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</si>
  <si>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</si>
  <si>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</si>
  <si>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</si>
  <si>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</si>
  <si>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</si>
  <si>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</si>
  <si>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</si>
  <si>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</si>
  <si>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</si>
  <si>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</si>
  <si>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</si>
  <si>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</si>
  <si>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</si>
  <si>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</si>
  <si>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</si>
  <si>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</si>
  <si>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</si>
  <si>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</si>
  <si>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</si>
  <si>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</si>
  <si>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</si>
  <si>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</si>
  <si>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</si>
  <si>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</si>
  <si>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</si>
  <si>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</si>
  <si>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</si>
  <si>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</si>
  <si>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</si>
  <si>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</si>
  <si>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</si>
  <si>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</si>
  <si>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</si>
  <si>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</si>
  <si>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</si>
  <si>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</si>
  <si>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</si>
  <si>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</si>
  <si>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</si>
  <si>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</si>
  <si>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</si>
  <si>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</si>
  <si>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</si>
  <si>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</si>
  <si>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</si>
  <si>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</si>
  <si>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</si>
  <si>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</si>
  <si>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</si>
  <si>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</si>
  <si>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</si>
  <si>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</si>
  <si>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</si>
  <si>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</si>
  <si>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</si>
  <si>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</si>
  <si>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</si>
  <si>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</si>
  <si>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</si>
  <si>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</si>
  <si>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</si>
  <si>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</si>
  <si>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</si>
  <si>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</si>
  <si>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</si>
  <si>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</si>
  <si>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</si>
  <si>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</si>
  <si>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</si>
  <si>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</si>
  <si>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</si>
  <si>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</si>
  <si>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</si>
  <si>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</si>
  <si>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</si>
  <si>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</si>
  <si>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</si>
  <si>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</si>
  <si>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</si>
  <si>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</si>
  <si>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</si>
  <si>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</si>
  <si>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</si>
  <si>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</si>
  <si>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</si>
  <si>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</si>
  <si>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</si>
  <si>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</si>
  <si>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</si>
  <si>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</si>
  <si>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</si>
  <si>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</si>
  <si>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</si>
  <si>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</si>
  <si>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</si>
  <si>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</si>
  <si>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</si>
  <si>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</si>
  <si>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</si>
  <si>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</si>
  <si>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</si>
  <si>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</si>
  <si>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</si>
  <si>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</si>
  <si>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</si>
  <si>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</si>
  <si>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</si>
  <si>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</si>
  <si>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</si>
  <si>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</si>
  <si>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</si>
  <si>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</si>
  <si>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</si>
  <si>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</si>
  <si>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</si>
  <si>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</si>
  <si>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</si>
  <si>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</si>
  <si>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</si>
  <si>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</si>
  <si>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</si>
  <si>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</si>
  <si>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</si>
  <si>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</si>
  <si>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</si>
  <si>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</si>
  <si>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</si>
  <si>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</si>
  <si>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</si>
  <si>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</si>
  <si>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</si>
  <si>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</si>
  <si>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</si>
  <si>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</si>
  <si>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</si>
  <si>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</si>
  <si>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</si>
  <si>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</si>
  <si>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</si>
  <si>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</si>
  <si>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</si>
  <si>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</si>
  <si>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</si>
  <si>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</si>
  <si>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</si>
  <si>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</si>
  <si>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</si>
  <si>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</si>
  <si>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</si>
  <si>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</si>
  <si>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</si>
  <si>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</si>
  <si>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</si>
  <si>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</si>
  <si>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</si>
  <si>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</si>
  <si>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</si>
  <si>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</si>
  <si>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</si>
  <si>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</si>
  <si>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</si>
  <si>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</si>
  <si>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</si>
  <si>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</si>
  <si>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</si>
  <si>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</si>
  <si>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</si>
  <si>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</si>
  <si>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</si>
  <si>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</si>
  <si>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</si>
  <si>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</si>
  <si>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</si>
  <si>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</si>
  <si>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</si>
  <si>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</si>
  <si>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</si>
  <si>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</si>
  <si>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</si>
  <si>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</si>
  <si>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</si>
  <si>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</si>
  <si>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</si>
  <si>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</si>
  <si>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</si>
  <si>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</si>
  <si>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</si>
  <si>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</si>
  <si>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</si>
  <si>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</si>
  <si>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</si>
  <si>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</si>
  <si>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</si>
  <si>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</si>
  <si>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</si>
  <si>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</si>
  <si>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</si>
  <si>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</si>
  <si>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</si>
  <si>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</si>
  <si>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</si>
  <si>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</si>
  <si>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</si>
  <si>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</si>
  <si>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</si>
  <si>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</si>
  <si>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</si>
  <si>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</si>
  <si>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</si>
  <si>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</si>
  <si>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</si>
  <si>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</si>
  <si>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</si>
  <si>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</si>
  <si>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</si>
  <si>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</si>
  <si>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</si>
  <si>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</si>
  <si>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</si>
  <si>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</si>
  <si>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</si>
  <si>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</si>
  <si>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</si>
  <si>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</si>
  <si>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</si>
  <si>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</si>
  <si>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</si>
  <si>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</si>
  <si>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</si>
  <si>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</si>
  <si>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</si>
  <si>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</si>
  <si>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</si>
  <si>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</si>
  <si>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</si>
  <si>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</si>
  <si>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</si>
  <si>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</si>
  <si>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</si>
  <si>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</si>
  <si>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</si>
  <si>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</si>
  <si>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</si>
  <si>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</si>
  <si>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</si>
  <si>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</si>
  <si>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</si>
  <si>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</si>
  <si>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</si>
  <si>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</si>
  <si>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</si>
  <si>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</si>
  <si>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</si>
  <si>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</si>
  <si>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</si>
  <si>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</si>
  <si>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</si>
  <si>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</si>
  <si>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</si>
  <si>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</si>
  <si>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</si>
  <si>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</si>
  <si>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</si>
  <si>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</si>
  <si>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</si>
  <si>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</si>
  <si>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</si>
  <si>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</si>
  <si>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</si>
  <si>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</si>
  <si>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</si>
  <si>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</si>
  <si>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</si>
  <si>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</si>
  <si>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</si>
  <si>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</si>
  <si>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</si>
  <si>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</si>
  <si>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</si>
  <si>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</si>
  <si>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</si>
  <si>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</si>
  <si>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</si>
  <si>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</si>
  <si>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</si>
  <si>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</si>
  <si>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</si>
  <si>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</si>
  <si>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</si>
  <si>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</si>
  <si>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</si>
  <si>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</si>
  <si>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</si>
  <si>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</si>
  <si>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</si>
  <si>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</si>
  <si>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</si>
  <si>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</si>
  <si>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</si>
  <si>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</si>
  <si>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</si>
  <si>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</si>
  <si>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</si>
  <si>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</si>
  <si>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</si>
  <si>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</si>
  <si>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</si>
  <si>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</si>
  <si>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</si>
  <si>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</si>
  <si>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</si>
  <si>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</si>
  <si>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</si>
  <si>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</si>
  <si>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</si>
  <si>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</si>
  <si>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</si>
  <si>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</si>
  <si>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</si>
  <si>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</si>
  <si>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</si>
  <si>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</si>
  <si>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</si>
  <si>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</si>
  <si>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</si>
  <si>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</si>
  <si>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</si>
  <si>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</si>
  <si>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</si>
  <si>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</si>
  <si>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</si>
  <si>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</si>
  <si>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</si>
  <si>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</si>
  <si>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</si>
  <si>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</si>
  <si>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</si>
  <si>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</si>
  <si>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</si>
  <si>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</si>
  <si>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</si>
  <si>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</si>
  <si>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</si>
  <si>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</si>
  <si>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</si>
  <si>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</si>
  <si>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</si>
  <si>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</si>
  <si>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</si>
  <si>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</si>
  <si>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</si>
  <si>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</si>
  <si>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</si>
  <si>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</si>
  <si>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</si>
  <si>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</si>
  <si>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</si>
  <si>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</si>
  <si>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</si>
  <si>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</si>
  <si>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</si>
  <si>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</si>
  <si>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</si>
  <si>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</si>
  <si>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</si>
  <si>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</si>
  <si>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</si>
  <si>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</si>
  <si>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</si>
  <si>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</si>
  <si>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</si>
  <si>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</si>
  <si>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</si>
  <si>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</si>
  <si>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</si>
  <si>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</si>
  <si>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</si>
  <si>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</si>
  <si>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</si>
  <si>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</si>
  <si>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</si>
  <si>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</si>
  <si>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</si>
  <si>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</si>
  <si>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</si>
  <si>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</si>
  <si>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</si>
  <si>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</si>
  <si>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</si>
  <si>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</si>
  <si>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</si>
  <si>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</si>
  <si>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</si>
  <si>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</si>
  <si>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</si>
  <si>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</si>
  <si>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</si>
  <si>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</si>
  <si>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</si>
  <si>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</si>
  <si>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</si>
  <si>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</si>
  <si>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</si>
  <si>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</si>
  <si>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</si>
  <si>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</si>
  <si>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</si>
  <si>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</si>
  <si>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</si>
  <si>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</si>
  <si>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</si>
  <si>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</si>
  <si>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</si>
  <si>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</si>
  <si>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</si>
  <si>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</si>
  <si>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</si>
  <si>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</si>
  <si>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</si>
  <si>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</si>
  <si>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</si>
  <si>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</si>
  <si>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</si>
  <si>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</si>
  <si>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</si>
  <si>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</si>
  <si>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</si>
  <si>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</si>
  <si>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</si>
  <si>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</si>
  <si>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</si>
  <si>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</si>
  <si>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</si>
  <si>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</si>
  <si>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</si>
  <si>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</si>
  <si>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</si>
  <si>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</si>
  <si>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</si>
  <si>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</si>
  <si>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</si>
  <si>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</si>
  <si>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</si>
  <si>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</si>
  <si>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</si>
  <si>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</si>
  <si>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</si>
  <si>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</si>
  <si>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</si>
  <si>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</si>
  <si>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</si>
  <si>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</si>
  <si>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</si>
  <si>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</si>
  <si>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</si>
  <si>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</si>
  <si>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</si>
  <si>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</si>
  <si>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</si>
  <si>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</si>
  <si>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</si>
  <si>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</si>
  <si>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</si>
  <si>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</si>
  <si>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</si>
  <si>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</si>
  <si>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</si>
  <si>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</si>
  <si>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</si>
  <si>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</si>
  <si>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</si>
  <si>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</si>
  <si>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</si>
  <si>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</si>
  <si>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</si>
  <si>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</si>
  <si>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</si>
  <si>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</si>
  <si>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</si>
  <si>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</si>
  <si>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</si>
  <si>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</si>
  <si>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</si>
  <si>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</si>
  <si>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</si>
  <si>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</si>
  <si>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</si>
  <si>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</si>
  <si>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</si>
  <si>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</si>
  <si>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</si>
  <si>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</si>
  <si>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</si>
  <si>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</si>
  <si>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</si>
  <si>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</si>
  <si>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</si>
  <si>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</si>
  <si>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</si>
  <si>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</si>
  <si>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</si>
  <si>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</si>
  <si>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</si>
  <si>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</si>
  <si>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</si>
  <si>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</si>
  <si>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</si>
  <si>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</si>
  <si>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</si>
  <si>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</si>
  <si>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</si>
  <si>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</si>
  <si>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</si>
  <si>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</si>
  <si>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</si>
  <si>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</si>
  <si>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</si>
  <si>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</si>
  <si>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</si>
  <si>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</si>
  <si>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</si>
  <si>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</si>
  <si>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</si>
  <si>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</si>
  <si>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</si>
  <si>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</si>
  <si>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</si>
  <si>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</si>
  <si>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</si>
  <si>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</si>
  <si>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</si>
  <si>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</si>
  <si>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</si>
  <si>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</si>
  <si>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</si>
  <si>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</si>
  <si>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</si>
  <si>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</si>
  <si>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</si>
  <si>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</si>
  <si>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</si>
  <si>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</si>
  <si>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</si>
  <si>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</si>
  <si>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</si>
  <si>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</si>
  <si>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</si>
  <si>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</si>
  <si>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</si>
  <si>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</si>
  <si>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</si>
  <si>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</si>
  <si>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</si>
  <si>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</si>
  <si>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</si>
  <si>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</si>
  <si>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</si>
  <si>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</si>
  <si>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</si>
  <si>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</si>
  <si>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</si>
  <si>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</si>
  <si>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</si>
  <si>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</si>
  <si>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</si>
  <si>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</si>
  <si>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</si>
  <si>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</si>
  <si>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</si>
  <si>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</si>
  <si>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</si>
  <si>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</si>
  <si>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</si>
  <si>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</si>
  <si>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</si>
  <si>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</si>
  <si>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</si>
  <si>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</si>
  <si>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</si>
  <si>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</si>
  <si>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</si>
  <si>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</si>
  <si>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</si>
  <si>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</si>
  <si>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</si>
  <si>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</si>
  <si>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</si>
  <si>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</si>
  <si>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</si>
  <si>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</si>
  <si>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</si>
  <si>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</si>
  <si>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</si>
  <si>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</si>
  <si>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</si>
  <si>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</si>
  <si>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</si>
  <si>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</si>
  <si>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</si>
  <si>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</si>
  <si>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</si>
  <si>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</si>
  <si>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</si>
  <si>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</si>
  <si>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</si>
  <si>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</si>
  <si>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</si>
  <si>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</si>
  <si>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</si>
  <si>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</si>
  <si>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</si>
  <si>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</si>
  <si>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</si>
  <si>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</si>
  <si>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</si>
  <si>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</si>
  <si>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</si>
  <si>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</si>
  <si>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</si>
  <si>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</si>
  <si>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</si>
  <si>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</si>
  <si>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</si>
  <si>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</si>
  <si>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</si>
  <si>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</si>
  <si>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</si>
  <si>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</si>
  <si>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</si>
  <si>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</si>
  <si>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</si>
  <si>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</si>
  <si>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</si>
  <si>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</si>
  <si>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</si>
  <si>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</si>
  <si>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</si>
  <si>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</si>
  <si>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</si>
  <si>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</si>
  <si>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</si>
  <si>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</si>
  <si>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</si>
  <si>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</si>
  <si>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</si>
  <si>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</si>
  <si>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</si>
  <si>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</si>
  <si>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</si>
  <si>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</si>
  <si>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</si>
  <si>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</si>
  <si>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</si>
  <si>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</si>
  <si>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</si>
  <si>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</si>
  <si>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</si>
  <si>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</si>
  <si>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</si>
  <si>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</si>
  <si>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</si>
  <si>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</si>
  <si>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</si>
  <si>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</si>
  <si>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</si>
  <si>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</si>
  <si>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</si>
  <si>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</si>
  <si>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</si>
  <si>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</si>
  <si>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</si>
  <si>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</si>
  <si>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</si>
  <si>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</si>
  <si>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</si>
  <si>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</si>
  <si>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</si>
  <si>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</si>
  <si>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</si>
  <si>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</si>
  <si>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</si>
  <si>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</si>
  <si>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</si>
  <si>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Residential Mortgage Pandbrieven Programme</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</si>
  <si>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</si>
  <si>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</si>
  <si>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</si>
  <si>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</si>
  <si>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</si>
  <si>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</si>
  <si>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</si>
  <si>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</si>
  <si>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</si>
  <si>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</si>
  <si>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</si>
  <si>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</si>
  <si>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</si>
  <si>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</si>
  <si>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</si>
  <si>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</si>
  <si>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</si>
  <si>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</si>
  <si>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</si>
  <si>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</si>
  <si>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</si>
  <si>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</si>
  <si>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</si>
  <si>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</si>
  <si>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</si>
  <si>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</si>
  <si>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</si>
  <si>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</si>
  <si>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</si>
  <si>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</si>
  <si>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</si>
  <si>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</si>
  <si>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</si>
  <si>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</si>
  <si>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</si>
  <si>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</si>
  <si>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</si>
  <si>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</si>
  <si>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</si>
  <si>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</si>
  <si>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</si>
  <si>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</si>
  <si>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</si>
  <si>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BD@138090</t>
  </si>
  <si>
    <t>BE0002274430</t>
  </si>
  <si>
    <t>BD@150169</t>
  </si>
  <si>
    <t>BE0002586643</t>
  </si>
  <si>
    <t>BD@153515</t>
  </si>
  <si>
    <t>BE0002614924</t>
  </si>
  <si>
    <t>Extended Maturity Date</t>
  </si>
  <si>
    <t>24/10/2024</t>
  </si>
  <si>
    <t>23/09/2025</t>
  </si>
  <si>
    <t>22/03/2029</t>
  </si>
  <si>
    <t>04/10/2026</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</si>
  <si>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</si>
  <si>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</si>
  <si>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</si>
  <si>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</si>
  <si>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</si>
  <si>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</si>
  <si>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</si>
  <si>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</si>
  <si>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</si>
  <si>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</si>
  <si>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</si>
  <si>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</si>
  <si>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</si>
  <si>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</si>
  <si>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</si>
  <si>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</si>
  <si>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</si>
  <si>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</si>
  <si>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</si>
  <si>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</si>
  <si>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</si>
  <si>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</si>
  <si>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</si>
  <si>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</si>
  <si>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</si>
  <si>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</si>
  <si>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</si>
  <si>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</si>
  <si>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</si>
  <si>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</si>
  <si>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</si>
  <si>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</si>
  <si>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</si>
  <si>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</si>
  <si>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</si>
  <si>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</si>
  <si>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</si>
  <si>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</si>
  <si>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</si>
  <si>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</si>
  <si>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</si>
  <si>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</si>
  <si>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</si>
  <si>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</si>
  <si>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</si>
  <si>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</si>
  <si>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</si>
  <si>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</si>
  <si>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</si>
  <si>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</si>
  <si>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</si>
  <si>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</si>
  <si>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</si>
  <si>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</si>
  <si>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</si>
  <si>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</si>
  <si>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</si>
  <si>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</si>
  <si>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</si>
  <si>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</si>
  <si>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</si>
  <si>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</si>
  <si>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</si>
  <si>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</si>
  <si>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</si>
  <si>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</si>
  <si>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</si>
  <si>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</si>
  <si>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</si>
  <si>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</si>
  <si>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</si>
  <si>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</si>
  <si>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</si>
  <si>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</si>
  <si>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</si>
  <si>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</si>
  <si>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</si>
  <si>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</si>
  <si>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</si>
  <si>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</si>
  <si>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</si>
  <si>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</si>
  <si>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</si>
  <si>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</si>
  <si>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</si>
  <si>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</si>
  <si>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</si>
  <si>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</si>
  <si>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</si>
  <si>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</si>
  <si>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</si>
  <si>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</si>
  <si>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</si>
  <si>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</si>
  <si>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</si>
  <si>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</si>
  <si>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</si>
  <si>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</si>
  <si>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</si>
  <si>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</si>
  <si>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</si>
  <si>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</si>
  <si>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</si>
  <si>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</si>
  <si>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</si>
  <si>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</si>
  <si>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BE0000308172</t>
  </si>
  <si>
    <t>BE0000337460</t>
  </si>
  <si>
    <t>BE0000345547</t>
  </si>
  <si>
    <t>Issuer Name(Liquid_Bonds_CB_DATASOURCE)</t>
  </si>
  <si>
    <t>Kingdom of Belgium</t>
  </si>
  <si>
    <t>Series(Liquid_Bonds_CB_DATASOURCE)</t>
  </si>
  <si>
    <t>BGB 4 28MAR2022 48</t>
  </si>
  <si>
    <t>BGB  1  22JUN2026  77</t>
  </si>
  <si>
    <t>BGB 0,8 22JUN2028 85</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</si>
  <si>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</si>
  <si>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</si>
  <si>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</si>
  <si>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</si>
  <si>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</si>
  <si>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</si>
  <si>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</si>
  <si>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</si>
  <si>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</si>
  <si>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</si>
  <si>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</si>
  <si>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</si>
  <si>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</si>
  <si>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</si>
  <si>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</si>
  <si>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</si>
  <si>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</si>
  <si>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</si>
  <si>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</si>
  <si>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</si>
  <si>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</si>
  <si>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</si>
  <si>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</si>
  <si>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</si>
  <si>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</si>
  <si>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</si>
  <si>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</si>
  <si>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</si>
  <si>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</si>
  <si>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</si>
  <si>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</si>
  <si>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</si>
  <si>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</si>
  <si>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</si>
  <si>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</si>
  <si>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</si>
  <si>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</si>
  <si>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</si>
  <si>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</si>
  <si>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</si>
  <si>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</si>
  <si>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</si>
  <si>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</si>
  <si>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</si>
  <si>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</si>
  <si>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</si>
  <si>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</si>
  <si>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</si>
  <si>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</si>
  <si>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</si>
  <si>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&lt;0</t>
  </si>
  <si>
    <t>&gt;22 and &lt;=23</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</si>
  <si>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</si>
  <si>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</si>
  <si>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</si>
  <si>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</si>
  <si>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</si>
  <si>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</si>
  <si>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</si>
  <si>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</si>
  <si>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</si>
  <si>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</si>
  <si>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</si>
  <si>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</si>
  <si>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</si>
  <si>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</si>
  <si>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</si>
  <si>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</si>
  <si>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</si>
  <si>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</si>
  <si>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</si>
  <si>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</si>
  <si>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</si>
  <si>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</si>
  <si>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</si>
  <si>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</si>
  <si>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</si>
  <si>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</si>
  <si>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</si>
  <si>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</si>
  <si>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</si>
  <si>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</si>
  <si>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</si>
  <si>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</si>
  <si>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2021</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</si>
  <si>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</si>
  <si>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</si>
  <si>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</si>
  <si>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</si>
  <si>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</si>
  <si>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</si>
  <si>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</si>
  <si>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</si>
  <si>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</si>
  <si>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</si>
  <si>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</si>
  <si>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</si>
  <si>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</si>
  <si>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</si>
  <si>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</si>
  <si>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</si>
  <si>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</si>
  <si>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</si>
  <si>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</si>
  <si>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</si>
  <si>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</si>
  <si>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</si>
  <si>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</si>
  <si>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</si>
  <si>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</si>
  <si>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</si>
  <si>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</si>
  <si>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</si>
  <si>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</si>
  <si>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</si>
  <si>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</si>
  <si>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</si>
  <si>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</si>
  <si>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</si>
  <si>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</si>
  <si>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</si>
  <si>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</si>
  <si>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</si>
  <si>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</si>
  <si>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</si>
  <si>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</si>
  <si>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</si>
  <si>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</si>
  <si>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</si>
  <si>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</si>
  <si>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</si>
  <si>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</si>
  <si>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</si>
  <si>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</si>
  <si>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</si>
  <si>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</si>
  <si>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</si>
  <si>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&gt; 90 Days</t>
  </si>
  <si>
    <t>Cover Pool Performance</t>
  </si>
  <si>
    <t xml:space="preserve">1. Delinquencies (at cut-off date)
</t>
  </si>
  <si>
    <t>Performing</t>
  </si>
  <si>
    <t>60 - 90 Days</t>
  </si>
  <si>
    <t>Amortisation</t>
  </si>
  <si>
    <t>TIME</t>
  </si>
  <si>
    <t>LIABILITIES</t>
  </si>
  <si>
    <t>COVER LOAN ASSETS</t>
  </si>
  <si>
    <t>Cutt-off</t>
  </si>
  <si>
    <t>Maturity</t>
  </si>
  <si>
    <t>Month</t>
  </si>
  <si>
    <t>Days</t>
  </si>
  <si>
    <t>Covered bonds</t>
  </si>
  <si>
    <t>CPR 0%</t>
  </si>
  <si>
    <t>CPR 2%</t>
  </si>
  <si>
    <t>CPR 5%</t>
  </si>
  <si>
    <t>CPR 10%</t>
  </si>
  <si>
    <t>1/07/2021</t>
  </si>
  <si>
    <t>1/08/2021</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</si>
  <si>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</si>
  <si>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</si>
  <si>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</si>
  <si>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</si>
  <si>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</si>
  <si>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</si>
  <si>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</si>
  <si>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</si>
  <si>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</si>
  <si>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</si>
  <si>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</si>
  <si>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</si>
  <si>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</si>
  <si>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</si>
  <si>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</si>
  <si>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</si>
  <si>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</si>
  <si>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</si>
  <si>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</si>
  <si>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</si>
  <si>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</si>
  <si>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</si>
  <si>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</si>
  <si>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</si>
  <si>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</si>
  <si>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</si>
  <si>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</si>
  <si>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</si>
  <si>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</si>
  <si>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</si>
  <si>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</si>
  <si>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</si>
  <si>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</si>
  <si>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</si>
  <si>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</si>
  <si>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</si>
  <si>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</si>
  <si>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</si>
  <si>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</si>
  <si>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</si>
  <si>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</si>
  <si>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</si>
  <si>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</si>
  <si>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</si>
  <si>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</si>
  <si>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</si>
  <si>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</si>
  <si>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</si>
  <si>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</si>
  <si>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</si>
  <si>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</si>
  <si>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</si>
  <si>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</si>
  <si>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</si>
  <si>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</si>
  <si>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</si>
  <si>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</si>
  <si>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</si>
  <si>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</si>
  <si>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</si>
  <si>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</si>
  <si>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</si>
  <si>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</si>
  <si>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</si>
  <si>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</si>
  <si>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</si>
  <si>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</si>
  <si>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</si>
  <si>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</si>
  <si>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</si>
  <si>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</si>
  <si>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</si>
  <si>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</si>
  <si>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</si>
  <si>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</si>
  <si>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</si>
  <si>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</si>
  <si>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</si>
  <si>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</si>
  <si>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</si>
  <si>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</si>
  <si>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</si>
  <si>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</si>
  <si>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</si>
  <si>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</si>
  <si>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</si>
  <si>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</si>
  <si>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</si>
  <si>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</si>
  <si>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</si>
  <si>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</si>
  <si>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</si>
  <si>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</si>
  <si>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</si>
  <si>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</si>
  <si>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</si>
  <si>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</si>
  <si>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</si>
  <si>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</si>
  <si>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</si>
  <si>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</si>
  <si>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</si>
  <si>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</si>
  <si>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</si>
  <si>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</si>
  <si>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</si>
  <si>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</si>
  <si>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</si>
  <si>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</si>
  <si>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</si>
  <si>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</si>
  <si>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</si>
  <si>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</si>
  <si>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</si>
  <si>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</si>
  <si>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</si>
  <si>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</si>
  <si>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</si>
  <si>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</si>
  <si>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</si>
  <si>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</si>
  <si>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</si>
  <si>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</si>
  <si>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</si>
  <si>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</si>
  <si>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</si>
  <si>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</si>
  <si>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</si>
  <si>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</si>
  <si>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</si>
  <si>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</si>
  <si>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</si>
  <si>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</si>
  <si>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</si>
  <si>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</si>
  <si>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</si>
  <si>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</si>
  <si>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</si>
  <si>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</si>
  <si>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</si>
  <si>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</si>
  <si>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</si>
  <si>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</si>
  <si>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</si>
  <si>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</si>
  <si>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</si>
  <si>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</si>
  <si>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</si>
  <si>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</si>
  <si>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</si>
  <si>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</si>
  <si>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</si>
  <si>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</si>
  <si>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</si>
  <si>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</si>
  <si>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</si>
  <si>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</si>
  <si>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</si>
  <si>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</si>
  <si>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</si>
  <si>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</si>
  <si>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</si>
  <si>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</si>
  <si>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</si>
  <si>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</si>
  <si>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</si>
  <si>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</si>
  <si>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</si>
  <si>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</si>
  <si>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</si>
  <si>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</si>
  <si>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</si>
  <si>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</si>
  <si>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</si>
  <si>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</si>
  <si>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</si>
  <si>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</si>
  <si>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</si>
  <si>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</si>
  <si>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</si>
  <si>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</si>
  <si>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</si>
  <si>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</si>
  <si>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</si>
  <si>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</si>
  <si>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</si>
  <si>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</si>
  <si>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</si>
  <si>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</si>
  <si>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</si>
  <si>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</si>
  <si>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</si>
  <si>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</si>
  <si>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</si>
  <si>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</si>
  <si>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</si>
  <si>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</si>
  <si>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</si>
  <si>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</si>
  <si>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</si>
  <si>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</si>
  <si>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</si>
  <si>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</si>
  <si>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</si>
  <si>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</si>
  <si>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</si>
  <si>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</si>
  <si>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</si>
  <si>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</si>
  <si>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</si>
  <si>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</si>
  <si>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</si>
  <si>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</si>
  <si>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</si>
  <si>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</si>
  <si>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</si>
  <si>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</si>
  <si>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</si>
  <si>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</si>
  <si>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</si>
  <si>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</si>
  <si>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</si>
  <si>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</si>
  <si>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</si>
  <si>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</si>
  <si>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</si>
  <si>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</si>
  <si>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</si>
  <si>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</si>
  <si>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</si>
  <si>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</si>
  <si>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</si>
  <si>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</si>
  <si>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</si>
  <si>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</si>
  <si>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</si>
  <si>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</si>
  <si>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</si>
  <si>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</si>
  <si>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</si>
  <si>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</si>
  <si>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</si>
  <si>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</si>
  <si>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</si>
  <si>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</si>
  <si>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</si>
  <si>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</si>
  <si>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</si>
  <si>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</si>
  <si>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</si>
  <si>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</si>
  <si>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</si>
  <si>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</si>
  <si>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</si>
  <si>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</si>
  <si>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</si>
  <si>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</si>
  <si>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</si>
  <si>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</si>
  <si>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</si>
  <si>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</si>
  <si>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</si>
  <si>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</si>
  <si>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</si>
  <si>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</si>
  <si>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</si>
  <si>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</si>
  <si>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</si>
  <si>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</si>
  <si>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</si>
  <si>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</si>
  <si>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</si>
  <si>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</si>
  <si>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</si>
  <si>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</si>
  <si>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</si>
  <si>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</si>
  <si>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</si>
  <si>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</si>
  <si>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</si>
  <si>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</si>
  <si>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</si>
  <si>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</si>
  <si>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</si>
  <si>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</si>
  <si>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</si>
  <si>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</si>
  <si>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</si>
  <si>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</si>
  <si>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</si>
  <si>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</si>
  <si>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</si>
  <si>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</si>
  <si>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</si>
  <si>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</si>
  <si>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</si>
  <si>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</si>
  <si>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</si>
  <si>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</si>
  <si>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</si>
  <si>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</si>
  <si>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</si>
  <si>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</si>
  <si>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</si>
  <si>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</si>
  <si>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</si>
  <si>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</si>
  <si>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</si>
  <si>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</si>
  <si>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</si>
  <si>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</si>
  <si>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</si>
  <si>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</si>
  <si>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</si>
  <si>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</si>
  <si>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</si>
  <si>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</si>
  <si>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</si>
  <si>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</si>
  <si>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</si>
  <si>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</si>
  <si>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</si>
  <si>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</si>
  <si>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</si>
  <si>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</si>
  <si>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</si>
  <si>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</si>
  <si>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</si>
  <si>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</si>
  <si>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</si>
  <si>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</si>
  <si>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</si>
  <si>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</si>
  <si>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</si>
  <si>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</si>
  <si>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</si>
  <si>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</si>
  <si>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</si>
  <si>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</si>
  <si>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</si>
  <si>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</si>
  <si>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</si>
  <si>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</si>
  <si>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</si>
  <si>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</si>
  <si>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</si>
  <si>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</si>
  <si>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</si>
  <si>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</si>
  <si>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</si>
  <si>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</si>
  <si>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</si>
  <si>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1/01/2051</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</si>
  <si>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</si>
  <si>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</si>
  <si>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</si>
  <si>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</si>
  <si>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</si>
  <si>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</si>
  <si>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</si>
  <si>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</si>
  <si>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</si>
  <si>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</si>
  <si>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</si>
  <si>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</si>
  <si>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</si>
  <si>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</si>
  <si>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</si>
  <si>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</si>
  <si>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</si>
  <si>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</si>
  <si>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</si>
  <si>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</si>
  <si>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</si>
  <si>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</si>
  <si>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</si>
  <si>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</si>
  <si>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</si>
  <si>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</si>
  <si>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</si>
  <si>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</si>
  <si>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</si>
  <si>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</si>
  <si>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</si>
  <si>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</si>
  <si>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</si>
  <si>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</si>
  <si>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</si>
  <si>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</si>
  <si>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</si>
  <si>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</si>
  <si>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</si>
  <si>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</si>
  <si>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</si>
  <si>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</si>
  <si>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</si>
  <si>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</si>
  <si>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</si>
  <si>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</si>
  <si>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</si>
  <si>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</si>
  <si>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</si>
  <si>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</si>
  <si>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</si>
  <si>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</si>
  <si>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</si>
  <si>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</si>
  <si>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</si>
  <si>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</si>
  <si>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</si>
  <si>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</si>
  <si>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</si>
  <si>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</si>
  <si>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</si>
  <si>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</si>
  <si>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</si>
  <si>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</si>
  <si>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</si>
  <si>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</si>
  <si>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</si>
  <si>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</si>
  <si>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</si>
  <si>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</si>
  <si>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</si>
  <si>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</si>
  <si>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</si>
  <si>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</si>
  <si>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</si>
  <si>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</si>
  <si>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</si>
  <si>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</si>
  <si>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</si>
  <si>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</si>
  <si>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</si>
  <si>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</si>
  <si>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</si>
  <si>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</si>
  <si>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</si>
  <si>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</si>
  <si>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</si>
  <si>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</si>
  <si>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</si>
  <si>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</si>
  <si>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</si>
  <si>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</si>
  <si>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</si>
  <si>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</si>
  <si>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</si>
  <si>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</si>
  <si>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</si>
  <si>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</si>
  <si>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</si>
  <si>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</si>
  <si>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</si>
  <si>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</si>
  <si>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</si>
  <si>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</si>
  <si>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</si>
  <si>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</si>
  <si>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</si>
  <si>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</si>
  <si>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</si>
  <si>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</si>
  <si>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</si>
  <si>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</si>
  <si>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</si>
  <si>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</si>
  <si>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</si>
  <si>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</si>
  <si>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</si>
  <si>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</si>
  <si>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</si>
  <si>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</si>
  <si>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</si>
  <si>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</si>
  <si>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</si>
  <si>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</si>
  <si>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</si>
  <si>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</si>
  <si>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</si>
  <si>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</si>
  <si>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</si>
  <si>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</si>
  <si>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</si>
  <si>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</si>
  <si>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</si>
  <si>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</si>
  <si>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</si>
  <si>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</si>
  <si>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</si>
  <si>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</si>
  <si>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</si>
  <si>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</si>
  <si>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</si>
  <si>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</si>
  <si>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</si>
  <si>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</si>
  <si>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</si>
  <si>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</si>
  <si>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</si>
  <si>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</si>
  <si>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</si>
  <si>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</si>
  <si>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</si>
  <si>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</si>
  <si>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</si>
  <si>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</si>
  <si>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</si>
  <si>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</si>
  <si>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</si>
  <si>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</si>
  <si>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</si>
  <si>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</si>
  <si>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</si>
  <si>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</si>
  <si>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</si>
  <si>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</si>
  <si>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</si>
  <si>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</si>
  <si>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</si>
  <si>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</si>
  <si>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</si>
  <si>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30/6/2021</t>
  </si>
  <si>
    <t>Cut-off Date: 30/6/2021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</si>
  <si>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</si>
  <si>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</si>
  <si>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</si>
  <si>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</si>
  <si>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</si>
  <si>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</si>
  <si>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</si>
  <si>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</si>
  <si>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</si>
  <si>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</si>
  <si>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</si>
  <si>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</si>
  <si>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</si>
  <si>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</si>
  <si>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</si>
  <si>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</si>
  <si>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</si>
  <si>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</si>
  <si>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</si>
  <si>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</si>
  <si>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</si>
  <si>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</si>
  <si>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</si>
  <si>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</si>
  <si>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</si>
  <si>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</si>
  <si>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</si>
  <si>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</si>
  <si>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</si>
  <si>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</si>
  <si>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</si>
  <si>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</si>
  <si>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</si>
  <si>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</si>
  <si>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</si>
  <si>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</si>
  <si>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</si>
  <si>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</si>
  <si>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</si>
  <si>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</si>
  <si>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</si>
  <si>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</si>
  <si>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</si>
  <si>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</si>
  <si>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</si>
  <si>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</si>
  <si>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</si>
  <si>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</si>
  <si>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</si>
  <si>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</si>
  <si>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</si>
  <si>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</si>
  <si>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</si>
  <si>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</si>
  <si>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</si>
  <si>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</si>
  <si>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</si>
  <si>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</si>
  <si>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</si>
  <si>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</si>
  <si>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</si>
  <si>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</si>
  <si>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</si>
  <si>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</si>
  <si>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</si>
  <si>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</si>
  <si>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</si>
  <si>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</si>
  <si>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</si>
  <si>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</si>
  <si>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</si>
  <si>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</si>
  <si>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</si>
  <si>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</si>
  <si>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</si>
  <si>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</si>
  <si>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</si>
  <si>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</si>
  <si>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</si>
  <si>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</si>
  <si>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</si>
  <si>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</si>
  <si>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</si>
  <si>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</si>
  <si>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</si>
  <si>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</si>
  <si>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</si>
  <si>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</si>
  <si>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</si>
  <si>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</si>
  <si>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</si>
  <si>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</si>
  <si>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</si>
  <si>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</si>
  <si>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</si>
  <si>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</si>
  <si>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</si>
  <si>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</si>
  <si>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</si>
  <si>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</si>
  <si>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</si>
  <si>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</si>
  <si>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</si>
  <si>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</si>
  <si>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</si>
  <si>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</si>
  <si>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</si>
  <si>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</si>
  <si>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</si>
  <si>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</si>
  <si>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</si>
  <si>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</si>
  <si>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</si>
  <si>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</si>
  <si>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</si>
  <si>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</si>
  <si>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</si>
  <si>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</si>
  <si>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</si>
  <si>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</si>
  <si>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</si>
  <si>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</si>
  <si>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</si>
  <si>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</si>
  <si>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</si>
  <si>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</si>
  <si>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</si>
  <si>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</si>
  <si>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</si>
  <si>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</si>
  <si>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</si>
  <si>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</si>
  <si>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</si>
  <si>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</si>
  <si>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</si>
  <si>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</si>
  <si>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</si>
  <si>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</si>
  <si>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</si>
  <si>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</si>
  <si>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</si>
  <si>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</si>
  <si>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</si>
  <si>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</si>
  <si>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</si>
  <si>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</si>
  <si>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</si>
  <si>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</si>
  <si>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</si>
  <si>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</si>
  <si>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</si>
  <si>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</si>
  <si>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</si>
  <si>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</si>
  <si>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</si>
  <si>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</si>
  <si>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</si>
  <si>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</si>
  <si>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</si>
  <si>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</si>
  <si>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</si>
  <si>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</si>
  <si>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</si>
  <si>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</si>
  <si>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</si>
  <si>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</si>
  <si>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</si>
  <si>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</si>
  <si>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</si>
  <si>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</si>
  <si>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</si>
  <si>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</si>
  <si>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</si>
  <si>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</si>
  <si>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</si>
  <si>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</si>
  <si>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</si>
  <si>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</si>
  <si>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</si>
  <si>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</si>
  <si>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</si>
  <si>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</si>
  <si>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</si>
  <si>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</si>
  <si>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</si>
  <si>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</si>
  <si>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</si>
  <si>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</si>
  <si>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</si>
  <si>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</si>
  <si>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</si>
  <si>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</si>
  <si>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</si>
  <si>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</si>
  <si>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</si>
  <si>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</si>
  <si>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</si>
  <si>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</si>
  <si>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</si>
  <si>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</si>
  <si>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</si>
  <si>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</si>
  <si>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</si>
  <si>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</si>
  <si>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</si>
  <si>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</si>
  <si>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</si>
  <si>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</si>
  <si>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</si>
  <si>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</si>
  <si>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</si>
  <si>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</si>
  <si>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</si>
  <si>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</si>
  <si>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</si>
  <si>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</si>
  <si>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</si>
  <si>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</si>
  <si>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</si>
  <si>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</si>
  <si>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</si>
  <si>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</si>
  <si>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</si>
  <si>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</si>
  <si>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</si>
  <si>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</si>
  <si>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</si>
  <si>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</si>
  <si>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</si>
  <si>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</si>
  <si>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</si>
  <si>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</si>
  <si>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</si>
  <si>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</si>
  <si>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</si>
  <si>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</si>
  <si>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</si>
  <si>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</si>
  <si>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</si>
  <si>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</si>
  <si>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</si>
  <si>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</si>
  <si>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</si>
  <si>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</si>
  <si>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</si>
  <si>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</si>
  <si>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</si>
  <si>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</si>
  <si>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</si>
  <si>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</si>
  <si>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</si>
  <si>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</si>
  <si>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</si>
  <si>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</si>
  <si>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</si>
  <si>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</si>
  <si>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</si>
  <si>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</si>
  <si>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</si>
  <si>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</si>
  <si>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</si>
  <si>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</si>
  <si>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</si>
  <si>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</si>
  <si>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</si>
  <si>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</si>
  <si>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</si>
  <si>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</si>
  <si>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</si>
  <si>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</si>
  <si>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</si>
  <si>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</si>
  <si>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</si>
  <si>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</si>
  <si>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</si>
  <si>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</si>
  <si>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</si>
  <si>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</si>
  <si>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</si>
  <si>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</si>
  <si>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</si>
  <si>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</si>
  <si>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</si>
  <si>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</si>
  <si>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</si>
  <si>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</si>
  <si>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</si>
  <si>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</si>
  <si>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</si>
  <si>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</si>
  <si>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</si>
  <si>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</si>
  <si>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</si>
  <si>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</si>
  <si>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</si>
  <si>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</si>
  <si>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</si>
  <si>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</si>
  <si>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</si>
  <si>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</si>
  <si>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</si>
  <si>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</si>
  <si>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</si>
  <si>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</si>
  <si>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</si>
  <si>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</si>
  <si>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</si>
  <si>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</si>
  <si>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</si>
  <si>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</si>
  <si>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</si>
  <si>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</si>
  <si>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</si>
  <si>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</si>
  <si>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</si>
  <si>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</si>
  <si>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</si>
  <si>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</si>
  <si>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</si>
  <si>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</si>
  <si>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</si>
  <si>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</si>
  <si>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</si>
  <si>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</si>
  <si>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</si>
  <si>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</si>
  <si>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</si>
  <si>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</si>
  <si>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</si>
  <si>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</si>
  <si>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</si>
  <si>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</si>
  <si>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</si>
  <si>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</si>
  <si>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</si>
  <si>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</si>
  <si>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</si>
  <si>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</si>
  <si>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</si>
  <si>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</si>
  <si>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</si>
  <si>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</si>
  <si>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</si>
  <si>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</si>
  <si>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</si>
  <si>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</si>
  <si>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</si>
  <si>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</si>
  <si>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</si>
  <si>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</si>
  <si>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</si>
  <si>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</si>
  <si>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</si>
  <si>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</si>
  <si>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</si>
  <si>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</si>
  <si>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</si>
  <si>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</si>
  <si>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</si>
  <si>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</si>
  <si>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</si>
  <si>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</si>
  <si>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</si>
  <si>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</si>
  <si>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</si>
  <si>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</si>
  <si>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</si>
  <si>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</si>
  <si>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</si>
  <si>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</si>
  <si>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</si>
  <si>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</si>
  <si>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</si>
  <si>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</si>
  <si>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</si>
  <si>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</si>
  <si>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</si>
  <si>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</si>
  <si>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</si>
  <si>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</si>
  <si>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</si>
  <si>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</si>
  <si>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</si>
  <si>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</si>
  <si>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</si>
  <si>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</si>
  <si>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</si>
  <si>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</si>
  <si>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</si>
  <si>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</si>
  <si>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</si>
  <si>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</si>
  <si>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</si>
  <si>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</si>
  <si>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</si>
  <si>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</si>
  <si>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</si>
  <si>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</si>
  <si>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</si>
  <si>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</si>
  <si>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</si>
  <si>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</si>
  <si>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</si>
  <si>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</si>
  <si>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</si>
  <si>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</si>
  <si>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</si>
  <si>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</si>
  <si>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</si>
  <si>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</si>
  <si>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</si>
  <si>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</si>
  <si>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</si>
  <si>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</si>
  <si>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</si>
  <si>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</si>
  <si>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</si>
  <si>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</si>
  <si>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</si>
  <si>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</si>
  <si>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</si>
  <si>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</si>
  <si>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</si>
  <si>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</si>
  <si>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</si>
  <si>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</si>
  <si>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</si>
  <si>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</si>
  <si>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</si>
  <si>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</si>
  <si>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</si>
  <si>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</si>
  <si>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</si>
  <si>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</si>
  <si>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</si>
  <si>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</si>
  <si>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</si>
  <si>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</si>
  <si>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</si>
  <si>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</si>
  <si>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</si>
  <si>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</si>
  <si>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</si>
  <si>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</si>
  <si>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</si>
  <si>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</si>
  <si>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</si>
  <si>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</si>
  <si>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</si>
  <si>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</si>
  <si>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</si>
  <si>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</si>
  <si>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</si>
  <si>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</si>
  <si>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</si>
  <si>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</si>
  <si>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</si>
  <si>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</si>
  <si>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</si>
  <si>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</si>
  <si>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</si>
  <si>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</si>
  <si>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</si>
  <si>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</si>
  <si>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</si>
  <si>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</si>
  <si>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</si>
  <si>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</si>
  <si>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</si>
  <si>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</si>
  <si>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</si>
  <si>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</si>
  <si>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</si>
  <si>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</si>
  <si>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</si>
  <si>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</si>
  <si>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</si>
  <si>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</si>
  <si>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</si>
  <si>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</si>
  <si>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</si>
  <si>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</si>
  <si>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</si>
  <si>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</si>
  <si>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</si>
  <si>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</si>
  <si>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</si>
  <si>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</si>
  <si>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</si>
  <si>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</si>
  <si>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</si>
  <si>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</si>
  <si>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</si>
  <si>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</si>
  <si>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</si>
  <si>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</si>
  <si>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</si>
  <si>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</si>
  <si>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</si>
  <si>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</si>
  <si>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</si>
  <si>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</si>
  <si>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</si>
  <si>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</si>
  <si>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</si>
  <si>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</si>
  <si>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</si>
  <si>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</si>
  <si>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</si>
  <si>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</si>
  <si>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</si>
  <si>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</si>
  <si>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</si>
  <si>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</si>
  <si>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</si>
  <si>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</si>
  <si>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</si>
  <si>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</si>
  <si>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</si>
  <si>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</si>
  <si>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</si>
  <si>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</si>
  <si>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</si>
  <si>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</si>
  <si>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</si>
  <si>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</si>
  <si>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</si>
  <si>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</si>
  <si>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</si>
  <si>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</si>
  <si>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</si>
  <si>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</si>
  <si>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</si>
  <si>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</si>
  <si>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</si>
  <si>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</si>
  <si>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</si>
  <si>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</si>
  <si>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</si>
  <si>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</si>
  <si>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</si>
  <si>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</si>
  <si>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</si>
  <si>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</si>
  <si>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</si>
  <si>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</si>
  <si>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</si>
  <si>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</si>
  <si>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</si>
  <si>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</si>
  <si>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</si>
  <si>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</si>
  <si>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</si>
  <si>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</si>
  <si>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</si>
  <si>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</si>
  <si>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</si>
  <si>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</si>
  <si>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</si>
  <si>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</si>
  <si>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</si>
  <si>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</si>
  <si>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</si>
  <si>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</si>
  <si>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</si>
  <si>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</si>
  <si>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</si>
  <si>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</si>
  <si>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Example Bank</t>
  </si>
  <si>
    <t>Example Guarantor</t>
  </si>
  <si>
    <t>Example Bank(LEI)</t>
  </si>
  <si>
    <t>FX</t>
  </si>
  <si>
    <t>Weighted Average Maturity (months)**</t>
  </si>
  <si>
    <t>1-&lt;30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</si>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</sst>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0" x14ac:knownFonts="1">
    <font>
      <sz val="10"/>
      <name val="Arial"/>
    </font>
    <font>
      <sz val="11"/>
      <color theme="1"/>
      <name val="Calibri"/>
      <family val="2"/>
      <scheme val="minor"/>
    </font>
    <font>
      <sz val="10"/>
      <name val="Arial"/>
      <family val="2"/>
    </font>
    <font>
      <b/>
      <sz val="12"/>
      <color indexed="8"/>
      <name val="Arial"/>
    </font>
    <font>
      <b/>
      <sz val="12"/>
      <name val="Arial"/>
    </font>
    <font>
      <sz val="10"/>
      <name val="Arial"/>
    </font>
    <font>
      <b/>
      <sz val="10"/>
      <color indexed="8"/>
      <name val="Arial"/>
    </font>
    <font>
      <i/>
      <sz val="10"/>
      <name val="Arial"/>
    </font>
    <font>
      <b/>
      <sz val="10"/>
      <name val="Arial"/>
    </font>
    <font>
      <u/>
      <sz val="10"/>
      <name val="Arial"/>
    </font>
    <font>
      <sz val="14"/>
      <color indexed="8"/>
      <name val="Arial"/>
    </font>
    <font>
      <sz val="14"/>
      <name val="Arial"/>
    </font>
    <font>
      <b/>
      <sz val="12"/>
      <color indexed="14"/>
      <name val="Arial"/>
    </font>
    <font>
      <u/>
      <sz val="10"/>
      <color indexed="8"/>
      <name val="Arial"/>
    </font>
    <font>
      <sz val="10"/>
      <color indexed="8"/>
      <name val="Arial"/>
    </font>
    <font>
      <b/>
      <sz val="10"/>
      <color indexed="12"/>
      <name val="Arial"/>
    </font>
    <font>
      <u/>
      <sz val="10"/>
      <color indexed="15"/>
      <name val="Arial"/>
    </font>
    <font>
      <sz val="8"/>
      <color indexed="8"/>
      <name val="Arial"/>
    </font>
    <font>
      <sz val="8"/>
      <name val="Arial"/>
    </font>
    <font>
      <b/>
      <sz val="8"/>
      <name val="Arial"/>
    </font>
    <font>
      <b/>
      <sz val="8"/>
      <color indexed="12"/>
      <name val="Arial"/>
    </font>
    <font>
      <u/>
      <sz val="8"/>
      <color indexed="15"/>
      <name val="Arial"/>
    </font>
    <font>
      <sz val="10"/>
      <color indexed="12"/>
      <name val="Arial"/>
    </font>
    <font>
      <b/>
      <i/>
      <u/>
      <sz val="18"/>
      <color indexed="8"/>
      <name val="Arial"/>
    </font>
    <font>
      <b/>
      <i/>
      <u/>
      <sz val="18"/>
      <color indexed="16"/>
      <name val="Arial"/>
    </font>
    <font>
      <sz val="10"/>
      <color indexed="17"/>
      <name val="Arial"/>
    </font>
    <font>
      <i/>
      <sz val="8"/>
      <color indexed="8"/>
      <name val="Arial"/>
    </font>
    <font>
      <i/>
      <sz val="8"/>
      <name val="Arial"/>
    </font>
    <font>
      <i/>
      <sz val="10"/>
      <color indexed="12"/>
      <name val="Arial"/>
    </font>
    <font>
      <i/>
      <sz val="10"/>
      <color indexed="8"/>
      <name val="Arial"/>
    </font>
    <font>
      <b/>
      <sz val="10"/>
      <color indexed="18"/>
      <name val="Arial"/>
    </font>
    <font>
      <b/>
      <sz val="8"/>
      <color indexed="8"/>
      <name val="Arial"/>
    </font>
    <font>
      <sz val="7"/>
      <color indexed="8"/>
      <name val="Arial"/>
    </font>
    <font>
      <sz val="7"/>
      <name val="Arial"/>
    </font>
    <font>
      <b/>
      <i/>
      <sz val="8"/>
      <color indexed="16"/>
      <name val="Arial"/>
    </font>
    <font>
      <b/>
      <i/>
      <sz val="10"/>
      <color indexed="21"/>
      <name val="Arial"/>
    </font>
    <font>
      <b/>
      <i/>
      <sz val="10"/>
      <name val="Arial"/>
    </font>
    <font>
      <b/>
      <i/>
      <sz val="10"/>
      <color indexed="16"/>
      <name val="Arial"/>
    </font>
    <font>
      <b/>
      <i/>
      <sz val="10"/>
      <color indexed="18"/>
      <name val="Arial"/>
    </font>
    <font>
      <b/>
      <sz val="7"/>
      <color indexed="8"/>
      <name val="Arial"/>
    </font>
    <font>
      <b/>
      <sz val="7"/>
      <name val="Arial"/>
    </font>
    <font>
      <b/>
      <sz val="7"/>
      <color indexed="12"/>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4"/>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6"/>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style="thin">
        <color indexed="9"/>
      </left>
      <right/>
      <top/>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right/>
      <top style="thin">
        <color indexed="9"/>
      </top>
      <bottom/>
      <diagonal/>
    </border>
    <border>
      <left/>
      <right style="thin">
        <color indexed="9"/>
      </right>
      <top/>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01">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9" fillId="5" borderId="7" xfId="0" applyNumberFormat="1" applyFont="1" applyFill="1" applyBorder="1" applyAlignment="1">
      <alignment horizontal="center" vertical="center"/>
    </xf>
    <xf numFmtId="0" fontId="19" fillId="5" borderId="7" xfId="0" applyNumberFormat="1" applyFont="1" applyFill="1" applyBorder="1" applyAlignment="1">
      <alignment horizontal="center" vertical="center" wrapText="1"/>
    </xf>
    <xf numFmtId="0" fontId="21"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4" fontId="18" fillId="3" borderId="0"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8"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34" fillId="4" borderId="7"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164" fontId="17" fillId="3" borderId="0" xfId="0" applyNumberFormat="1" applyFont="1" applyFill="1" applyBorder="1" applyAlignment="1">
      <alignment horizontal="left" vertical="center"/>
    </xf>
    <xf numFmtId="164" fontId="18" fillId="3" borderId="0" xfId="0" applyNumberFormat="1" applyFont="1" applyFill="1" applyBorder="1" applyAlignment="1">
      <alignment horizontal="left" vertical="center"/>
    </xf>
    <xf numFmtId="3" fontId="17" fillId="3" borderId="0" xfId="0" applyNumberFormat="1" applyFont="1" applyFill="1" applyBorder="1" applyAlignment="1">
      <alignment horizontal="center"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left" vertical="center"/>
    </xf>
    <xf numFmtId="0" fontId="15" fillId="5" borderId="7" xfId="0" applyNumberFormat="1" applyFont="1" applyFill="1" applyBorder="1" applyAlignment="1">
      <alignment vertical="center"/>
    </xf>
    <xf numFmtId="0" fontId="5"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8" fillId="5" borderId="7" xfId="0" applyNumberFormat="1" applyFont="1" applyFill="1" applyBorder="1" applyAlignment="1">
      <alignment horizontal="center" vertical="center"/>
    </xf>
    <xf numFmtId="0" fontId="16" fillId="3" borderId="0" xfId="0" applyNumberFormat="1" applyFont="1" applyFill="1" applyBorder="1" applyAlignment="1">
      <alignment horizontal="left" vertical="center"/>
    </xf>
    <xf numFmtId="0" fontId="8" fillId="5" borderId="7" xfId="0" applyNumberFormat="1" applyFont="1" applyFill="1" applyBorder="1" applyAlignment="1">
      <alignment horizontal="left" vertical="top" wrapText="1"/>
    </xf>
    <xf numFmtId="0" fontId="5" fillId="3" borderId="0" xfId="0" applyNumberFormat="1"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2"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13"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3" fontId="19" fillId="7" borderId="7" xfId="0" applyNumberFormat="1" applyFont="1" applyFill="1" applyBorder="1" applyAlignment="1">
      <alignment horizontal="center" vertical="center"/>
    </xf>
    <xf numFmtId="0" fontId="20"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15" fillId="7" borderId="7" xfId="0" applyNumberFormat="1" applyFont="1" applyFill="1" applyBorder="1" applyAlignment="1">
      <alignment vertical="center"/>
    </xf>
    <xf numFmtId="4" fontId="5" fillId="7" borderId="0" xfId="0" applyNumberFormat="1" applyFont="1" applyFill="1" applyBorder="1" applyAlignment="1">
      <alignment horizontal="right" vertical="center"/>
    </xf>
    <xf numFmtId="0" fontId="22" fillId="7" borderId="0" xfId="0" applyNumberFormat="1" applyFont="1" applyFill="1" applyBorder="1" applyAlignment="1">
      <alignment vertical="center"/>
    </xf>
    <xf numFmtId="0" fontId="18" fillId="3" borderId="0" xfId="0" applyNumberFormat="1" applyFont="1" applyFill="1" applyBorder="1" applyAlignment="1">
      <alignment horizontal="center" vertical="center"/>
    </xf>
    <xf numFmtId="0" fontId="17" fillId="3" borderId="0" xfId="0" applyNumberFormat="1" applyFont="1" applyFill="1" applyBorder="1" applyAlignment="1">
      <alignment vertical="center"/>
    </xf>
    <xf numFmtId="3" fontId="18" fillId="3" borderId="0" xfId="0" applyNumberFormat="1" applyFont="1" applyFill="1" applyBorder="1" applyAlignment="1">
      <alignment horizontal="center" vertical="center"/>
    </xf>
    <xf numFmtId="164" fontId="18" fillId="3" borderId="0"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14" fillId="2" borderId="0" xfId="0" applyNumberFormat="1" applyFont="1" applyFill="1" applyBorder="1" applyAlignment="1">
      <alignment vertical="center"/>
    </xf>
    <xf numFmtId="0" fontId="18" fillId="2" borderId="0" xfId="0" applyNumberFormat="1" applyFont="1" applyFill="1" applyBorder="1" applyAlignment="1">
      <alignment horizontal="left" vertical="center"/>
    </xf>
    <xf numFmtId="0" fontId="17" fillId="2" borderId="0" xfId="0" applyNumberFormat="1" applyFont="1" applyFill="1" applyBorder="1" applyAlignment="1">
      <alignment vertical="center"/>
    </xf>
    <xf numFmtId="0" fontId="19" fillId="5" borderId="7" xfId="0" applyNumberFormat="1" applyFont="1" applyFill="1" applyBorder="1" applyAlignment="1">
      <alignment horizontal="center" vertical="center"/>
    </xf>
    <xf numFmtId="0" fontId="20" fillId="5" borderId="7" xfId="0" applyNumberFormat="1" applyFont="1" applyFill="1" applyBorder="1" applyAlignment="1">
      <alignment vertical="center"/>
    </xf>
    <xf numFmtId="0" fontId="19" fillId="5" borderId="7" xfId="0" applyNumberFormat="1" applyFont="1" applyFill="1" applyBorder="1" applyAlignment="1">
      <alignment horizontal="center" vertical="center" wrapText="1"/>
    </xf>
    <xf numFmtId="3" fontId="5" fillId="2" borderId="0" xfId="0" applyNumberFormat="1" applyFont="1" applyFill="1" applyBorder="1" applyAlignment="1">
      <alignment horizontal="righ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5" fillId="3" borderId="16" xfId="0" applyNumberFormat="1" applyFont="1" applyFill="1" applyBorder="1" applyAlignment="1">
      <alignment horizontal="left" vertical="center"/>
    </xf>
    <xf numFmtId="0" fontId="14" fillId="3" borderId="18" xfId="0" applyNumberFormat="1" applyFont="1" applyFill="1" applyBorder="1" applyAlignment="1">
      <alignment vertical="center"/>
    </xf>
    <xf numFmtId="0" fontId="14" fillId="3" borderId="19"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0" fontId="6" fillId="11" borderId="16" xfId="0" applyNumberFormat="1" applyFont="1" applyFill="1" applyBorder="1" applyAlignment="1">
      <alignment horizontal="center" vertical="center"/>
    </xf>
    <xf numFmtId="0" fontId="30" fillId="11" borderId="18" xfId="0" applyNumberFormat="1" applyFont="1" applyFill="1" applyBorder="1" applyAlignment="1">
      <alignment vertical="center"/>
    </xf>
    <xf numFmtId="0" fontId="30" fillId="11" borderId="19" xfId="0" applyNumberFormat="1" applyFont="1" applyFill="1" applyBorder="1" applyAlignment="1">
      <alignment vertical="center"/>
    </xf>
    <xf numFmtId="3" fontId="5" fillId="7" borderId="0"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0" fontId="27" fillId="2" borderId="0" xfId="0" applyNumberFormat="1" applyFont="1" applyFill="1" applyBorder="1" applyAlignment="1">
      <alignment horizontal="left" vertical="center"/>
    </xf>
    <xf numFmtId="0" fontId="26" fillId="2" borderId="0" xfId="0" applyNumberFormat="1" applyFont="1" applyFill="1" applyBorder="1" applyAlignment="1">
      <alignment vertical="center"/>
    </xf>
    <xf numFmtId="0" fontId="5" fillId="2" borderId="16" xfId="0" applyNumberFormat="1" applyFont="1" applyFill="1" applyBorder="1" applyAlignment="1">
      <alignment horizontal="left" vertical="center"/>
    </xf>
    <xf numFmtId="0" fontId="14" fillId="2" borderId="18" xfId="0" applyNumberFormat="1" applyFont="1" applyFill="1" applyBorder="1" applyAlignment="1">
      <alignment vertical="center"/>
    </xf>
    <xf numFmtId="0" fontId="14" fillId="2" borderId="19" xfId="0" applyNumberFormat="1" applyFont="1" applyFill="1" applyBorder="1" applyAlignment="1">
      <alignment vertical="center"/>
    </xf>
    <xf numFmtId="0" fontId="4" fillId="2" borderId="14" xfId="0" applyNumberFormat="1" applyFont="1" applyFill="1" applyBorder="1" applyAlignment="1">
      <alignment horizontal="center" vertical="center"/>
    </xf>
    <xf numFmtId="0" fontId="3" fillId="2" borderId="14" xfId="0" applyNumberFormat="1" applyFont="1" applyFill="1" applyBorder="1" applyAlignment="1">
      <alignment vertical="center"/>
    </xf>
    <xf numFmtId="0" fontId="6" fillId="10" borderId="16" xfId="0" applyNumberFormat="1" applyFont="1" applyFill="1" applyBorder="1" applyAlignment="1">
      <alignment horizontal="center" vertical="center"/>
    </xf>
    <xf numFmtId="0" fontId="30" fillId="10" borderId="18" xfId="0" applyNumberFormat="1" applyFont="1" applyFill="1" applyBorder="1" applyAlignment="1">
      <alignment vertical="center"/>
    </xf>
    <xf numFmtId="0" fontId="30" fillId="10" borderId="19"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29"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4" fillId="2" borderId="6"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3" fillId="2" borderId="4" xfId="0" applyNumberFormat="1" applyFont="1" applyFill="1" applyBorder="1" applyAlignment="1">
      <alignment vertical="center"/>
    </xf>
    <xf numFmtId="0" fontId="7" fillId="8" borderId="16" xfId="0" applyNumberFormat="1" applyFont="1" applyFill="1" applyBorder="1" applyAlignment="1">
      <alignment horizontal="center" vertical="center" wrapText="1"/>
    </xf>
    <xf numFmtId="0" fontId="28" fillId="8" borderId="11" xfId="0" applyNumberFormat="1" applyFont="1" applyFill="1" applyBorder="1" applyAlignment="1">
      <alignment vertical="center"/>
    </xf>
    <xf numFmtId="0" fontId="28" fillId="8" borderId="12" xfId="0" applyNumberFormat="1" applyFont="1" applyFill="1" applyBorder="1" applyAlignment="1">
      <alignment vertical="center"/>
    </xf>
    <xf numFmtId="0" fontId="28" fillId="8" borderId="9" xfId="0" applyNumberFormat="1" applyFont="1" applyFill="1" applyBorder="1" applyAlignment="1">
      <alignment vertical="center"/>
    </xf>
    <xf numFmtId="0" fontId="28" fillId="8" borderId="0" xfId="0" applyNumberFormat="1" applyFont="1" applyFill="1" applyBorder="1" applyAlignment="1">
      <alignment vertical="center"/>
    </xf>
    <xf numFmtId="0" fontId="28" fillId="8" borderId="10" xfId="0" applyNumberFormat="1" applyFont="1" applyFill="1" applyBorder="1" applyAlignment="1">
      <alignment vertical="center"/>
    </xf>
    <xf numFmtId="0" fontId="28" fillId="8" borderId="13" xfId="0" applyNumberFormat="1" applyFont="1" applyFill="1" applyBorder="1" applyAlignment="1">
      <alignment vertical="center"/>
    </xf>
    <xf numFmtId="0" fontId="28" fillId="8" borderId="14" xfId="0" applyNumberFormat="1" applyFont="1" applyFill="1" applyBorder="1" applyAlignment="1">
      <alignment vertical="center"/>
    </xf>
    <xf numFmtId="0" fontId="28" fillId="8" borderId="15"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25"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4"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18" fillId="6" borderId="22" xfId="0" applyNumberFormat="1" applyFont="1" applyFill="1" applyBorder="1" applyAlignment="1">
      <alignment horizontal="left" vertical="center"/>
    </xf>
    <xf numFmtId="0" fontId="17" fillId="6" borderId="21" xfId="0" applyNumberFormat="1" applyFont="1" applyFill="1" applyBorder="1" applyAlignment="1">
      <alignment vertical="center"/>
    </xf>
    <xf numFmtId="165" fontId="18" fillId="3" borderId="0" xfId="0" applyNumberFormat="1" applyFont="1" applyFill="1" applyBorder="1" applyAlignment="1">
      <alignment horizontal="center" vertical="center"/>
    </xf>
    <xf numFmtId="0" fontId="18"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8" fillId="6" borderId="3" xfId="0" applyNumberFormat="1" applyFont="1" applyFill="1" applyBorder="1" applyAlignment="1">
      <alignment horizontal="left" vertical="center"/>
    </xf>
    <xf numFmtId="0" fontId="17" fillId="6" borderId="5" xfId="0" applyNumberFormat="1" applyFont="1" applyFill="1" applyBorder="1" applyAlignment="1">
      <alignment vertical="center"/>
    </xf>
    <xf numFmtId="0" fontId="18" fillId="3" borderId="20" xfId="0" applyNumberFormat="1" applyFont="1" applyFill="1" applyBorder="1" applyAlignment="1">
      <alignment horizontal="center" vertical="center"/>
    </xf>
    <xf numFmtId="0" fontId="17" fillId="3" borderId="20" xfId="0" applyNumberFormat="1" applyFont="1" applyFill="1" applyBorder="1" applyAlignment="1">
      <alignment vertical="center"/>
    </xf>
    <xf numFmtId="0" fontId="5" fillId="3" borderId="1" xfId="0" applyNumberFormat="1" applyFont="1" applyFill="1" applyBorder="1" applyAlignment="1">
      <alignment horizontal="left" vertical="center"/>
    </xf>
    <xf numFmtId="0" fontId="14"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31" fillId="3" borderId="0" xfId="0" applyNumberFormat="1" applyFont="1" applyFill="1" applyBorder="1" applyAlignment="1">
      <alignment vertical="center"/>
    </xf>
    <xf numFmtId="2" fontId="5" fillId="3" borderId="0" xfId="0" applyNumberFormat="1" applyFont="1" applyFill="1" applyBorder="1" applyAlignment="1">
      <alignment horizontal="right" vertical="center"/>
    </xf>
    <xf numFmtId="0" fontId="18" fillId="3" borderId="0" xfId="0" applyNumberFormat="1" applyFont="1" applyFill="1" applyBorder="1" applyAlignment="1">
      <alignment horizontal="left" vertical="center"/>
    </xf>
    <xf numFmtId="4"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wrapText="1"/>
    </xf>
    <xf numFmtId="0" fontId="5" fillId="3" borderId="20" xfId="0" applyNumberFormat="1" applyFont="1" applyFill="1" applyBorder="1" applyAlignment="1">
      <alignment horizontal="left" vertical="center" wrapText="1"/>
    </xf>
    <xf numFmtId="0" fontId="14" fillId="3" borderId="20" xfId="0" applyNumberFormat="1" applyFont="1" applyFill="1" applyBorder="1" applyAlignment="1">
      <alignment vertical="center"/>
    </xf>
    <xf numFmtId="4" fontId="5" fillId="3" borderId="20"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center" vertical="center"/>
    </xf>
    <xf numFmtId="0" fontId="20" fillId="4" borderId="7" xfId="0" applyNumberFormat="1" applyFont="1" applyFill="1" applyBorder="1" applyAlignment="1">
      <alignment vertical="center"/>
    </xf>
    <xf numFmtId="4" fontId="19" fillId="4" borderId="7"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xf>
    <xf numFmtId="3" fontId="19" fillId="4" borderId="7" xfId="0" applyNumberFormat="1" applyFont="1" applyFill="1" applyBorder="1" applyAlignment="1">
      <alignment horizontal="center" vertical="center"/>
    </xf>
    <xf numFmtId="1"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left" vertical="center"/>
    </xf>
    <xf numFmtId="0" fontId="19" fillId="5" borderId="7" xfId="0" applyNumberFormat="1" applyFont="1" applyFill="1" applyBorder="1" applyAlignment="1">
      <alignment horizontal="left" vertical="center"/>
    </xf>
    <xf numFmtId="4" fontId="8" fillId="4" borderId="7" xfId="0" applyNumberFormat="1" applyFont="1" applyFill="1" applyBorder="1" applyAlignment="1">
      <alignment horizontal="center" vertical="center"/>
    </xf>
    <xf numFmtId="0" fontId="15"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3" fontId="18" fillId="3" borderId="0" xfId="0" applyNumberFormat="1" applyFont="1" applyFill="1" applyBorder="1" applyAlignment="1">
      <alignment horizontal="right" vertical="center" wrapText="1"/>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0" fontId="8" fillId="5" borderId="7" xfId="0" applyNumberFormat="1" applyFont="1" applyFill="1" applyBorder="1" applyAlignment="1">
      <alignment horizontal="center"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7" fontId="5" fillId="3" borderId="0" xfId="0" applyNumberFormat="1" applyFont="1" applyFill="1" applyBorder="1" applyAlignment="1">
      <alignment horizontal="lef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8"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15" borderId="0" xfId="2" applyFont="1" applyFill="1" applyAlignment="1">
      <alignment horizontal="center"/>
    </xf>
    <xf numFmtId="0" fontId="44" fillId="0" borderId="0" xfId="2" applyFont="1"/>
    <xf numFmtId="0" fontId="44" fillId="0" borderId="0" xfId="2" applyFont="1"/>
    <xf numFmtId="0" fontId="44" fillId="16" borderId="0" xfId="1" applyFont="1" applyFill="1" applyAlignment="1">
      <alignment horizontal="center"/>
    </xf>
    <xf numFmtId="0" fontId="1" fillId="0" borderId="0" xfId="1"/>
    <xf numFmtId="0" fontId="44" fillId="16" borderId="0" xfId="2" applyFont="1" applyFill="1" applyAlignment="1">
      <alignment horizontal="center"/>
    </xf>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Border="1" applyAlignment="1">
      <alignment horizontal="center" vertical="center" wrapText="1"/>
    </xf>
    <xf numFmtId="0" fontId="63" fillId="0" borderId="34" xfId="2" applyBorder="1" applyAlignment="1">
      <alignment horizontal="center" vertical="center" wrapText="1"/>
    </xf>
    <xf numFmtId="0" fontId="63" fillId="0" borderId="35" xfId="2" quotePrefix="1" applyBorder="1" applyAlignment="1">
      <alignment horizontal="center" vertical="center" wrapText="1"/>
    </xf>
    <xf numFmtId="0" fontId="63" fillId="0" borderId="0" xfId="2" quotePrefix="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8"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lignment horizontal="center" vertical="center" wrapText="1"/>
    </xf>
    <xf numFmtId="169" fontId="65" fillId="0" borderId="0" xfId="3" applyNumberFormat="1" applyFont="1" applyAlignment="1">
      <alignment horizontal="center" vertical="center" wrapText="1"/>
    </xf>
    <xf numFmtId="3" fontId="65" fillId="0" borderId="0" xfId="1" quotePrefix="1" applyNumberFormat="1" applyFont="1" applyAlignment="1">
      <alignment horizontal="center" vertical="center" wrapText="1"/>
    </xf>
    <xf numFmtId="169"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8" fontId="65" fillId="0" borderId="0" xfId="1" quotePrefix="1" applyNumberFormat="1" applyFont="1" applyAlignment="1">
      <alignment horizontal="center" vertical="center" wrapText="1"/>
    </xf>
    <xf numFmtId="169" fontId="65" fillId="0" borderId="0" xfId="3" quotePrefix="1" applyNumberFormat="1" applyFont="1" applyAlignment="1">
      <alignment horizontal="center" vertical="center" wrapText="1"/>
    </xf>
    <xf numFmtId="0" fontId="68" fillId="0" borderId="0" xfId="1" applyFont="1" applyAlignment="1">
      <alignment horizontal="right" vertical="center" wrapText="1"/>
    </xf>
    <xf numFmtId="168" fontId="45" fillId="0" borderId="0" xfId="1" applyNumberFormat="1" applyFont="1" applyAlignment="1">
      <alignment horizontal="center" vertical="center" wrapText="1"/>
    </xf>
    <xf numFmtId="9" fontId="65" fillId="0" borderId="0" xfId="3" quotePrefix="1" applyFont="1" applyAlignment="1">
      <alignment horizontal="center" vertical="center" wrapText="1"/>
    </xf>
    <xf numFmtId="0" fontId="71" fillId="17" borderId="0" xfId="1" applyFont="1" applyFill="1" applyAlignment="1">
      <alignment horizontal="center" vertical="center" wrapText="1"/>
    </xf>
    <xf numFmtId="170"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69" fontId="43" fillId="0" borderId="0" xfId="1" quotePrefix="1" applyNumberFormat="1" applyFont="1" applyAlignment="1">
      <alignment horizontal="center" vertical="center" wrapText="1"/>
    </xf>
    <xf numFmtId="169" fontId="43" fillId="0" borderId="0" xfId="1" applyNumberFormat="1" applyFont="1" applyAlignment="1">
      <alignment horizontal="center" vertical="center" wrapText="1"/>
    </xf>
    <xf numFmtId="170"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Alignment="1">
      <alignment horizontal="center" vertical="center" wrapText="1"/>
    </xf>
    <xf numFmtId="0" fontId="1" fillId="0" borderId="0" xfId="1" applyAlignment="1">
      <alignment horizontal="right" vertical="center" wrapText="1"/>
    </xf>
    <xf numFmtId="168" fontId="1" fillId="0" borderId="0" xfId="1" applyNumberFormat="1" applyAlignment="1">
      <alignment horizontal="center" vertical="center" wrapText="1"/>
    </xf>
    <xf numFmtId="169" fontId="0" fillId="0" borderId="0" xfId="3" quotePrefix="1" applyNumberFormat="1" applyFont="1" applyAlignment="1">
      <alignment horizontal="center" vertical="center" wrapText="1"/>
    </xf>
    <xf numFmtId="0" fontId="68" fillId="0" borderId="0" xfId="1" quotePrefix="1" applyFont="1" applyAlignment="1">
      <alignment horizontal="right" vertical="center" wrapText="1"/>
    </xf>
    <xf numFmtId="168" fontId="68" fillId="0" borderId="0" xfId="1" quotePrefix="1" applyNumberFormat="1" applyFont="1" applyAlignment="1">
      <alignment horizontal="right" vertical="center" wrapText="1"/>
    </xf>
    <xf numFmtId="0" fontId="63" fillId="0" borderId="0" xfId="2" applyAlignment="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0" fontId="63" fillId="0" borderId="34" xfId="2" quotePrefix="1" applyBorder="1" applyAlignment="1">
      <alignment horizontal="right" vertical="center" wrapText="1"/>
    </xf>
    <xf numFmtId="0" fontId="63" fillId="0" borderId="35" xfId="2" quotePrefix="1" applyBorder="1" applyAlignment="1">
      <alignment horizontal="right" vertical="center" wrapText="1"/>
    </xf>
    <xf numFmtId="0" fontId="65" fillId="0" borderId="0" xfId="1" applyFont="1" applyAlignment="1">
      <alignment horizontal="right" vertical="center" wrapText="1"/>
    </xf>
    <xf numFmtId="1" fontId="65" fillId="0" borderId="0" xfId="1" applyNumberFormat="1" applyFont="1" applyAlignment="1">
      <alignment horizontal="center" vertical="center" wrapText="1"/>
    </xf>
    <xf numFmtId="10" fontId="65" fillId="0" borderId="0" xfId="3" applyNumberFormat="1" applyFont="1" applyAlignment="1">
      <alignment horizontal="center" vertical="center" wrapText="1"/>
    </xf>
    <xf numFmtId="169" fontId="65" fillId="0" borderId="0" xfId="1" applyNumberFormat="1" applyFont="1" applyAlignment="1">
      <alignment horizontal="center" vertical="center" wrapText="1"/>
    </xf>
    <xf numFmtId="0" fontId="76" fillId="0" borderId="0" xfId="1" applyFont="1" applyAlignment="1">
      <alignment horizontal="center" vertical="center" wrapText="1"/>
    </xf>
    <xf numFmtId="169" fontId="76" fillId="0" borderId="0" xfId="3" applyNumberFormat="1" applyFont="1" applyAlignment="1">
      <alignment horizontal="center" vertical="center" wrapText="1"/>
    </xf>
    <xf numFmtId="169" fontId="0" fillId="0" borderId="0" xfId="3" applyNumberFormat="1" applyFont="1" applyAlignment="1">
      <alignment horizontal="center" vertical="center" wrapText="1"/>
    </xf>
    <xf numFmtId="9" fontId="68" fillId="0" borderId="0" xfId="3" applyFont="1" applyAlignment="1">
      <alignment horizontal="center" vertical="center" wrapText="1"/>
    </xf>
    <xf numFmtId="0" fontId="67" fillId="18" borderId="0" xfId="1" applyFont="1" applyFill="1" applyAlignment="1">
      <alignment horizontal="center" vertical="center" wrapText="1"/>
    </xf>
    <xf numFmtId="0" fontId="77" fillId="18" borderId="0" xfId="1" quotePrefix="1" applyFont="1" applyFill="1" applyAlignment="1">
      <alignment horizontal="center" vertical="center" wrapText="1"/>
    </xf>
    <xf numFmtId="0" fontId="43" fillId="18" borderId="0" xfId="1" applyFont="1" applyFill="1" applyAlignment="1">
      <alignment horizontal="center" vertical="center" wrapText="1"/>
    </xf>
    <xf numFmtId="0" fontId="70" fillId="0" borderId="0" xfId="1" quotePrefix="1" applyFont="1" applyAlignment="1">
      <alignment horizontal="center" vertical="center" wrapText="1"/>
    </xf>
    <xf numFmtId="3" fontId="65" fillId="0" borderId="0" xfId="1" applyNumberFormat="1" applyFont="1" applyAlignment="1">
      <alignment horizontal="center" vertical="center" wrapText="1"/>
    </xf>
    <xf numFmtId="169" fontId="45" fillId="0" borderId="0" xfId="3" applyNumberFormat="1" applyFont="1" applyAlignment="1">
      <alignment horizontal="center" vertical="center" wrapText="1"/>
    </xf>
    <xf numFmtId="0" fontId="1" fillId="0" borderId="0" xfId="1" quotePrefix="1" applyAlignment="1">
      <alignment horizontal="center"/>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0" fontId="78" fillId="0" borderId="0" xfId="1" applyFont="1" applyAlignment="1">
      <alignment horizontal="left" vertical="center" wrapText="1"/>
    </xf>
    <xf numFmtId="0" fontId="67" fillId="0" borderId="0" xfId="1" quotePrefix="1" applyFont="1" applyAlignment="1">
      <alignment horizontal="left" vertical="center" wrapText="1"/>
    </xf>
    <xf numFmtId="0" fontId="67" fillId="0" borderId="0" xfId="1" applyFont="1" applyAlignment="1">
      <alignment horizontal="left" vertical="center" wrapText="1"/>
    </xf>
    <xf numFmtId="0" fontId="79" fillId="0" borderId="0" xfId="1" applyFont="1" applyAlignment="1">
      <alignment horizontal="center" vertical="center" wrapText="1"/>
    </xf>
    <xf numFmtId="14" fontId="79" fillId="0" borderId="0" xfId="1" applyNumberFormat="1" applyFont="1" applyAlignment="1">
      <alignment horizontal="center" vertical="center" wrapText="1"/>
    </xf>
    <xf numFmtId="10" fontId="79" fillId="0" borderId="0" xfId="1" applyNumberFormat="1" applyFont="1" applyAlignment="1">
      <alignment horizontal="center" vertical="center" wrapText="1"/>
    </xf>
  </cellXfs>
  <cellStyles count="4">
    <cellStyle name="Hyperlink 2" xfId="2" xr:uid="{605765E1-C91D-4D46-821C-194E86113963}"/>
    <cellStyle name="Normal" xfId="0" builtinId="0"/>
    <cellStyle name="Normal 2" xfId="1" xr:uid="{AC056236-ADA8-4086-93F7-ED8569B739FD}"/>
    <cellStyle name="Percent 2" xfId="3" xr:uid="{4873C344-0F5B-4BC4-9FE1-5B1DE4CEB70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00915A"/>
      <rgbColor rgb="000000FF"/>
      <rgbColor rgb="00FF0000"/>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7111801242236025"/>
          <c:y val="0.24305637972133967"/>
          <c:w val="0.25931677018633542"/>
          <c:h val="0.51736286540685161"/>
        </c:manualLayout>
      </c:layout>
      <c:pie3DChart>
        <c:varyColors val="1"/>
        <c:ser>
          <c:idx val="0"/>
          <c:order val="0"/>
          <c:tx>
            <c:strRef>
              <c:f>_Hidden11!$B$1:$B$1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0670-4BF3-BB10-A3B29A463743}"/>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0670-4BF3-BB10-A3B29A463743}"/>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0670-4BF3-BB10-A3B29A463743}"/>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0670-4BF3-BB10-A3B29A463743}"/>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0670-4BF3-BB10-A3B29A463743}"/>
              </c:ext>
            </c:extLst>
          </c:dPt>
          <c:dPt>
            <c:idx val="5"/>
            <c:bubble3D val="0"/>
            <c:spPr>
              <a:solidFill>
                <a:srgbClr val="008888"/>
              </a:solidFill>
              <a:ln w="3175">
                <a:solidFill>
                  <a:srgbClr val="000000"/>
                </a:solidFill>
                <a:prstDash val="solid"/>
              </a:ln>
            </c:spPr>
            <c:extLst>
              <c:ext xmlns:c16="http://schemas.microsoft.com/office/drawing/2014/chart" uri="{C3380CC4-5D6E-409C-BE32-E72D297353CC}">
                <c16:uniqueId val="{00000005-0670-4BF3-BB10-A3B29A463743}"/>
              </c:ext>
            </c:extLst>
          </c:dPt>
          <c:dPt>
            <c:idx val="6"/>
            <c:bubble3D val="0"/>
            <c:spPr>
              <a:solidFill>
                <a:srgbClr val="00915A"/>
              </a:solidFill>
              <a:ln w="3175">
                <a:solidFill>
                  <a:srgbClr val="000000"/>
                </a:solidFill>
                <a:prstDash val="solid"/>
              </a:ln>
            </c:spPr>
            <c:extLst>
              <c:ext xmlns:c16="http://schemas.microsoft.com/office/drawing/2014/chart" uri="{C3380CC4-5D6E-409C-BE32-E72D297353CC}">
                <c16:uniqueId val="{00000006-0670-4BF3-BB10-A3B29A463743}"/>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0670-4BF3-BB10-A3B29A463743}"/>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0670-4BF3-BB10-A3B29A463743}"/>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0670-4BF3-BB10-A3B29A463743}"/>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0670-4BF3-BB10-A3B29A463743}"/>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0670-4BF3-BB10-A3B29A463743}"/>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_Hidden11!$A$2:$A$13</c:f>
              <c:strCache>
                <c:ptCount val="12"/>
                <c:pt idx="0">
                  <c:v>Other</c:v>
                </c:pt>
                <c:pt idx="1">
                  <c:v>Luxembourg</c:v>
                </c:pt>
                <c:pt idx="2">
                  <c:v>Namur</c:v>
                </c:pt>
                <c:pt idx="3">
                  <c:v>Brabant Wallon</c:v>
                </c:pt>
                <c:pt idx="4">
                  <c:v>Hainaut</c:v>
                </c:pt>
                <c:pt idx="5">
                  <c:v>Limburg</c:v>
                </c:pt>
                <c:pt idx="6">
                  <c:v>Liège</c:v>
                </c:pt>
                <c:pt idx="7">
                  <c:v>Brussels</c:v>
                </c:pt>
                <c:pt idx="8">
                  <c:v>West-Vlaanderen</c:v>
                </c:pt>
                <c:pt idx="9">
                  <c:v>Vlaams-Brabant</c:v>
                </c:pt>
                <c:pt idx="10">
                  <c:v>Oost-Vlaanderen</c:v>
                </c:pt>
                <c:pt idx="11">
                  <c:v>Antwerpen</c:v>
                </c:pt>
              </c:strCache>
            </c:strRef>
          </c:cat>
          <c:val>
            <c:numRef>
              <c:f>_Hidden11!$B$2:$B$13</c:f>
              <c:numCache>
                <c:formatCode>General</c:formatCode>
                <c:ptCount val="12"/>
                <c:pt idx="0">
                  <c:v>4138283.51</c:v>
                </c:pt>
                <c:pt idx="1">
                  <c:v>74535147.709999934</c:v>
                </c:pt>
                <c:pt idx="2">
                  <c:v>109724687.64999987</c:v>
                </c:pt>
                <c:pt idx="3">
                  <c:v>166253261.4499999</c:v>
                </c:pt>
                <c:pt idx="4">
                  <c:v>184477037.97000009</c:v>
                </c:pt>
                <c:pt idx="5">
                  <c:v>195672106.3699998</c:v>
                </c:pt>
                <c:pt idx="6">
                  <c:v>235042826.82000035</c:v>
                </c:pt>
                <c:pt idx="7">
                  <c:v>301922906.74999994</c:v>
                </c:pt>
                <c:pt idx="8">
                  <c:v>318401829.82999939</c:v>
                </c:pt>
                <c:pt idx="9">
                  <c:v>402877457.53000021</c:v>
                </c:pt>
                <c:pt idx="10">
                  <c:v>434272731.35000008</c:v>
                </c:pt>
                <c:pt idx="11">
                  <c:v>489650559.82999939</c:v>
                </c:pt>
              </c:numCache>
            </c:numRef>
          </c:val>
          <c:extLst>
            <c:ext xmlns:c16="http://schemas.microsoft.com/office/drawing/2014/chart" uri="{C3380CC4-5D6E-409C-BE32-E72D297353CC}">
              <c16:uniqueId val="{0000000C-0670-4BF3-BB10-A3B29A463743}"/>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4404870031258763E-3"/>
          <c:y val="0.1012662400540614"/>
        </c:manualLayout>
      </c:layout>
      <c:overlay val="0"/>
      <c:spPr>
        <a:noFill/>
        <a:ln w="3175">
          <a:solidFill>
            <a:srgbClr val="000000"/>
          </a:solidFill>
          <a:prstDash val="solid"/>
        </a:ln>
      </c:spPr>
    </c:title>
    <c:autoTitleDeleted val="0"/>
    <c:plotArea>
      <c:layout>
        <c:manualLayout>
          <c:layoutTarget val="inner"/>
          <c:xMode val="edge"/>
          <c:yMode val="edge"/>
          <c:x val="0.44494112278692743"/>
          <c:y val="0.4219426668919225"/>
          <c:w val="0.11160730504688815"/>
          <c:h val="0.3164570001689419"/>
        </c:manualLayout>
      </c:layout>
      <c:pieChart>
        <c:varyColors val="1"/>
        <c:ser>
          <c:idx val="0"/>
          <c:order val="0"/>
          <c:tx>
            <c:strRef>
              <c:f>_Hidden20!$B$1:$B$1</c:f>
              <c:strCache>
                <c:ptCount val="1"/>
              </c:strCache>
            </c:strRef>
          </c:tx>
          <c:spPr>
            <a:solidFill>
              <a:srgbClr val="008888"/>
            </a:solidFill>
            <a:ln w="12700">
              <a:solidFill>
                <a:srgbClr val="000000"/>
              </a:solidFill>
              <a:prstDash val="solid"/>
            </a:ln>
          </c:spPr>
          <c:dPt>
            <c:idx val="0"/>
            <c:bubble3D val="0"/>
            <c:spPr>
              <a:solidFill>
                <a:srgbClr val="00915A"/>
              </a:solidFill>
              <a:ln w="12700">
                <a:solidFill>
                  <a:srgbClr val="000000"/>
                </a:solidFill>
                <a:prstDash val="solid"/>
              </a:ln>
            </c:spPr>
            <c:extLst>
              <c:ext xmlns:c16="http://schemas.microsoft.com/office/drawing/2014/chart" uri="{C3380CC4-5D6E-409C-BE32-E72D297353CC}">
                <c16:uniqueId val="{00000000-FC05-4B68-AA15-A843CFC78176}"/>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_Hidden20!$A$2:$A$2</c:f>
              <c:strCache>
                <c:ptCount val="1"/>
                <c:pt idx="0">
                  <c:v>Monthly</c:v>
                </c:pt>
              </c:strCache>
            </c:strRef>
          </c:cat>
          <c:val>
            <c:numRef>
              <c:f>_Hidden20!$B$2:$B$2</c:f>
              <c:numCache>
                <c:formatCode>General</c:formatCode>
                <c:ptCount val="1"/>
                <c:pt idx="0">
                  <c:v>1</c:v>
                </c:pt>
              </c:numCache>
            </c:numRef>
          </c:val>
          <c:extLst>
            <c:ext xmlns:c16="http://schemas.microsoft.com/office/drawing/2014/chart" uri="{C3380CC4-5D6E-409C-BE32-E72D297353CC}">
              <c16:uniqueId val="{00000001-FC05-4B68-AA15-A843CFC78176}"/>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6525096525096523E-3"/>
          <c:y val="5.7268722466960353E-2"/>
        </c:manualLayout>
      </c:layout>
      <c:overlay val="0"/>
      <c:spPr>
        <a:noFill/>
        <a:ln w="3175">
          <a:solidFill>
            <a:srgbClr val="000000"/>
          </a:solidFill>
          <a:prstDash val="solid"/>
        </a:ln>
      </c:spPr>
    </c:title>
    <c:autoTitleDeleted val="0"/>
    <c:plotArea>
      <c:layout>
        <c:manualLayout>
          <c:layoutTarget val="inner"/>
          <c:xMode val="edge"/>
          <c:yMode val="edge"/>
          <c:x val="0.43629343629343631"/>
          <c:y val="0.43612334801762115"/>
          <c:w val="0.12934362934362933"/>
          <c:h val="0.29515418502202645"/>
        </c:manualLayout>
      </c:layout>
      <c:pieChart>
        <c:varyColors val="1"/>
        <c:ser>
          <c:idx val="0"/>
          <c:order val="0"/>
          <c:tx>
            <c:strRef>
              <c:f>_Hidden21!$B$1:$B$1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4CAF-47BB-815D-1A8D0ED2E41A}"/>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4CAF-47BB-815D-1A8D0ED2E41A}"/>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4CAF-47BB-815D-1A8D0ED2E41A}"/>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_Hidden21!$A$2:$A$4</c:f>
              <c:strCache>
                <c:ptCount val="3"/>
                <c:pt idx="0">
                  <c:v>Linear</c:v>
                </c:pt>
                <c:pt idx="1">
                  <c:v>Interest only</c:v>
                </c:pt>
                <c:pt idx="2">
                  <c:v>Annuity</c:v>
                </c:pt>
              </c:strCache>
            </c:strRef>
          </c:cat>
          <c:val>
            <c:numRef>
              <c:f>_Hidden21!$B$2:$B$4</c:f>
              <c:numCache>
                <c:formatCode>General</c:formatCode>
                <c:ptCount val="3"/>
                <c:pt idx="0">
                  <c:v>44773255.680000007</c:v>
                </c:pt>
                <c:pt idx="1">
                  <c:v>101137699.36999999</c:v>
                </c:pt>
                <c:pt idx="2">
                  <c:v>2771057881.720006</c:v>
                </c:pt>
              </c:numCache>
            </c:numRef>
          </c:val>
          <c:extLst>
            <c:ext xmlns:c16="http://schemas.microsoft.com/office/drawing/2014/chart" uri="{C3380CC4-5D6E-409C-BE32-E72D297353CC}">
              <c16:uniqueId val="{00000003-4CAF-47BB-815D-1A8D0ED2E41A}"/>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8292698487772968"/>
          <c:y val="4.1775456919060053E-2"/>
        </c:manualLayout>
      </c:layout>
      <c:overlay val="0"/>
      <c:spPr>
        <a:noFill/>
        <a:ln w="3175">
          <a:solidFill>
            <a:srgbClr val="000000"/>
          </a:solidFill>
          <a:prstDash val="solid"/>
        </a:ln>
      </c:spPr>
    </c:title>
    <c:autoTitleDeleted val="0"/>
    <c:plotArea>
      <c:layout>
        <c:manualLayout>
          <c:layoutTarget val="inner"/>
          <c:xMode val="edge"/>
          <c:yMode val="edge"/>
          <c:x val="9.9303220362196104E-2"/>
          <c:y val="0.17493472584856398"/>
          <c:w val="0.87630736565236211"/>
          <c:h val="0.64229765013054829"/>
        </c:manualLayout>
      </c:layout>
      <c:barChart>
        <c:barDir val="col"/>
        <c:grouping val="clustered"/>
        <c:varyColors val="0"/>
        <c:ser>
          <c:idx val="0"/>
          <c:order val="0"/>
          <c:tx>
            <c:strRef>
              <c:f>_Hidden22!$B$1:$B$1</c:f>
              <c:strCache>
                <c:ptCount val="1"/>
              </c:strCache>
            </c:strRef>
          </c:tx>
          <c:spPr>
            <a:solidFill>
              <a:srgbClr val="00915A"/>
            </a:solidFill>
            <a:ln w="3175">
              <a:solidFill>
                <a:srgbClr val="008000"/>
              </a:solidFill>
              <a:prstDash val="solid"/>
            </a:ln>
          </c:spPr>
          <c:invertIfNegative val="0"/>
          <c:cat>
            <c:strRef>
              <c:f>_Hidden22!$A$2:$A$15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_Hidden22!$B$2:$B$15</c:f>
              <c:numCache>
                <c:formatCode>General</c:formatCode>
                <c:ptCount val="14"/>
                <c:pt idx="0">
                  <c:v>1.1721427931969344E-5</c:v>
                </c:pt>
                <c:pt idx="1">
                  <c:v>1.7802451327351844E-2</c:v>
                </c:pt>
                <c:pt idx="2">
                  <c:v>6.2633096451693612E-2</c:v>
                </c:pt>
                <c:pt idx="3">
                  <c:v>9.700467710629572E-2</c:v>
                </c:pt>
                <c:pt idx="4">
                  <c:v>0.10985902627771832</c:v>
                </c:pt>
                <c:pt idx="5">
                  <c:v>0.12835769026061808</c:v>
                </c:pt>
                <c:pt idx="6">
                  <c:v>0.13263181568247409</c:v>
                </c:pt>
                <c:pt idx="7">
                  <c:v>0.13238126439416881</c:v>
                </c:pt>
                <c:pt idx="8">
                  <c:v>0.13562700388601848</c:v>
                </c:pt>
                <c:pt idx="9">
                  <c:v>0.12532369224924431</c:v>
                </c:pt>
                <c:pt idx="10">
                  <c:v>4.8356407864881802E-2</c:v>
                </c:pt>
                <c:pt idx="11">
                  <c:v>3.2774664369010584E-3</c:v>
                </c:pt>
                <c:pt idx="12">
                  <c:v>1.8209211881336299E-3</c:v>
                </c:pt>
                <c:pt idx="13">
                  <c:v>4.9127654465682367E-3</c:v>
                </c:pt>
              </c:numCache>
            </c:numRef>
          </c:val>
          <c:extLst>
            <c:ext xmlns:c16="http://schemas.microsoft.com/office/drawing/2014/chart" uri="{C3380CC4-5D6E-409C-BE32-E72D297353CC}">
              <c16:uniqueId val="{00000000-DB4A-4EB7-96A4-226ED3C13CB9}"/>
            </c:ext>
          </c:extLst>
        </c:ser>
        <c:dLbls>
          <c:showLegendKey val="0"/>
          <c:showVal val="0"/>
          <c:showCatName val="0"/>
          <c:showSerName val="0"/>
          <c:showPercent val="0"/>
          <c:showBubbleSize val="0"/>
        </c:dLbls>
        <c:gapWidth val="80"/>
        <c:axId val="796264064"/>
        <c:axId val="1"/>
      </c:barChart>
      <c:catAx>
        <c:axId val="79626406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79626406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8.8183573398185004E-3"/>
          <c:y val="4.3227665706051875E-2"/>
        </c:manualLayout>
      </c:layout>
      <c:overlay val="0"/>
      <c:spPr>
        <a:noFill/>
        <a:ln w="3175">
          <a:solidFill>
            <a:srgbClr val="000000"/>
          </a:solidFill>
          <a:prstDash val="solid"/>
        </a:ln>
      </c:spPr>
    </c:title>
    <c:autoTitleDeleted val="0"/>
    <c:plotArea>
      <c:layout>
        <c:manualLayout>
          <c:layoutTarget val="inner"/>
          <c:xMode val="edge"/>
          <c:yMode val="edge"/>
          <c:x val="0.1005292736739309"/>
          <c:y val="0.19020172910662825"/>
          <c:w val="0.87478104810999524"/>
          <c:h val="0.58501440922190207"/>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_Hidden23!$B$2:$B$15</c:f>
              <c:numCache>
                <c:formatCode>General</c:formatCode>
                <c:ptCount val="14"/>
                <c:pt idx="0">
                  <c:v>5.0508112374330729E-3</c:v>
                </c:pt>
                <c:pt idx="1">
                  <c:v>2.7719822166333084E-2</c:v>
                </c:pt>
                <c:pt idx="2">
                  <c:v>7.2277471017981668E-2</c:v>
                </c:pt>
                <c:pt idx="3">
                  <c:v>0.14667514269496312</c:v>
                </c:pt>
                <c:pt idx="4">
                  <c:v>0.18154014313240846</c:v>
                </c:pt>
                <c:pt idx="5">
                  <c:v>2.9948499201909055E-2</c:v>
                </c:pt>
                <c:pt idx="6">
                  <c:v>4.4318319969831453E-2</c:v>
                </c:pt>
                <c:pt idx="7">
                  <c:v>4.9020936369802801E-2</c:v>
                </c:pt>
                <c:pt idx="8">
                  <c:v>5.6228135889726173E-2</c:v>
                </c:pt>
                <c:pt idx="9">
                  <c:v>5.1974150299074366E-2</c:v>
                </c:pt>
                <c:pt idx="10">
                  <c:v>0.15671243572357851</c:v>
                </c:pt>
                <c:pt idx="11">
                  <c:v>6.9994009735832627E-2</c:v>
                </c:pt>
                <c:pt idx="12">
                  <c:v>2.7427638040381425E-2</c:v>
                </c:pt>
                <c:pt idx="13">
                  <c:v>8.1112484520744155E-2</c:v>
                </c:pt>
              </c:numCache>
            </c:numRef>
          </c:val>
          <c:extLst>
            <c:ext xmlns:c16="http://schemas.microsoft.com/office/drawing/2014/chart" uri="{C3380CC4-5D6E-409C-BE32-E72D297353CC}">
              <c16:uniqueId val="{00000000-5A81-47FE-8E0F-54640C280CC1}"/>
            </c:ext>
          </c:extLst>
        </c:ser>
        <c:dLbls>
          <c:showLegendKey val="0"/>
          <c:showVal val="0"/>
          <c:showCatName val="0"/>
          <c:showSerName val="0"/>
          <c:showPercent val="0"/>
          <c:showBubbleSize val="0"/>
        </c:dLbls>
        <c:gapWidth val="80"/>
        <c:axId val="796270952"/>
        <c:axId val="1"/>
      </c:barChart>
      <c:catAx>
        <c:axId val="79627095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79627095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087913688365943"/>
          <c:y val="3.0634606035675555E-2"/>
        </c:manualLayout>
      </c:layout>
      <c:overlay val="0"/>
      <c:spPr>
        <a:noFill/>
        <a:ln w="3175">
          <a:solidFill>
            <a:srgbClr val="000000"/>
          </a:solidFill>
          <a:prstDash val="solid"/>
        </a:ln>
      </c:spPr>
    </c:title>
    <c:autoTitleDeleted val="0"/>
    <c:plotArea>
      <c:layout>
        <c:manualLayout>
          <c:layoutTarget val="inner"/>
          <c:xMode val="edge"/>
          <c:yMode val="edge"/>
          <c:x val="0.1083203342084587"/>
          <c:y val="0.15317303017837777"/>
          <c:w val="0.86970239349979883"/>
          <c:h val="0.6367621683129705"/>
        </c:manualLayout>
      </c:layout>
      <c:barChart>
        <c:barDir val="col"/>
        <c:grouping val="clustered"/>
        <c:varyColors val="0"/>
        <c:ser>
          <c:idx val="0"/>
          <c:order val="0"/>
          <c:tx>
            <c:strRef>
              <c:f>_Hidden24!$B$1:$B$1</c:f>
              <c:strCache>
                <c:ptCount val="1"/>
              </c:strCache>
            </c:strRef>
          </c:tx>
          <c:spPr>
            <a:solidFill>
              <a:srgbClr val="00915A"/>
            </a:solidFill>
            <a:ln w="25400">
              <a:noFill/>
            </a:ln>
          </c:spPr>
          <c:invertIfNegative val="0"/>
          <c:cat>
            <c:strRef>
              <c:f>_Hidden24!$A$2:$A$18</c:f>
              <c:strCache>
                <c:ptCount val="17"/>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&gt;17 and &lt;=18</c:v>
                </c:pt>
              </c:strCache>
            </c:strRef>
          </c:cat>
          <c:val>
            <c:numRef>
              <c:f>_Hidden24!$B$2:$B$18</c:f>
              <c:numCache>
                <c:formatCode>General</c:formatCode>
                <c:ptCount val="17"/>
                <c:pt idx="0">
                  <c:v>1.3248371749076435E-2</c:v>
                </c:pt>
                <c:pt idx="1">
                  <c:v>3.0743997847883436E-2</c:v>
                </c:pt>
                <c:pt idx="2">
                  <c:v>7.8487641261027266E-2</c:v>
                </c:pt>
                <c:pt idx="3">
                  <c:v>7.549511136493646E-2</c:v>
                </c:pt>
                <c:pt idx="4">
                  <c:v>8.7976607317534594E-2</c:v>
                </c:pt>
                <c:pt idx="5">
                  <c:v>8.9094011647986429E-2</c:v>
                </c:pt>
                <c:pt idx="6">
                  <c:v>9.2224443116740704E-2</c:v>
                </c:pt>
                <c:pt idx="7">
                  <c:v>0.1134794110438762</c:v>
                </c:pt>
                <c:pt idx="8">
                  <c:v>0.1021106349699014</c:v>
                </c:pt>
                <c:pt idx="9">
                  <c:v>9.2926817658481778E-2</c:v>
                </c:pt>
                <c:pt idx="10">
                  <c:v>9.8373498089114594E-2</c:v>
                </c:pt>
                <c:pt idx="11">
                  <c:v>4.4952951826937544E-2</c:v>
                </c:pt>
                <c:pt idx="12">
                  <c:v>7.7726071949076894E-2</c:v>
                </c:pt>
                <c:pt idx="13">
                  <c:v>2.37924194544531E-3</c:v>
                </c:pt>
                <c:pt idx="14">
                  <c:v>4.8481089759119231E-4</c:v>
                </c:pt>
                <c:pt idx="15">
                  <c:v>2.1926101230077346E-4</c:v>
                </c:pt>
                <c:pt idx="16">
                  <c:v>7.7116302088809952E-5</c:v>
                </c:pt>
              </c:numCache>
            </c:numRef>
          </c:val>
          <c:extLst>
            <c:ext xmlns:c16="http://schemas.microsoft.com/office/drawing/2014/chart" uri="{C3380CC4-5D6E-409C-BE32-E72D297353CC}">
              <c16:uniqueId val="{00000000-8D84-4CB5-8D19-DD45E9BE2E2F}"/>
            </c:ext>
          </c:extLst>
        </c:ser>
        <c:dLbls>
          <c:showLegendKey val="0"/>
          <c:showVal val="0"/>
          <c:showCatName val="0"/>
          <c:showSerName val="0"/>
          <c:showPercent val="0"/>
          <c:showBubbleSize val="0"/>
        </c:dLbls>
        <c:gapWidth val="80"/>
        <c:axId val="796274560"/>
        <c:axId val="1"/>
      </c:barChart>
      <c:catAx>
        <c:axId val="79627456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79627456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18045112781954886"/>
          <c:y val="2.9465983011738556E-2"/>
        </c:manualLayout>
      </c:layout>
      <c:overlay val="0"/>
      <c:spPr>
        <a:noFill/>
        <a:ln w="3175">
          <a:solidFill>
            <a:srgbClr val="000000"/>
          </a:solidFill>
          <a:prstDash val="solid"/>
        </a:ln>
      </c:spPr>
    </c:title>
    <c:autoTitleDeleted val="0"/>
    <c:plotArea>
      <c:layout>
        <c:manualLayout>
          <c:layoutTarget val="inner"/>
          <c:xMode val="edge"/>
          <c:yMode val="edge"/>
          <c:x val="9.6240601503759404E-2"/>
          <c:y val="0.13443854749105716"/>
          <c:w val="0.88270676691729322"/>
          <c:h val="0.762432310428735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_Hidden25!$A$2:$A$9</c:f>
              <c:strCache>
                <c:ptCount val="8"/>
                <c:pt idx="0">
                  <c:v>Fixed To Maturity</c:v>
                </c:pt>
                <c:pt idx="1">
                  <c:v>&gt;=0 and &lt;=1</c:v>
                </c:pt>
                <c:pt idx="2">
                  <c:v>&gt;1 and &lt;=2</c:v>
                </c:pt>
                <c:pt idx="3">
                  <c:v>&gt;2 and &lt;=3</c:v>
                </c:pt>
                <c:pt idx="4">
                  <c:v>&gt;3 and &lt;=4</c:v>
                </c:pt>
                <c:pt idx="5">
                  <c:v>&gt;4 and &lt;=5</c:v>
                </c:pt>
                <c:pt idx="6">
                  <c:v>&gt;7 and &lt;=8</c:v>
                </c:pt>
                <c:pt idx="7">
                  <c:v>&gt;6 and &lt;=7</c:v>
                </c:pt>
              </c:strCache>
            </c:strRef>
          </c:cat>
          <c:val>
            <c:numRef>
              <c:f>_Hidden25!$B$2:$B$9</c:f>
              <c:numCache>
                <c:formatCode>General</c:formatCode>
                <c:ptCount val="8"/>
                <c:pt idx="0">
                  <c:v>0.94110087322693325</c:v>
                </c:pt>
                <c:pt idx="1">
                  <c:v>2.1881971135721608E-2</c:v>
                </c:pt>
                <c:pt idx="2">
                  <c:v>1.7016789111454673E-2</c:v>
                </c:pt>
                <c:pt idx="3">
                  <c:v>5.7187872114780021E-3</c:v>
                </c:pt>
                <c:pt idx="4">
                  <c:v>1.8103304476325536E-3</c:v>
                </c:pt>
                <c:pt idx="5">
                  <c:v>2.0081013811879514E-3</c:v>
                </c:pt>
                <c:pt idx="6">
                  <c:v>1.2306298801515356E-3</c:v>
                </c:pt>
                <c:pt idx="7">
                  <c:v>9.2325176054404694E-3</c:v>
                </c:pt>
              </c:numCache>
            </c:numRef>
          </c:val>
          <c:extLst>
            <c:ext xmlns:c16="http://schemas.microsoft.com/office/drawing/2014/chart" uri="{C3380CC4-5D6E-409C-BE32-E72D297353CC}">
              <c16:uniqueId val="{00000000-E7DF-4591-8269-1E3EFAF69266}"/>
            </c:ext>
          </c:extLst>
        </c:ser>
        <c:dLbls>
          <c:showLegendKey val="0"/>
          <c:showVal val="0"/>
          <c:showCatName val="0"/>
          <c:showSerName val="0"/>
          <c:showPercent val="0"/>
          <c:showBubbleSize val="0"/>
        </c:dLbls>
        <c:gapWidth val="80"/>
        <c:axId val="1272521160"/>
        <c:axId val="1"/>
      </c:barChart>
      <c:catAx>
        <c:axId val="1272521160"/>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7252116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7.4344023323615158E-2"/>
          <c:y val="3.9647619733897188E-2"/>
        </c:manualLayout>
      </c:layout>
      <c:overlay val="0"/>
      <c:spPr>
        <a:noFill/>
        <a:ln w="3175">
          <a:solidFill>
            <a:srgbClr val="000000"/>
          </a:solidFill>
          <a:prstDash val="solid"/>
        </a:ln>
      </c:spPr>
    </c:title>
    <c:autoTitleDeleted val="0"/>
    <c:plotArea>
      <c:layout>
        <c:manualLayout>
          <c:layoutTarget val="inner"/>
          <c:xMode val="edge"/>
          <c:yMode val="edge"/>
          <c:x val="0.12244897959183673"/>
          <c:y val="0.15418518785404461"/>
          <c:w val="0.8571428571428571"/>
          <c:h val="0.75550742048481867"/>
        </c:manualLayout>
      </c:layout>
      <c:barChart>
        <c:barDir val="col"/>
        <c:grouping val="clustered"/>
        <c:varyColors val="0"/>
        <c:ser>
          <c:idx val="0"/>
          <c:order val="0"/>
          <c:tx>
            <c:strRef>
              <c:f>_Hidden27!$B$1:$B$1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_Hidden27!$A$2:$A$4</c:f>
              <c:strCache>
                <c:ptCount val="3"/>
                <c:pt idx="0">
                  <c:v>0 - 30 Days</c:v>
                </c:pt>
                <c:pt idx="1">
                  <c:v>30 - 60 Days</c:v>
                </c:pt>
                <c:pt idx="2">
                  <c:v>&gt; 90 Days</c:v>
                </c:pt>
              </c:strCache>
            </c:strRef>
          </c:cat>
          <c:val>
            <c:numRef>
              <c:f>_Hidden27!$B$2:$B$4</c:f>
              <c:numCache>
                <c:formatCode>General</c:formatCode>
                <c:ptCount val="3"/>
                <c:pt idx="0">
                  <c:v>3294368.66</c:v>
                </c:pt>
                <c:pt idx="1">
                  <c:v>760671.23000000021</c:v>
                </c:pt>
                <c:pt idx="2">
                  <c:v>903079.58000000019</c:v>
                </c:pt>
              </c:numCache>
            </c:numRef>
          </c:val>
          <c:extLst>
            <c:ext xmlns:c16="http://schemas.microsoft.com/office/drawing/2014/chart" uri="{C3380CC4-5D6E-409C-BE32-E72D297353CC}">
              <c16:uniqueId val="{00000000-A9E7-4638-9B10-AD4D453AC66F}"/>
            </c:ext>
          </c:extLst>
        </c:ser>
        <c:ser>
          <c:idx val="1"/>
          <c:order val="1"/>
          <c:tx>
            <c:strRef>
              <c:f>_Hidden27!$C$1:$C$1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_Hidden27!$A$2:$A$4</c:f>
              <c:strCache>
                <c:ptCount val="3"/>
                <c:pt idx="0">
                  <c:v>0 - 30 Days</c:v>
                </c:pt>
                <c:pt idx="1">
                  <c:v>30 - 60 Days</c:v>
                </c:pt>
                <c:pt idx="2">
                  <c:v>&gt; 90 Days</c:v>
                </c:pt>
              </c:strCache>
            </c:strRef>
          </c:cat>
          <c:val>
            <c:numRef>
              <c:f>_Hidden27!$C$2:$C$4</c:f>
              <c:numCache>
                <c:formatCode>General</c:formatCode>
                <c:ptCount val="3"/>
                <c:pt idx="0">
                  <c:v>27</c:v>
                </c:pt>
                <c:pt idx="1">
                  <c:v>13</c:v>
                </c:pt>
                <c:pt idx="2">
                  <c:v>8</c:v>
                </c:pt>
              </c:numCache>
            </c:numRef>
          </c:val>
          <c:extLst>
            <c:ext xmlns:c16="http://schemas.microsoft.com/office/drawing/2014/chart" uri="{C3380CC4-5D6E-409C-BE32-E72D297353CC}">
              <c16:uniqueId val="{00000001-A9E7-4638-9B10-AD4D453AC66F}"/>
            </c:ext>
          </c:extLst>
        </c:ser>
        <c:dLbls>
          <c:showLegendKey val="0"/>
          <c:showVal val="0"/>
          <c:showCatName val="0"/>
          <c:showSerName val="0"/>
          <c:showPercent val="0"/>
          <c:showBubbleSize val="0"/>
        </c:dLbls>
        <c:gapWidth val="100"/>
        <c:axId val="1272517880"/>
        <c:axId val="1"/>
      </c:barChart>
      <c:catAx>
        <c:axId val="1272517880"/>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7251788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0301835574892506E-3"/>
          <c:y val="3.6450107445172783E-2"/>
        </c:manualLayout>
      </c:layout>
      <c:overlay val="0"/>
      <c:spPr>
        <a:noFill/>
        <a:ln w="3175">
          <a:solidFill>
            <a:srgbClr val="000000"/>
          </a:solidFill>
          <a:prstDash val="solid"/>
        </a:ln>
      </c:spPr>
    </c:title>
    <c:autoTitleDeleted val="0"/>
    <c:plotArea>
      <c:layout>
        <c:manualLayout>
          <c:layoutTarget val="inner"/>
          <c:xMode val="edge"/>
          <c:yMode val="edge"/>
          <c:x val="0.10965800155326566"/>
          <c:y val="0.15372436618181565"/>
          <c:w val="0.87625797571462749"/>
          <c:h val="0.7290021489034556"/>
        </c:manualLayout>
      </c:layout>
      <c:areaChart>
        <c:grouping val="standard"/>
        <c:varyColors val="0"/>
        <c:ser>
          <c:idx val="0"/>
          <c:order val="0"/>
          <c:tx>
            <c:strRef>
              <c:f>_Hidden30!$B$1:$B$1</c:f>
              <c:strCache>
                <c:ptCount val="1"/>
                <c:pt idx="0">
                  <c:v>Outstanding Residential Mortgage Loans (0% CPR)</c:v>
                </c:pt>
              </c:strCache>
            </c:strRef>
          </c:tx>
          <c:spPr>
            <a:solidFill>
              <a:srgbClr val="800000"/>
            </a:solidFill>
            <a:ln w="25400">
              <a:noFill/>
            </a:ln>
          </c:spPr>
          <c:cat>
            <c:strRef>
              <c:f>_Hidden30!$A$2:$A$356</c:f>
              <c:strCache>
                <c:ptCount val="355"/>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strCache>
            </c:strRef>
          </c:cat>
          <c:val>
            <c:numRef>
              <c:f>_Hidden30!$B$2:$B$356</c:f>
              <c:numCache>
                <c:formatCode>General</c:formatCode>
                <c:ptCount val="355"/>
                <c:pt idx="0">
                  <c:v>2894189261.4201689</c:v>
                </c:pt>
                <c:pt idx="1">
                  <c:v>2873002634.227314</c:v>
                </c:pt>
                <c:pt idx="2">
                  <c:v>2851943317.7036972</c:v>
                </c:pt>
                <c:pt idx="3">
                  <c:v>2831627686.9036102</c:v>
                </c:pt>
                <c:pt idx="4">
                  <c:v>2811271867.3728271</c:v>
                </c:pt>
                <c:pt idx="5">
                  <c:v>2791171382.2915902</c:v>
                </c:pt>
                <c:pt idx="6">
                  <c:v>2769846879.0816102</c:v>
                </c:pt>
                <c:pt idx="7">
                  <c:v>2748883825.291059</c:v>
                </c:pt>
                <c:pt idx="8">
                  <c:v>2727698729.1153712</c:v>
                </c:pt>
                <c:pt idx="9">
                  <c:v>2706925876.5219522</c:v>
                </c:pt>
                <c:pt idx="10">
                  <c:v>2686001460.5248961</c:v>
                </c:pt>
                <c:pt idx="11">
                  <c:v>2664817933.2672791</c:v>
                </c:pt>
                <c:pt idx="12">
                  <c:v>2644557144.1213131</c:v>
                </c:pt>
                <c:pt idx="13">
                  <c:v>2623535186.5208788</c:v>
                </c:pt>
                <c:pt idx="14">
                  <c:v>2603484208.9980149</c:v>
                </c:pt>
                <c:pt idx="15">
                  <c:v>2582807859.967339</c:v>
                </c:pt>
                <c:pt idx="16">
                  <c:v>2562133264.911088</c:v>
                </c:pt>
                <c:pt idx="17">
                  <c:v>2540636671.9289761</c:v>
                </c:pt>
                <c:pt idx="18">
                  <c:v>2519005339.3097801</c:v>
                </c:pt>
                <c:pt idx="19">
                  <c:v>2497940722.6439891</c:v>
                </c:pt>
                <c:pt idx="20">
                  <c:v>2477541393.7886209</c:v>
                </c:pt>
                <c:pt idx="21">
                  <c:v>2457463851.6503038</c:v>
                </c:pt>
                <c:pt idx="22">
                  <c:v>2436267702.8509512</c:v>
                </c:pt>
                <c:pt idx="23">
                  <c:v>2415100141.4346719</c:v>
                </c:pt>
                <c:pt idx="24">
                  <c:v>2393948270.238862</c:v>
                </c:pt>
                <c:pt idx="25">
                  <c:v>2372623867.6228938</c:v>
                </c:pt>
                <c:pt idx="26">
                  <c:v>2351967654.9818411</c:v>
                </c:pt>
                <c:pt idx="27">
                  <c:v>2330681717.0546122</c:v>
                </c:pt>
                <c:pt idx="28">
                  <c:v>2310954348.7091699</c:v>
                </c:pt>
                <c:pt idx="29">
                  <c:v>2290666301.576757</c:v>
                </c:pt>
                <c:pt idx="30">
                  <c:v>2269894769.2632608</c:v>
                </c:pt>
                <c:pt idx="31">
                  <c:v>2248810018.5022192</c:v>
                </c:pt>
                <c:pt idx="32">
                  <c:v>2228481385.7053151</c:v>
                </c:pt>
                <c:pt idx="33">
                  <c:v>2207947955.616076</c:v>
                </c:pt>
                <c:pt idx="34">
                  <c:v>2187586590.0874419</c:v>
                </c:pt>
                <c:pt idx="35">
                  <c:v>2167050318.1299791</c:v>
                </c:pt>
                <c:pt idx="36">
                  <c:v>2144813199.423871</c:v>
                </c:pt>
                <c:pt idx="37">
                  <c:v>2124890158.2383621</c:v>
                </c:pt>
                <c:pt idx="38">
                  <c:v>2103023911.595212</c:v>
                </c:pt>
                <c:pt idx="39">
                  <c:v>2082209420.460248</c:v>
                </c:pt>
                <c:pt idx="40">
                  <c:v>2062239346.33864</c:v>
                </c:pt>
                <c:pt idx="41">
                  <c:v>2042809818.865104</c:v>
                </c:pt>
                <c:pt idx="42">
                  <c:v>2022361877.5391891</c:v>
                </c:pt>
                <c:pt idx="43">
                  <c:v>2002509403.481112</c:v>
                </c:pt>
                <c:pt idx="44">
                  <c:v>1982916497.183284</c:v>
                </c:pt>
                <c:pt idx="45">
                  <c:v>1963024340.547929</c:v>
                </c:pt>
                <c:pt idx="46">
                  <c:v>1943939076.083087</c:v>
                </c:pt>
                <c:pt idx="47">
                  <c:v>1924014373.8570061</c:v>
                </c:pt>
                <c:pt idx="48">
                  <c:v>1904383362.4758689</c:v>
                </c:pt>
                <c:pt idx="49">
                  <c:v>1884890179.9039969</c:v>
                </c:pt>
                <c:pt idx="50">
                  <c:v>1865207073.8052759</c:v>
                </c:pt>
                <c:pt idx="51">
                  <c:v>1846729342.105588</c:v>
                </c:pt>
                <c:pt idx="52">
                  <c:v>1826223079.6883609</c:v>
                </c:pt>
                <c:pt idx="53">
                  <c:v>1808173622.5776501</c:v>
                </c:pt>
                <c:pt idx="54">
                  <c:v>1790193991.193557</c:v>
                </c:pt>
                <c:pt idx="55">
                  <c:v>1771947040.5125699</c:v>
                </c:pt>
                <c:pt idx="56">
                  <c:v>1753561145.843215</c:v>
                </c:pt>
                <c:pt idx="57">
                  <c:v>1735280699.618885</c:v>
                </c:pt>
                <c:pt idx="58">
                  <c:v>1717386762.6809771</c:v>
                </c:pt>
                <c:pt idx="59">
                  <c:v>1699345726.6163869</c:v>
                </c:pt>
                <c:pt idx="60">
                  <c:v>1681743753.233422</c:v>
                </c:pt>
                <c:pt idx="61">
                  <c:v>1664307043.156837</c:v>
                </c:pt>
                <c:pt idx="62">
                  <c:v>1646290016.394738</c:v>
                </c:pt>
                <c:pt idx="63">
                  <c:v>1629263916.3535869</c:v>
                </c:pt>
                <c:pt idx="64">
                  <c:v>1612891263.809329</c:v>
                </c:pt>
                <c:pt idx="65">
                  <c:v>1595656375.939925</c:v>
                </c:pt>
                <c:pt idx="66">
                  <c:v>1578522423.081197</c:v>
                </c:pt>
                <c:pt idx="67">
                  <c:v>1562113045.1894519</c:v>
                </c:pt>
                <c:pt idx="68">
                  <c:v>1546101620.415556</c:v>
                </c:pt>
                <c:pt idx="69">
                  <c:v>1530277869.643718</c:v>
                </c:pt>
                <c:pt idx="70">
                  <c:v>1514423656.3788569</c:v>
                </c:pt>
                <c:pt idx="71">
                  <c:v>1496704952.421006</c:v>
                </c:pt>
                <c:pt idx="72">
                  <c:v>1480351759.70801</c:v>
                </c:pt>
                <c:pt idx="73">
                  <c:v>1464966368.34813</c:v>
                </c:pt>
                <c:pt idx="74">
                  <c:v>1449415650.596936</c:v>
                </c:pt>
                <c:pt idx="75">
                  <c:v>1433996699.603389</c:v>
                </c:pt>
                <c:pt idx="76">
                  <c:v>1418422276.916333</c:v>
                </c:pt>
                <c:pt idx="77">
                  <c:v>1400042116.8014021</c:v>
                </c:pt>
                <c:pt idx="78">
                  <c:v>1384757682.863519</c:v>
                </c:pt>
                <c:pt idx="79">
                  <c:v>1369863342.6932459</c:v>
                </c:pt>
                <c:pt idx="80">
                  <c:v>1354298351.979625</c:v>
                </c:pt>
                <c:pt idx="81">
                  <c:v>1339418145.005322</c:v>
                </c:pt>
                <c:pt idx="82">
                  <c:v>1324554996.732357</c:v>
                </c:pt>
                <c:pt idx="83">
                  <c:v>1309602290.2528501</c:v>
                </c:pt>
                <c:pt idx="84">
                  <c:v>1294678824.2236819</c:v>
                </c:pt>
                <c:pt idx="85">
                  <c:v>1280442008.733108</c:v>
                </c:pt>
                <c:pt idx="86">
                  <c:v>1266046052.648411</c:v>
                </c:pt>
                <c:pt idx="87">
                  <c:v>1251917437.4654341</c:v>
                </c:pt>
                <c:pt idx="88">
                  <c:v>1236403847.0696361</c:v>
                </c:pt>
                <c:pt idx="89">
                  <c:v>1222266634.2091019</c:v>
                </c:pt>
                <c:pt idx="90">
                  <c:v>1208308204.5990031</c:v>
                </c:pt>
                <c:pt idx="91">
                  <c:v>1193915181.7276249</c:v>
                </c:pt>
                <c:pt idx="92">
                  <c:v>1179948354.670964</c:v>
                </c:pt>
                <c:pt idx="93">
                  <c:v>1165102898.147697</c:v>
                </c:pt>
                <c:pt idx="94">
                  <c:v>1150754865.1432719</c:v>
                </c:pt>
                <c:pt idx="95">
                  <c:v>1136901159.061744</c:v>
                </c:pt>
                <c:pt idx="96">
                  <c:v>1123384747.8729041</c:v>
                </c:pt>
                <c:pt idx="97">
                  <c:v>1110289443.429368</c:v>
                </c:pt>
                <c:pt idx="98">
                  <c:v>1096019958.8043549</c:v>
                </c:pt>
                <c:pt idx="99">
                  <c:v>1083204225.966409</c:v>
                </c:pt>
                <c:pt idx="100">
                  <c:v>1069568786.076069</c:v>
                </c:pt>
                <c:pt idx="101">
                  <c:v>1055994787.322202</c:v>
                </c:pt>
                <c:pt idx="102">
                  <c:v>1043186411.7851059</c:v>
                </c:pt>
                <c:pt idx="103">
                  <c:v>1030344953.5689631</c:v>
                </c:pt>
                <c:pt idx="104">
                  <c:v>1017275227.2553999</c:v>
                </c:pt>
                <c:pt idx="105">
                  <c:v>1004962789.54316</c:v>
                </c:pt>
                <c:pt idx="106">
                  <c:v>992711237.43868101</c:v>
                </c:pt>
                <c:pt idx="107">
                  <c:v>979710262.44400704</c:v>
                </c:pt>
                <c:pt idx="108">
                  <c:v>967737628.09253502</c:v>
                </c:pt>
                <c:pt idx="109">
                  <c:v>955857343.27385497</c:v>
                </c:pt>
                <c:pt idx="110">
                  <c:v>944104520.74700904</c:v>
                </c:pt>
                <c:pt idx="111">
                  <c:v>932339742.37891805</c:v>
                </c:pt>
                <c:pt idx="112">
                  <c:v>920769588.85022402</c:v>
                </c:pt>
                <c:pt idx="113">
                  <c:v>907811068.47167599</c:v>
                </c:pt>
                <c:pt idx="114">
                  <c:v>896344503.34350097</c:v>
                </c:pt>
                <c:pt idx="115">
                  <c:v>884213492.15633798</c:v>
                </c:pt>
                <c:pt idx="116">
                  <c:v>872732728.64698195</c:v>
                </c:pt>
                <c:pt idx="117">
                  <c:v>861355295.49525797</c:v>
                </c:pt>
                <c:pt idx="118">
                  <c:v>849905416.39749897</c:v>
                </c:pt>
                <c:pt idx="119">
                  <c:v>838813626.40669799</c:v>
                </c:pt>
                <c:pt idx="120">
                  <c:v>827782336.20599496</c:v>
                </c:pt>
                <c:pt idx="121">
                  <c:v>816945115.93829405</c:v>
                </c:pt>
                <c:pt idx="122">
                  <c:v>806215679.45918405</c:v>
                </c:pt>
                <c:pt idx="123">
                  <c:v>795093447.19691598</c:v>
                </c:pt>
                <c:pt idx="124">
                  <c:v>784558356.28411102</c:v>
                </c:pt>
                <c:pt idx="125">
                  <c:v>774090676.56072199</c:v>
                </c:pt>
                <c:pt idx="126">
                  <c:v>763630475.82265699</c:v>
                </c:pt>
                <c:pt idx="127">
                  <c:v>753365514.25452495</c:v>
                </c:pt>
                <c:pt idx="128">
                  <c:v>743165400.27278805</c:v>
                </c:pt>
                <c:pt idx="129">
                  <c:v>733039538.97304702</c:v>
                </c:pt>
                <c:pt idx="130">
                  <c:v>722873939.90441203</c:v>
                </c:pt>
                <c:pt idx="131">
                  <c:v>712848091.81720698</c:v>
                </c:pt>
                <c:pt idx="132">
                  <c:v>702739890.82757401</c:v>
                </c:pt>
                <c:pt idx="133">
                  <c:v>692840486.53765094</c:v>
                </c:pt>
                <c:pt idx="134">
                  <c:v>683000160.34412205</c:v>
                </c:pt>
                <c:pt idx="135">
                  <c:v>673143886.07788599</c:v>
                </c:pt>
                <c:pt idx="136">
                  <c:v>663440605.639781</c:v>
                </c:pt>
                <c:pt idx="137">
                  <c:v>653383139.65899897</c:v>
                </c:pt>
                <c:pt idx="138">
                  <c:v>643651476.51019299</c:v>
                </c:pt>
                <c:pt idx="139">
                  <c:v>633910830.49925804</c:v>
                </c:pt>
                <c:pt idx="140">
                  <c:v>624423474.80084395</c:v>
                </c:pt>
                <c:pt idx="141">
                  <c:v>615018940.57972205</c:v>
                </c:pt>
                <c:pt idx="142">
                  <c:v>605608258.16697299</c:v>
                </c:pt>
                <c:pt idx="143">
                  <c:v>596338822.98926497</c:v>
                </c:pt>
                <c:pt idx="144">
                  <c:v>587141202.29532897</c:v>
                </c:pt>
                <c:pt idx="145">
                  <c:v>578032775.49656904</c:v>
                </c:pt>
                <c:pt idx="146">
                  <c:v>568998404.82852304</c:v>
                </c:pt>
                <c:pt idx="147">
                  <c:v>560046259.22449696</c:v>
                </c:pt>
                <c:pt idx="148">
                  <c:v>551133707.93186903</c:v>
                </c:pt>
                <c:pt idx="149">
                  <c:v>541495593.61821198</c:v>
                </c:pt>
                <c:pt idx="150">
                  <c:v>532653558.66972202</c:v>
                </c:pt>
                <c:pt idx="151">
                  <c:v>523854048.08990997</c:v>
                </c:pt>
                <c:pt idx="152">
                  <c:v>515105622.97640902</c:v>
                </c:pt>
                <c:pt idx="153">
                  <c:v>506389532.242082</c:v>
                </c:pt>
                <c:pt idx="154">
                  <c:v>497780339.652614</c:v>
                </c:pt>
                <c:pt idx="155">
                  <c:v>488982335.75318402</c:v>
                </c:pt>
                <c:pt idx="156">
                  <c:v>480572520.482768</c:v>
                </c:pt>
                <c:pt idx="157">
                  <c:v>472260697.29187101</c:v>
                </c:pt>
                <c:pt idx="158">
                  <c:v>464068763.08148497</c:v>
                </c:pt>
                <c:pt idx="159">
                  <c:v>456021906.00123602</c:v>
                </c:pt>
                <c:pt idx="160">
                  <c:v>448061444.59540802</c:v>
                </c:pt>
                <c:pt idx="161">
                  <c:v>440169063.737445</c:v>
                </c:pt>
                <c:pt idx="162">
                  <c:v>432113798.85253698</c:v>
                </c:pt>
                <c:pt idx="163">
                  <c:v>424372966.04658097</c:v>
                </c:pt>
                <c:pt idx="164">
                  <c:v>415685860.57939202</c:v>
                </c:pt>
                <c:pt idx="165">
                  <c:v>408080189.89193702</c:v>
                </c:pt>
                <c:pt idx="166">
                  <c:v>400541440.11412299</c:v>
                </c:pt>
                <c:pt idx="167">
                  <c:v>393101924.84974301</c:v>
                </c:pt>
                <c:pt idx="168">
                  <c:v>385826678.76639599</c:v>
                </c:pt>
                <c:pt idx="169">
                  <c:v>378661456.02636701</c:v>
                </c:pt>
                <c:pt idx="170">
                  <c:v>371448544.52603102</c:v>
                </c:pt>
                <c:pt idx="171">
                  <c:v>364531485.89983398</c:v>
                </c:pt>
                <c:pt idx="172">
                  <c:v>357692152.77823102</c:v>
                </c:pt>
                <c:pt idx="173">
                  <c:v>350890458.16311401</c:v>
                </c:pt>
                <c:pt idx="174">
                  <c:v>344127391.93094403</c:v>
                </c:pt>
                <c:pt idx="175">
                  <c:v>337398890.64614499</c:v>
                </c:pt>
                <c:pt idx="176">
                  <c:v>330718013.28602499</c:v>
                </c:pt>
                <c:pt idx="177">
                  <c:v>324093703.170614</c:v>
                </c:pt>
                <c:pt idx="178">
                  <c:v>317519447.61134899</c:v>
                </c:pt>
                <c:pt idx="179">
                  <c:v>311035992.888165</c:v>
                </c:pt>
                <c:pt idx="180">
                  <c:v>304682901.97742498</c:v>
                </c:pt>
                <c:pt idx="181">
                  <c:v>298462570.05885202</c:v>
                </c:pt>
                <c:pt idx="182">
                  <c:v>292348543.457739</c:v>
                </c:pt>
                <c:pt idx="183">
                  <c:v>286337544.28029603</c:v>
                </c:pt>
                <c:pt idx="184">
                  <c:v>280432988.547741</c:v>
                </c:pt>
                <c:pt idx="185">
                  <c:v>274629839.384803</c:v>
                </c:pt>
                <c:pt idx="186">
                  <c:v>268965040.679052</c:v>
                </c:pt>
                <c:pt idx="187">
                  <c:v>262782500.616651</c:v>
                </c:pt>
                <c:pt idx="188">
                  <c:v>257292002.39343199</c:v>
                </c:pt>
                <c:pt idx="189">
                  <c:v>251866912.86821201</c:v>
                </c:pt>
                <c:pt idx="190">
                  <c:v>246490574.403519</c:v>
                </c:pt>
                <c:pt idx="191">
                  <c:v>241147864.55621201</c:v>
                </c:pt>
                <c:pt idx="192">
                  <c:v>235872975.76704299</c:v>
                </c:pt>
                <c:pt idx="193">
                  <c:v>230646773.72245899</c:v>
                </c:pt>
                <c:pt idx="194">
                  <c:v>225464762.34486499</c:v>
                </c:pt>
                <c:pt idx="195">
                  <c:v>220354270.052697</c:v>
                </c:pt>
                <c:pt idx="196">
                  <c:v>215302738.05439299</c:v>
                </c:pt>
                <c:pt idx="197">
                  <c:v>210296495.39611399</c:v>
                </c:pt>
                <c:pt idx="198">
                  <c:v>205379039.288293</c:v>
                </c:pt>
                <c:pt idx="199">
                  <c:v>200535377.653054</c:v>
                </c:pt>
                <c:pt idx="200">
                  <c:v>195791329.885508</c:v>
                </c:pt>
                <c:pt idx="201">
                  <c:v>190726038.35700101</c:v>
                </c:pt>
                <c:pt idx="202">
                  <c:v>186087865.32810399</c:v>
                </c:pt>
                <c:pt idx="203">
                  <c:v>181611027.71521899</c:v>
                </c:pt>
                <c:pt idx="204">
                  <c:v>177209083.26798701</c:v>
                </c:pt>
                <c:pt idx="205">
                  <c:v>172355698.025242</c:v>
                </c:pt>
                <c:pt idx="206">
                  <c:v>167900961.04845101</c:v>
                </c:pt>
                <c:pt idx="207">
                  <c:v>163647824.607508</c:v>
                </c:pt>
                <c:pt idx="208">
                  <c:v>159419206.28618699</c:v>
                </c:pt>
                <c:pt idx="209">
                  <c:v>155218648.52868599</c:v>
                </c:pt>
                <c:pt idx="210">
                  <c:v>151043041.63724601</c:v>
                </c:pt>
                <c:pt idx="211">
                  <c:v>146905115.234137</c:v>
                </c:pt>
                <c:pt idx="212">
                  <c:v>142816264.10897699</c:v>
                </c:pt>
                <c:pt idx="213">
                  <c:v>138755467.31577599</c:v>
                </c:pt>
                <c:pt idx="214">
                  <c:v>134598928.817871</c:v>
                </c:pt>
                <c:pt idx="215">
                  <c:v>130625841.47947399</c:v>
                </c:pt>
                <c:pt idx="216">
                  <c:v>126732623.06784999</c:v>
                </c:pt>
                <c:pt idx="217">
                  <c:v>122901849.81563</c:v>
                </c:pt>
                <c:pt idx="218">
                  <c:v>119177721.247142</c:v>
                </c:pt>
                <c:pt idx="219">
                  <c:v>115600304.661283</c:v>
                </c:pt>
                <c:pt idx="220">
                  <c:v>112102825.58080301</c:v>
                </c:pt>
                <c:pt idx="221">
                  <c:v>108650964.05909701</c:v>
                </c:pt>
                <c:pt idx="222">
                  <c:v>105295343.80405401</c:v>
                </c:pt>
                <c:pt idx="223">
                  <c:v>101976120.34831101</c:v>
                </c:pt>
                <c:pt idx="224">
                  <c:v>98702936.414724007</c:v>
                </c:pt>
                <c:pt idx="225">
                  <c:v>95483378.049886003</c:v>
                </c:pt>
                <c:pt idx="226">
                  <c:v>92317821.230715007</c:v>
                </c:pt>
                <c:pt idx="227">
                  <c:v>89243936.729415998</c:v>
                </c:pt>
                <c:pt idx="228">
                  <c:v>86269884.059781</c:v>
                </c:pt>
                <c:pt idx="229">
                  <c:v>83406844.375392005</c:v>
                </c:pt>
                <c:pt idx="230">
                  <c:v>80631700.133111998</c:v>
                </c:pt>
                <c:pt idx="231">
                  <c:v>77977474.100970998</c:v>
                </c:pt>
                <c:pt idx="232">
                  <c:v>75403271.925638005</c:v>
                </c:pt>
                <c:pt idx="233">
                  <c:v>72875081.979513004</c:v>
                </c:pt>
                <c:pt idx="234">
                  <c:v>70385162.981078997</c:v>
                </c:pt>
                <c:pt idx="235">
                  <c:v>67925998.745101005</c:v>
                </c:pt>
                <c:pt idx="236">
                  <c:v>65496759.971377999</c:v>
                </c:pt>
                <c:pt idx="237">
                  <c:v>63103710.113881998</c:v>
                </c:pt>
                <c:pt idx="238">
                  <c:v>60736709.765274003</c:v>
                </c:pt>
                <c:pt idx="239">
                  <c:v>58404696.773630999</c:v>
                </c:pt>
                <c:pt idx="240">
                  <c:v>56183564.312827997</c:v>
                </c:pt>
                <c:pt idx="241">
                  <c:v>54050438.015741996</c:v>
                </c:pt>
                <c:pt idx="242">
                  <c:v>52000350.121126004</c:v>
                </c:pt>
                <c:pt idx="243">
                  <c:v>50007089.214878999</c:v>
                </c:pt>
                <c:pt idx="244">
                  <c:v>48076013.19455</c:v>
                </c:pt>
                <c:pt idx="245">
                  <c:v>46194986.450690001</c:v>
                </c:pt>
                <c:pt idx="246">
                  <c:v>44427591.16663</c:v>
                </c:pt>
                <c:pt idx="247">
                  <c:v>42732893.375716001</c:v>
                </c:pt>
                <c:pt idx="248">
                  <c:v>41113925.193540998</c:v>
                </c:pt>
                <c:pt idx="249">
                  <c:v>39543895.269839004</c:v>
                </c:pt>
                <c:pt idx="250">
                  <c:v>38000568.581556998</c:v>
                </c:pt>
                <c:pt idx="251">
                  <c:v>36482668.447645999</c:v>
                </c:pt>
                <c:pt idx="252">
                  <c:v>35003801.718186997</c:v>
                </c:pt>
                <c:pt idx="253">
                  <c:v>33547871.060926002</c:v>
                </c:pt>
                <c:pt idx="254">
                  <c:v>32109384.221880998</c:v>
                </c:pt>
                <c:pt idx="255">
                  <c:v>30700975.376084998</c:v>
                </c:pt>
                <c:pt idx="256">
                  <c:v>29322042.928750999</c:v>
                </c:pt>
                <c:pt idx="257">
                  <c:v>27962345.398217</c:v>
                </c:pt>
                <c:pt idx="258">
                  <c:v>26626602.696757998</c:v>
                </c:pt>
                <c:pt idx="259">
                  <c:v>25309950.618746001</c:v>
                </c:pt>
                <c:pt idx="260">
                  <c:v>24023511.852198001</c:v>
                </c:pt>
                <c:pt idx="261">
                  <c:v>22778288.990850002</c:v>
                </c:pt>
                <c:pt idx="262">
                  <c:v>21561886.761397</c:v>
                </c:pt>
                <c:pt idx="263">
                  <c:v>20380397.109873001</c:v>
                </c:pt>
                <c:pt idx="264">
                  <c:v>19235453.606584001</c:v>
                </c:pt>
                <c:pt idx="265">
                  <c:v>18114497.895520002</c:v>
                </c:pt>
                <c:pt idx="266">
                  <c:v>17014218.315506998</c:v>
                </c:pt>
                <c:pt idx="267">
                  <c:v>15945957.830781</c:v>
                </c:pt>
                <c:pt idx="268">
                  <c:v>14893558.267687</c:v>
                </c:pt>
                <c:pt idx="269">
                  <c:v>13855045.610363999</c:v>
                </c:pt>
                <c:pt idx="270">
                  <c:v>12831020.029439</c:v>
                </c:pt>
                <c:pt idx="271">
                  <c:v>11824822.867706001</c:v>
                </c:pt>
                <c:pt idx="272">
                  <c:v>10841747.570256</c:v>
                </c:pt>
                <c:pt idx="273">
                  <c:v>9873409.0175609998</c:v>
                </c:pt>
                <c:pt idx="274">
                  <c:v>8927565.8440140001</c:v>
                </c:pt>
                <c:pt idx="275">
                  <c:v>8023771.5796029996</c:v>
                </c:pt>
                <c:pt idx="276">
                  <c:v>7159987.3643680001</c:v>
                </c:pt>
                <c:pt idx="277">
                  <c:v>6376485.8020829996</c:v>
                </c:pt>
                <c:pt idx="278">
                  <c:v>5666756.6863489999</c:v>
                </c:pt>
                <c:pt idx="279">
                  <c:v>5049052.9521540003</c:v>
                </c:pt>
                <c:pt idx="280">
                  <c:v>4490014.7862940002</c:v>
                </c:pt>
                <c:pt idx="281">
                  <c:v>3969789.2029070002</c:v>
                </c:pt>
                <c:pt idx="282">
                  <c:v>3524870.2320750002</c:v>
                </c:pt>
                <c:pt idx="283">
                  <c:v>3099536.5553990002</c:v>
                </c:pt>
                <c:pt idx="284">
                  <c:v>2689397.2853740002</c:v>
                </c:pt>
                <c:pt idx="285">
                  <c:v>2296285.7625139998</c:v>
                </c:pt>
                <c:pt idx="286">
                  <c:v>1932365.7266559999</c:v>
                </c:pt>
                <c:pt idx="287">
                  <c:v>1632136.6916209999</c:v>
                </c:pt>
                <c:pt idx="288">
                  <c:v>1370172.192087</c:v>
                </c:pt>
                <c:pt idx="289">
                  <c:v>1135517.744616</c:v>
                </c:pt>
                <c:pt idx="290">
                  <c:v>917873.9</c:v>
                </c:pt>
                <c:pt idx="291">
                  <c:v>741634.22</c:v>
                </c:pt>
                <c:pt idx="292">
                  <c:v>595244.18000000005</c:v>
                </c:pt>
                <c:pt idx="293">
                  <c:v>475036.29</c:v>
                </c:pt>
                <c:pt idx="294">
                  <c:v>388391.76</c:v>
                </c:pt>
                <c:pt idx="295">
                  <c:v>332538.74</c:v>
                </c:pt>
                <c:pt idx="296">
                  <c:v>307373.52</c:v>
                </c:pt>
                <c:pt idx="297">
                  <c:v>296874.36</c:v>
                </c:pt>
                <c:pt idx="298">
                  <c:v>286355.74</c:v>
                </c:pt>
                <c:pt idx="299">
                  <c:v>275817.53000000003</c:v>
                </c:pt>
                <c:pt idx="300">
                  <c:v>265259.78000000003</c:v>
                </c:pt>
                <c:pt idx="301">
                  <c:v>254682.44</c:v>
                </c:pt>
                <c:pt idx="302">
                  <c:v>244085.36</c:v>
                </c:pt>
                <c:pt idx="303">
                  <c:v>233468.58</c:v>
                </c:pt>
                <c:pt idx="304">
                  <c:v>222830.22</c:v>
                </c:pt>
                <c:pt idx="305">
                  <c:v>214044.26</c:v>
                </c:pt>
                <c:pt idx="306">
                  <c:v>205241.67</c:v>
                </c:pt>
                <c:pt idx="307">
                  <c:v>196422.43</c:v>
                </c:pt>
                <c:pt idx="308">
                  <c:v>187586.48</c:v>
                </c:pt>
                <c:pt idx="309">
                  <c:v>179483</c:v>
                </c:pt>
                <c:pt idx="310">
                  <c:v>171868.58</c:v>
                </c:pt>
                <c:pt idx="311">
                  <c:v>165331.14000000001</c:v>
                </c:pt>
                <c:pt idx="312">
                  <c:v>158781.94</c:v>
                </c:pt>
                <c:pt idx="313">
                  <c:v>152220.99</c:v>
                </c:pt>
                <c:pt idx="314">
                  <c:v>145644.59</c:v>
                </c:pt>
                <c:pt idx="315">
                  <c:v>139831.5</c:v>
                </c:pt>
                <c:pt idx="316">
                  <c:v>134007.69</c:v>
                </c:pt>
                <c:pt idx="317">
                  <c:v>128172.1</c:v>
                </c:pt>
                <c:pt idx="318">
                  <c:v>122603.52</c:v>
                </c:pt>
                <c:pt idx="319">
                  <c:v>117025.36</c:v>
                </c:pt>
                <c:pt idx="320">
                  <c:v>111437.54</c:v>
                </c:pt>
                <c:pt idx="321">
                  <c:v>105840.11</c:v>
                </c:pt>
                <c:pt idx="322">
                  <c:v>100232.98</c:v>
                </c:pt>
                <c:pt idx="323">
                  <c:v>94616.17</c:v>
                </c:pt>
                <c:pt idx="324">
                  <c:v>88989.64</c:v>
                </c:pt>
                <c:pt idx="325">
                  <c:v>83353.37</c:v>
                </c:pt>
                <c:pt idx="326">
                  <c:v>77707.350000000006</c:v>
                </c:pt>
                <c:pt idx="327">
                  <c:v>72052.3</c:v>
                </c:pt>
                <c:pt idx="328">
                  <c:v>68281.240000000005</c:v>
                </c:pt>
                <c:pt idx="329">
                  <c:v>64502.03</c:v>
                </c:pt>
                <c:pt idx="330">
                  <c:v>60714.62</c:v>
                </c:pt>
                <c:pt idx="331">
                  <c:v>56919.03</c:v>
                </c:pt>
                <c:pt idx="332">
                  <c:v>53115.23</c:v>
                </c:pt>
                <c:pt idx="333">
                  <c:v>49303.19</c:v>
                </c:pt>
                <c:pt idx="334">
                  <c:v>45482.879999999997</c:v>
                </c:pt>
                <c:pt idx="335">
                  <c:v>41654.31</c:v>
                </c:pt>
                <c:pt idx="336">
                  <c:v>37817.39</c:v>
                </c:pt>
                <c:pt idx="337">
                  <c:v>33972.17</c:v>
                </c:pt>
                <c:pt idx="338">
                  <c:v>31041.69</c:v>
                </c:pt>
                <c:pt idx="339">
                  <c:v>28104.03</c:v>
                </c:pt>
                <c:pt idx="340">
                  <c:v>25159.200000000001</c:v>
                </c:pt>
                <c:pt idx="341">
                  <c:v>22207.13</c:v>
                </c:pt>
                <c:pt idx="342">
                  <c:v>19248.64</c:v>
                </c:pt>
                <c:pt idx="343">
                  <c:v>17215.63</c:v>
                </c:pt>
                <c:pt idx="344">
                  <c:v>15176.97</c:v>
                </c:pt>
                <c:pt idx="345">
                  <c:v>13132.65</c:v>
                </c:pt>
                <c:pt idx="346">
                  <c:v>11082.66</c:v>
                </c:pt>
                <c:pt idx="347">
                  <c:v>9097.89</c:v>
                </c:pt>
                <c:pt idx="348">
                  <c:v>7107.69</c:v>
                </c:pt>
                <c:pt idx="349">
                  <c:v>5112.03</c:v>
                </c:pt>
                <c:pt idx="350">
                  <c:v>3110.91</c:v>
                </c:pt>
                <c:pt idx="351">
                  <c:v>1104.29</c:v>
                </c:pt>
                <c:pt idx="352">
                  <c:v>0</c:v>
                </c:pt>
                <c:pt idx="353">
                  <c:v>0</c:v>
                </c:pt>
                <c:pt idx="354">
                  <c:v>0</c:v>
                </c:pt>
              </c:numCache>
            </c:numRef>
          </c:val>
          <c:extLst>
            <c:ext xmlns:c16="http://schemas.microsoft.com/office/drawing/2014/chart" uri="{C3380CC4-5D6E-409C-BE32-E72D297353CC}">
              <c16:uniqueId val="{00000000-0839-4921-818C-0B7CC5CC15A6}"/>
            </c:ext>
          </c:extLst>
        </c:ser>
        <c:ser>
          <c:idx val="1"/>
          <c:order val="1"/>
          <c:tx>
            <c:strRef>
              <c:f>_Hidden30!$C$1:$C$1</c:f>
              <c:strCache>
                <c:ptCount val="1"/>
                <c:pt idx="0">
                  <c:v>Outstanding Residential Mortgage Loans (2% CPR)</c:v>
                </c:pt>
              </c:strCache>
            </c:strRef>
          </c:tx>
          <c:spPr>
            <a:solidFill>
              <a:srgbClr val="804000"/>
            </a:solidFill>
            <a:ln w="25400">
              <a:noFill/>
            </a:ln>
          </c:spPr>
          <c:cat>
            <c:strRef>
              <c:f>_Hidden30!$A$2:$A$356</c:f>
              <c:strCache>
                <c:ptCount val="355"/>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strCache>
            </c:strRef>
          </c:cat>
          <c:val>
            <c:numRef>
              <c:f>_Hidden30!$C$2:$C$356</c:f>
              <c:numCache>
                <c:formatCode>General</c:formatCode>
                <c:ptCount val="355"/>
                <c:pt idx="0">
                  <c:v>2889438719.298686</c:v>
                </c:pt>
                <c:pt idx="1">
                  <c:v>2863422041.1943221</c:v>
                </c:pt>
                <c:pt idx="2">
                  <c:v>2837611974.4780674</c:v>
                </c:pt>
                <c:pt idx="3">
                  <c:v>2812773934.9325995</c:v>
                </c:pt>
                <c:pt idx="4">
                  <c:v>2787817272.3735561</c:v>
                </c:pt>
                <c:pt idx="5">
                  <c:v>2763341262.1418109</c:v>
                </c:pt>
                <c:pt idx="6">
                  <c:v>2737578356.6299052</c:v>
                </c:pt>
                <c:pt idx="7">
                  <c:v>2712251526.1497669</c:v>
                </c:pt>
                <c:pt idx="8">
                  <c:v>2687225430.2778711</c:v>
                </c:pt>
                <c:pt idx="9">
                  <c:v>2662237779.3580332</c:v>
                </c:pt>
                <c:pt idx="10">
                  <c:v>2637322763.4648809</c:v>
                </c:pt>
                <c:pt idx="11">
                  <c:v>2612085330.6932888</c:v>
                </c:pt>
                <c:pt idx="12">
                  <c:v>2587970574.3718567</c:v>
                </c:pt>
                <c:pt idx="13">
                  <c:v>2563043933.6605749</c:v>
                </c:pt>
                <c:pt idx="14">
                  <c:v>2539141386.2330413</c:v>
                </c:pt>
                <c:pt idx="15">
                  <c:v>2514841370.4303417</c:v>
                </c:pt>
                <c:pt idx="16">
                  <c:v>2490479612.3729353</c:v>
                </c:pt>
                <c:pt idx="17">
                  <c:v>2465530609.3208165</c:v>
                </c:pt>
                <c:pt idx="18">
                  <c:v>2440392621.5204873</c:v>
                </c:pt>
                <c:pt idx="19">
                  <c:v>2415880911.7613535</c:v>
                </c:pt>
                <c:pt idx="20">
                  <c:v>2392480664.078897</c:v>
                </c:pt>
                <c:pt idx="21">
                  <c:v>2369067498.1414065</c:v>
                </c:pt>
                <c:pt idx="22">
                  <c:v>2344778723.0863042</c:v>
                </c:pt>
                <c:pt idx="23">
                  <c:v>2320463700.8311887</c:v>
                </c:pt>
                <c:pt idx="24">
                  <c:v>2296365205.5137448</c:v>
                </c:pt>
                <c:pt idx="25">
                  <c:v>2272049924.7740798</c:v>
                </c:pt>
                <c:pt idx="26">
                  <c:v>2248449299.7752194</c:v>
                </c:pt>
                <c:pt idx="27">
                  <c:v>2224443011.7057371</c:v>
                </c:pt>
                <c:pt idx="28">
                  <c:v>2201873983.5256991</c:v>
                </c:pt>
                <c:pt idx="29">
                  <c:v>2178961119.3796449</c:v>
                </c:pt>
                <c:pt idx="30">
                  <c:v>2155540351.2000303</c:v>
                </c:pt>
                <c:pt idx="31">
                  <c:v>2131895827.1656187</c:v>
                </c:pt>
                <c:pt idx="32">
                  <c:v>2109271888.7447774</c:v>
                </c:pt>
                <c:pt idx="33">
                  <c:v>2086292347.8220799</c:v>
                </c:pt>
                <c:pt idx="34">
                  <c:v>2063659997.3233333</c:v>
                </c:pt>
                <c:pt idx="35">
                  <c:v>2040819841.2029233</c:v>
                </c:pt>
                <c:pt idx="36">
                  <c:v>2016562590.8984942</c:v>
                </c:pt>
                <c:pt idx="37">
                  <c:v>1994442392.939281</c:v>
                </c:pt>
                <c:pt idx="38">
                  <c:v>1970570611.0940311</c:v>
                </c:pt>
                <c:pt idx="39">
                  <c:v>1947864569.7847593</c:v>
                </c:pt>
                <c:pt idx="40">
                  <c:v>1925910934.4651971</c:v>
                </c:pt>
                <c:pt idx="41">
                  <c:v>1904634414.4074361</c:v>
                </c:pt>
                <c:pt idx="42">
                  <c:v>1882371503.7881386</c:v>
                </c:pt>
                <c:pt idx="43">
                  <c:v>1860731941.5035267</c:v>
                </c:pt>
                <c:pt idx="44">
                  <c:v>1839703343.6204181</c:v>
                </c:pt>
                <c:pt idx="45">
                  <c:v>1818158896.8386319</c:v>
                </c:pt>
                <c:pt idx="46">
                  <c:v>1797526745.3343263</c:v>
                </c:pt>
                <c:pt idx="47">
                  <c:v>1776085228.9188926</c:v>
                </c:pt>
                <c:pt idx="48">
                  <c:v>1755078027.6527667</c:v>
                </c:pt>
                <c:pt idx="49">
                  <c:v>1734166855.3683748</c:v>
                </c:pt>
                <c:pt idx="50">
                  <c:v>1713147127.9808807</c:v>
                </c:pt>
                <c:pt idx="51">
                  <c:v>1693391668.2747595</c:v>
                </c:pt>
                <c:pt idx="52">
                  <c:v>1671747857.0067756</c:v>
                </c:pt>
                <c:pt idx="53">
                  <c:v>1652508256.2471588</c:v>
                </c:pt>
                <c:pt idx="54">
                  <c:v>1633301581.5405207</c:v>
                </c:pt>
                <c:pt idx="55">
                  <c:v>1613911827.1967711</c:v>
                </c:pt>
                <c:pt idx="56">
                  <c:v>1594718761.7770195</c:v>
                </c:pt>
                <c:pt idx="57">
                  <c:v>1575417644.0121114</c:v>
                </c:pt>
                <c:pt idx="58">
                  <c:v>1556612953.3914659</c:v>
                </c:pt>
                <c:pt idx="59">
                  <c:v>1537648439.3603835</c:v>
                </c:pt>
                <c:pt idx="60">
                  <c:v>1519223576.929755</c:v>
                </c:pt>
                <c:pt idx="61">
                  <c:v>1500921914.1857088</c:v>
                </c:pt>
                <c:pt idx="62">
                  <c:v>1482155503.765872</c:v>
                </c:pt>
                <c:pt idx="63">
                  <c:v>1464419239.930346</c:v>
                </c:pt>
                <c:pt idx="64">
                  <c:v>1447244325.9068542</c:v>
                </c:pt>
                <c:pt idx="65">
                  <c:v>1429429360.4445741</c:v>
                </c:pt>
                <c:pt idx="66">
                  <c:v>1411681947.0029914</c:v>
                </c:pt>
                <c:pt idx="67">
                  <c:v>1394637516.062428</c:v>
                </c:pt>
                <c:pt idx="68">
                  <c:v>1378227917.5767677</c:v>
                </c:pt>
                <c:pt idx="69">
                  <c:v>1361808636.7309003</c:v>
                </c:pt>
                <c:pt idx="70">
                  <c:v>1345487699.8243635</c:v>
                </c:pt>
                <c:pt idx="71">
                  <c:v>1327490193.8251719</c:v>
                </c:pt>
                <c:pt idx="72">
                  <c:v>1310830719.5337331</c:v>
                </c:pt>
                <c:pt idx="73">
                  <c:v>1295007011.9245918</c:v>
                </c:pt>
                <c:pt idx="74">
                  <c:v>1279087311.8191886</c:v>
                </c:pt>
                <c:pt idx="75">
                  <c:v>1263403153.5155826</c:v>
                </c:pt>
                <c:pt idx="76">
                  <c:v>1247561969.3601642</c:v>
                </c:pt>
                <c:pt idx="77">
                  <c:v>1229374624.9368091</c:v>
                </c:pt>
                <c:pt idx="78">
                  <c:v>1213891042.3056114</c:v>
                </c:pt>
                <c:pt idx="79">
                  <c:v>1198797825.4939573</c:v>
                </c:pt>
                <c:pt idx="80">
                  <c:v>1183295993.3612902</c:v>
                </c:pt>
                <c:pt idx="81">
                  <c:v>1168309750.0049806</c:v>
                </c:pt>
                <c:pt idx="82">
                  <c:v>1153448951.9225063</c:v>
                </c:pt>
                <c:pt idx="83">
                  <c:v>1138493586.4040401</c:v>
                </c:pt>
                <c:pt idx="84">
                  <c:v>1123672539.4319439</c:v>
                </c:pt>
                <c:pt idx="85">
                  <c:v>1109431304.1970303</c:v>
                </c:pt>
                <c:pt idx="86">
                  <c:v>1095097492.3596413</c:v>
                </c:pt>
                <c:pt idx="87">
                  <c:v>1081099160.0777571</c:v>
                </c:pt>
                <c:pt idx="88">
                  <c:v>1065891424.3550982</c:v>
                </c:pt>
                <c:pt idx="89">
                  <c:v>1051974317.3837385</c:v>
                </c:pt>
                <c:pt idx="90">
                  <c:v>1038196795.9697797</c:v>
                </c:pt>
                <c:pt idx="91">
                  <c:v>1024090207.9540904</c:v>
                </c:pt>
                <c:pt idx="92">
                  <c:v>1010559434.3918123</c:v>
                </c:pt>
                <c:pt idx="93">
                  <c:v>996152716.23222637</c:v>
                </c:pt>
                <c:pt idx="94">
                  <c:v>982270318.34077215</c:v>
                </c:pt>
                <c:pt idx="95">
                  <c:v>968799017.31527376</c:v>
                </c:pt>
                <c:pt idx="96">
                  <c:v>955709854.09047723</c:v>
                </c:pt>
                <c:pt idx="97">
                  <c:v>942967077.98662317</c:v>
                </c:pt>
                <c:pt idx="98">
                  <c:v>929269239.99978256</c:v>
                </c:pt>
                <c:pt idx="99">
                  <c:v>916895845.46228778</c:v>
                </c:pt>
                <c:pt idx="100">
                  <c:v>903818358.23825407</c:v>
                </c:pt>
                <c:pt idx="101">
                  <c:v>890883207.86936557</c:v>
                </c:pt>
                <c:pt idx="102">
                  <c:v>878584827.68417561</c:v>
                </c:pt>
                <c:pt idx="103">
                  <c:v>866297787.25564694</c:v>
                </c:pt>
                <c:pt idx="104">
                  <c:v>853998579.75164831</c:v>
                </c:pt>
                <c:pt idx="105">
                  <c:v>842231422.63009667</c:v>
                </c:pt>
                <c:pt idx="106">
                  <c:v>830598145.8465724</c:v>
                </c:pt>
                <c:pt idx="107">
                  <c:v>818329967.65057886</c:v>
                </c:pt>
                <c:pt idx="108">
                  <c:v>807002697.62535894</c:v>
                </c:pt>
                <c:pt idx="109">
                  <c:v>795743717.69170403</c:v>
                </c:pt>
                <c:pt idx="110">
                  <c:v>784626539.78869259</c:v>
                </c:pt>
                <c:pt idx="111">
                  <c:v>773577223.27913284</c:v>
                </c:pt>
                <c:pt idx="112">
                  <c:v>762681519.50075531</c:v>
                </c:pt>
                <c:pt idx="113">
                  <c:v>750713611.12565792</c:v>
                </c:pt>
                <c:pt idx="114">
                  <c:v>739974161.37779248</c:v>
                </c:pt>
                <c:pt idx="115">
                  <c:v>728721381.0413475</c:v>
                </c:pt>
                <c:pt idx="116">
                  <c:v>718157599.55192828</c:v>
                </c:pt>
                <c:pt idx="117">
                  <c:v>707593125.17465782</c:v>
                </c:pt>
                <c:pt idx="118">
                  <c:v>697041176.50915658</c:v>
                </c:pt>
                <c:pt idx="119">
                  <c:v>686777554.60855579</c:v>
                </c:pt>
                <c:pt idx="120">
                  <c:v>676633243.80443645</c:v>
                </c:pt>
                <c:pt idx="121">
                  <c:v>666642252.52616704</c:v>
                </c:pt>
                <c:pt idx="122">
                  <c:v>656771010.10026324</c:v>
                </c:pt>
                <c:pt idx="123">
                  <c:v>646647300.92721856</c:v>
                </c:pt>
                <c:pt idx="124">
                  <c:v>636996911.19225764</c:v>
                </c:pt>
                <c:pt idx="125">
                  <c:v>627466394.5217731</c:v>
                </c:pt>
                <c:pt idx="126">
                  <c:v>617937662.68299913</c:v>
                </c:pt>
                <c:pt idx="127">
                  <c:v>608597170.29048598</c:v>
                </c:pt>
                <c:pt idx="128">
                  <c:v>599404523.52141905</c:v>
                </c:pt>
                <c:pt idx="129">
                  <c:v>590234666.7193737</c:v>
                </c:pt>
                <c:pt idx="130">
                  <c:v>581094068.01071012</c:v>
                </c:pt>
                <c:pt idx="131">
                  <c:v>572062716.52264452</c:v>
                </c:pt>
                <c:pt idx="132">
                  <c:v>563025182.32159019</c:v>
                </c:pt>
                <c:pt idx="133">
                  <c:v>554152440.36212909</c:v>
                </c:pt>
                <c:pt idx="134">
                  <c:v>545355348.52645636</c:v>
                </c:pt>
                <c:pt idx="135">
                  <c:v>536603173.94007009</c:v>
                </c:pt>
                <c:pt idx="136">
                  <c:v>527971110.42800266</c:v>
                </c:pt>
                <c:pt idx="137">
                  <c:v>519113824.14460897</c:v>
                </c:pt>
                <c:pt idx="138">
                  <c:v>510514662.35268074</c:v>
                </c:pt>
                <c:pt idx="139">
                  <c:v>501936064.16491568</c:v>
                </c:pt>
                <c:pt idx="140">
                  <c:v>493666405.2223351</c:v>
                </c:pt>
                <c:pt idx="141">
                  <c:v>485406538.41180551</c:v>
                </c:pt>
                <c:pt idx="142">
                  <c:v>477194555.66947114</c:v>
                </c:pt>
                <c:pt idx="143">
                  <c:v>469093650.33612424</c:v>
                </c:pt>
                <c:pt idx="144">
                  <c:v>461100495.31967819</c:v>
                </c:pt>
                <c:pt idx="145">
                  <c:v>453177432.30215228</c:v>
                </c:pt>
                <c:pt idx="146">
                  <c:v>445337880.55312431</c:v>
                </c:pt>
                <c:pt idx="147">
                  <c:v>437611826.3262983</c:v>
                </c:pt>
                <c:pt idx="148">
                  <c:v>429917280.80743968</c:v>
                </c:pt>
                <c:pt idx="149">
                  <c:v>421705646.16769791</c:v>
                </c:pt>
                <c:pt idx="150">
                  <c:v>414116086.13683456</c:v>
                </c:pt>
                <c:pt idx="151">
                  <c:v>406584062.77219087</c:v>
                </c:pt>
                <c:pt idx="152">
                  <c:v>399181550.47585994</c:v>
                </c:pt>
                <c:pt idx="153">
                  <c:v>391761423.13497025</c:v>
                </c:pt>
                <c:pt idx="154">
                  <c:v>384468930.0634191</c:v>
                </c:pt>
                <c:pt idx="155">
                  <c:v>377033082.87238836</c:v>
                </c:pt>
                <c:pt idx="156">
                  <c:v>369940417.78341663</c:v>
                </c:pt>
                <c:pt idx="157">
                  <c:v>362925456.58819944</c:v>
                </c:pt>
                <c:pt idx="158">
                  <c:v>356025203.6525237</c:v>
                </c:pt>
                <c:pt idx="159">
                  <c:v>349277550.56615341</c:v>
                </c:pt>
                <c:pt idx="160">
                  <c:v>342598392.66249955</c:v>
                </c:pt>
                <c:pt idx="161">
                  <c:v>336011253.37780237</c:v>
                </c:pt>
                <c:pt idx="162">
                  <c:v>329302646.3301456</c:v>
                </c:pt>
                <c:pt idx="163">
                  <c:v>322855043.34346145</c:v>
                </c:pt>
                <c:pt idx="164">
                  <c:v>315761546.33629364</c:v>
                </c:pt>
                <c:pt idx="165">
                  <c:v>309458402.66176063</c:v>
                </c:pt>
                <c:pt idx="166">
                  <c:v>303242998.41356403</c:v>
                </c:pt>
                <c:pt idx="167">
                  <c:v>297105900.32590574</c:v>
                </c:pt>
                <c:pt idx="168">
                  <c:v>291128633.03787285</c:v>
                </c:pt>
                <c:pt idx="169">
                  <c:v>285237450.66381252</c:v>
                </c:pt>
                <c:pt idx="170">
                  <c:v>279329552.59266913</c:v>
                </c:pt>
                <c:pt idx="171">
                  <c:v>273677964.45459974</c:v>
                </c:pt>
                <c:pt idx="172">
                  <c:v>268087754.2735205</c:v>
                </c:pt>
                <c:pt idx="173">
                  <c:v>262558258.48921379</c:v>
                </c:pt>
                <c:pt idx="174">
                  <c:v>257060972.79706174</c:v>
                </c:pt>
                <c:pt idx="175">
                  <c:v>251607355.42244977</c:v>
                </c:pt>
                <c:pt idx="176">
                  <c:v>246233917.57327521</c:v>
                </c:pt>
                <c:pt idx="177">
                  <c:v>240892565.36439657</c:v>
                </c:pt>
                <c:pt idx="178">
                  <c:v>235618666.73410371</c:v>
                </c:pt>
                <c:pt idx="179">
                  <c:v>230416083.8498016</c:v>
                </c:pt>
                <c:pt idx="180">
                  <c:v>225339219.97939986</c:v>
                </c:pt>
                <c:pt idx="181">
                  <c:v>220364360.09366336</c:v>
                </c:pt>
                <c:pt idx="182">
                  <c:v>215484082.90044639</c:v>
                </c:pt>
                <c:pt idx="183">
                  <c:v>210707074.69613528</c:v>
                </c:pt>
                <c:pt idx="184">
                  <c:v>206012086.65342748</c:v>
                </c:pt>
                <c:pt idx="185">
                  <c:v>201417816.70020485</c:v>
                </c:pt>
                <c:pt idx="186">
                  <c:v>196928591.86263102</c:v>
                </c:pt>
                <c:pt idx="187">
                  <c:v>192075583.09758285</c:v>
                </c:pt>
                <c:pt idx="188">
                  <c:v>187774290.27915296</c:v>
                </c:pt>
                <c:pt idx="189">
                  <c:v>183503241.54547927</c:v>
                </c:pt>
                <c:pt idx="190">
                  <c:v>179291416.5672586</c:v>
                </c:pt>
                <c:pt idx="191">
                  <c:v>175107755.43664044</c:v>
                </c:pt>
                <c:pt idx="192">
                  <c:v>170996297.62575495</c:v>
                </c:pt>
                <c:pt idx="193">
                  <c:v>166923961.98744977</c:v>
                </c:pt>
                <c:pt idx="194">
                  <c:v>162896875.89452374</c:v>
                </c:pt>
                <c:pt idx="195">
                  <c:v>158943257.79817674</c:v>
                </c:pt>
                <c:pt idx="196">
                  <c:v>155036148.74676526</c:v>
                </c:pt>
                <c:pt idx="197">
                  <c:v>151182671.10843793</c:v>
                </c:pt>
                <c:pt idx="198">
                  <c:v>147397078.6540924</c:v>
                </c:pt>
                <c:pt idx="199">
                  <c:v>143676763.81210837</c:v>
                </c:pt>
                <c:pt idx="200">
                  <c:v>140062900.72855711</c:v>
                </c:pt>
                <c:pt idx="201">
                  <c:v>136207940.7619828</c:v>
                </c:pt>
                <c:pt idx="202">
                  <c:v>132677430.92723872</c:v>
                </c:pt>
                <c:pt idx="203">
                  <c:v>129265906.07460944</c:v>
                </c:pt>
                <c:pt idx="204">
                  <c:v>125925683.81870629</c:v>
                </c:pt>
                <c:pt idx="205">
                  <c:v>122269113.5729378</c:v>
                </c:pt>
                <c:pt idx="206">
                  <c:v>118906906.09371434</c:v>
                </c:pt>
                <c:pt idx="207">
                  <c:v>115704618.31233679</c:v>
                </c:pt>
                <c:pt idx="208">
                  <c:v>112523667.58315633</c:v>
                </c:pt>
                <c:pt idx="209">
                  <c:v>109378936.06764045</c:v>
                </c:pt>
                <c:pt idx="210">
                  <c:v>106255959.8085389</c:v>
                </c:pt>
                <c:pt idx="211">
                  <c:v>103169725.06167072</c:v>
                </c:pt>
                <c:pt idx="212">
                  <c:v>100144510.09173535</c:v>
                </c:pt>
                <c:pt idx="213">
                  <c:v>97132006.781038553</c:v>
                </c:pt>
                <c:pt idx="214">
                  <c:v>94067677.396280751</c:v>
                </c:pt>
                <c:pt idx="215">
                  <c:v>91136154.10489127</c:v>
                </c:pt>
                <c:pt idx="216">
                  <c:v>88274767.160217345</c:v>
                </c:pt>
                <c:pt idx="217">
                  <c:v>85461272.581796527</c:v>
                </c:pt>
                <c:pt idx="218">
                  <c:v>82731098.73862721</c:v>
                </c:pt>
                <c:pt idx="219">
                  <c:v>80115999.285637394</c:v>
                </c:pt>
                <c:pt idx="220">
                  <c:v>77560323.823469475</c:v>
                </c:pt>
                <c:pt idx="221">
                  <c:v>75048704.351782113</c:v>
                </c:pt>
                <c:pt idx="222">
                  <c:v>72607512.919038698</c:v>
                </c:pt>
                <c:pt idx="223">
                  <c:v>70199441.707248509</c:v>
                </c:pt>
                <c:pt idx="224">
                  <c:v>67838398.652803823</c:v>
                </c:pt>
                <c:pt idx="225">
                  <c:v>65514294.539514437</c:v>
                </c:pt>
                <c:pt idx="226">
                  <c:v>63238331.123169154</c:v>
                </c:pt>
                <c:pt idx="227">
                  <c:v>61029013.894331068</c:v>
                </c:pt>
                <c:pt idx="228">
                  <c:v>58898387.882932626</c:v>
                </c:pt>
                <c:pt idx="229">
                  <c:v>56847145.598925494</c:v>
                </c:pt>
                <c:pt idx="230">
                  <c:v>54862496.810120322</c:v>
                </c:pt>
                <c:pt idx="231">
                  <c:v>52969451.402082659</c:v>
                </c:pt>
                <c:pt idx="232">
                  <c:v>51133942.918691099</c:v>
                </c:pt>
                <c:pt idx="233">
                  <c:v>49338359.789142072</c:v>
                </c:pt>
                <c:pt idx="234">
                  <c:v>47571796.341572464</c:v>
                </c:pt>
                <c:pt idx="235">
                  <c:v>45831834.626334012</c:v>
                </c:pt>
                <c:pt idx="236">
                  <c:v>44125043.756667525</c:v>
                </c:pt>
                <c:pt idx="237">
                  <c:v>42440745.637033366</c:v>
                </c:pt>
                <c:pt idx="238">
                  <c:v>40781757.085170366</c:v>
                </c:pt>
                <c:pt idx="239">
                  <c:v>39149410.271022372</c:v>
                </c:pt>
                <c:pt idx="240">
                  <c:v>37598740.666634321</c:v>
                </c:pt>
                <c:pt idx="241">
                  <c:v>36109876.917336941</c:v>
                </c:pt>
                <c:pt idx="242">
                  <c:v>34681337.444918707</c:v>
                </c:pt>
                <c:pt idx="243">
                  <c:v>33297199.323394459</c:v>
                </c:pt>
                <c:pt idx="244">
                  <c:v>31957099.475650351</c:v>
                </c:pt>
                <c:pt idx="245">
                  <c:v>30656340.650941871</c:v>
                </c:pt>
                <c:pt idx="246">
                  <c:v>29433439.474837154</c:v>
                </c:pt>
                <c:pt idx="247">
                  <c:v>28262679.037073862</c:v>
                </c:pt>
                <c:pt idx="248">
                  <c:v>27150266.17570639</c:v>
                </c:pt>
                <c:pt idx="249">
                  <c:v>26069180.352735512</c:v>
                </c:pt>
                <c:pt idx="250">
                  <c:v>25010627.298606232</c:v>
                </c:pt>
                <c:pt idx="251">
                  <c:v>23970873.78369708</c:v>
                </c:pt>
                <c:pt idx="252">
                  <c:v>22961435.950573076</c:v>
                </c:pt>
                <c:pt idx="253">
                  <c:v>21969064.979346085</c:v>
                </c:pt>
                <c:pt idx="254">
                  <c:v>20991398.060304053</c:v>
                </c:pt>
                <c:pt idx="255">
                  <c:v>20037711.572489519</c:v>
                </c:pt>
                <c:pt idx="256">
                  <c:v>19105259.98467724</c:v>
                </c:pt>
                <c:pt idx="257">
                  <c:v>18189421.337489236</c:v>
                </c:pt>
                <c:pt idx="258">
                  <c:v>17291147.847539745</c:v>
                </c:pt>
                <c:pt idx="259">
                  <c:v>16408245.412972661</c:v>
                </c:pt>
                <c:pt idx="260">
                  <c:v>15550396.348544665</c:v>
                </c:pt>
                <c:pt idx="261">
                  <c:v>14719357.242230399</c:v>
                </c:pt>
                <c:pt idx="262">
                  <c:v>13910446.443588607</c:v>
                </c:pt>
                <c:pt idx="263">
                  <c:v>13125919.263546467</c:v>
                </c:pt>
                <c:pt idx="264">
                  <c:v>12368188.035357893</c:v>
                </c:pt>
                <c:pt idx="265">
                  <c:v>11627670.775505392</c:v>
                </c:pt>
                <c:pt idx="266">
                  <c:v>10902879.349882461</c:v>
                </c:pt>
                <c:pt idx="267">
                  <c:v>10201555.034410223</c:v>
                </c:pt>
                <c:pt idx="268">
                  <c:v>9512113.274689097</c:v>
                </c:pt>
                <c:pt idx="269">
                  <c:v>8834318.7466281429</c:v>
                </c:pt>
                <c:pt idx="270">
                  <c:v>8167498.5666862568</c:v>
                </c:pt>
                <c:pt idx="271">
                  <c:v>7514244.2371256333</c:v>
                </c:pt>
                <c:pt idx="272">
                  <c:v>6878603.8127667736</c:v>
                </c:pt>
                <c:pt idx="273">
                  <c:v>6253611.7126791868</c:v>
                </c:pt>
                <c:pt idx="274">
                  <c:v>5645252.9470186355</c:v>
                </c:pt>
                <c:pt idx="275">
                  <c:v>5065142.6385039212</c:v>
                </c:pt>
                <c:pt idx="276">
                  <c:v>4512445.186579749</c:v>
                </c:pt>
                <c:pt idx="277">
                  <c:v>4011842.3602528279</c:v>
                </c:pt>
                <c:pt idx="278">
                  <c:v>3559260.766739611</c:v>
                </c:pt>
                <c:pt idx="279">
                  <c:v>3166078.8565033912</c:v>
                </c:pt>
                <c:pt idx="280">
                  <c:v>2810750.8608507751</c:v>
                </c:pt>
                <c:pt idx="281">
                  <c:v>2481010.4168348997</c:v>
                </c:pt>
                <c:pt idx="282">
                  <c:v>2199211.7827244718</c:v>
                </c:pt>
                <c:pt idx="283">
                  <c:v>1930560.7054623573</c:v>
                </c:pt>
                <c:pt idx="284">
                  <c:v>1672537.1955092144</c:v>
                </c:pt>
                <c:pt idx="285">
                  <c:v>1425638.8926843773</c:v>
                </c:pt>
                <c:pt idx="286">
                  <c:v>1197731.5456964655</c:v>
                </c:pt>
                <c:pt idx="287">
                  <c:v>1009925.8052351602</c:v>
                </c:pt>
                <c:pt idx="288">
                  <c:v>846437.02222920465</c:v>
                </c:pt>
                <c:pt idx="289">
                  <c:v>700287.22827227716</c:v>
                </c:pt>
                <c:pt idx="290">
                  <c:v>565103.6082738312</c:v>
                </c:pt>
                <c:pt idx="291">
                  <c:v>455849.3926444205</c:v>
                </c:pt>
                <c:pt idx="292">
                  <c:v>365249.43836684636</c:v>
                </c:pt>
                <c:pt idx="293">
                  <c:v>291009.88937906991</c:v>
                </c:pt>
                <c:pt idx="294">
                  <c:v>237527.41694596212</c:v>
                </c:pt>
                <c:pt idx="295">
                  <c:v>203024.64716098216</c:v>
                </c:pt>
                <c:pt idx="296">
                  <c:v>187373.0348940384</c:v>
                </c:pt>
                <c:pt idx="297">
                  <c:v>180665.86731117635</c:v>
                </c:pt>
                <c:pt idx="298">
                  <c:v>173978.61648129727</c:v>
                </c:pt>
                <c:pt idx="299">
                  <c:v>167291.78841030234</c:v>
                </c:pt>
                <c:pt idx="300">
                  <c:v>160624.10636008953</c:v>
                </c:pt>
                <c:pt idx="301">
                  <c:v>153957.588666558</c:v>
                </c:pt>
                <c:pt idx="302">
                  <c:v>147301.30997569871</c:v>
                </c:pt>
                <c:pt idx="303">
                  <c:v>140663.00132210291</c:v>
                </c:pt>
                <c:pt idx="304">
                  <c:v>134025.7684439556</c:v>
                </c:pt>
                <c:pt idx="305">
                  <c:v>128529.95727428947</c:v>
                </c:pt>
                <c:pt idx="306">
                  <c:v>123035.11968710729</c:v>
                </c:pt>
                <c:pt idx="307">
                  <c:v>117548.58750712826</c:v>
                </c:pt>
                <c:pt idx="308">
                  <c:v>112088.74134868065</c:v>
                </c:pt>
                <c:pt idx="309">
                  <c:v>107064.76237919313</c:v>
                </c:pt>
                <c:pt idx="310">
                  <c:v>102354.3457469672</c:v>
                </c:pt>
                <c:pt idx="311">
                  <c:v>98294.051712785804</c:v>
                </c:pt>
                <c:pt idx="312">
                  <c:v>94245.41716016228</c:v>
                </c:pt>
                <c:pt idx="313">
                  <c:v>90197.906662239329</c:v>
                </c:pt>
                <c:pt idx="314">
                  <c:v>86154.715501118233</c:v>
                </c:pt>
                <c:pt idx="315">
                  <c:v>82580.264994457262</c:v>
                </c:pt>
                <c:pt idx="316">
                  <c:v>79006.669700215105</c:v>
                </c:pt>
                <c:pt idx="317">
                  <c:v>75442.156667835268</c:v>
                </c:pt>
                <c:pt idx="318">
                  <c:v>72042.091621706641</c:v>
                </c:pt>
                <c:pt idx="319">
                  <c:v>68647.723396490008</c:v>
                </c:pt>
                <c:pt idx="320">
                  <c:v>65266.152494916867</c:v>
                </c:pt>
                <c:pt idx="321">
                  <c:v>61882.743093271922</c:v>
                </c:pt>
                <c:pt idx="322">
                  <c:v>58508.164910198589</c:v>
                </c:pt>
                <c:pt idx="323">
                  <c:v>55135.837722596996</c:v>
                </c:pt>
                <c:pt idx="324">
                  <c:v>51771.961992656521</c:v>
                </c:pt>
                <c:pt idx="325">
                  <c:v>48410.672534109151</c:v>
                </c:pt>
                <c:pt idx="326">
                  <c:v>45054.983053379765</c:v>
                </c:pt>
                <c:pt idx="327">
                  <c:v>41707.594345655016</c:v>
                </c:pt>
                <c:pt idx="328">
                  <c:v>39457.673125443493</c:v>
                </c:pt>
                <c:pt idx="329">
                  <c:v>37212.599991307179</c:v>
                </c:pt>
                <c:pt idx="330">
                  <c:v>34968.152859816641</c:v>
                </c:pt>
                <c:pt idx="331">
                  <c:v>32726.508954763267</c:v>
                </c:pt>
                <c:pt idx="332">
                  <c:v>30492.664768700553</c:v>
                </c:pt>
                <c:pt idx="333">
                  <c:v>28256.223147122259</c:v>
                </c:pt>
                <c:pt idx="334">
                  <c:v>26023.97355141411</c:v>
                </c:pt>
                <c:pt idx="335">
                  <c:v>23792.954611520243</c:v>
                </c:pt>
                <c:pt idx="336">
                  <c:v>21565.848204162481</c:v>
                </c:pt>
                <c:pt idx="337">
                  <c:v>19340.204387442554</c:v>
                </c:pt>
                <c:pt idx="338">
                  <c:v>17641.922392516546</c:v>
                </c:pt>
                <c:pt idx="339">
                  <c:v>15946.145061369889</c:v>
                </c:pt>
                <c:pt idx="340">
                  <c:v>14251.045173173565</c:v>
                </c:pt>
                <c:pt idx="341">
                  <c:v>12558.243062828069</c:v>
                </c:pt>
                <c:pt idx="342">
                  <c:v>10866.740065343152</c:v>
                </c:pt>
                <c:pt idx="343">
                  <c:v>9702.5285172590684</c:v>
                </c:pt>
                <c:pt idx="344">
                  <c:v>8540.4588869497329</c:v>
                </c:pt>
                <c:pt idx="345">
                  <c:v>7377.5350204669739</c:v>
                </c:pt>
                <c:pt idx="346">
                  <c:v>6215.6919123505795</c:v>
                </c:pt>
                <c:pt idx="347">
                  <c:v>5093.882592103193</c:v>
                </c:pt>
                <c:pt idx="348">
                  <c:v>3973.0432016190534</c:v>
                </c:pt>
                <c:pt idx="349">
                  <c:v>2852.6663710671005</c:v>
                </c:pt>
                <c:pt idx="350">
                  <c:v>1733.0369190065896</c:v>
                </c:pt>
                <c:pt idx="351">
                  <c:v>0</c:v>
                </c:pt>
                <c:pt idx="352">
                  <c:v>0</c:v>
                </c:pt>
                <c:pt idx="353">
                  <c:v>0</c:v>
                </c:pt>
                <c:pt idx="354">
                  <c:v>0</c:v>
                </c:pt>
              </c:numCache>
            </c:numRef>
          </c:val>
          <c:extLst>
            <c:ext xmlns:c16="http://schemas.microsoft.com/office/drawing/2014/chart" uri="{C3380CC4-5D6E-409C-BE32-E72D297353CC}">
              <c16:uniqueId val="{00000001-0839-4921-818C-0B7CC5CC15A6}"/>
            </c:ext>
          </c:extLst>
        </c:ser>
        <c:ser>
          <c:idx val="2"/>
          <c:order val="2"/>
          <c:tx>
            <c:strRef>
              <c:f>_Hidden30!$D$1:$D$1</c:f>
              <c:strCache>
                <c:ptCount val="1"/>
                <c:pt idx="0">
                  <c:v>Outstanding Residential Mortgage Loans (5% CPR)</c:v>
                </c:pt>
              </c:strCache>
            </c:strRef>
          </c:tx>
          <c:spPr>
            <a:solidFill>
              <a:srgbClr val="808040"/>
            </a:solidFill>
            <a:ln w="25400">
              <a:noFill/>
            </a:ln>
          </c:spPr>
          <c:cat>
            <c:strRef>
              <c:f>_Hidden30!$A$2:$A$356</c:f>
              <c:strCache>
                <c:ptCount val="355"/>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strCache>
            </c:strRef>
          </c:cat>
          <c:val>
            <c:numRef>
              <c:f>_Hidden30!$D$2:$D$356</c:f>
              <c:numCache>
                <c:formatCode>General</c:formatCode>
                <c:ptCount val="355"/>
                <c:pt idx="0">
                  <c:v>2882327036.3800917</c:v>
                </c:pt>
                <c:pt idx="1">
                  <c:v>2849110044.3572092</c:v>
                </c:pt>
                <c:pt idx="2">
                  <c:v>2816248420.9085255</c:v>
                </c:pt>
                <c:pt idx="3">
                  <c:v>2784726510.5589271</c:v>
                </c:pt>
                <c:pt idx="4">
                  <c:v>2752999406.437799</c:v>
                </c:pt>
                <c:pt idx="5">
                  <c:v>2722112704.6910796</c:v>
                </c:pt>
                <c:pt idx="6">
                  <c:v>2689875827.1094337</c:v>
                </c:pt>
                <c:pt idx="7">
                  <c:v>2658212699.8995252</c:v>
                </c:pt>
                <c:pt idx="8">
                  <c:v>2627634668.4584298</c:v>
                </c:pt>
                <c:pt idx="9">
                  <c:v>2596580656.7662601</c:v>
                </c:pt>
                <c:pt idx="10">
                  <c:v>2565949033.9049101</c:v>
                </c:pt>
                <c:pt idx="11">
                  <c:v>2534931310.9716115</c:v>
                </c:pt>
                <c:pt idx="12">
                  <c:v>2505347294.6596017</c:v>
                </c:pt>
                <c:pt idx="13">
                  <c:v>2474906215.1885209</c:v>
                </c:pt>
                <c:pt idx="14">
                  <c:v>2445590129.1932654</c:v>
                </c:pt>
                <c:pt idx="15">
                  <c:v>2416223767.5290284</c:v>
                </c:pt>
                <c:pt idx="16">
                  <c:v>2386731910.4524455</c:v>
                </c:pt>
                <c:pt idx="17">
                  <c:v>2357006687.3586884</c:v>
                </c:pt>
                <c:pt idx="18">
                  <c:v>2327041948.6848412</c:v>
                </c:pt>
                <c:pt idx="19">
                  <c:v>2297810048.2121029</c:v>
                </c:pt>
                <c:pt idx="20">
                  <c:v>2270325643.2749043</c:v>
                </c:pt>
                <c:pt idx="21">
                  <c:v>2242390503.177948</c:v>
                </c:pt>
                <c:pt idx="22">
                  <c:v>2213937939.9578476</c:v>
                </c:pt>
                <c:pt idx="23">
                  <c:v>2185407605.6996655</c:v>
                </c:pt>
                <c:pt idx="24">
                  <c:v>2157388682.8686051</c:v>
                </c:pt>
                <c:pt idx="25">
                  <c:v>2129116381.0645924</c:v>
                </c:pt>
                <c:pt idx="26">
                  <c:v>2101641923.9815319</c:v>
                </c:pt>
                <c:pt idx="27">
                  <c:v>2074085595.9270356</c:v>
                </c:pt>
                <c:pt idx="28">
                  <c:v>2047820774.0135279</c:v>
                </c:pt>
                <c:pt idx="29">
                  <c:v>2021523212.42713</c:v>
                </c:pt>
                <c:pt idx="30">
                  <c:v>1994708790.9335172</c:v>
                </c:pt>
                <c:pt idx="31">
                  <c:v>1967811149.4857924</c:v>
                </c:pt>
                <c:pt idx="32">
                  <c:v>1942296125.1977084</c:v>
                </c:pt>
                <c:pt idx="33">
                  <c:v>1916249864.4480419</c:v>
                </c:pt>
                <c:pt idx="34">
                  <c:v>1890796915.0188379</c:v>
                </c:pt>
                <c:pt idx="35">
                  <c:v>1865114507.0809276</c:v>
                </c:pt>
                <c:pt idx="36">
                  <c:v>1838409712.8533132</c:v>
                </c:pt>
                <c:pt idx="37">
                  <c:v>1813619552.0259774</c:v>
                </c:pt>
                <c:pt idx="38">
                  <c:v>1787354864.8714998</c:v>
                </c:pt>
                <c:pt idx="39">
                  <c:v>1762411470.529604</c:v>
                </c:pt>
                <c:pt idx="40">
                  <c:v>1738116347.839062</c:v>
                </c:pt>
                <c:pt idx="41">
                  <c:v>1714683781.1836445</c:v>
                </c:pt>
                <c:pt idx="42">
                  <c:v>1690331346.2543402</c:v>
                </c:pt>
                <c:pt idx="43">
                  <c:v>1666650018.0001993</c:v>
                </c:pt>
                <c:pt idx="44">
                  <c:v>1644029144.9186983</c:v>
                </c:pt>
                <c:pt idx="45">
                  <c:v>1620644064.4654214</c:v>
                </c:pt>
                <c:pt idx="46">
                  <c:v>1598309702.3462675</c:v>
                </c:pt>
                <c:pt idx="47">
                  <c:v>1575228171.4267044</c:v>
                </c:pt>
                <c:pt idx="48">
                  <c:v>1552765468.0749626</c:v>
                </c:pt>
                <c:pt idx="49">
                  <c:v>1530362831.6999941</c:v>
                </c:pt>
                <c:pt idx="50">
                  <c:v>1507968547.4511013</c:v>
                </c:pt>
                <c:pt idx="51">
                  <c:v>1486910426.2384269</c:v>
                </c:pt>
                <c:pt idx="52">
                  <c:v>1464172535.1627331</c:v>
                </c:pt>
                <c:pt idx="53">
                  <c:v>1443759604.1828079</c:v>
                </c:pt>
                <c:pt idx="54">
                  <c:v>1423350059.212683</c:v>
                </c:pt>
                <c:pt idx="55">
                  <c:v>1402875847.457243</c:v>
                </c:pt>
                <c:pt idx="56">
                  <c:v>1383007877.7506037</c:v>
                </c:pt>
                <c:pt idx="57">
                  <c:v>1362794424.6467862</c:v>
                </c:pt>
                <c:pt idx="58">
                  <c:v>1343213507.604908</c:v>
                </c:pt>
                <c:pt idx="59">
                  <c:v>1323474430.1596217</c:v>
                </c:pt>
                <c:pt idx="60">
                  <c:v>1304397513.2784743</c:v>
                </c:pt>
                <c:pt idx="61">
                  <c:v>1285406412.0906963</c:v>
                </c:pt>
                <c:pt idx="62">
                  <c:v>1266106467.8499527</c:v>
                </c:pt>
                <c:pt idx="63">
                  <c:v>1247876625.25687</c:v>
                </c:pt>
                <c:pt idx="64">
                  <c:v>1230104966.7894146</c:v>
                </c:pt>
                <c:pt idx="65">
                  <c:v>1211972545.7510309</c:v>
                </c:pt>
                <c:pt idx="66">
                  <c:v>1193880991.4303987</c:v>
                </c:pt>
                <c:pt idx="67">
                  <c:v>1176466630.3370075</c:v>
                </c:pt>
                <c:pt idx="68">
                  <c:v>1159953096.3409443</c:v>
                </c:pt>
                <c:pt idx="69">
                  <c:v>1143219339.8345575</c:v>
                </c:pt>
                <c:pt idx="70">
                  <c:v>1126738094.3382292</c:v>
                </c:pt>
                <c:pt idx="71">
                  <c:v>1108839428.7282381</c:v>
                </c:pt>
                <c:pt idx="72">
                  <c:v>1092229033.441061</c:v>
                </c:pt>
                <c:pt idx="73">
                  <c:v>1076299947.0985377</c:v>
                </c:pt>
                <c:pt idx="74">
                  <c:v>1060365240.3032709</c:v>
                </c:pt>
                <c:pt idx="75">
                  <c:v>1044785209.1673472</c:v>
                </c:pt>
                <c:pt idx="76">
                  <c:v>1029061379.0454049</c:v>
                </c:pt>
                <c:pt idx="77">
                  <c:v>1011563531.9265354</c:v>
                </c:pt>
                <c:pt idx="78">
                  <c:v>996282997.79080796</c:v>
                </c:pt>
                <c:pt idx="79">
                  <c:v>981393216.17764235</c:v>
                </c:pt>
                <c:pt idx="80">
                  <c:v>966397818.31724799</c:v>
                </c:pt>
                <c:pt idx="81">
                  <c:v>951731932.04256999</c:v>
                </c:pt>
                <c:pt idx="82">
                  <c:v>937313313.58432531</c:v>
                </c:pt>
                <c:pt idx="83">
                  <c:v>922807442.15005457</c:v>
                </c:pt>
                <c:pt idx="84">
                  <c:v>908552514.81340647</c:v>
                </c:pt>
                <c:pt idx="85">
                  <c:v>894756322.87457049</c:v>
                </c:pt>
                <c:pt idx="86">
                  <c:v>880949954.47916114</c:v>
                </c:pt>
                <c:pt idx="87">
                  <c:v>867548474.01887774</c:v>
                </c:pt>
                <c:pt idx="88">
                  <c:v>853169421.07272434</c:v>
                </c:pt>
                <c:pt idx="89">
                  <c:v>839957317.02163565</c:v>
                </c:pt>
                <c:pt idx="90">
                  <c:v>826848337.63379693</c:v>
                </c:pt>
                <c:pt idx="91">
                  <c:v>813539192.02568865</c:v>
                </c:pt>
                <c:pt idx="92">
                  <c:v>800946011.95123339</c:v>
                </c:pt>
                <c:pt idx="93">
                  <c:v>787519649.54591215</c:v>
                </c:pt>
                <c:pt idx="94">
                  <c:v>774633480.18505299</c:v>
                </c:pt>
                <c:pt idx="95">
                  <c:v>762066770.83928549</c:v>
                </c:pt>
                <c:pt idx="96">
                  <c:v>749920398.03502095</c:v>
                </c:pt>
                <c:pt idx="97">
                  <c:v>738039704.02440464</c:v>
                </c:pt>
                <c:pt idx="98">
                  <c:v>725468984.72515404</c:v>
                </c:pt>
                <c:pt idx="99">
                  <c:v>714047430.56542778</c:v>
                </c:pt>
                <c:pt idx="100">
                  <c:v>702073057.6413641</c:v>
                </c:pt>
                <c:pt idx="101">
                  <c:v>690321960.0078516</c:v>
                </c:pt>
                <c:pt idx="102">
                  <c:v>679060873.90424562</c:v>
                </c:pt>
                <c:pt idx="103">
                  <c:v>667861343.63150167</c:v>
                </c:pt>
                <c:pt idx="104">
                  <c:v>656866882.37075746</c:v>
                </c:pt>
                <c:pt idx="105">
                  <c:v>646168452.92545199</c:v>
                </c:pt>
                <c:pt idx="106">
                  <c:v>635674859.01948023</c:v>
                </c:pt>
                <c:pt idx="107">
                  <c:v>624692981.36599684</c:v>
                </c:pt>
                <c:pt idx="108">
                  <c:v>614529767.54176342</c:v>
                </c:pt>
                <c:pt idx="109">
                  <c:v>604415022.14765787</c:v>
                </c:pt>
                <c:pt idx="110">
                  <c:v>594455183.01289368</c:v>
                </c:pt>
                <c:pt idx="111">
                  <c:v>584641399.83211005</c:v>
                </c:pt>
                <c:pt idx="112">
                  <c:v>574940903.84826815</c:v>
                </c:pt>
                <c:pt idx="113">
                  <c:v>564526120.75689805</c:v>
                </c:pt>
                <c:pt idx="114">
                  <c:v>555035037.57650173</c:v>
                </c:pt>
                <c:pt idx="115">
                  <c:v>545204522.18971288</c:v>
                </c:pt>
                <c:pt idx="116">
                  <c:v>536066680.16646969</c:v>
                </c:pt>
                <c:pt idx="117">
                  <c:v>526837585.94612461</c:v>
                </c:pt>
                <c:pt idx="118">
                  <c:v>517703793.96030217</c:v>
                </c:pt>
                <c:pt idx="119">
                  <c:v>508783594.86667079</c:v>
                </c:pt>
                <c:pt idx="120">
                  <c:v>500034656.11246479</c:v>
                </c:pt>
                <c:pt idx="121">
                  <c:v>491398360.27431566</c:v>
                </c:pt>
                <c:pt idx="122">
                  <c:v>482890803.34832573</c:v>
                </c:pt>
                <c:pt idx="123">
                  <c:v>474277144.12113142</c:v>
                </c:pt>
                <c:pt idx="124">
                  <c:v>466010976.45346671</c:v>
                </c:pt>
                <c:pt idx="125">
                  <c:v>457908872.0869174</c:v>
                </c:pt>
                <c:pt idx="126">
                  <c:v>449808176.63029116</c:v>
                </c:pt>
                <c:pt idx="127">
                  <c:v>441882397.41168761</c:v>
                </c:pt>
                <c:pt idx="128">
                  <c:v>434172418.43430901</c:v>
                </c:pt>
                <c:pt idx="129">
                  <c:v>426443030.6336832</c:v>
                </c:pt>
                <c:pt idx="130">
                  <c:v>418805635.33953291</c:v>
                </c:pt>
                <c:pt idx="131">
                  <c:v>411248012.15344268</c:v>
                </c:pt>
                <c:pt idx="132">
                  <c:v>403754852.42711437</c:v>
                </c:pt>
                <c:pt idx="133">
                  <c:v>396381409.75611949</c:v>
                </c:pt>
                <c:pt idx="134">
                  <c:v>389096834.39782596</c:v>
                </c:pt>
                <c:pt idx="135">
                  <c:v>381910083.52138054</c:v>
                </c:pt>
                <c:pt idx="136">
                  <c:v>374810837.89800215</c:v>
                </c:pt>
                <c:pt idx="137">
                  <c:v>367615946.9994747</c:v>
                </c:pt>
                <c:pt idx="138">
                  <c:v>360606923.65772593</c:v>
                </c:pt>
                <c:pt idx="139">
                  <c:v>353645661.75006807</c:v>
                </c:pt>
                <c:pt idx="140">
                  <c:v>347020094.64764118</c:v>
                </c:pt>
                <c:pt idx="141">
                  <c:v>340346089.44478267</c:v>
                </c:pt>
                <c:pt idx="142">
                  <c:v>333764690.78175735</c:v>
                </c:pt>
                <c:pt idx="143">
                  <c:v>327264243.59847289</c:v>
                </c:pt>
                <c:pt idx="144">
                  <c:v>320896041.09084678</c:v>
                </c:pt>
                <c:pt idx="145">
                  <c:v>314580021.46818382</c:v>
                </c:pt>
                <c:pt idx="146">
                  <c:v>308351875.38750696</c:v>
                </c:pt>
                <c:pt idx="147">
                  <c:v>302256586.71927768</c:v>
                </c:pt>
                <c:pt idx="148">
                  <c:v>296186812.95565391</c:v>
                </c:pt>
                <c:pt idx="149">
                  <c:v>289814426.05816638</c:v>
                </c:pt>
                <c:pt idx="150">
                  <c:v>283874758.25955874</c:v>
                </c:pt>
                <c:pt idx="151">
                  <c:v>278002768.39177579</c:v>
                </c:pt>
                <c:pt idx="152">
                  <c:v>272314236.26371014</c:v>
                </c:pt>
                <c:pt idx="153">
                  <c:v>266572685.50876012</c:v>
                </c:pt>
                <c:pt idx="154">
                  <c:v>260966640.56712857</c:v>
                </c:pt>
                <c:pt idx="155">
                  <c:v>255268542.01181367</c:v>
                </c:pt>
                <c:pt idx="156">
                  <c:v>249850020.08720002</c:v>
                </c:pt>
                <c:pt idx="157">
                  <c:v>244488891.10108545</c:v>
                </c:pt>
                <c:pt idx="158">
                  <c:v>239230493.02776697</c:v>
                </c:pt>
                <c:pt idx="159">
                  <c:v>234118768.93852317</c:v>
                </c:pt>
                <c:pt idx="160">
                  <c:v>229057740.85375068</c:v>
                </c:pt>
                <c:pt idx="161">
                  <c:v>224100714.85443518</c:v>
                </c:pt>
                <c:pt idx="162">
                  <c:v>219067893.86663088</c:v>
                </c:pt>
                <c:pt idx="163">
                  <c:v>214232413.23832414</c:v>
                </c:pt>
                <c:pt idx="164">
                  <c:v>209044122.48921463</c:v>
                </c:pt>
                <c:pt idx="165">
                  <c:v>204350212.45005679</c:v>
                </c:pt>
                <c:pt idx="166">
                  <c:v>199753024.40952253</c:v>
                </c:pt>
                <c:pt idx="167">
                  <c:v>195212647.26560339</c:v>
                </c:pt>
                <c:pt idx="168">
                  <c:v>190814495.20018062</c:v>
                </c:pt>
                <c:pt idx="169">
                  <c:v>186477775.86272016</c:v>
                </c:pt>
                <c:pt idx="170">
                  <c:v>182150980.37979054</c:v>
                </c:pt>
                <c:pt idx="171">
                  <c:v>178026324.52755505</c:v>
                </c:pt>
                <c:pt idx="172">
                  <c:v>173946407.69002956</c:v>
                </c:pt>
                <c:pt idx="173">
                  <c:v>169939344.17573753</c:v>
                </c:pt>
                <c:pt idx="174">
                  <c:v>165958115.40052077</c:v>
                </c:pt>
                <c:pt idx="175">
                  <c:v>162024158.13465193</c:v>
                </c:pt>
                <c:pt idx="176">
                  <c:v>158186623.83762944</c:v>
                </c:pt>
                <c:pt idx="177">
                  <c:v>154361635.64922553</c:v>
                </c:pt>
                <c:pt idx="178">
                  <c:v>150610564.62248549</c:v>
                </c:pt>
                <c:pt idx="179">
                  <c:v>146910428.83016285</c:v>
                </c:pt>
                <c:pt idx="180">
                  <c:v>143319864.63875481</c:v>
                </c:pt>
                <c:pt idx="181">
                  <c:v>139799317.82774809</c:v>
                </c:pt>
                <c:pt idx="182">
                  <c:v>136355601.72029263</c:v>
                </c:pt>
                <c:pt idx="183">
                  <c:v>133004603.68213408</c:v>
                </c:pt>
                <c:pt idx="184">
                  <c:v>129710265.90146445</c:v>
                </c:pt>
                <c:pt idx="185">
                  <c:v>126505468.68544196</c:v>
                </c:pt>
                <c:pt idx="186">
                  <c:v>123371340.68981022</c:v>
                </c:pt>
                <c:pt idx="187">
                  <c:v>120025013.07623261</c:v>
                </c:pt>
                <c:pt idx="188">
                  <c:v>117067635.58580504</c:v>
                </c:pt>
                <c:pt idx="189">
                  <c:v>114113900.74769855</c:v>
                </c:pt>
                <c:pt idx="190">
                  <c:v>111220303.68384203</c:v>
                </c:pt>
                <c:pt idx="191">
                  <c:v>108348786.61997387</c:v>
                </c:pt>
                <c:pt idx="192">
                  <c:v>105544387.87001638</c:v>
                </c:pt>
                <c:pt idx="193">
                  <c:v>102768783.41420124</c:v>
                </c:pt>
                <c:pt idx="194">
                  <c:v>100034401.76257253</c:v>
                </c:pt>
                <c:pt idx="195">
                  <c:v>97366262.970018178</c:v>
                </c:pt>
                <c:pt idx="196">
                  <c:v>94731290.946704343</c:v>
                </c:pt>
                <c:pt idx="197">
                  <c:v>92149347.776449189</c:v>
                </c:pt>
                <c:pt idx="198">
                  <c:v>89613454.745652124</c:v>
                </c:pt>
                <c:pt idx="199">
                  <c:v>87129450.396478534</c:v>
                </c:pt>
                <c:pt idx="200">
                  <c:v>84742772.739303246</c:v>
                </c:pt>
                <c:pt idx="201">
                  <c:v>82200805.523686588</c:v>
                </c:pt>
                <c:pt idx="202">
                  <c:v>79873086.518083617</c:v>
                </c:pt>
                <c:pt idx="203">
                  <c:v>77621405.285972014</c:v>
                </c:pt>
                <c:pt idx="204">
                  <c:v>75429562.998138174</c:v>
                </c:pt>
                <c:pt idx="205">
                  <c:v>73053012.594978347</c:v>
                </c:pt>
                <c:pt idx="206">
                  <c:v>70863490.201878026</c:v>
                </c:pt>
                <c:pt idx="207">
                  <c:v>68785345.150749654</c:v>
                </c:pt>
                <c:pt idx="208">
                  <c:v>66724172.851775892</c:v>
                </c:pt>
                <c:pt idx="209">
                  <c:v>64699776.680495657</c:v>
                </c:pt>
                <c:pt idx="210">
                  <c:v>62692628.456628546</c:v>
                </c:pt>
                <c:pt idx="211">
                  <c:v>60716893.861313976</c:v>
                </c:pt>
                <c:pt idx="212">
                  <c:v>58801111.462553181</c:v>
                </c:pt>
                <c:pt idx="213">
                  <c:v>56887237.338787563</c:v>
                </c:pt>
                <c:pt idx="214">
                  <c:v>54956956.06437216</c:v>
                </c:pt>
                <c:pt idx="215">
                  <c:v>53108867.38302768</c:v>
                </c:pt>
                <c:pt idx="216">
                  <c:v>51314805.83742734</c:v>
                </c:pt>
                <c:pt idx="217">
                  <c:v>49552954.965269923</c:v>
                </c:pt>
                <c:pt idx="218">
                  <c:v>47847922.634730458</c:v>
                </c:pt>
                <c:pt idx="219">
                  <c:v>46221423.484102964</c:v>
                </c:pt>
                <c:pt idx="220">
                  <c:v>44633173.68407049</c:v>
                </c:pt>
                <c:pt idx="221">
                  <c:v>43081530.297976375</c:v>
                </c:pt>
                <c:pt idx="222">
                  <c:v>41574168.90947859</c:v>
                </c:pt>
                <c:pt idx="223">
                  <c:v>40093111.935833961</c:v>
                </c:pt>
                <c:pt idx="224">
                  <c:v>38652459.850228548</c:v>
                </c:pt>
                <c:pt idx="225">
                  <c:v>37233315.619160257</c:v>
                </c:pt>
                <c:pt idx="226">
                  <c:v>35851374.482728876</c:v>
                </c:pt>
                <c:pt idx="227">
                  <c:v>34510865.869145341</c:v>
                </c:pt>
                <c:pt idx="228">
                  <c:v>33224058.147642534</c:v>
                </c:pt>
                <c:pt idx="229">
                  <c:v>31985417.665051885</c:v>
                </c:pt>
                <c:pt idx="230">
                  <c:v>30790236.500904266</c:v>
                </c:pt>
                <c:pt idx="231">
                  <c:v>29654642.888487816</c:v>
                </c:pt>
                <c:pt idx="232">
                  <c:v>28554239.550422855</c:v>
                </c:pt>
                <c:pt idx="233">
                  <c:v>27483737.461364627</c:v>
                </c:pt>
                <c:pt idx="234">
                  <c:v>26432286.164874583</c:v>
                </c:pt>
                <c:pt idx="235">
                  <c:v>25400748.333326127</c:v>
                </c:pt>
                <c:pt idx="236">
                  <c:v>24398635.254321642</c:v>
                </c:pt>
                <c:pt idx="237">
                  <c:v>23407632.143864799</c:v>
                </c:pt>
                <c:pt idx="238">
                  <c:v>22437278.530315921</c:v>
                </c:pt>
                <c:pt idx="239">
                  <c:v>21484416.498159543</c:v>
                </c:pt>
                <c:pt idx="240">
                  <c:v>20582655.484318633</c:v>
                </c:pt>
                <c:pt idx="241">
                  <c:v>19717334.622827418</c:v>
                </c:pt>
                <c:pt idx="242">
                  <c:v>18889137.538328338</c:v>
                </c:pt>
                <c:pt idx="243">
                  <c:v>18090633.065781198</c:v>
                </c:pt>
                <c:pt idx="244">
                  <c:v>17318389.638099365</c:v>
                </c:pt>
                <c:pt idx="245">
                  <c:v>16572584.132775899</c:v>
                </c:pt>
                <c:pt idx="246">
                  <c:v>15871026.874799147</c:v>
                </c:pt>
                <c:pt idx="247">
                  <c:v>15200974.5340617</c:v>
                </c:pt>
                <c:pt idx="248">
                  <c:v>14569119.743044794</c:v>
                </c:pt>
                <c:pt idx="249">
                  <c:v>13953420.765891351</c:v>
                </c:pt>
                <c:pt idx="250">
                  <c:v>13353886.042743059</c:v>
                </c:pt>
                <c:pt idx="251">
                  <c:v>12766182.226607667</c:v>
                </c:pt>
                <c:pt idx="252">
                  <c:v>12198487.506120929</c:v>
                </c:pt>
                <c:pt idx="253">
                  <c:v>11641598.249313321</c:v>
                </c:pt>
                <c:pt idx="254">
                  <c:v>11095234.650678333</c:v>
                </c:pt>
                <c:pt idx="255">
                  <c:v>10565085.487509755</c:v>
                </c:pt>
                <c:pt idx="256">
                  <c:v>10047822.151379425</c:v>
                </c:pt>
                <c:pt idx="257">
                  <c:v>9542620.170152897</c:v>
                </c:pt>
                <c:pt idx="258">
                  <c:v>9048293.3425768465</c:v>
                </c:pt>
                <c:pt idx="259">
                  <c:v>8564442.2149007861</c:v>
                </c:pt>
                <c:pt idx="260">
                  <c:v>8098032.575067888</c:v>
                </c:pt>
                <c:pt idx="261">
                  <c:v>7645765.8790381644</c:v>
                </c:pt>
                <c:pt idx="262">
                  <c:v>7207804.2797006425</c:v>
                </c:pt>
                <c:pt idx="263">
                  <c:v>6783998.423231951</c:v>
                </c:pt>
                <c:pt idx="264">
                  <c:v>6376639.3706597537</c:v>
                </c:pt>
                <c:pt idx="265">
                  <c:v>5979606.3798669931</c:v>
                </c:pt>
                <c:pt idx="266">
                  <c:v>5592618.1656170581</c:v>
                </c:pt>
                <c:pt idx="267">
                  <c:v>5219995.2385701984</c:v>
                </c:pt>
                <c:pt idx="268">
                  <c:v>4854839.0480376054</c:v>
                </c:pt>
                <c:pt idx="269">
                  <c:v>4497805.3326109964</c:v>
                </c:pt>
                <c:pt idx="270">
                  <c:v>4147732.5995511832</c:v>
                </c:pt>
                <c:pt idx="271">
                  <c:v>3806283.0671404097</c:v>
                </c:pt>
                <c:pt idx="272">
                  <c:v>3476013.9750461853</c:v>
                </c:pt>
                <c:pt idx="273">
                  <c:v>3152145.2610736745</c:v>
                </c:pt>
                <c:pt idx="274">
                  <c:v>2838497.2908903975</c:v>
                </c:pt>
                <c:pt idx="275">
                  <c:v>2540334.1747399005</c:v>
                </c:pt>
                <c:pt idx="276">
                  <c:v>2257568.1927400185</c:v>
                </c:pt>
                <c:pt idx="277">
                  <c:v>2002012.9882329064</c:v>
                </c:pt>
                <c:pt idx="278">
                  <c:v>1771645.9318592665</c:v>
                </c:pt>
                <c:pt idx="279">
                  <c:v>1572058.1942780658</c:v>
                </c:pt>
                <c:pt idx="280">
                  <c:v>1392077.2510400973</c:v>
                </c:pt>
                <c:pt idx="281">
                  <c:v>1225742.766668339</c:v>
                </c:pt>
                <c:pt idx="282">
                  <c:v>1083756.9558199819</c:v>
                </c:pt>
                <c:pt idx="283">
                  <c:v>948947.96643609891</c:v>
                </c:pt>
                <c:pt idx="284">
                  <c:v>820230.35595973418</c:v>
                </c:pt>
                <c:pt idx="285">
                  <c:v>697370.67492456187</c:v>
                </c:pt>
                <c:pt idx="286">
                  <c:v>584444.66896669567</c:v>
                </c:pt>
                <c:pt idx="287">
                  <c:v>491549.74552688777</c:v>
                </c:pt>
                <c:pt idx="288">
                  <c:v>410962.71731768269</c:v>
                </c:pt>
                <c:pt idx="289">
                  <c:v>339139.26323736471</c:v>
                </c:pt>
                <c:pt idx="290">
                  <c:v>272975.73231409327</c:v>
                </c:pt>
                <c:pt idx="291">
                  <c:v>219658.04157754377</c:v>
                </c:pt>
                <c:pt idx="292">
                  <c:v>175553.45311144507</c:v>
                </c:pt>
                <c:pt idx="293">
                  <c:v>139526.70387475294</c:v>
                </c:pt>
                <c:pt idx="294">
                  <c:v>113594.53175753407</c:v>
                </c:pt>
                <c:pt idx="295">
                  <c:v>96847.081349667889</c:v>
                </c:pt>
                <c:pt idx="296">
                  <c:v>89175.587653220922</c:v>
                </c:pt>
                <c:pt idx="297">
                  <c:v>85764.802524334285</c:v>
                </c:pt>
                <c:pt idx="298">
                  <c:v>82386.987279535359</c:v>
                </c:pt>
                <c:pt idx="299">
                  <c:v>79018.988450835212</c:v>
                </c:pt>
                <c:pt idx="300">
                  <c:v>75682.824844991832</c:v>
                </c:pt>
                <c:pt idx="301">
                  <c:v>72357.208300002778</c:v>
                </c:pt>
                <c:pt idx="302">
                  <c:v>69052.817603887088</c:v>
                </c:pt>
                <c:pt idx="303">
                  <c:v>65778.572134199945</c:v>
                </c:pt>
                <c:pt idx="304">
                  <c:v>62515.392336227065</c:v>
                </c:pt>
                <c:pt idx="305">
                  <c:v>59804.351530019987</c:v>
                </c:pt>
                <c:pt idx="306">
                  <c:v>57102.038351468131</c:v>
                </c:pt>
                <c:pt idx="307">
                  <c:v>54416.928275235383</c:v>
                </c:pt>
                <c:pt idx="308">
                  <c:v>51770.184986660701</c:v>
                </c:pt>
                <c:pt idx="309">
                  <c:v>49324.009722125302</c:v>
                </c:pt>
                <c:pt idx="310">
                  <c:v>47037.894221517774</c:v>
                </c:pt>
                <c:pt idx="311">
                  <c:v>45057.06666781829</c:v>
                </c:pt>
                <c:pt idx="312">
                  <c:v>43094.881000653913</c:v>
                </c:pt>
                <c:pt idx="313">
                  <c:v>41139.214583668145</c:v>
                </c:pt>
                <c:pt idx="314">
                  <c:v>39195.181794706004</c:v>
                </c:pt>
                <c:pt idx="315">
                  <c:v>37476.555693830043</c:v>
                </c:pt>
                <c:pt idx="316">
                  <c:v>35763.601446243163</c:v>
                </c:pt>
                <c:pt idx="317">
                  <c:v>34066.016549704655</c:v>
                </c:pt>
                <c:pt idx="318">
                  <c:v>32447.979892690335</c:v>
                </c:pt>
                <c:pt idx="319">
                  <c:v>30840.512240823631</c:v>
                </c:pt>
                <c:pt idx="320">
                  <c:v>29251.550883011561</c:v>
                </c:pt>
                <c:pt idx="321">
                  <c:v>27664.608899772316</c:v>
                </c:pt>
                <c:pt idx="322">
                  <c:v>26091.630673310287</c:v>
                </c:pt>
                <c:pt idx="323">
                  <c:v>24525.214591188487</c:v>
                </c:pt>
                <c:pt idx="324">
                  <c:v>22972.233897168055</c:v>
                </c:pt>
                <c:pt idx="325">
                  <c:v>21426.13390366677</c:v>
                </c:pt>
                <c:pt idx="326">
                  <c:v>19890.22162623937</c:v>
                </c:pt>
                <c:pt idx="327">
                  <c:v>18367.146912188891</c:v>
                </c:pt>
                <c:pt idx="328">
                  <c:v>17332.137370425429</c:v>
                </c:pt>
                <c:pt idx="329">
                  <c:v>16305.73701944222</c:v>
                </c:pt>
                <c:pt idx="330">
                  <c:v>15283.302317186803</c:v>
                </c:pt>
                <c:pt idx="331">
                  <c:v>14267.184746839166</c:v>
                </c:pt>
                <c:pt idx="332">
                  <c:v>13262.796323446481</c:v>
                </c:pt>
                <c:pt idx="333">
                  <c:v>12258.7990363225</c:v>
                </c:pt>
                <c:pt idx="334">
                  <c:v>11262.561878236789</c:v>
                </c:pt>
                <c:pt idx="335">
                  <c:v>10270.842042938697</c:v>
                </c:pt>
                <c:pt idx="336">
                  <c:v>9286.541104698128</c:v>
                </c:pt>
                <c:pt idx="337">
                  <c:v>8306.9690742306429</c:v>
                </c:pt>
                <c:pt idx="338">
                  <c:v>7558.2549019236067</c:v>
                </c:pt>
                <c:pt idx="339">
                  <c:v>6814.925381171749</c:v>
                </c:pt>
                <c:pt idx="340">
                  <c:v>6074.998905560401</c:v>
                </c:pt>
                <c:pt idx="341">
                  <c:v>5340.2075829742762</c:v>
                </c:pt>
                <c:pt idx="342">
                  <c:v>4609.1689362515344</c:v>
                </c:pt>
                <c:pt idx="343">
                  <c:v>4104.8979827254507</c:v>
                </c:pt>
                <c:pt idx="344">
                  <c:v>3604.9542947008313</c:v>
                </c:pt>
                <c:pt idx="345">
                  <c:v>3106.1607612068051</c:v>
                </c:pt>
                <c:pt idx="346">
                  <c:v>2610.5492850829073</c:v>
                </c:pt>
                <c:pt idx="347">
                  <c:v>2133.9559012482769</c:v>
                </c:pt>
                <c:pt idx="348">
                  <c:v>1660.3114554583894</c:v>
                </c:pt>
                <c:pt idx="349">
                  <c:v>1189.0807604701611</c:v>
                </c:pt>
                <c:pt idx="350">
                  <c:v>720.54693853305582</c:v>
                </c:pt>
                <c:pt idx="351">
                  <c:v>0</c:v>
                </c:pt>
                <c:pt idx="352">
                  <c:v>0</c:v>
                </c:pt>
                <c:pt idx="353">
                  <c:v>0</c:v>
                </c:pt>
                <c:pt idx="354">
                  <c:v>0</c:v>
                </c:pt>
              </c:numCache>
            </c:numRef>
          </c:val>
          <c:extLst>
            <c:ext xmlns:c16="http://schemas.microsoft.com/office/drawing/2014/chart" uri="{C3380CC4-5D6E-409C-BE32-E72D297353CC}">
              <c16:uniqueId val="{00000002-0839-4921-818C-0B7CC5CC15A6}"/>
            </c:ext>
          </c:extLst>
        </c:ser>
        <c:ser>
          <c:idx val="3"/>
          <c:order val="3"/>
          <c:tx>
            <c:strRef>
              <c:f>_Hidden30!$E$1:$E$1</c:f>
              <c:strCache>
                <c:ptCount val="1"/>
                <c:pt idx="0">
                  <c:v>Outstanding Residential Mortgage Loans (10% CPR)</c:v>
                </c:pt>
              </c:strCache>
            </c:strRef>
          </c:tx>
          <c:spPr>
            <a:solidFill>
              <a:srgbClr val="00915A"/>
            </a:solidFill>
            <a:ln w="25400">
              <a:noFill/>
            </a:ln>
          </c:spPr>
          <c:cat>
            <c:strRef>
              <c:f>_Hidden30!$A$2:$A$356</c:f>
              <c:strCache>
                <c:ptCount val="355"/>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strCache>
            </c:strRef>
          </c:cat>
          <c:val>
            <c:numRef>
              <c:f>_Hidden30!$E$2:$E$356</c:f>
              <c:numCache>
                <c:formatCode>General</c:formatCode>
                <c:ptCount val="355"/>
                <c:pt idx="0">
                  <c:v>2870511816.0623746</c:v>
                </c:pt>
                <c:pt idx="1">
                  <c:v>2825412920.4312391</c:v>
                </c:pt>
                <c:pt idx="2">
                  <c:v>2780995485.2539639</c:v>
                </c:pt>
                <c:pt idx="3">
                  <c:v>2738595910.9773974</c:v>
                </c:pt>
                <c:pt idx="4">
                  <c:v>2695927093.965003</c:v>
                </c:pt>
                <c:pt idx="5">
                  <c:v>2654753558.3348308</c:v>
                </c:pt>
                <c:pt idx="6">
                  <c:v>2612203221.775806</c:v>
                </c:pt>
                <c:pt idx="7">
                  <c:v>2570520529.9235334</c:v>
                </c:pt>
                <c:pt idx="8">
                  <c:v>2531228447.2782698</c:v>
                </c:pt>
                <c:pt idx="9">
                  <c:v>2490719360.2257943</c:v>
                </c:pt>
                <c:pt idx="10">
                  <c:v>2451247074.975605</c:v>
                </c:pt>
                <c:pt idx="11">
                  <c:v>2411359030.0537291</c:v>
                </c:pt>
                <c:pt idx="12">
                  <c:v>2373447897.2533817</c:v>
                </c:pt>
                <c:pt idx="13">
                  <c:v>2334678755.1213479</c:v>
                </c:pt>
                <c:pt idx="14">
                  <c:v>2297252207.2969627</c:v>
                </c:pt>
                <c:pt idx="15">
                  <c:v>2260363262.43367</c:v>
                </c:pt>
                <c:pt idx="16">
                  <c:v>2223316788.06253</c:v>
                </c:pt>
                <c:pt idx="17">
                  <c:v>2186626493.8637786</c:v>
                </c:pt>
                <c:pt idx="18">
                  <c:v>2149683994.4844351</c:v>
                </c:pt>
                <c:pt idx="19">
                  <c:v>2113689327.376188</c:v>
                </c:pt>
                <c:pt idx="20">
                  <c:v>2080416051.9701872</c:v>
                </c:pt>
                <c:pt idx="21">
                  <c:v>2046114375.05549</c:v>
                </c:pt>
                <c:pt idx="22">
                  <c:v>2011871262.8618958</c:v>
                </c:pt>
                <c:pt idx="23">
                  <c:v>1977533340.5235875</c:v>
                </c:pt>
                <c:pt idx="24">
                  <c:v>1944177191.2569759</c:v>
                </c:pt>
                <c:pt idx="25">
                  <c:v>1910572262.8014636</c:v>
                </c:pt>
                <c:pt idx="26">
                  <c:v>1877930043.6374676</c:v>
                </c:pt>
                <c:pt idx="27">
                  <c:v>1845709916.5362372</c:v>
                </c:pt>
                <c:pt idx="28">
                  <c:v>1814618499.5970399</c:v>
                </c:pt>
                <c:pt idx="29">
                  <c:v>1783972706.6365571</c:v>
                </c:pt>
                <c:pt idx="30">
                  <c:v>1752853396.1834495</c:v>
                </c:pt>
                <c:pt idx="31">
                  <c:v>1721892876.1030264</c:v>
                </c:pt>
                <c:pt idx="32">
                  <c:v>1692831389.7172632</c:v>
                </c:pt>
                <c:pt idx="33">
                  <c:v>1663056547.3615723</c:v>
                </c:pt>
                <c:pt idx="34">
                  <c:v>1634240043.5264523</c:v>
                </c:pt>
                <c:pt idx="35">
                  <c:v>1605214530.5827398</c:v>
                </c:pt>
                <c:pt idx="36">
                  <c:v>1575745122.777504</c:v>
                </c:pt>
                <c:pt idx="37">
                  <c:v>1547912739.0456934</c:v>
                </c:pt>
                <c:pt idx="38">
                  <c:v>1519034688.9198151</c:v>
                </c:pt>
                <c:pt idx="39">
                  <c:v>1491695910.301369</c:v>
                </c:pt>
                <c:pt idx="40">
                  <c:v>1464901596.2380373</c:v>
                </c:pt>
                <c:pt idx="41">
                  <c:v>1439228436.6549358</c:v>
                </c:pt>
                <c:pt idx="42">
                  <c:v>1412778757.400543</c:v>
                </c:pt>
                <c:pt idx="43">
                  <c:v>1387085851.351876</c:v>
                </c:pt>
                <c:pt idx="44">
                  <c:v>1363023846.6270936</c:v>
                </c:pt>
                <c:pt idx="45">
                  <c:v>1337944825.5139205</c:v>
                </c:pt>
                <c:pt idx="46">
                  <c:v>1314097474.1831739</c:v>
                </c:pt>
                <c:pt idx="47">
                  <c:v>1289634772.2795601</c:v>
                </c:pt>
                <c:pt idx="48">
                  <c:v>1266033542.183877</c:v>
                </c:pt>
                <c:pt idx="49">
                  <c:v>1242482775.0411031</c:v>
                </c:pt>
                <c:pt idx="50">
                  <c:v>1219115548.3914425</c:v>
                </c:pt>
                <c:pt idx="51">
                  <c:v>1197163527.1184971</c:v>
                </c:pt>
                <c:pt idx="52">
                  <c:v>1173863357.169138</c:v>
                </c:pt>
                <c:pt idx="53">
                  <c:v>1152752996.1059368</c:v>
                </c:pt>
                <c:pt idx="54">
                  <c:v>1131643717.5486734</c:v>
                </c:pt>
                <c:pt idx="55">
                  <c:v>1110641381.400008</c:v>
                </c:pt>
                <c:pt idx="56">
                  <c:v>1090722514.0312209</c:v>
                </c:pt>
                <c:pt idx="57">
                  <c:v>1070228695.9393399</c:v>
                </c:pt>
                <c:pt idx="58">
                  <c:v>1050527383.254935</c:v>
                </c:pt>
                <c:pt idx="59">
                  <c:v>1030705281.4244026</c:v>
                </c:pt>
                <c:pt idx="60">
                  <c:v>1011684257.2387577</c:v>
                </c:pt>
                <c:pt idx="61">
                  <c:v>992732206.01467848</c:v>
                </c:pt>
                <c:pt idx="62">
                  <c:v>973685037.56571281</c:v>
                </c:pt>
                <c:pt idx="63">
                  <c:v>955731724.46998823</c:v>
                </c:pt>
                <c:pt idx="64">
                  <c:v>938130258.72128952</c:v>
                </c:pt>
                <c:pt idx="65">
                  <c:v>920512811.97388566</c:v>
                </c:pt>
                <c:pt idx="66">
                  <c:v>902931309.43595326</c:v>
                </c:pt>
                <c:pt idx="67">
                  <c:v>885992218.98981965</c:v>
                </c:pt>
                <c:pt idx="68">
                  <c:v>870213335.57199764</c:v>
                </c:pt>
                <c:pt idx="69">
                  <c:v>854026777.98635674</c:v>
                </c:pt>
                <c:pt idx="70">
                  <c:v>838264330.55459476</c:v>
                </c:pt>
                <c:pt idx="71">
                  <c:v>821454075.90931487</c:v>
                </c:pt>
                <c:pt idx="72">
                  <c:v>805831849.92456007</c:v>
                </c:pt>
                <c:pt idx="73">
                  <c:v>790716225.06928194</c:v>
                </c:pt>
                <c:pt idx="74">
                  <c:v>775710077.89453816</c:v>
                </c:pt>
                <c:pt idx="75">
                  <c:v>761179441.84501541</c:v>
                </c:pt>
                <c:pt idx="76">
                  <c:v>746548338.70124817</c:v>
                </c:pt>
                <c:pt idx="77">
                  <c:v>730846045.87159312</c:v>
                </c:pt>
                <c:pt idx="78">
                  <c:v>716757219.3215239</c:v>
                </c:pt>
                <c:pt idx="79">
                  <c:v>703054558.14519441</c:v>
                </c:pt>
                <c:pt idx="80">
                  <c:v>689568580.10560179</c:v>
                </c:pt>
                <c:pt idx="81">
                  <c:v>676227431.79849982</c:v>
                </c:pt>
                <c:pt idx="82">
                  <c:v>663252678.91310835</c:v>
                </c:pt>
                <c:pt idx="83">
                  <c:v>650222412.18960333</c:v>
                </c:pt>
                <c:pt idx="84">
                  <c:v>637553985.34271228</c:v>
                </c:pt>
                <c:pt idx="85">
                  <c:v>625213469.27968574</c:v>
                </c:pt>
                <c:pt idx="86">
                  <c:v>612958972.51170039</c:v>
                </c:pt>
                <c:pt idx="87">
                  <c:v>601159899.06432414</c:v>
                </c:pt>
                <c:pt idx="88">
                  <c:v>588692026.35835147</c:v>
                </c:pt>
                <c:pt idx="89">
                  <c:v>577199801.85515535</c:v>
                </c:pt>
                <c:pt idx="90">
                  <c:v>565785004.56747997</c:v>
                </c:pt>
                <c:pt idx="91">
                  <c:v>554320161.17933047</c:v>
                </c:pt>
                <c:pt idx="92">
                  <c:v>543651323.11366582</c:v>
                </c:pt>
                <c:pt idx="93">
                  <c:v>532273965.27551037</c:v>
                </c:pt>
                <c:pt idx="94">
                  <c:v>521418183.8667717</c:v>
                </c:pt>
                <c:pt idx="95">
                  <c:v>510786668.52116382</c:v>
                </c:pt>
                <c:pt idx="96">
                  <c:v>500584938.81844532</c:v>
                </c:pt>
                <c:pt idx="97">
                  <c:v>490567708.72367132</c:v>
                </c:pt>
                <c:pt idx="98">
                  <c:v>480169644.7164247</c:v>
                </c:pt>
                <c:pt idx="99">
                  <c:v>470672685.22376007</c:v>
                </c:pt>
                <c:pt idx="100">
                  <c:v>460819513.79885924</c:v>
                </c:pt>
                <c:pt idx="101">
                  <c:v>451249077.19298303</c:v>
                </c:pt>
                <c:pt idx="102">
                  <c:v>442007832.58737803</c:v>
                </c:pt>
                <c:pt idx="103">
                  <c:v>432876673.68694019</c:v>
                </c:pt>
                <c:pt idx="104">
                  <c:v>424121466.52315146</c:v>
                </c:pt>
                <c:pt idx="105">
                  <c:v>415446647.61296529</c:v>
                </c:pt>
                <c:pt idx="106">
                  <c:v>407024570.32763952</c:v>
                </c:pt>
                <c:pt idx="107">
                  <c:v>398298652.57728684</c:v>
                </c:pt>
                <c:pt idx="108">
                  <c:v>390212537.2930994</c:v>
                </c:pt>
                <c:pt idx="109">
                  <c:v>382164342.78983849</c:v>
                </c:pt>
                <c:pt idx="110">
                  <c:v>374274855.42615664</c:v>
                </c:pt>
                <c:pt idx="111">
                  <c:v>366587103.33995396</c:v>
                </c:pt>
                <c:pt idx="112">
                  <c:v>358977677.70117581</c:v>
                </c:pt>
                <c:pt idx="113">
                  <c:v>351030102.92437708</c:v>
                </c:pt>
                <c:pt idx="114">
                  <c:v>343666609.99165469</c:v>
                </c:pt>
                <c:pt idx="115">
                  <c:v>336149916.98547536</c:v>
                </c:pt>
                <c:pt idx="116">
                  <c:v>329251213.38478523</c:v>
                </c:pt>
                <c:pt idx="117">
                  <c:v>322212170.76464981</c:v>
                </c:pt>
                <c:pt idx="118">
                  <c:v>315328061.42652512</c:v>
                </c:pt>
                <c:pt idx="119">
                  <c:v>308582286.20137173</c:v>
                </c:pt>
                <c:pt idx="120">
                  <c:v>302032780.9448778</c:v>
                </c:pt>
                <c:pt idx="121">
                  <c:v>295559075.02707899</c:v>
                </c:pt>
                <c:pt idx="122">
                  <c:v>289211894.05929273</c:v>
                </c:pt>
                <c:pt idx="123">
                  <c:v>282888631.59276646</c:v>
                </c:pt>
                <c:pt idx="124">
                  <c:v>276780866.47728062</c:v>
                </c:pt>
                <c:pt idx="125">
                  <c:v>270853879.20013344</c:v>
                </c:pt>
                <c:pt idx="126">
                  <c:v>264935385.16239461</c:v>
                </c:pt>
                <c:pt idx="127">
                  <c:v>259164756.8071934</c:v>
                </c:pt>
                <c:pt idx="128">
                  <c:v>253633736.06768486</c:v>
                </c:pt>
                <c:pt idx="129">
                  <c:v>248063249.82213292</c:v>
                </c:pt>
                <c:pt idx="130">
                  <c:v>242621904.86947274</c:v>
                </c:pt>
                <c:pt idx="131">
                  <c:v>237234541.37552318</c:v>
                </c:pt>
                <c:pt idx="132">
                  <c:v>231957248.888969</c:v>
                </c:pt>
                <c:pt idx="133">
                  <c:v>226756681.09948838</c:v>
                </c:pt>
                <c:pt idx="134">
                  <c:v>221646629.23178414</c:v>
                </c:pt>
                <c:pt idx="135">
                  <c:v>216660949.51326898</c:v>
                </c:pt>
                <c:pt idx="136">
                  <c:v>211732866.34184727</c:v>
                </c:pt>
                <c:pt idx="137">
                  <c:v>206817156.4105649</c:v>
                </c:pt>
                <c:pt idx="138">
                  <c:v>202014666.3177273</c:v>
                </c:pt>
                <c:pt idx="139">
                  <c:v>197275791.26458466</c:v>
                </c:pt>
                <c:pt idx="140">
                  <c:v>192839099.26288569</c:v>
                </c:pt>
                <c:pt idx="141">
                  <c:v>188329283.82484928</c:v>
                </c:pt>
                <c:pt idx="142">
                  <c:v>183930420.53716812</c:v>
                </c:pt>
                <c:pt idx="143">
                  <c:v>179584293.51323229</c:v>
                </c:pt>
                <c:pt idx="144">
                  <c:v>175367954.19763374</c:v>
                </c:pt>
                <c:pt idx="145">
                  <c:v>171188124.41951171</c:v>
                </c:pt>
                <c:pt idx="146">
                  <c:v>167088172.75774124</c:v>
                </c:pt>
                <c:pt idx="147">
                  <c:v>163113900.38525432</c:v>
                </c:pt>
                <c:pt idx="148">
                  <c:v>159161321.80459034</c:v>
                </c:pt>
                <c:pt idx="149">
                  <c:v>155098608.52471307</c:v>
                </c:pt>
                <c:pt idx="150">
                  <c:v>151276441.16020536</c:v>
                </c:pt>
                <c:pt idx="151">
                  <c:v>147519781.98765436</c:v>
                </c:pt>
                <c:pt idx="152">
                  <c:v>143948286.21890685</c:v>
                </c:pt>
                <c:pt idx="153">
                  <c:v>140316395.27628642</c:v>
                </c:pt>
                <c:pt idx="154">
                  <c:v>136802442.15506962</c:v>
                </c:pt>
                <c:pt idx="155">
                  <c:v>133248636.2496825</c:v>
                </c:pt>
                <c:pt idx="156">
                  <c:v>129885582.72881341</c:v>
                </c:pt>
                <c:pt idx="157">
                  <c:v>126560245.56045179</c:v>
                </c:pt>
                <c:pt idx="158">
                  <c:v>123313701.15093437</c:v>
                </c:pt>
                <c:pt idx="159">
                  <c:v>120184126.91869006</c:v>
                </c:pt>
                <c:pt idx="160">
                  <c:v>117088023.15322392</c:v>
                </c:pt>
                <c:pt idx="161">
                  <c:v>114084547.9727467</c:v>
                </c:pt>
                <c:pt idx="162">
                  <c:v>111050095.55759603</c:v>
                </c:pt>
                <c:pt idx="163">
                  <c:v>108138913.85041472</c:v>
                </c:pt>
                <c:pt idx="164">
                  <c:v>105116234.68101241</c:v>
                </c:pt>
                <c:pt idx="165">
                  <c:v>102320710.60051046</c:v>
                </c:pt>
                <c:pt idx="166">
                  <c:v>99608844.250805601</c:v>
                </c:pt>
                <c:pt idx="167">
                  <c:v>96932431.736801237</c:v>
                </c:pt>
                <c:pt idx="168">
                  <c:v>94360145.800002798</c:v>
                </c:pt>
                <c:pt idx="169">
                  <c:v>91825000.790812746</c:v>
                </c:pt>
                <c:pt idx="170">
                  <c:v>89314504.403116331</c:v>
                </c:pt>
                <c:pt idx="171">
                  <c:v>86934225.382615313</c:v>
                </c:pt>
                <c:pt idx="172">
                  <c:v>84582135.699381143</c:v>
                </c:pt>
                <c:pt idx="173">
                  <c:v>82294953.47510682</c:v>
                </c:pt>
                <c:pt idx="174">
                  <c:v>80026602.615931764</c:v>
                </c:pt>
                <c:pt idx="175">
                  <c:v>77798689.031555638</c:v>
                </c:pt>
                <c:pt idx="176">
                  <c:v>75655030.321588308</c:v>
                </c:pt>
                <c:pt idx="177">
                  <c:v>73512982.686096415</c:v>
                </c:pt>
                <c:pt idx="178">
                  <c:v>71432556.323828816</c:v>
                </c:pt>
                <c:pt idx="179">
                  <c:v>69382509.156651869</c:v>
                </c:pt>
                <c:pt idx="180">
                  <c:v>67409304.763082236</c:v>
                </c:pt>
                <c:pt idx="181">
                  <c:v>65474943.217193939</c:v>
                </c:pt>
                <c:pt idx="182">
                  <c:v>63591589.722476542</c:v>
                </c:pt>
                <c:pt idx="183">
                  <c:v>61774530.694290079</c:v>
                </c:pt>
                <c:pt idx="184">
                  <c:v>59989293.946679592</c:v>
                </c:pt>
                <c:pt idx="185">
                  <c:v>58267285.258797161</c:v>
                </c:pt>
                <c:pt idx="186">
                  <c:v>56583054.508544907</c:v>
                </c:pt>
                <c:pt idx="187">
                  <c:v>54815134.667680584</c:v>
                </c:pt>
                <c:pt idx="188">
                  <c:v>53259928.818750836</c:v>
                </c:pt>
                <c:pt idx="189">
                  <c:v>51696233.86191906</c:v>
                </c:pt>
                <c:pt idx="190">
                  <c:v>50178828.087676182</c:v>
                </c:pt>
                <c:pt idx="191">
                  <c:v>48676249.596620873</c:v>
                </c:pt>
                <c:pt idx="192">
                  <c:v>47221990.138330467</c:v>
                </c:pt>
                <c:pt idx="193">
                  <c:v>45785396.091784269</c:v>
                </c:pt>
                <c:pt idx="194">
                  <c:v>44378412.142234944</c:v>
                </c:pt>
                <c:pt idx="195">
                  <c:v>43017678.050439261</c:v>
                </c:pt>
                <c:pt idx="196">
                  <c:v>41676240.791470908</c:v>
                </c:pt>
                <c:pt idx="197">
                  <c:v>40374153.70270282</c:v>
                </c:pt>
                <c:pt idx="198">
                  <c:v>39096781.426245615</c:v>
                </c:pt>
                <c:pt idx="199">
                  <c:v>37852047.817892455</c:v>
                </c:pt>
                <c:pt idx="200">
                  <c:v>36674321.387311503</c:v>
                </c:pt>
                <c:pt idx="201">
                  <c:v>35423552.242871292</c:v>
                </c:pt>
                <c:pt idx="202">
                  <c:v>34279350.675149955</c:v>
                </c:pt>
                <c:pt idx="203">
                  <c:v>33171891.822226491</c:v>
                </c:pt>
                <c:pt idx="204">
                  <c:v>32103058.813391339</c:v>
                </c:pt>
                <c:pt idx="205">
                  <c:v>30959901.667069808</c:v>
                </c:pt>
                <c:pt idx="206">
                  <c:v>29904779.223915908</c:v>
                </c:pt>
                <c:pt idx="207">
                  <c:v>28908800.110146582</c:v>
                </c:pt>
                <c:pt idx="208">
                  <c:v>27923764.310186613</c:v>
                </c:pt>
                <c:pt idx="209">
                  <c:v>26965571.563962523</c:v>
                </c:pt>
                <c:pt idx="210">
                  <c:v>26018361.677922841</c:v>
                </c:pt>
                <c:pt idx="211">
                  <c:v>25091673.831917312</c:v>
                </c:pt>
                <c:pt idx="212">
                  <c:v>24206981.261000056</c:v>
                </c:pt>
                <c:pt idx="213">
                  <c:v>23319893.442275599</c:v>
                </c:pt>
                <c:pt idx="214">
                  <c:v>22436260.405011825</c:v>
                </c:pt>
                <c:pt idx="215">
                  <c:v>21589941.271974809</c:v>
                </c:pt>
                <c:pt idx="216">
                  <c:v>20775103.439109024</c:v>
                </c:pt>
                <c:pt idx="217">
                  <c:v>19976834.977308393</c:v>
                </c:pt>
                <c:pt idx="218">
                  <c:v>19207764.890342358</c:v>
                </c:pt>
                <c:pt idx="219">
                  <c:v>18478773.566239398</c:v>
                </c:pt>
                <c:pt idx="220">
                  <c:v>17768231.987499613</c:v>
                </c:pt>
                <c:pt idx="221">
                  <c:v>17080227.537209202</c:v>
                </c:pt>
                <c:pt idx="222">
                  <c:v>16412801.845584989</c:v>
                </c:pt>
                <c:pt idx="223">
                  <c:v>15761064.12892399</c:v>
                </c:pt>
                <c:pt idx="224">
                  <c:v>15134513.136589792</c:v>
                </c:pt>
                <c:pt idx="225">
                  <c:v>14517092.640845474</c:v>
                </c:pt>
                <c:pt idx="226">
                  <c:v>13920980.669920236</c:v>
                </c:pt>
                <c:pt idx="227">
                  <c:v>13343706.942041239</c:v>
                </c:pt>
                <c:pt idx="228">
                  <c:v>12793500.816603417</c:v>
                </c:pt>
                <c:pt idx="229">
                  <c:v>12264373.516644485</c:v>
                </c:pt>
                <c:pt idx="230">
                  <c:v>11756092.292389166</c:v>
                </c:pt>
                <c:pt idx="231">
                  <c:v>11276095.466514999</c:v>
                </c:pt>
                <c:pt idx="232">
                  <c:v>10811682.008083766</c:v>
                </c:pt>
                <c:pt idx="233">
                  <c:v>10363693.008520415</c:v>
                </c:pt>
                <c:pt idx="234">
                  <c:v>9924990.4072581567</c:v>
                </c:pt>
                <c:pt idx="235">
                  <c:v>9497263.7571028657</c:v>
                </c:pt>
                <c:pt idx="236">
                  <c:v>9087669.6957656164</c:v>
                </c:pt>
                <c:pt idx="237">
                  <c:v>8681626.5925488286</c:v>
                </c:pt>
                <c:pt idx="238">
                  <c:v>8287620.9811730646</c:v>
                </c:pt>
                <c:pt idx="239">
                  <c:v>7902052.0250099506</c:v>
                </c:pt>
                <c:pt idx="240">
                  <c:v>7539348.347139867</c:v>
                </c:pt>
                <c:pt idx="241">
                  <c:v>7191793.8750174297</c:v>
                </c:pt>
                <c:pt idx="242">
                  <c:v>6860531.6631017523</c:v>
                </c:pt>
                <c:pt idx="243">
                  <c:v>6543581.1478103045</c:v>
                </c:pt>
                <c:pt idx="244">
                  <c:v>6237719.6761800284</c:v>
                </c:pt>
                <c:pt idx="245">
                  <c:v>5944627.7314368458</c:v>
                </c:pt>
                <c:pt idx="246">
                  <c:v>5668864.5117241116</c:v>
                </c:pt>
                <c:pt idx="247">
                  <c:v>5406536.0265034763</c:v>
                </c:pt>
                <c:pt idx="248">
                  <c:v>5161976.152105446</c:v>
                </c:pt>
                <c:pt idx="249">
                  <c:v>4922888.406955245</c:v>
                </c:pt>
                <c:pt idx="250">
                  <c:v>4692054.520549627</c:v>
                </c:pt>
                <c:pt idx="251">
                  <c:v>4466558.6698008226</c:v>
                </c:pt>
                <c:pt idx="252">
                  <c:v>4250441.7894657115</c:v>
                </c:pt>
                <c:pt idx="253">
                  <c:v>4039218.1987064234</c:v>
                </c:pt>
                <c:pt idx="254">
                  <c:v>3833344.2083121967</c:v>
                </c:pt>
                <c:pt idx="255">
                  <c:v>3635217.7075618785</c:v>
                </c:pt>
                <c:pt idx="256">
                  <c:v>3442595.2772199656</c:v>
                </c:pt>
                <c:pt idx="257">
                  <c:v>3256100.1211043806</c:v>
                </c:pt>
                <c:pt idx="258">
                  <c:v>3074350.6781529491</c:v>
                </c:pt>
                <c:pt idx="259">
                  <c:v>2897626.7039085813</c:v>
                </c:pt>
                <c:pt idx="260">
                  <c:v>2729341.5236314209</c:v>
                </c:pt>
                <c:pt idx="261">
                  <c:v>2565996.0176189281</c:v>
                </c:pt>
                <c:pt idx="262">
                  <c:v>2409095.6944235223</c:v>
                </c:pt>
                <c:pt idx="263">
                  <c:v>2257841.358189798</c:v>
                </c:pt>
                <c:pt idx="264">
                  <c:v>2113565.0820708522</c:v>
                </c:pt>
                <c:pt idx="265">
                  <c:v>1973572.0468974675</c:v>
                </c:pt>
                <c:pt idx="266">
                  <c:v>1838028.2297331241</c:v>
                </c:pt>
                <c:pt idx="267">
                  <c:v>1708532.3197011112</c:v>
                </c:pt>
                <c:pt idx="268">
                  <c:v>1582284.4049537261</c:v>
                </c:pt>
                <c:pt idx="269">
                  <c:v>1459911.2316977098</c:v>
                </c:pt>
                <c:pt idx="270">
                  <c:v>1340581.3227039042</c:v>
                </c:pt>
                <c:pt idx="271">
                  <c:v>1225011.3621234191</c:v>
                </c:pt>
                <c:pt idx="272">
                  <c:v>1114284.5145746297</c:v>
                </c:pt>
                <c:pt idx="273">
                  <c:v>1006184.0388472984</c:v>
                </c:pt>
                <c:pt idx="274">
                  <c:v>902351.5493294663</c:v>
                </c:pt>
                <c:pt idx="275">
                  <c:v>804145.71966977138</c:v>
                </c:pt>
                <c:pt idx="276">
                  <c:v>711706.38966592541</c:v>
                </c:pt>
                <c:pt idx="277">
                  <c:v>628468.47486996115</c:v>
                </c:pt>
                <c:pt idx="278">
                  <c:v>553796.43764884537</c:v>
                </c:pt>
                <c:pt idx="279">
                  <c:v>489393.19767763861</c:v>
                </c:pt>
                <c:pt idx="280">
                  <c:v>431528.28359846765</c:v>
                </c:pt>
                <c:pt idx="281">
                  <c:v>378408.90850713581</c:v>
                </c:pt>
                <c:pt idx="282">
                  <c:v>333158.21796540928</c:v>
                </c:pt>
                <c:pt idx="283">
                  <c:v>290480.94685655704</c:v>
                </c:pt>
                <c:pt idx="284">
                  <c:v>250118.66465998554</c:v>
                </c:pt>
                <c:pt idx="285">
                  <c:v>211753.4836465847</c:v>
                </c:pt>
                <c:pt idx="286">
                  <c:v>176736.54789694556</c:v>
                </c:pt>
                <c:pt idx="287">
                  <c:v>148015.45397513639</c:v>
                </c:pt>
                <c:pt idx="288">
                  <c:v>123241.81729024707</c:v>
                </c:pt>
                <c:pt idx="289">
                  <c:v>101272.22722505544</c:v>
                </c:pt>
                <c:pt idx="290">
                  <c:v>81169.514487371809</c:v>
                </c:pt>
                <c:pt idx="291">
                  <c:v>65047.723077551447</c:v>
                </c:pt>
                <c:pt idx="292">
                  <c:v>51766.760465728214</c:v>
                </c:pt>
                <c:pt idx="293">
                  <c:v>40974.628976110405</c:v>
                </c:pt>
                <c:pt idx="294">
                  <c:v>33217.866874350366</c:v>
                </c:pt>
                <c:pt idx="295">
                  <c:v>28200.543030646259</c:v>
                </c:pt>
                <c:pt idx="296">
                  <c:v>25867.34916260864</c:v>
                </c:pt>
                <c:pt idx="297">
                  <c:v>24772.603804593753</c:v>
                </c:pt>
                <c:pt idx="298">
                  <c:v>23699.39559174548</c:v>
                </c:pt>
                <c:pt idx="299">
                  <c:v>22634.282590903698</c:v>
                </c:pt>
                <c:pt idx="300">
                  <c:v>21589.803273637688</c:v>
                </c:pt>
                <c:pt idx="301">
                  <c:v>20553.688648695868</c:v>
                </c:pt>
                <c:pt idx="302">
                  <c:v>19531.967573861046</c:v>
                </c:pt>
                <c:pt idx="303">
                  <c:v>18529.560393047384</c:v>
                </c:pt>
                <c:pt idx="304">
                  <c:v>17535.746340955215</c:v>
                </c:pt>
                <c:pt idx="305">
                  <c:v>16706.526451266636</c:v>
                </c:pt>
                <c:pt idx="306">
                  <c:v>15884.063259076622</c:v>
                </c:pt>
                <c:pt idx="307">
                  <c:v>15073.032629148114</c:v>
                </c:pt>
                <c:pt idx="308">
                  <c:v>14285.036165612048</c:v>
                </c:pt>
                <c:pt idx="309">
                  <c:v>13552.412802395129</c:v>
                </c:pt>
                <c:pt idx="310">
                  <c:v>12871.293739351264</c:v>
                </c:pt>
                <c:pt idx="311">
                  <c:v>12277.045478312448</c:v>
                </c:pt>
                <c:pt idx="312">
                  <c:v>11694.259298547739</c:v>
                </c:pt>
                <c:pt idx="313">
                  <c:v>11116.284394703709</c:v>
                </c:pt>
                <c:pt idx="314">
                  <c:v>10546.125999304097</c:v>
                </c:pt>
                <c:pt idx="315">
                  <c:v>10042.365550565588</c:v>
                </c:pt>
                <c:pt idx="316">
                  <c:v>9542.7648465237962</c:v>
                </c:pt>
                <c:pt idx="317">
                  <c:v>9052.5391594215234</c:v>
                </c:pt>
                <c:pt idx="318">
                  <c:v>8586.048608940986</c:v>
                </c:pt>
                <c:pt idx="319">
                  <c:v>8126.1321561239347</c:v>
                </c:pt>
                <c:pt idx="320">
                  <c:v>7676.9151826748302</c:v>
                </c:pt>
                <c:pt idx="321">
                  <c:v>7229.6787522978957</c:v>
                </c:pt>
                <c:pt idx="322">
                  <c:v>6790.6566327123865</c:v>
                </c:pt>
                <c:pt idx="323">
                  <c:v>6355.9428600399015</c:v>
                </c:pt>
                <c:pt idx="324">
                  <c:v>5929.0686808806549</c:v>
                </c:pt>
                <c:pt idx="325">
                  <c:v>5506.6019716888604</c:v>
                </c:pt>
                <c:pt idx="326">
                  <c:v>5090.2148432874546</c:v>
                </c:pt>
                <c:pt idx="327">
                  <c:v>4681.1685004405472</c:v>
                </c:pt>
                <c:pt idx="328">
                  <c:v>4398.6693419679168</c:v>
                </c:pt>
                <c:pt idx="329">
                  <c:v>4121.21916681313</c:v>
                </c:pt>
                <c:pt idx="330">
                  <c:v>3846.4412259361229</c:v>
                </c:pt>
                <c:pt idx="331">
                  <c:v>3575.5001565548159</c:v>
                </c:pt>
                <c:pt idx="332">
                  <c:v>3311.0720241387321</c:v>
                </c:pt>
                <c:pt idx="333">
                  <c:v>3047.4604126977683</c:v>
                </c:pt>
                <c:pt idx="334">
                  <c:v>2788.3251804386682</c:v>
                </c:pt>
                <c:pt idx="335">
                  <c:v>2532.0303114721091</c:v>
                </c:pt>
                <c:pt idx="336">
                  <c:v>2279.9898785343712</c:v>
                </c:pt>
                <c:pt idx="337">
                  <c:v>2030.8514010174526</c:v>
                </c:pt>
                <c:pt idx="338">
                  <c:v>1839.9825624964437</c:v>
                </c:pt>
                <c:pt idx="339">
                  <c:v>1652.2256544081779</c:v>
                </c:pt>
                <c:pt idx="340">
                  <c:v>1466.5979711999078</c:v>
                </c:pt>
                <c:pt idx="341">
                  <c:v>1283.9233536420893</c:v>
                </c:pt>
                <c:pt idx="342">
                  <c:v>1103.4691733229681</c:v>
                </c:pt>
                <c:pt idx="343">
                  <c:v>978.58052097000302</c:v>
                </c:pt>
                <c:pt idx="344">
                  <c:v>856.10882240269234</c:v>
                </c:pt>
                <c:pt idx="345">
                  <c:v>734.53037252752461</c:v>
                </c:pt>
                <c:pt idx="346">
                  <c:v>614.79993011812871</c:v>
                </c:pt>
                <c:pt idx="347">
                  <c:v>500.43073235768395</c:v>
                </c:pt>
                <c:pt idx="348">
                  <c:v>387.76104765810453</c:v>
                </c:pt>
                <c:pt idx="349">
                  <c:v>276.53021258758571</c:v>
                </c:pt>
                <c:pt idx="350">
                  <c:v>166.8591904391952</c:v>
                </c:pt>
                <c:pt idx="351">
                  <c:v>0</c:v>
                </c:pt>
                <c:pt idx="352">
                  <c:v>0</c:v>
                </c:pt>
                <c:pt idx="353">
                  <c:v>0</c:v>
                </c:pt>
                <c:pt idx="354">
                  <c:v>0</c:v>
                </c:pt>
              </c:numCache>
            </c:numRef>
          </c:val>
          <c:extLst>
            <c:ext xmlns:c16="http://schemas.microsoft.com/office/drawing/2014/chart" uri="{C3380CC4-5D6E-409C-BE32-E72D297353CC}">
              <c16:uniqueId val="{00000003-0839-4921-818C-0B7CC5CC15A6}"/>
            </c:ext>
          </c:extLst>
        </c:ser>
        <c:dLbls>
          <c:showLegendKey val="0"/>
          <c:showVal val="0"/>
          <c:showCatName val="0"/>
          <c:showSerName val="0"/>
          <c:showPercent val="0"/>
          <c:showBubbleSize val="0"/>
        </c:dLbls>
        <c:axId val="801614368"/>
        <c:axId val="1"/>
      </c:areaChart>
      <c:lineChart>
        <c:grouping val="standard"/>
        <c:varyColors val="0"/>
        <c:ser>
          <c:idx val="4"/>
          <c:order val="4"/>
          <c:tx>
            <c:strRef>
              <c:f>_Hidden30!$F$1:$F$1</c:f>
              <c:strCache>
                <c:ptCount val="1"/>
                <c:pt idx="0">
                  <c:v>Covered bonds (until maturity date)</c:v>
                </c:pt>
              </c:strCache>
            </c:strRef>
          </c:tx>
          <c:spPr>
            <a:ln w="12700">
              <a:solidFill>
                <a:srgbClr val="FF0000"/>
              </a:solidFill>
              <a:prstDash val="sysDash"/>
            </a:ln>
          </c:spPr>
          <c:marker>
            <c:symbol val="none"/>
          </c:marker>
          <c:cat>
            <c:strRef>
              <c:f>_Hidden30!$A$2:$A$356</c:f>
              <c:strCache>
                <c:ptCount val="355"/>
                <c:pt idx="0">
                  <c:v>1/07/2021</c:v>
                </c:pt>
                <c:pt idx="1">
                  <c:v>1/08/2021</c:v>
                </c:pt>
                <c:pt idx="2">
                  <c:v>1/09/2021</c:v>
                </c:pt>
                <c:pt idx="3">
                  <c:v>1/10/2021</c:v>
                </c:pt>
                <c:pt idx="4">
                  <c:v>1/11/2021</c:v>
                </c:pt>
                <c:pt idx="5">
                  <c:v>1/12/2021</c:v>
                </c:pt>
                <c:pt idx="6">
                  <c:v>1/01/2022</c:v>
                </c:pt>
                <c:pt idx="7">
                  <c:v>1/02/2022</c:v>
                </c:pt>
                <c:pt idx="8">
                  <c:v>1/03/2022</c:v>
                </c:pt>
                <c:pt idx="9">
                  <c:v>1/04/2022</c:v>
                </c:pt>
                <c:pt idx="10">
                  <c:v>1/05/2022</c:v>
                </c:pt>
                <c:pt idx="11">
                  <c:v>1/06/2022</c:v>
                </c:pt>
                <c:pt idx="12">
                  <c:v>1/07/2022</c:v>
                </c:pt>
                <c:pt idx="13">
                  <c:v>1/08/2022</c:v>
                </c:pt>
                <c:pt idx="14">
                  <c:v>1/09/2022</c:v>
                </c:pt>
                <c:pt idx="15">
                  <c:v>1/10/2022</c:v>
                </c:pt>
                <c:pt idx="16">
                  <c:v>1/11/2022</c:v>
                </c:pt>
                <c:pt idx="17">
                  <c:v>1/12/2022</c:v>
                </c:pt>
                <c:pt idx="18">
                  <c:v>1/01/2023</c:v>
                </c:pt>
                <c:pt idx="19">
                  <c:v>1/02/2023</c:v>
                </c:pt>
                <c:pt idx="20">
                  <c:v>1/03/2023</c:v>
                </c:pt>
                <c:pt idx="21">
                  <c:v>1/04/2023</c:v>
                </c:pt>
                <c:pt idx="22">
                  <c:v>1/05/2023</c:v>
                </c:pt>
                <c:pt idx="23">
                  <c:v>1/06/2023</c:v>
                </c:pt>
                <c:pt idx="24">
                  <c:v>1/07/2023</c:v>
                </c:pt>
                <c:pt idx="25">
                  <c:v>1/08/2023</c:v>
                </c:pt>
                <c:pt idx="26">
                  <c:v>1/09/2023</c:v>
                </c:pt>
                <c:pt idx="27">
                  <c:v>1/10/2023</c:v>
                </c:pt>
                <c:pt idx="28">
                  <c:v>1/11/2023</c:v>
                </c:pt>
                <c:pt idx="29">
                  <c:v>1/12/2023</c:v>
                </c:pt>
                <c:pt idx="30">
                  <c:v>1/01/2024</c:v>
                </c:pt>
                <c:pt idx="31">
                  <c:v>1/02/2024</c:v>
                </c:pt>
                <c:pt idx="32">
                  <c:v>1/03/2024</c:v>
                </c:pt>
                <c:pt idx="33">
                  <c:v>1/04/2024</c:v>
                </c:pt>
                <c:pt idx="34">
                  <c:v>1/05/2024</c:v>
                </c:pt>
                <c:pt idx="35">
                  <c:v>1/06/2024</c:v>
                </c:pt>
                <c:pt idx="36">
                  <c:v>1/07/2024</c:v>
                </c:pt>
                <c:pt idx="37">
                  <c:v>1/08/2024</c:v>
                </c:pt>
                <c:pt idx="38">
                  <c:v>1/09/2024</c:v>
                </c:pt>
                <c:pt idx="39">
                  <c:v>1/10/2024</c:v>
                </c:pt>
                <c:pt idx="40">
                  <c:v>1/11/2024</c:v>
                </c:pt>
                <c:pt idx="41">
                  <c:v>1/12/2024</c:v>
                </c:pt>
                <c:pt idx="42">
                  <c:v>1/01/2025</c:v>
                </c:pt>
                <c:pt idx="43">
                  <c:v>1/02/2025</c:v>
                </c:pt>
                <c:pt idx="44">
                  <c:v>1/03/2025</c:v>
                </c:pt>
                <c:pt idx="45">
                  <c:v>1/04/2025</c:v>
                </c:pt>
                <c:pt idx="46">
                  <c:v>1/05/2025</c:v>
                </c:pt>
                <c:pt idx="47">
                  <c:v>1/06/2025</c:v>
                </c:pt>
                <c:pt idx="48">
                  <c:v>1/07/2025</c:v>
                </c:pt>
                <c:pt idx="49">
                  <c:v>1/08/2025</c:v>
                </c:pt>
                <c:pt idx="50">
                  <c:v>1/09/2025</c:v>
                </c:pt>
                <c:pt idx="51">
                  <c:v>1/10/2025</c:v>
                </c:pt>
                <c:pt idx="52">
                  <c:v>1/11/2025</c:v>
                </c:pt>
                <c:pt idx="53">
                  <c:v>1/12/2025</c:v>
                </c:pt>
                <c:pt idx="54">
                  <c:v>1/01/2026</c:v>
                </c:pt>
                <c:pt idx="55">
                  <c:v>1/02/2026</c:v>
                </c:pt>
                <c:pt idx="56">
                  <c:v>1/03/2026</c:v>
                </c:pt>
                <c:pt idx="57">
                  <c:v>1/04/2026</c:v>
                </c:pt>
                <c:pt idx="58">
                  <c:v>1/05/2026</c:v>
                </c:pt>
                <c:pt idx="59">
                  <c:v>1/06/2026</c:v>
                </c:pt>
                <c:pt idx="60">
                  <c:v>1/07/2026</c:v>
                </c:pt>
                <c:pt idx="61">
                  <c:v>1/08/2026</c:v>
                </c:pt>
                <c:pt idx="62">
                  <c:v>1/09/2026</c:v>
                </c:pt>
                <c:pt idx="63">
                  <c:v>1/10/2026</c:v>
                </c:pt>
                <c:pt idx="64">
                  <c:v>1/11/2026</c:v>
                </c:pt>
                <c:pt idx="65">
                  <c:v>1/12/2026</c:v>
                </c:pt>
                <c:pt idx="66">
                  <c:v>1/01/2027</c:v>
                </c:pt>
                <c:pt idx="67">
                  <c:v>1/02/2027</c:v>
                </c:pt>
                <c:pt idx="68">
                  <c:v>1/03/2027</c:v>
                </c:pt>
                <c:pt idx="69">
                  <c:v>1/04/2027</c:v>
                </c:pt>
                <c:pt idx="70">
                  <c:v>1/05/2027</c:v>
                </c:pt>
                <c:pt idx="71">
                  <c:v>1/06/2027</c:v>
                </c:pt>
                <c:pt idx="72">
                  <c:v>1/07/2027</c:v>
                </c:pt>
                <c:pt idx="73">
                  <c:v>1/08/2027</c:v>
                </c:pt>
                <c:pt idx="74">
                  <c:v>1/09/2027</c:v>
                </c:pt>
                <c:pt idx="75">
                  <c:v>1/10/2027</c:v>
                </c:pt>
                <c:pt idx="76">
                  <c:v>1/11/2027</c:v>
                </c:pt>
                <c:pt idx="77">
                  <c:v>1/12/2027</c:v>
                </c:pt>
                <c:pt idx="78">
                  <c:v>1/01/2028</c:v>
                </c:pt>
                <c:pt idx="79">
                  <c:v>1/02/2028</c:v>
                </c:pt>
                <c:pt idx="80">
                  <c:v>1/03/2028</c:v>
                </c:pt>
                <c:pt idx="81">
                  <c:v>1/04/2028</c:v>
                </c:pt>
                <c:pt idx="82">
                  <c:v>1/05/2028</c:v>
                </c:pt>
                <c:pt idx="83">
                  <c:v>1/06/2028</c:v>
                </c:pt>
                <c:pt idx="84">
                  <c:v>1/07/2028</c:v>
                </c:pt>
                <c:pt idx="85">
                  <c:v>1/08/2028</c:v>
                </c:pt>
                <c:pt idx="86">
                  <c:v>1/09/2028</c:v>
                </c:pt>
                <c:pt idx="87">
                  <c:v>1/10/2028</c:v>
                </c:pt>
                <c:pt idx="88">
                  <c:v>1/11/2028</c:v>
                </c:pt>
                <c:pt idx="89">
                  <c:v>1/12/2028</c:v>
                </c:pt>
                <c:pt idx="90">
                  <c:v>1/01/2029</c:v>
                </c:pt>
                <c:pt idx="91">
                  <c:v>1/02/2029</c:v>
                </c:pt>
                <c:pt idx="92">
                  <c:v>1/03/2029</c:v>
                </c:pt>
                <c:pt idx="93">
                  <c:v>1/04/2029</c:v>
                </c:pt>
                <c:pt idx="94">
                  <c:v>1/05/2029</c:v>
                </c:pt>
                <c:pt idx="95">
                  <c:v>1/06/2029</c:v>
                </c:pt>
                <c:pt idx="96">
                  <c:v>1/07/2029</c:v>
                </c:pt>
                <c:pt idx="97">
                  <c:v>1/08/2029</c:v>
                </c:pt>
                <c:pt idx="98">
                  <c:v>1/09/2029</c:v>
                </c:pt>
                <c:pt idx="99">
                  <c:v>1/10/2029</c:v>
                </c:pt>
                <c:pt idx="100">
                  <c:v>1/11/2029</c:v>
                </c:pt>
                <c:pt idx="101">
                  <c:v>1/12/2029</c:v>
                </c:pt>
                <c:pt idx="102">
                  <c:v>1/01/2030</c:v>
                </c:pt>
                <c:pt idx="103">
                  <c:v>1/02/2030</c:v>
                </c:pt>
                <c:pt idx="104">
                  <c:v>1/03/2030</c:v>
                </c:pt>
                <c:pt idx="105">
                  <c:v>1/04/2030</c:v>
                </c:pt>
                <c:pt idx="106">
                  <c:v>1/05/2030</c:v>
                </c:pt>
                <c:pt idx="107">
                  <c:v>1/06/2030</c:v>
                </c:pt>
                <c:pt idx="108">
                  <c:v>1/07/2030</c:v>
                </c:pt>
                <c:pt idx="109">
                  <c:v>1/08/2030</c:v>
                </c:pt>
                <c:pt idx="110">
                  <c:v>1/09/2030</c:v>
                </c:pt>
                <c:pt idx="111">
                  <c:v>1/10/2030</c:v>
                </c:pt>
                <c:pt idx="112">
                  <c:v>1/11/2030</c:v>
                </c:pt>
                <c:pt idx="113">
                  <c:v>1/12/2030</c:v>
                </c:pt>
                <c:pt idx="114">
                  <c:v>1/01/2031</c:v>
                </c:pt>
                <c:pt idx="115">
                  <c:v>1/02/2031</c:v>
                </c:pt>
                <c:pt idx="116">
                  <c:v>1/03/2031</c:v>
                </c:pt>
                <c:pt idx="117">
                  <c:v>1/04/2031</c:v>
                </c:pt>
                <c:pt idx="118">
                  <c:v>1/05/2031</c:v>
                </c:pt>
                <c:pt idx="119">
                  <c:v>1/06/2031</c:v>
                </c:pt>
                <c:pt idx="120">
                  <c:v>1/07/2031</c:v>
                </c:pt>
                <c:pt idx="121">
                  <c:v>1/08/2031</c:v>
                </c:pt>
                <c:pt idx="122">
                  <c:v>1/09/2031</c:v>
                </c:pt>
                <c:pt idx="123">
                  <c:v>1/10/2031</c:v>
                </c:pt>
                <c:pt idx="124">
                  <c:v>1/11/2031</c:v>
                </c:pt>
                <c:pt idx="125">
                  <c:v>1/12/2031</c:v>
                </c:pt>
                <c:pt idx="126">
                  <c:v>1/01/2032</c:v>
                </c:pt>
                <c:pt idx="127">
                  <c:v>1/02/2032</c:v>
                </c:pt>
                <c:pt idx="128">
                  <c:v>1/03/2032</c:v>
                </c:pt>
                <c:pt idx="129">
                  <c:v>1/04/2032</c:v>
                </c:pt>
                <c:pt idx="130">
                  <c:v>1/05/2032</c:v>
                </c:pt>
                <c:pt idx="131">
                  <c:v>1/06/2032</c:v>
                </c:pt>
                <c:pt idx="132">
                  <c:v>1/07/2032</c:v>
                </c:pt>
                <c:pt idx="133">
                  <c:v>1/08/2032</c:v>
                </c:pt>
                <c:pt idx="134">
                  <c:v>1/09/2032</c:v>
                </c:pt>
                <c:pt idx="135">
                  <c:v>1/10/2032</c:v>
                </c:pt>
                <c:pt idx="136">
                  <c:v>1/11/2032</c:v>
                </c:pt>
                <c:pt idx="137">
                  <c:v>1/12/2032</c:v>
                </c:pt>
                <c:pt idx="138">
                  <c:v>1/01/2033</c:v>
                </c:pt>
                <c:pt idx="139">
                  <c:v>1/02/2033</c:v>
                </c:pt>
                <c:pt idx="140">
                  <c:v>1/03/2033</c:v>
                </c:pt>
                <c:pt idx="141">
                  <c:v>1/04/2033</c:v>
                </c:pt>
                <c:pt idx="142">
                  <c:v>1/05/2033</c:v>
                </c:pt>
                <c:pt idx="143">
                  <c:v>1/06/2033</c:v>
                </c:pt>
                <c:pt idx="144">
                  <c:v>1/07/2033</c:v>
                </c:pt>
                <c:pt idx="145">
                  <c:v>1/08/2033</c:v>
                </c:pt>
                <c:pt idx="146">
                  <c:v>1/09/2033</c:v>
                </c:pt>
                <c:pt idx="147">
                  <c:v>1/10/2033</c:v>
                </c:pt>
                <c:pt idx="148">
                  <c:v>1/11/2033</c:v>
                </c:pt>
                <c:pt idx="149">
                  <c:v>1/12/2033</c:v>
                </c:pt>
                <c:pt idx="150">
                  <c:v>1/01/2034</c:v>
                </c:pt>
                <c:pt idx="151">
                  <c:v>1/02/2034</c:v>
                </c:pt>
                <c:pt idx="152">
                  <c:v>1/03/2034</c:v>
                </c:pt>
                <c:pt idx="153">
                  <c:v>1/04/2034</c:v>
                </c:pt>
                <c:pt idx="154">
                  <c:v>1/05/2034</c:v>
                </c:pt>
                <c:pt idx="155">
                  <c:v>1/06/2034</c:v>
                </c:pt>
                <c:pt idx="156">
                  <c:v>1/07/2034</c:v>
                </c:pt>
                <c:pt idx="157">
                  <c:v>1/08/2034</c:v>
                </c:pt>
                <c:pt idx="158">
                  <c:v>1/09/2034</c:v>
                </c:pt>
                <c:pt idx="159">
                  <c:v>1/10/2034</c:v>
                </c:pt>
                <c:pt idx="160">
                  <c:v>1/11/2034</c:v>
                </c:pt>
                <c:pt idx="161">
                  <c:v>1/12/2034</c:v>
                </c:pt>
                <c:pt idx="162">
                  <c:v>1/01/2035</c:v>
                </c:pt>
                <c:pt idx="163">
                  <c:v>1/02/2035</c:v>
                </c:pt>
                <c:pt idx="164">
                  <c:v>1/03/2035</c:v>
                </c:pt>
                <c:pt idx="165">
                  <c:v>1/04/2035</c:v>
                </c:pt>
                <c:pt idx="166">
                  <c:v>1/05/2035</c:v>
                </c:pt>
                <c:pt idx="167">
                  <c:v>1/06/2035</c:v>
                </c:pt>
                <c:pt idx="168">
                  <c:v>1/07/2035</c:v>
                </c:pt>
                <c:pt idx="169">
                  <c:v>1/08/2035</c:v>
                </c:pt>
                <c:pt idx="170">
                  <c:v>1/09/2035</c:v>
                </c:pt>
                <c:pt idx="171">
                  <c:v>1/10/2035</c:v>
                </c:pt>
                <c:pt idx="172">
                  <c:v>1/11/2035</c:v>
                </c:pt>
                <c:pt idx="173">
                  <c:v>1/12/2035</c:v>
                </c:pt>
                <c:pt idx="174">
                  <c:v>1/01/2036</c:v>
                </c:pt>
                <c:pt idx="175">
                  <c:v>1/02/2036</c:v>
                </c:pt>
                <c:pt idx="176">
                  <c:v>1/03/2036</c:v>
                </c:pt>
                <c:pt idx="177">
                  <c:v>1/04/2036</c:v>
                </c:pt>
                <c:pt idx="178">
                  <c:v>1/05/2036</c:v>
                </c:pt>
                <c:pt idx="179">
                  <c:v>1/06/2036</c:v>
                </c:pt>
                <c:pt idx="180">
                  <c:v>1/07/2036</c:v>
                </c:pt>
                <c:pt idx="181">
                  <c:v>1/08/2036</c:v>
                </c:pt>
                <c:pt idx="182">
                  <c:v>1/09/2036</c:v>
                </c:pt>
                <c:pt idx="183">
                  <c:v>1/10/2036</c:v>
                </c:pt>
                <c:pt idx="184">
                  <c:v>1/11/2036</c:v>
                </c:pt>
                <c:pt idx="185">
                  <c:v>1/12/2036</c:v>
                </c:pt>
                <c:pt idx="186">
                  <c:v>1/01/2037</c:v>
                </c:pt>
                <c:pt idx="187">
                  <c:v>1/02/2037</c:v>
                </c:pt>
                <c:pt idx="188">
                  <c:v>1/03/2037</c:v>
                </c:pt>
                <c:pt idx="189">
                  <c:v>1/04/2037</c:v>
                </c:pt>
                <c:pt idx="190">
                  <c:v>1/05/2037</c:v>
                </c:pt>
                <c:pt idx="191">
                  <c:v>1/06/2037</c:v>
                </c:pt>
                <c:pt idx="192">
                  <c:v>1/07/2037</c:v>
                </c:pt>
                <c:pt idx="193">
                  <c:v>1/08/2037</c:v>
                </c:pt>
                <c:pt idx="194">
                  <c:v>1/09/2037</c:v>
                </c:pt>
                <c:pt idx="195">
                  <c:v>1/10/2037</c:v>
                </c:pt>
                <c:pt idx="196">
                  <c:v>1/11/2037</c:v>
                </c:pt>
                <c:pt idx="197">
                  <c:v>1/12/2037</c:v>
                </c:pt>
                <c:pt idx="198">
                  <c:v>1/01/2038</c:v>
                </c:pt>
                <c:pt idx="199">
                  <c:v>1/02/2038</c:v>
                </c:pt>
                <c:pt idx="200">
                  <c:v>1/03/2038</c:v>
                </c:pt>
                <c:pt idx="201">
                  <c:v>1/04/2038</c:v>
                </c:pt>
                <c:pt idx="202">
                  <c:v>1/05/2038</c:v>
                </c:pt>
                <c:pt idx="203">
                  <c:v>1/06/2038</c:v>
                </c:pt>
                <c:pt idx="204">
                  <c:v>1/07/2038</c:v>
                </c:pt>
                <c:pt idx="205">
                  <c:v>1/08/2038</c:v>
                </c:pt>
                <c:pt idx="206">
                  <c:v>1/09/2038</c:v>
                </c:pt>
                <c:pt idx="207">
                  <c:v>1/10/2038</c:v>
                </c:pt>
                <c:pt idx="208">
                  <c:v>1/11/2038</c:v>
                </c:pt>
                <c:pt idx="209">
                  <c:v>1/12/2038</c:v>
                </c:pt>
                <c:pt idx="210">
                  <c:v>1/01/2039</c:v>
                </c:pt>
                <c:pt idx="211">
                  <c:v>1/02/2039</c:v>
                </c:pt>
                <c:pt idx="212">
                  <c:v>1/03/2039</c:v>
                </c:pt>
                <c:pt idx="213">
                  <c:v>1/04/2039</c:v>
                </c:pt>
                <c:pt idx="214">
                  <c:v>1/05/2039</c:v>
                </c:pt>
                <c:pt idx="215">
                  <c:v>1/06/2039</c:v>
                </c:pt>
                <c:pt idx="216">
                  <c:v>1/07/2039</c:v>
                </c:pt>
                <c:pt idx="217">
                  <c:v>1/08/2039</c:v>
                </c:pt>
                <c:pt idx="218">
                  <c:v>1/09/2039</c:v>
                </c:pt>
                <c:pt idx="219">
                  <c:v>1/10/2039</c:v>
                </c:pt>
                <c:pt idx="220">
                  <c:v>1/11/2039</c:v>
                </c:pt>
                <c:pt idx="221">
                  <c:v>1/12/2039</c:v>
                </c:pt>
                <c:pt idx="222">
                  <c:v>1/01/2040</c:v>
                </c:pt>
                <c:pt idx="223">
                  <c:v>1/02/2040</c:v>
                </c:pt>
                <c:pt idx="224">
                  <c:v>1/03/2040</c:v>
                </c:pt>
                <c:pt idx="225">
                  <c:v>1/04/2040</c:v>
                </c:pt>
                <c:pt idx="226">
                  <c:v>1/05/2040</c:v>
                </c:pt>
                <c:pt idx="227">
                  <c:v>1/06/2040</c:v>
                </c:pt>
                <c:pt idx="228">
                  <c:v>1/07/2040</c:v>
                </c:pt>
                <c:pt idx="229">
                  <c:v>1/08/2040</c:v>
                </c:pt>
                <c:pt idx="230">
                  <c:v>1/09/2040</c:v>
                </c:pt>
                <c:pt idx="231">
                  <c:v>1/10/2040</c:v>
                </c:pt>
                <c:pt idx="232">
                  <c:v>1/11/2040</c:v>
                </c:pt>
                <c:pt idx="233">
                  <c:v>1/12/2040</c:v>
                </c:pt>
                <c:pt idx="234">
                  <c:v>1/01/2041</c:v>
                </c:pt>
                <c:pt idx="235">
                  <c:v>1/02/2041</c:v>
                </c:pt>
                <c:pt idx="236">
                  <c:v>1/03/2041</c:v>
                </c:pt>
                <c:pt idx="237">
                  <c:v>1/04/2041</c:v>
                </c:pt>
                <c:pt idx="238">
                  <c:v>1/05/2041</c:v>
                </c:pt>
                <c:pt idx="239">
                  <c:v>1/06/2041</c:v>
                </c:pt>
                <c:pt idx="240">
                  <c:v>1/07/2041</c:v>
                </c:pt>
                <c:pt idx="241">
                  <c:v>1/08/2041</c:v>
                </c:pt>
                <c:pt idx="242">
                  <c:v>1/09/2041</c:v>
                </c:pt>
                <c:pt idx="243">
                  <c:v>1/10/2041</c:v>
                </c:pt>
                <c:pt idx="244">
                  <c:v>1/11/2041</c:v>
                </c:pt>
                <c:pt idx="245">
                  <c:v>1/12/2041</c:v>
                </c:pt>
                <c:pt idx="246">
                  <c:v>1/01/2042</c:v>
                </c:pt>
                <c:pt idx="247">
                  <c:v>1/02/2042</c:v>
                </c:pt>
                <c:pt idx="248">
                  <c:v>1/03/2042</c:v>
                </c:pt>
                <c:pt idx="249">
                  <c:v>1/04/2042</c:v>
                </c:pt>
                <c:pt idx="250">
                  <c:v>1/05/2042</c:v>
                </c:pt>
                <c:pt idx="251">
                  <c:v>1/06/2042</c:v>
                </c:pt>
                <c:pt idx="252">
                  <c:v>1/07/2042</c:v>
                </c:pt>
                <c:pt idx="253">
                  <c:v>1/08/2042</c:v>
                </c:pt>
                <c:pt idx="254">
                  <c:v>1/09/2042</c:v>
                </c:pt>
                <c:pt idx="255">
                  <c:v>1/10/2042</c:v>
                </c:pt>
                <c:pt idx="256">
                  <c:v>1/11/2042</c:v>
                </c:pt>
                <c:pt idx="257">
                  <c:v>1/12/2042</c:v>
                </c:pt>
                <c:pt idx="258">
                  <c:v>1/01/2043</c:v>
                </c:pt>
                <c:pt idx="259">
                  <c:v>1/02/2043</c:v>
                </c:pt>
                <c:pt idx="260">
                  <c:v>1/03/2043</c:v>
                </c:pt>
                <c:pt idx="261">
                  <c:v>1/04/2043</c:v>
                </c:pt>
                <c:pt idx="262">
                  <c:v>1/05/2043</c:v>
                </c:pt>
                <c:pt idx="263">
                  <c:v>1/06/2043</c:v>
                </c:pt>
                <c:pt idx="264">
                  <c:v>1/07/2043</c:v>
                </c:pt>
                <c:pt idx="265">
                  <c:v>1/08/2043</c:v>
                </c:pt>
                <c:pt idx="266">
                  <c:v>1/09/2043</c:v>
                </c:pt>
                <c:pt idx="267">
                  <c:v>1/10/2043</c:v>
                </c:pt>
                <c:pt idx="268">
                  <c:v>1/11/2043</c:v>
                </c:pt>
                <c:pt idx="269">
                  <c:v>1/12/2043</c:v>
                </c:pt>
                <c:pt idx="270">
                  <c:v>1/01/2044</c:v>
                </c:pt>
                <c:pt idx="271">
                  <c:v>1/02/2044</c:v>
                </c:pt>
                <c:pt idx="272">
                  <c:v>1/03/2044</c:v>
                </c:pt>
                <c:pt idx="273">
                  <c:v>1/04/2044</c:v>
                </c:pt>
                <c:pt idx="274">
                  <c:v>1/05/2044</c:v>
                </c:pt>
                <c:pt idx="275">
                  <c:v>1/06/2044</c:v>
                </c:pt>
                <c:pt idx="276">
                  <c:v>1/07/2044</c:v>
                </c:pt>
                <c:pt idx="277">
                  <c:v>1/08/2044</c:v>
                </c:pt>
                <c:pt idx="278">
                  <c:v>1/09/2044</c:v>
                </c:pt>
                <c:pt idx="279">
                  <c:v>1/10/2044</c:v>
                </c:pt>
                <c:pt idx="280">
                  <c:v>1/11/2044</c:v>
                </c:pt>
                <c:pt idx="281">
                  <c:v>1/12/2044</c:v>
                </c:pt>
                <c:pt idx="282">
                  <c:v>1/01/2045</c:v>
                </c:pt>
                <c:pt idx="283">
                  <c:v>1/02/2045</c:v>
                </c:pt>
                <c:pt idx="284">
                  <c:v>1/03/2045</c:v>
                </c:pt>
                <c:pt idx="285">
                  <c:v>1/04/2045</c:v>
                </c:pt>
                <c:pt idx="286">
                  <c:v>1/05/2045</c:v>
                </c:pt>
                <c:pt idx="287">
                  <c:v>1/06/2045</c:v>
                </c:pt>
                <c:pt idx="288">
                  <c:v>1/07/2045</c:v>
                </c:pt>
                <c:pt idx="289">
                  <c:v>1/08/2045</c:v>
                </c:pt>
                <c:pt idx="290">
                  <c:v>1/09/2045</c:v>
                </c:pt>
                <c:pt idx="291">
                  <c:v>1/10/2045</c:v>
                </c:pt>
                <c:pt idx="292">
                  <c:v>1/11/2045</c:v>
                </c:pt>
                <c:pt idx="293">
                  <c:v>1/12/2045</c:v>
                </c:pt>
                <c:pt idx="294">
                  <c:v>1/01/2046</c:v>
                </c:pt>
                <c:pt idx="295">
                  <c:v>1/02/2046</c:v>
                </c:pt>
                <c:pt idx="296">
                  <c:v>1/03/2046</c:v>
                </c:pt>
                <c:pt idx="297">
                  <c:v>1/04/2046</c:v>
                </c:pt>
                <c:pt idx="298">
                  <c:v>1/05/2046</c:v>
                </c:pt>
                <c:pt idx="299">
                  <c:v>1/06/2046</c:v>
                </c:pt>
                <c:pt idx="300">
                  <c:v>1/07/2046</c:v>
                </c:pt>
                <c:pt idx="301">
                  <c:v>1/08/2046</c:v>
                </c:pt>
                <c:pt idx="302">
                  <c:v>1/09/2046</c:v>
                </c:pt>
                <c:pt idx="303">
                  <c:v>1/10/2046</c:v>
                </c:pt>
                <c:pt idx="304">
                  <c:v>1/11/2046</c:v>
                </c:pt>
                <c:pt idx="305">
                  <c:v>1/12/2046</c:v>
                </c:pt>
                <c:pt idx="306">
                  <c:v>1/01/2047</c:v>
                </c:pt>
                <c:pt idx="307">
                  <c:v>1/02/2047</c:v>
                </c:pt>
                <c:pt idx="308">
                  <c:v>1/03/2047</c:v>
                </c:pt>
                <c:pt idx="309">
                  <c:v>1/04/2047</c:v>
                </c:pt>
                <c:pt idx="310">
                  <c:v>1/05/2047</c:v>
                </c:pt>
                <c:pt idx="311">
                  <c:v>1/06/2047</c:v>
                </c:pt>
                <c:pt idx="312">
                  <c:v>1/07/2047</c:v>
                </c:pt>
                <c:pt idx="313">
                  <c:v>1/08/2047</c:v>
                </c:pt>
                <c:pt idx="314">
                  <c:v>1/09/2047</c:v>
                </c:pt>
                <c:pt idx="315">
                  <c:v>1/10/2047</c:v>
                </c:pt>
                <c:pt idx="316">
                  <c:v>1/11/2047</c:v>
                </c:pt>
                <c:pt idx="317">
                  <c:v>1/12/2047</c:v>
                </c:pt>
                <c:pt idx="318">
                  <c:v>1/01/2048</c:v>
                </c:pt>
                <c:pt idx="319">
                  <c:v>1/02/2048</c:v>
                </c:pt>
                <c:pt idx="320">
                  <c:v>1/03/2048</c:v>
                </c:pt>
                <c:pt idx="321">
                  <c:v>1/04/2048</c:v>
                </c:pt>
                <c:pt idx="322">
                  <c:v>1/05/2048</c:v>
                </c:pt>
                <c:pt idx="323">
                  <c:v>1/06/2048</c:v>
                </c:pt>
                <c:pt idx="324">
                  <c:v>1/07/2048</c:v>
                </c:pt>
                <c:pt idx="325">
                  <c:v>1/08/2048</c:v>
                </c:pt>
                <c:pt idx="326">
                  <c:v>1/09/2048</c:v>
                </c:pt>
                <c:pt idx="327">
                  <c:v>1/10/2048</c:v>
                </c:pt>
                <c:pt idx="328">
                  <c:v>1/11/2048</c:v>
                </c:pt>
                <c:pt idx="329">
                  <c:v>1/12/2048</c:v>
                </c:pt>
                <c:pt idx="330">
                  <c:v>1/01/2049</c:v>
                </c:pt>
                <c:pt idx="331">
                  <c:v>1/02/2049</c:v>
                </c:pt>
                <c:pt idx="332">
                  <c:v>1/03/2049</c:v>
                </c:pt>
                <c:pt idx="333">
                  <c:v>1/04/2049</c:v>
                </c:pt>
                <c:pt idx="334">
                  <c:v>1/05/2049</c:v>
                </c:pt>
                <c:pt idx="335">
                  <c:v>1/06/2049</c:v>
                </c:pt>
                <c:pt idx="336">
                  <c:v>1/07/2049</c:v>
                </c:pt>
                <c:pt idx="337">
                  <c:v>1/08/2049</c:v>
                </c:pt>
                <c:pt idx="338">
                  <c:v>1/09/2049</c:v>
                </c:pt>
                <c:pt idx="339">
                  <c:v>1/10/2049</c:v>
                </c:pt>
                <c:pt idx="340">
                  <c:v>1/11/2049</c:v>
                </c:pt>
                <c:pt idx="341">
                  <c:v>1/12/2049</c:v>
                </c:pt>
                <c:pt idx="342">
                  <c:v>1/01/2050</c:v>
                </c:pt>
                <c:pt idx="343">
                  <c:v>1/02/2050</c:v>
                </c:pt>
                <c:pt idx="344">
                  <c:v>1/03/2050</c:v>
                </c:pt>
                <c:pt idx="345">
                  <c:v>1/04/2050</c:v>
                </c:pt>
                <c:pt idx="346">
                  <c:v>1/05/2050</c:v>
                </c:pt>
                <c:pt idx="347">
                  <c:v>1/06/2050</c:v>
                </c:pt>
                <c:pt idx="348">
                  <c:v>1/07/2050</c:v>
                </c:pt>
                <c:pt idx="349">
                  <c:v>1/08/2050</c:v>
                </c:pt>
                <c:pt idx="350">
                  <c:v>1/09/2050</c:v>
                </c:pt>
                <c:pt idx="351">
                  <c:v>1/10/2050</c:v>
                </c:pt>
                <c:pt idx="352">
                  <c:v>1/11/2050</c:v>
                </c:pt>
                <c:pt idx="353">
                  <c:v>1/12/2050</c:v>
                </c:pt>
                <c:pt idx="354">
                  <c:v>1/01/2051</c:v>
                </c:pt>
              </c:strCache>
            </c:strRef>
          </c:cat>
          <c:val>
            <c:numRef>
              <c:f>_Hidden30!$F$2:$F$356</c:f>
              <c:numCache>
                <c:formatCode>General</c:formatCode>
                <c:ptCount val="355"/>
                <c:pt idx="0">
                  <c:v>2250000000</c:v>
                </c:pt>
                <c:pt idx="1">
                  <c:v>2250000000</c:v>
                </c:pt>
                <c:pt idx="2">
                  <c:v>2250000000</c:v>
                </c:pt>
                <c:pt idx="3">
                  <c:v>2250000000</c:v>
                </c:pt>
                <c:pt idx="4">
                  <c:v>2250000000</c:v>
                </c:pt>
                <c:pt idx="5">
                  <c:v>2250000000</c:v>
                </c:pt>
                <c:pt idx="6">
                  <c:v>2250000000</c:v>
                </c:pt>
                <c:pt idx="7">
                  <c:v>2250000000</c:v>
                </c:pt>
                <c:pt idx="8">
                  <c:v>2250000000</c:v>
                </c:pt>
                <c:pt idx="9">
                  <c:v>2250000000</c:v>
                </c:pt>
                <c:pt idx="10">
                  <c:v>2250000000</c:v>
                </c:pt>
                <c:pt idx="11">
                  <c:v>2250000000</c:v>
                </c:pt>
                <c:pt idx="12">
                  <c:v>2250000000</c:v>
                </c:pt>
                <c:pt idx="13">
                  <c:v>2250000000</c:v>
                </c:pt>
                <c:pt idx="14">
                  <c:v>2250000000</c:v>
                </c:pt>
                <c:pt idx="15">
                  <c:v>2250000000</c:v>
                </c:pt>
                <c:pt idx="16">
                  <c:v>2250000000</c:v>
                </c:pt>
                <c:pt idx="17">
                  <c:v>2250000000</c:v>
                </c:pt>
                <c:pt idx="18">
                  <c:v>2250000000</c:v>
                </c:pt>
                <c:pt idx="19">
                  <c:v>2250000000</c:v>
                </c:pt>
                <c:pt idx="20">
                  <c:v>2250000000</c:v>
                </c:pt>
                <c:pt idx="21">
                  <c:v>2250000000</c:v>
                </c:pt>
                <c:pt idx="22">
                  <c:v>2250000000</c:v>
                </c:pt>
                <c:pt idx="23">
                  <c:v>2250000000</c:v>
                </c:pt>
                <c:pt idx="24">
                  <c:v>2250000000</c:v>
                </c:pt>
                <c:pt idx="25">
                  <c:v>2250000000</c:v>
                </c:pt>
                <c:pt idx="26">
                  <c:v>2250000000</c:v>
                </c:pt>
                <c:pt idx="27">
                  <c:v>1750000000</c:v>
                </c:pt>
                <c:pt idx="28">
                  <c:v>1750000000</c:v>
                </c:pt>
                <c:pt idx="29">
                  <c:v>1750000000</c:v>
                </c:pt>
                <c:pt idx="30">
                  <c:v>1750000000</c:v>
                </c:pt>
                <c:pt idx="31">
                  <c:v>1750000000</c:v>
                </c:pt>
                <c:pt idx="32">
                  <c:v>1750000000</c:v>
                </c:pt>
                <c:pt idx="33">
                  <c:v>1750000000</c:v>
                </c:pt>
                <c:pt idx="34">
                  <c:v>1750000000</c:v>
                </c:pt>
                <c:pt idx="35">
                  <c:v>1750000000</c:v>
                </c:pt>
                <c:pt idx="36">
                  <c:v>1750000000</c:v>
                </c:pt>
                <c:pt idx="37">
                  <c:v>1750000000</c:v>
                </c:pt>
                <c:pt idx="38">
                  <c:v>1250000000</c:v>
                </c:pt>
                <c:pt idx="39">
                  <c:v>1250000000</c:v>
                </c:pt>
                <c:pt idx="40">
                  <c:v>1250000000</c:v>
                </c:pt>
                <c:pt idx="41">
                  <c:v>1250000000</c:v>
                </c:pt>
                <c:pt idx="42">
                  <c:v>1250000000</c:v>
                </c:pt>
                <c:pt idx="43">
                  <c:v>1250000000</c:v>
                </c:pt>
                <c:pt idx="44">
                  <c:v>1250000000</c:v>
                </c:pt>
                <c:pt idx="45">
                  <c:v>1250000000</c:v>
                </c:pt>
                <c:pt idx="46">
                  <c:v>1250000000</c:v>
                </c:pt>
                <c:pt idx="47">
                  <c:v>1250000000</c:v>
                </c:pt>
                <c:pt idx="48">
                  <c:v>1250000000</c:v>
                </c:pt>
                <c:pt idx="49">
                  <c:v>1250000000</c:v>
                </c:pt>
                <c:pt idx="50">
                  <c:v>1250000000</c:v>
                </c:pt>
                <c:pt idx="51">
                  <c:v>750000000</c:v>
                </c:pt>
                <c:pt idx="52">
                  <c:v>750000000</c:v>
                </c:pt>
                <c:pt idx="53">
                  <c:v>750000000</c:v>
                </c:pt>
                <c:pt idx="54">
                  <c:v>750000000</c:v>
                </c:pt>
                <c:pt idx="55">
                  <c:v>750000000</c:v>
                </c:pt>
                <c:pt idx="56">
                  <c:v>750000000</c:v>
                </c:pt>
                <c:pt idx="57">
                  <c:v>750000000</c:v>
                </c:pt>
                <c:pt idx="58">
                  <c:v>750000000</c:v>
                </c:pt>
                <c:pt idx="59">
                  <c:v>750000000</c:v>
                </c:pt>
                <c:pt idx="60">
                  <c:v>750000000</c:v>
                </c:pt>
                <c:pt idx="61">
                  <c:v>750000000</c:v>
                </c:pt>
                <c:pt idx="62">
                  <c:v>750000000</c:v>
                </c:pt>
                <c:pt idx="63">
                  <c:v>750000000</c:v>
                </c:pt>
                <c:pt idx="64">
                  <c:v>750000000</c:v>
                </c:pt>
                <c:pt idx="65">
                  <c:v>750000000</c:v>
                </c:pt>
                <c:pt idx="66">
                  <c:v>750000000</c:v>
                </c:pt>
                <c:pt idx="67">
                  <c:v>750000000</c:v>
                </c:pt>
                <c:pt idx="68">
                  <c:v>750000000</c:v>
                </c:pt>
                <c:pt idx="69">
                  <c:v>750000000</c:v>
                </c:pt>
                <c:pt idx="70">
                  <c:v>750000000</c:v>
                </c:pt>
                <c:pt idx="71">
                  <c:v>750000000</c:v>
                </c:pt>
                <c:pt idx="72">
                  <c:v>750000000</c:v>
                </c:pt>
                <c:pt idx="73">
                  <c:v>750000000</c:v>
                </c:pt>
                <c:pt idx="74">
                  <c:v>750000000</c:v>
                </c:pt>
                <c:pt idx="75">
                  <c:v>750000000</c:v>
                </c:pt>
                <c:pt idx="76">
                  <c:v>750000000</c:v>
                </c:pt>
                <c:pt idx="77">
                  <c:v>750000000</c:v>
                </c:pt>
                <c:pt idx="78">
                  <c:v>750000000</c:v>
                </c:pt>
                <c:pt idx="79">
                  <c:v>750000000</c:v>
                </c:pt>
                <c:pt idx="80">
                  <c:v>0</c:v>
                </c:pt>
              </c:numCache>
            </c:numRef>
          </c:val>
          <c:smooth val="0"/>
          <c:extLst>
            <c:ext xmlns:c16="http://schemas.microsoft.com/office/drawing/2014/chart" uri="{C3380CC4-5D6E-409C-BE32-E72D297353CC}">
              <c16:uniqueId val="{00000004-0839-4921-818C-0B7CC5CC15A6}"/>
            </c:ext>
          </c:extLst>
        </c:ser>
        <c:dLbls>
          <c:showLegendKey val="0"/>
          <c:showVal val="0"/>
          <c:showCatName val="0"/>
          <c:showSerName val="0"/>
          <c:showPercent val="0"/>
          <c:showBubbleSize val="0"/>
        </c:dLbls>
        <c:marker val="1"/>
        <c:smooth val="0"/>
        <c:axId val="801614368"/>
        <c:axId val="1"/>
      </c:lineChart>
      <c:catAx>
        <c:axId val="801614368"/>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01614368"/>
        <c:crosses val="autoZero"/>
        <c:crossBetween val="between"/>
      </c:valAx>
      <c:spPr>
        <a:noFill/>
        <a:ln w="25400">
          <a:noFill/>
        </a:ln>
      </c:spPr>
    </c:plotArea>
    <c:legend>
      <c:legendPos val="r"/>
      <c:layout>
        <c:manualLayout>
          <c:xMode val="edge"/>
          <c:yMode val="edge"/>
          <c:x val="0.66700233972307466"/>
          <c:y val="3.1695745604498074E-2"/>
          <c:w val="0.32796796794829913"/>
          <c:h val="0.2472268157150849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6789408244408313"/>
          <c:y val="3.9473768746934854E-2"/>
        </c:manualLayout>
      </c:layout>
      <c:overlay val="0"/>
      <c:spPr>
        <a:noFill/>
        <a:ln w="3175">
          <a:solidFill>
            <a:srgbClr val="000000"/>
          </a:solidFill>
          <a:prstDash val="solid"/>
        </a:ln>
      </c:spPr>
    </c:title>
    <c:autoTitleDeleted val="0"/>
    <c:plotArea>
      <c:layout>
        <c:manualLayout>
          <c:layoutTarget val="inner"/>
          <c:xMode val="edge"/>
          <c:yMode val="edge"/>
          <c:x val="8.3947041222041566E-2"/>
          <c:y val="0.15350910068252441"/>
          <c:w val="0.89543510636844337"/>
          <c:h val="0.71491381175004232"/>
        </c:manualLayout>
      </c:layout>
      <c:barChart>
        <c:barDir val="col"/>
        <c:grouping val="clustered"/>
        <c:varyColors val="0"/>
        <c:ser>
          <c:idx val="0"/>
          <c:order val="0"/>
          <c:tx>
            <c:strRef>
              <c:f>_Hidden12!$B$1:$B$1</c:f>
              <c:strCache>
                <c:ptCount val="1"/>
              </c:strCache>
            </c:strRef>
          </c:tx>
          <c:spPr>
            <a:solidFill>
              <a:srgbClr val="00915A"/>
            </a:solidFill>
            <a:ln w="3175">
              <a:solidFill>
                <a:srgbClr val="008000"/>
              </a:solidFill>
              <a:prstDash val="solid"/>
            </a:ln>
          </c:spPr>
          <c:invertIfNegative val="0"/>
          <c:cat>
            <c:strRef>
              <c:f>_Hidden12!$A$2:$A$23</c:f>
              <c:strCache>
                <c:ptCount val="2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strCache>
            </c:strRef>
          </c:cat>
          <c:val>
            <c:numRef>
              <c:f>_Hidden12!$B$2:$B$23</c:f>
              <c:numCache>
                <c:formatCode>General</c:formatCode>
                <c:ptCount val="22"/>
                <c:pt idx="0">
                  <c:v>6.7195413632543666E-2</c:v>
                </c:pt>
                <c:pt idx="1">
                  <c:v>0.16757662659888775</c:v>
                </c:pt>
                <c:pt idx="2">
                  <c:v>0.10172455719772827</c:v>
                </c:pt>
                <c:pt idx="3">
                  <c:v>0.1371570824537906</c:v>
                </c:pt>
                <c:pt idx="4">
                  <c:v>0.2593344284807827</c:v>
                </c:pt>
                <c:pt idx="5">
                  <c:v>0.17278298729721392</c:v>
                </c:pt>
                <c:pt idx="6">
                  <c:v>7.5408439660798368E-2</c:v>
                </c:pt>
                <c:pt idx="7">
                  <c:v>3.4825233756177344E-3</c:v>
                </c:pt>
                <c:pt idx="8">
                  <c:v>1.4068595139823839E-3</c:v>
                </c:pt>
                <c:pt idx="9">
                  <c:v>8.6933384341806978E-4</c:v>
                </c:pt>
                <c:pt idx="10">
                  <c:v>2.5613812447421477E-3</c:v>
                </c:pt>
                <c:pt idx="11">
                  <c:v>5.3330132786833691E-3</c:v>
                </c:pt>
                <c:pt idx="12">
                  <c:v>6.1294107686793095E-4</c:v>
                </c:pt>
                <c:pt idx="13">
                  <c:v>2.2753373009460529E-3</c:v>
                </c:pt>
                <c:pt idx="14">
                  <c:v>3.8317274970878603E-4</c:v>
                </c:pt>
                <c:pt idx="15">
                  <c:v>8.8792565328466131E-4</c:v>
                </c:pt>
                <c:pt idx="16">
                  <c:v>7.1884229052027171E-4</c:v>
                </c:pt>
                <c:pt idx="17">
                  <c:v>1.4417489988192162E-4</c:v>
                </c:pt>
                <c:pt idx="18">
                  <c:v>1.2696291277835187E-4</c:v>
                </c:pt>
                <c:pt idx="19">
                  <c:v>2.6835871200694714E-6</c:v>
                </c:pt>
                <c:pt idx="20">
                  <c:v>1.3354506743080279E-5</c:v>
                </c:pt>
                <c:pt idx="21">
                  <c:v>1.9584439600409904E-6</c:v>
                </c:pt>
              </c:numCache>
            </c:numRef>
          </c:val>
          <c:extLst>
            <c:ext xmlns:c16="http://schemas.microsoft.com/office/drawing/2014/chart" uri="{C3380CC4-5D6E-409C-BE32-E72D297353CC}">
              <c16:uniqueId val="{00000000-9D13-4065-8226-B4EED817F7E1}"/>
            </c:ext>
          </c:extLst>
        </c:ser>
        <c:dLbls>
          <c:showLegendKey val="0"/>
          <c:showVal val="0"/>
          <c:showCatName val="0"/>
          <c:showSerName val="0"/>
          <c:showPercent val="0"/>
          <c:showBubbleSize val="0"/>
        </c:dLbls>
        <c:gapWidth val="80"/>
        <c:axId val="1063835144"/>
        <c:axId val="1"/>
      </c:barChart>
      <c:catAx>
        <c:axId val="1063835144"/>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6383514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5527950310559005"/>
          <c:y val="3.160270880361174E-2"/>
        </c:manualLayout>
      </c:layout>
      <c:overlay val="0"/>
      <c:spPr>
        <a:noFill/>
        <a:ln w="3175">
          <a:solidFill>
            <a:srgbClr val="000000"/>
          </a:solidFill>
          <a:prstDash val="solid"/>
        </a:ln>
      </c:spPr>
    </c:title>
    <c:autoTitleDeleted val="0"/>
    <c:plotArea>
      <c:layout>
        <c:manualLayout>
          <c:layoutTarget val="inner"/>
          <c:xMode val="edge"/>
          <c:yMode val="edge"/>
          <c:x val="7.7639751552795025E-2"/>
          <c:y val="0.15575620767494355"/>
          <c:w val="0.90062111801242239"/>
          <c:h val="0.68397291196388266"/>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_Hidden13!$B$2:$B$32</c:f>
              <c:numCache>
                <c:formatCode>General</c:formatCode>
                <c:ptCount val="31"/>
                <c:pt idx="0">
                  <c:v>4.871641143665902E-4</c:v>
                </c:pt>
                <c:pt idx="1">
                  <c:v>5.4747530891291448E-3</c:v>
                </c:pt>
                <c:pt idx="2">
                  <c:v>6.253589184791933E-3</c:v>
                </c:pt>
                <c:pt idx="3">
                  <c:v>9.2030819601507784E-3</c:v>
                </c:pt>
                <c:pt idx="4">
                  <c:v>2.5567368745900796E-2</c:v>
                </c:pt>
                <c:pt idx="5">
                  <c:v>3.9130450939747111E-2</c:v>
                </c:pt>
                <c:pt idx="6">
                  <c:v>3.878814034752795E-2</c:v>
                </c:pt>
                <c:pt idx="7">
                  <c:v>3.759284488326059E-2</c:v>
                </c:pt>
                <c:pt idx="8">
                  <c:v>4.2403159869531561E-2</c:v>
                </c:pt>
                <c:pt idx="9">
                  <c:v>4.9740814523292272E-2</c:v>
                </c:pt>
                <c:pt idx="10">
                  <c:v>4.5003256094213302E-2</c:v>
                </c:pt>
                <c:pt idx="11">
                  <c:v>4.7065369608823501E-2</c:v>
                </c:pt>
                <c:pt idx="12">
                  <c:v>4.0489673575252051E-2</c:v>
                </c:pt>
                <c:pt idx="13">
                  <c:v>4.4224515344101198E-2</c:v>
                </c:pt>
                <c:pt idx="14">
                  <c:v>6.3749792656651011E-2</c:v>
                </c:pt>
                <c:pt idx="15">
                  <c:v>5.4710068053628456E-2</c:v>
                </c:pt>
                <c:pt idx="16">
                  <c:v>6.5771207227719758E-2</c:v>
                </c:pt>
                <c:pt idx="17">
                  <c:v>5.6959262181895211E-2</c:v>
                </c:pt>
                <c:pt idx="18">
                  <c:v>3.6475168362722327E-2</c:v>
                </c:pt>
                <c:pt idx="19">
                  <c:v>6.402246601536965E-2</c:v>
                </c:pt>
                <c:pt idx="20">
                  <c:v>5.3350021069241263E-2</c:v>
                </c:pt>
                <c:pt idx="21">
                  <c:v>5.3871656035244332E-2</c:v>
                </c:pt>
                <c:pt idx="22">
                  <c:v>2.5784571155475267E-2</c:v>
                </c:pt>
                <c:pt idx="23">
                  <c:v>2.2893976688468005E-2</c:v>
                </c:pt>
                <c:pt idx="24">
                  <c:v>4.8738078353083761E-2</c:v>
                </c:pt>
                <c:pt idx="25">
                  <c:v>2.1316516589478689E-2</c:v>
                </c:pt>
                <c:pt idx="26">
                  <c:v>3.3305039730069673E-4</c:v>
                </c:pt>
                <c:pt idx="27">
                  <c:v>8.2918582108620334E-5</c:v>
                </c:pt>
                <c:pt idx="28">
                  <c:v>1.846863954146788E-4</c:v>
                </c:pt>
                <c:pt idx="29">
                  <c:v>1.7221181922404222E-4</c:v>
                </c:pt>
                <c:pt idx="30">
                  <c:v>1.601661368852115E-4</c:v>
                </c:pt>
              </c:numCache>
            </c:numRef>
          </c:val>
          <c:extLst>
            <c:ext xmlns:c16="http://schemas.microsoft.com/office/drawing/2014/chart" uri="{C3380CC4-5D6E-409C-BE32-E72D297353CC}">
              <c16:uniqueId val="{00000000-4282-4170-A77A-AB3A5160999D}"/>
            </c:ext>
          </c:extLst>
        </c:ser>
        <c:dLbls>
          <c:showLegendKey val="0"/>
          <c:showVal val="0"/>
          <c:showCatName val="0"/>
          <c:showSerName val="0"/>
          <c:showPercent val="0"/>
          <c:showBubbleSize val="0"/>
        </c:dLbls>
        <c:gapWidth val="80"/>
        <c:axId val="1063837112"/>
        <c:axId val="1"/>
      </c:barChart>
      <c:catAx>
        <c:axId val="106383711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06383711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9.4256326986151925E-2"/>
          <c:y val="4.0358744394618833E-2"/>
        </c:manualLayout>
      </c:layout>
      <c:overlay val="0"/>
      <c:spPr>
        <a:noFill/>
        <a:ln w="3175">
          <a:solidFill>
            <a:srgbClr val="000000"/>
          </a:solidFill>
          <a:prstDash val="solid"/>
        </a:ln>
      </c:spPr>
    </c:title>
    <c:autoTitleDeleted val="0"/>
    <c:plotArea>
      <c:layout>
        <c:manualLayout>
          <c:layoutTarget val="inner"/>
          <c:xMode val="edge"/>
          <c:yMode val="edge"/>
          <c:x val="8.3947041222041566E-2"/>
          <c:y val="0.1547085201793722"/>
          <c:w val="0.89543510636844337"/>
          <c:h val="0.68609865470852016"/>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_Hidden14!$A$2:$A$33</c:f>
              <c:strCache>
                <c:ptCount val="3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&gt;39 and &lt;=40</c:v>
                </c:pt>
              </c:strCache>
            </c:strRef>
          </c:cat>
          <c:val>
            <c:numRef>
              <c:f>_Hidden14!$B$2:$B$33</c:f>
              <c:numCache>
                <c:formatCode>General</c:formatCode>
                <c:ptCount val="32"/>
                <c:pt idx="0">
                  <c:v>4.0452951883662589E-5</c:v>
                </c:pt>
                <c:pt idx="1">
                  <c:v>1.6202536860947135E-3</c:v>
                </c:pt>
                <c:pt idx="2">
                  <c:v>1.8733072843009129E-3</c:v>
                </c:pt>
                <c:pt idx="3">
                  <c:v>6.8522295980826139E-4</c:v>
                </c:pt>
                <c:pt idx="4">
                  <c:v>1.2423590181418667E-2</c:v>
                </c:pt>
                <c:pt idx="5">
                  <c:v>1.3751530490952206E-3</c:v>
                </c:pt>
                <c:pt idx="6">
                  <c:v>3.6812424646573932E-3</c:v>
                </c:pt>
                <c:pt idx="7">
                  <c:v>5.5728450558286697E-3</c:v>
                </c:pt>
                <c:pt idx="8">
                  <c:v>9.9891245297858335E-3</c:v>
                </c:pt>
                <c:pt idx="9">
                  <c:v>0.11794059208769236</c:v>
                </c:pt>
                <c:pt idx="10">
                  <c:v>1.8619746904852748E-2</c:v>
                </c:pt>
                <c:pt idx="11">
                  <c:v>2.0518305531941908E-2</c:v>
                </c:pt>
                <c:pt idx="12">
                  <c:v>6.674837763971371E-2</c:v>
                </c:pt>
                <c:pt idx="13">
                  <c:v>8.8315098794561637E-3</c:v>
                </c:pt>
                <c:pt idx="14">
                  <c:v>0.14399883114799267</c:v>
                </c:pt>
                <c:pt idx="15">
                  <c:v>1.0855178033050991E-2</c:v>
                </c:pt>
                <c:pt idx="16">
                  <c:v>1.4539284145031155E-2</c:v>
                </c:pt>
                <c:pt idx="17">
                  <c:v>6.8416822036051261E-2</c:v>
                </c:pt>
                <c:pt idx="18">
                  <c:v>9.138902128114133E-3</c:v>
                </c:pt>
                <c:pt idx="19">
                  <c:v>0.22900535994401841</c:v>
                </c:pt>
                <c:pt idx="20">
                  <c:v>1.5345694477684781E-2</c:v>
                </c:pt>
                <c:pt idx="21">
                  <c:v>5.3525666655008909E-3</c:v>
                </c:pt>
                <c:pt idx="22">
                  <c:v>7.6197848807366417E-3</c:v>
                </c:pt>
                <c:pt idx="23">
                  <c:v>5.4089628456473193E-3</c:v>
                </c:pt>
                <c:pt idx="24">
                  <c:v>0.19403113466468166</c:v>
                </c:pt>
                <c:pt idx="25">
                  <c:v>2.168316719832928E-2</c:v>
                </c:pt>
                <c:pt idx="26">
                  <c:v>3.0519090871939752E-4</c:v>
                </c:pt>
                <c:pt idx="27">
                  <c:v>1.7787503365121189E-4</c:v>
                </c:pt>
                <c:pt idx="28">
                  <c:v>1.9128552659405593E-4</c:v>
                </c:pt>
                <c:pt idx="29">
                  <c:v>3.2797551209335554E-3</c:v>
                </c:pt>
                <c:pt idx="30">
                  <c:v>6.3719553893422549E-4</c:v>
                </c:pt>
                <c:pt idx="31">
                  <c:v>9.3285497798225437E-5</c:v>
                </c:pt>
              </c:numCache>
            </c:numRef>
          </c:val>
          <c:extLst>
            <c:ext xmlns:c16="http://schemas.microsoft.com/office/drawing/2014/chart" uri="{C3380CC4-5D6E-409C-BE32-E72D297353CC}">
              <c16:uniqueId val="{00000000-21BA-4202-BD46-00B1D1B88F29}"/>
            </c:ext>
          </c:extLst>
        </c:ser>
        <c:dLbls>
          <c:showLegendKey val="0"/>
          <c:showVal val="0"/>
          <c:showCatName val="0"/>
          <c:showSerName val="0"/>
          <c:showPercent val="0"/>
          <c:showBubbleSize val="0"/>
        </c:dLbls>
        <c:gapWidth val="80"/>
        <c:axId val="1279633568"/>
        <c:axId val="1"/>
      </c:barChart>
      <c:catAx>
        <c:axId val="127963356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796335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3082706766917293"/>
          <c:y val="4.0358744394618833E-2"/>
        </c:manualLayout>
      </c:layout>
      <c:overlay val="0"/>
      <c:spPr>
        <a:noFill/>
        <a:ln w="3175">
          <a:solidFill>
            <a:srgbClr val="000000"/>
          </a:solidFill>
          <a:prstDash val="solid"/>
        </a:ln>
      </c:spPr>
    </c:title>
    <c:autoTitleDeleted val="0"/>
    <c:plotArea>
      <c:layout>
        <c:manualLayout>
          <c:layoutTarget val="inner"/>
          <c:xMode val="edge"/>
          <c:yMode val="edge"/>
          <c:x val="8.5714285714285715E-2"/>
          <c:y val="0.1547085201793722"/>
          <c:w val="0.89323308270676693"/>
          <c:h val="0.71748878923766812"/>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numRef>
              <c:f>_Hidden15!$A$2:$A$24</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_Hidden15!$B$2:$B$24</c:f>
              <c:numCache>
                <c:formatCode>General</c:formatCode>
                <c:ptCount val="23"/>
                <c:pt idx="0">
                  <c:v>1.9584439600409947E-6</c:v>
                </c:pt>
                <c:pt idx="1">
                  <c:v>1.3354506743080307E-5</c:v>
                </c:pt>
                <c:pt idx="2">
                  <c:v>6.1155949885818491E-7</c:v>
                </c:pt>
                <c:pt idx="3">
                  <c:v>9.6690851285306174E-5</c:v>
                </c:pt>
                <c:pt idx="4">
                  <c:v>1.0343491373534708E-4</c:v>
                </c:pt>
                <c:pt idx="5">
                  <c:v>2.9454451455552085E-4</c:v>
                </c:pt>
                <c:pt idx="6">
                  <c:v>9.9709343937339368E-4</c:v>
                </c:pt>
                <c:pt idx="7">
                  <c:v>7.5825846410110427E-4</c:v>
                </c:pt>
                <c:pt idx="8">
                  <c:v>1.5932650227234706E-3</c:v>
                </c:pt>
                <c:pt idx="9">
                  <c:v>8.3744456204233966E-4</c:v>
                </c:pt>
                <c:pt idx="10">
                  <c:v>2.6255551493928738E-3</c:v>
                </c:pt>
                <c:pt idx="11">
                  <c:v>4.6084597135721671E-3</c:v>
                </c:pt>
                <c:pt idx="12">
                  <c:v>1.8050855955768236E-3</c:v>
                </c:pt>
                <c:pt idx="13">
                  <c:v>6.9714030001491825E-4</c:v>
                </c:pt>
                <c:pt idx="14">
                  <c:v>2.3837831355440985E-3</c:v>
                </c:pt>
                <c:pt idx="15">
                  <c:v>1.6076343051345972E-2</c:v>
                </c:pt>
                <c:pt idx="16">
                  <c:v>0.15740807339183902</c:v>
                </c:pt>
                <c:pt idx="17">
                  <c:v>0.25070410215618699</c:v>
                </c:pt>
                <c:pt idx="18">
                  <c:v>0.14377630194513752</c:v>
                </c:pt>
                <c:pt idx="19">
                  <c:v>0.11867387234185107</c:v>
                </c:pt>
                <c:pt idx="20">
                  <c:v>0.17985165572112166</c:v>
                </c:pt>
                <c:pt idx="21">
                  <c:v>9.4166147933262542E-2</c:v>
                </c:pt>
                <c:pt idx="22">
                  <c:v>2.2526823287135872E-2</c:v>
                </c:pt>
              </c:numCache>
            </c:numRef>
          </c:val>
          <c:extLst>
            <c:ext xmlns:c16="http://schemas.microsoft.com/office/drawing/2014/chart" uri="{C3380CC4-5D6E-409C-BE32-E72D297353CC}">
              <c16:uniqueId val="{00000000-DFCA-4C51-BF47-8EEB078FDDA0}"/>
            </c:ext>
          </c:extLst>
        </c:ser>
        <c:dLbls>
          <c:showLegendKey val="0"/>
          <c:showVal val="0"/>
          <c:showCatName val="0"/>
          <c:showSerName val="0"/>
          <c:showPercent val="0"/>
          <c:showBubbleSize val="0"/>
        </c:dLbls>
        <c:gapWidth val="80"/>
        <c:axId val="1244560816"/>
        <c:axId val="1"/>
      </c:barChart>
      <c:catAx>
        <c:axId val="1244560816"/>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4456081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7.4404870031258763E-3"/>
          <c:y val="4.1002323509489243E-2"/>
        </c:manualLayout>
      </c:layout>
      <c:overlay val="0"/>
      <c:spPr>
        <a:noFill/>
        <a:ln w="3175">
          <a:solidFill>
            <a:srgbClr val="000000"/>
          </a:solidFill>
          <a:prstDash val="solid"/>
        </a:ln>
      </c:spPr>
    </c:title>
    <c:autoTitleDeleted val="0"/>
    <c:plotArea>
      <c:layout>
        <c:manualLayout>
          <c:layoutTarget val="inner"/>
          <c:xMode val="edge"/>
          <c:yMode val="edge"/>
          <c:x val="8.4821551835634987E-2"/>
          <c:y val="0.15717557345304209"/>
          <c:w val="0.89434653777573037"/>
          <c:h val="0.76082089178718926"/>
        </c:manualLayout>
      </c:layout>
      <c:barChart>
        <c:barDir val="col"/>
        <c:grouping val="clustered"/>
        <c:varyColors val="0"/>
        <c:ser>
          <c:idx val="0"/>
          <c:order val="0"/>
          <c:tx>
            <c:strRef>
              <c:f>_Hidden16!$B$1:$B$1</c:f>
              <c:strCache>
                <c:ptCount val="1"/>
                <c:pt idx="0">
                  <c:v>In % of the Portfolio Amount</c:v>
                </c:pt>
              </c:strCache>
            </c:strRef>
          </c:tx>
          <c:spPr>
            <a:solidFill>
              <a:srgbClr val="00915A"/>
            </a:solidFill>
            <a:ln w="3175">
              <a:solidFill>
                <a:srgbClr val="00800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_Hidden16!$B$2:$B$6</c:f>
              <c:numCache>
                <c:formatCode>General</c:formatCode>
                <c:ptCount val="5"/>
                <c:pt idx="0">
                  <c:v>0.21050142497919941</c:v>
                </c:pt>
                <c:pt idx="1">
                  <c:v>0.34804338427700821</c:v>
                </c:pt>
                <c:pt idx="2">
                  <c:v>0.22591938970788564</c:v>
                </c:pt>
                <c:pt idx="3">
                  <c:v>9.0290834913971482E-2</c:v>
                </c:pt>
                <c:pt idx="4">
                  <c:v>0.12524496612193517</c:v>
                </c:pt>
              </c:numCache>
            </c:numRef>
          </c:val>
          <c:extLst>
            <c:ext xmlns:c16="http://schemas.microsoft.com/office/drawing/2014/chart" uri="{C3380CC4-5D6E-409C-BE32-E72D297353CC}">
              <c16:uniqueId val="{00000000-0F6D-4E40-84BD-391A21ADCC59}"/>
            </c:ext>
          </c:extLst>
        </c:ser>
        <c:ser>
          <c:idx val="1"/>
          <c:order val="1"/>
          <c:tx>
            <c:strRef>
              <c:f>_Hidden16!$C$1:$C$1</c:f>
              <c:strCache>
                <c:ptCount val="1"/>
                <c:pt idx="0">
                  <c:v>In % Number Of Borrowers</c:v>
                </c:pt>
              </c:strCache>
            </c:strRef>
          </c:tx>
          <c:spPr>
            <a:solidFill>
              <a:srgbClr val="FF8040"/>
            </a:solidFill>
            <a:ln w="3175">
              <a:solidFill>
                <a:srgbClr val="FF804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_Hidden16!$C$2:$C$6</c:f>
              <c:numCache>
                <c:formatCode>General</c:formatCode>
                <c:ptCount val="5"/>
                <c:pt idx="0">
                  <c:v>0.53408377620621839</c:v>
                </c:pt>
                <c:pt idx="1">
                  <c:v>0.29459764824036488</c:v>
                </c:pt>
                <c:pt idx="2">
                  <c:v>0.11478428254592626</c:v>
                </c:pt>
                <c:pt idx="3">
                  <c:v>3.2472695317403856E-2</c:v>
                </c:pt>
                <c:pt idx="4">
                  <c:v>2.406159769008662E-2</c:v>
                </c:pt>
              </c:numCache>
            </c:numRef>
          </c:val>
          <c:extLst>
            <c:ext xmlns:c16="http://schemas.microsoft.com/office/drawing/2014/chart" uri="{C3380CC4-5D6E-409C-BE32-E72D297353CC}">
              <c16:uniqueId val="{00000001-0F6D-4E40-84BD-391A21ADCC59}"/>
            </c:ext>
          </c:extLst>
        </c:ser>
        <c:dLbls>
          <c:showLegendKey val="0"/>
          <c:showVal val="0"/>
          <c:showCatName val="0"/>
          <c:showSerName val="0"/>
          <c:showPercent val="0"/>
          <c:showBubbleSize val="0"/>
        </c:dLbls>
        <c:gapWidth val="150"/>
        <c:axId val="1244567376"/>
        <c:axId val="1"/>
      </c:barChart>
      <c:catAx>
        <c:axId val="124456737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44567376"/>
        <c:crosses val="autoZero"/>
        <c:crossBetween val="between"/>
      </c:valAx>
      <c:spPr>
        <a:noFill/>
        <a:ln w="25400">
          <a:noFill/>
        </a:ln>
      </c:spPr>
    </c:plotArea>
    <c:legend>
      <c:legendPos val="r"/>
      <c:layout>
        <c:manualLayout>
          <c:xMode val="edge"/>
          <c:yMode val="edge"/>
          <c:x val="0.7232153367038352"/>
          <c:y val="0.11845115680519114"/>
          <c:w val="0.27083372691378188"/>
          <c:h val="7.9726740157340187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9.733131479600636E-2"/>
          <c:y val="6.4896942111858494E-2"/>
        </c:manualLayout>
      </c:layout>
      <c:overlay val="0"/>
      <c:spPr>
        <a:noFill/>
        <a:ln w="3175">
          <a:solidFill>
            <a:srgbClr val="000000"/>
          </a:solidFill>
          <a:prstDash val="solid"/>
        </a:ln>
      </c:spPr>
    </c:title>
    <c:autoTitleDeleted val="0"/>
    <c:plotArea>
      <c:layout>
        <c:manualLayout>
          <c:layoutTarget val="inner"/>
          <c:xMode val="edge"/>
          <c:yMode val="edge"/>
          <c:x val="8.9482015215683275E-2"/>
          <c:y val="0.25073818543218057"/>
          <c:w val="0.88854071249257416"/>
          <c:h val="0.59587192302706438"/>
        </c:manualLayout>
      </c:layout>
      <c:barChart>
        <c:barDir val="col"/>
        <c:grouping val="clustered"/>
        <c:varyColors val="0"/>
        <c:ser>
          <c:idx val="0"/>
          <c:order val="0"/>
          <c:tx>
            <c:strRef>
              <c:f>_Hidden17!$B$1:$B$1</c:f>
              <c:strCache>
                <c:ptCount val="1"/>
              </c:strCache>
            </c:strRef>
          </c:tx>
          <c:spPr>
            <a:solidFill>
              <a:srgbClr val="00915A"/>
            </a:solidFill>
            <a:ln w="3175">
              <a:solidFill>
                <a:srgbClr val="008000"/>
              </a:solidFill>
              <a:prstDash val="solid"/>
            </a:ln>
          </c:spPr>
          <c:invertIfNegative val="0"/>
          <c:cat>
            <c:strRef>
              <c:f>_Hidden17!$A$2:$A$14</c:f>
              <c:strCache>
                <c:ptCount val="13"/>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strCache>
            </c:strRef>
          </c:cat>
          <c:val>
            <c:numRef>
              <c:f>_Hidden17!$B$2:$B$14</c:f>
              <c:numCache>
                <c:formatCode>General</c:formatCode>
                <c:ptCount val="13"/>
                <c:pt idx="0">
                  <c:v>1.0450709317057971E-3</c:v>
                </c:pt>
                <c:pt idx="1">
                  <c:v>2.2076786981141686E-2</c:v>
                </c:pt>
                <c:pt idx="2">
                  <c:v>0.22355704545067767</c:v>
                </c:pt>
                <c:pt idx="3">
                  <c:v>0.62765704129267674</c:v>
                </c:pt>
                <c:pt idx="4">
                  <c:v>8.0360643691197164E-2</c:v>
                </c:pt>
                <c:pt idx="5">
                  <c:v>3.5389455560419301E-2</c:v>
                </c:pt>
                <c:pt idx="6">
                  <c:v>6.3708021751023121E-3</c:v>
                </c:pt>
                <c:pt idx="7">
                  <c:v>2.2123297851703535E-3</c:v>
                </c:pt>
                <c:pt idx="8">
                  <c:v>9.9106419429599948E-4</c:v>
                </c:pt>
                <c:pt idx="9">
                  <c:v>2.4717847201905191E-4</c:v>
                </c:pt>
                <c:pt idx="10">
                  <c:v>6.3267902513609043E-5</c:v>
                </c:pt>
                <c:pt idx="11">
                  <c:v>2.829449151448295E-5</c:v>
                </c:pt>
                <c:pt idx="12">
                  <c:v>1.0190715658421636E-6</c:v>
                </c:pt>
              </c:numCache>
            </c:numRef>
          </c:val>
          <c:extLst>
            <c:ext xmlns:c16="http://schemas.microsoft.com/office/drawing/2014/chart" uri="{C3380CC4-5D6E-409C-BE32-E72D297353CC}">
              <c16:uniqueId val="{00000000-12B3-45D8-A7E3-C3B2266405D0}"/>
            </c:ext>
          </c:extLst>
        </c:ser>
        <c:dLbls>
          <c:showLegendKey val="0"/>
          <c:showVal val="0"/>
          <c:showCatName val="0"/>
          <c:showSerName val="0"/>
          <c:showPercent val="0"/>
          <c:showBubbleSize val="0"/>
        </c:dLbls>
        <c:gapWidth val="80"/>
        <c:axId val="1244563768"/>
        <c:axId val="1"/>
      </c:barChart>
      <c:catAx>
        <c:axId val="1244563768"/>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445637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6315813626914236"/>
          <c:y val="4.1474747702035263E-2"/>
        </c:manualLayout>
      </c:layout>
      <c:overlay val="0"/>
      <c:spPr>
        <a:noFill/>
        <a:ln w="3175">
          <a:solidFill>
            <a:srgbClr val="000000"/>
          </a:solidFill>
          <a:prstDash val="solid"/>
        </a:ln>
      </c:spPr>
    </c:title>
    <c:autoTitleDeleted val="0"/>
    <c:plotArea>
      <c:layout>
        <c:manualLayout>
          <c:layoutTarget val="inner"/>
          <c:xMode val="edge"/>
          <c:yMode val="edge"/>
          <c:x val="0.44360942971083994"/>
          <c:y val="0.44700561412193557"/>
          <c:w val="0.11278205840106101"/>
          <c:h val="0.27649831801356839"/>
        </c:manualLayout>
      </c:layout>
      <c:pieChart>
        <c:varyColors val="1"/>
        <c:ser>
          <c:idx val="0"/>
          <c:order val="0"/>
          <c:tx>
            <c:strRef>
              <c:f>_Hidden18!$B$1:$B$1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735B-45F0-A762-1DECAB31A40E}"/>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735B-45F0-A762-1DECAB31A40E}"/>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735B-45F0-A762-1DECAB31A40E}"/>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_Hidden18!$A$2:$A$4</c:f>
              <c:strCache>
                <c:ptCount val="3"/>
                <c:pt idx="0">
                  <c:v>Variable With Cap</c:v>
                </c:pt>
                <c:pt idx="1">
                  <c:v>Variable</c:v>
                </c:pt>
                <c:pt idx="2">
                  <c:v>Fixed</c:v>
                </c:pt>
              </c:strCache>
            </c:strRef>
          </c:cat>
          <c:val>
            <c:numRef>
              <c:f>_Hidden18!$B$2:$B$4</c:f>
              <c:numCache>
                <c:formatCode>General</c:formatCode>
                <c:ptCount val="3"/>
                <c:pt idx="0">
                  <c:v>178018602.90000004</c:v>
                </c:pt>
                <c:pt idx="1">
                  <c:v>3438931.67</c:v>
                </c:pt>
                <c:pt idx="2">
                  <c:v>2735511302.2000146</c:v>
                </c:pt>
              </c:numCache>
            </c:numRef>
          </c:val>
          <c:extLst>
            <c:ext xmlns:c16="http://schemas.microsoft.com/office/drawing/2014/chart" uri="{C3380CC4-5D6E-409C-BE32-E72D297353CC}">
              <c16:uniqueId val="{00000003-735B-45F0-A762-1DECAB31A40E}"/>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20000031002032184"/>
          <c:y val="5.8020477815699661E-2"/>
        </c:manualLayout>
      </c:layout>
      <c:overlay val="0"/>
      <c:spPr>
        <a:noFill/>
        <a:ln w="3175">
          <a:solidFill>
            <a:srgbClr val="000000"/>
          </a:solidFill>
          <a:prstDash val="solid"/>
        </a:ln>
      </c:spPr>
    </c:title>
    <c:autoTitleDeleted val="0"/>
    <c:plotArea>
      <c:layout>
        <c:manualLayout>
          <c:layoutTarget val="inner"/>
          <c:xMode val="edge"/>
          <c:yMode val="edge"/>
          <c:x val="0.10158745905794125"/>
          <c:y val="0.21501706484641639"/>
          <c:w val="0.87619183437474324"/>
          <c:h val="0.49829351535836175"/>
        </c:manualLayout>
      </c:layout>
      <c:barChart>
        <c:barDir val="col"/>
        <c:grouping val="clustered"/>
        <c:varyColors val="0"/>
        <c:ser>
          <c:idx val="0"/>
          <c:order val="0"/>
          <c:tx>
            <c:strRef>
              <c:f>_Hidden19!$B$1:$B$1</c:f>
              <c:strCache>
                <c:ptCount val="1"/>
              </c:strCache>
            </c:strRef>
          </c:tx>
          <c:spPr>
            <a:solidFill>
              <a:srgbClr val="00915A"/>
            </a:solidFill>
            <a:ln w="3175">
              <a:solidFill>
                <a:srgbClr val="008000"/>
              </a:solidFill>
              <a:prstDash val="solid"/>
            </a:ln>
          </c:spPr>
          <c:invertIfNegative val="0"/>
          <c:cat>
            <c:strRef>
              <c:f>_Hidden19!$A$2:$A$17</c:f>
              <c:strCache>
                <c:ptCount val="16"/>
                <c:pt idx="0">
                  <c:v>2021</c:v>
                </c:pt>
                <c:pt idx="1">
                  <c:v>2022</c:v>
                </c:pt>
                <c:pt idx="2">
                  <c:v>2023</c:v>
                </c:pt>
                <c:pt idx="3">
                  <c:v>2024</c:v>
                </c:pt>
                <c:pt idx="4">
                  <c:v>2025</c:v>
                </c:pt>
                <c:pt idx="5">
                  <c:v>2026</c:v>
                </c:pt>
                <c:pt idx="6">
                  <c:v>2027</c:v>
                </c:pt>
                <c:pt idx="7">
                  <c:v>2028</c:v>
                </c:pt>
                <c:pt idx="8">
                  <c:v>2029</c:v>
                </c:pt>
                <c:pt idx="9">
                  <c:v>2030</c:v>
                </c:pt>
                <c:pt idx="10">
                  <c:v>2031</c:v>
                </c:pt>
                <c:pt idx="11">
                  <c:v>2033</c:v>
                </c:pt>
                <c:pt idx="12">
                  <c:v>2034</c:v>
                </c:pt>
                <c:pt idx="13">
                  <c:v>2035</c:v>
                </c:pt>
                <c:pt idx="14">
                  <c:v>2036</c:v>
                </c:pt>
                <c:pt idx="15">
                  <c:v>Fixed To Maturity</c:v>
                </c:pt>
              </c:strCache>
            </c:strRef>
          </c:cat>
          <c:val>
            <c:numRef>
              <c:f>_Hidden19!$B$2:$B$17</c:f>
              <c:numCache>
                <c:formatCode>General</c:formatCode>
                <c:ptCount val="16"/>
                <c:pt idx="0">
                  <c:v>7.6520468640713987E-3</c:v>
                </c:pt>
                <c:pt idx="1">
                  <c:v>1.0865113500867619E-2</c:v>
                </c:pt>
                <c:pt idx="2">
                  <c:v>7.1941930834054238E-3</c:v>
                </c:pt>
                <c:pt idx="3">
                  <c:v>1.0689636758179208E-2</c:v>
                </c:pt>
                <c:pt idx="4">
                  <c:v>4.2205725185711579E-3</c:v>
                </c:pt>
                <c:pt idx="5">
                  <c:v>3.2051989867511728E-3</c:v>
                </c:pt>
                <c:pt idx="6">
                  <c:v>1.2558551205011819E-3</c:v>
                </c:pt>
                <c:pt idx="7">
                  <c:v>1.094690913302946E-3</c:v>
                </c:pt>
                <c:pt idx="8">
                  <c:v>2.1598966470195262E-3</c:v>
                </c:pt>
                <c:pt idx="9">
                  <c:v>5.3431801545258854E-5</c:v>
                </c:pt>
                <c:pt idx="10">
                  <c:v>4.5343093259253851E-5</c:v>
                </c:pt>
                <c:pt idx="11">
                  <c:v>1.4708466288418814E-3</c:v>
                </c:pt>
                <c:pt idx="12">
                  <c:v>7.5273009067567129E-3</c:v>
                </c:pt>
                <c:pt idx="13">
                  <c:v>1.2275496415535818E-3</c:v>
                </c:pt>
                <c:pt idx="14">
                  <c:v>2.3745030843968872E-4</c:v>
                </c:pt>
                <c:pt idx="15">
                  <c:v>0.94110087322693403</c:v>
                </c:pt>
              </c:numCache>
            </c:numRef>
          </c:val>
          <c:extLst>
            <c:ext xmlns:c16="http://schemas.microsoft.com/office/drawing/2014/chart" uri="{C3380CC4-5D6E-409C-BE32-E72D297353CC}">
              <c16:uniqueId val="{00000000-12E0-4854-B752-58A9B9879F90}"/>
            </c:ext>
          </c:extLst>
        </c:ser>
        <c:dLbls>
          <c:showLegendKey val="0"/>
          <c:showVal val="0"/>
          <c:showCatName val="0"/>
          <c:showSerName val="0"/>
          <c:showPercent val="0"/>
          <c:showBubbleSize val="0"/>
        </c:dLbls>
        <c:gapWidth val="80"/>
        <c:axId val="796261440"/>
        <c:axId val="1"/>
      </c:barChart>
      <c:catAx>
        <c:axId val="79626144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79626144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61D5AD44-E8D3-43B5-8DB6-5262EF8D0875}"/>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15</xdr:col>
      <xdr:colOff>0</xdr:colOff>
      <xdr:row>12</xdr:row>
      <xdr:rowOff>0</xdr:rowOff>
    </xdr:to>
    <xdr:graphicFrame macro="">
      <xdr:nvGraphicFramePr>
        <xdr:cNvPr id="1026" name="Chart 2">
          <a:extLst>
            <a:ext uri="{FF2B5EF4-FFF2-40B4-BE49-F238E27FC236}">
              <a16:creationId xmlns:a16="http://schemas.microsoft.com/office/drawing/2014/main" id="{47BB544B-90A3-4842-94DE-BF70EF86E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18</xdr:col>
      <xdr:colOff>0</xdr:colOff>
      <xdr:row>15</xdr:row>
      <xdr:rowOff>0</xdr:rowOff>
    </xdr:to>
    <xdr:graphicFrame macro="">
      <xdr:nvGraphicFramePr>
        <xdr:cNvPr id="1029" name="Chart 5">
          <a:extLst>
            <a:ext uri="{FF2B5EF4-FFF2-40B4-BE49-F238E27FC236}">
              <a16:creationId xmlns:a16="http://schemas.microsoft.com/office/drawing/2014/main" id="{253F3A79-AC66-4C4C-BFA1-92BFF66322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15</xdr:col>
      <xdr:colOff>0</xdr:colOff>
      <xdr:row>18</xdr:row>
      <xdr:rowOff>0</xdr:rowOff>
    </xdr:to>
    <xdr:graphicFrame macro="">
      <xdr:nvGraphicFramePr>
        <xdr:cNvPr id="1030" name="Chart 6">
          <a:extLst>
            <a:ext uri="{FF2B5EF4-FFF2-40B4-BE49-F238E27FC236}">
              <a16:creationId xmlns:a16="http://schemas.microsoft.com/office/drawing/2014/main" id="{EA355EAE-3D40-4290-879C-742A6B5B5E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17</xdr:col>
      <xdr:colOff>0</xdr:colOff>
      <xdr:row>21</xdr:row>
      <xdr:rowOff>0</xdr:rowOff>
    </xdr:to>
    <xdr:graphicFrame macro="">
      <xdr:nvGraphicFramePr>
        <xdr:cNvPr id="1031" name="Chart 7">
          <a:extLst>
            <a:ext uri="{FF2B5EF4-FFF2-40B4-BE49-F238E27FC236}">
              <a16:creationId xmlns:a16="http://schemas.microsoft.com/office/drawing/2014/main" id="{AB31875A-B9EA-4BB2-8ABF-98763C1A2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16</xdr:col>
      <xdr:colOff>0</xdr:colOff>
      <xdr:row>24</xdr:row>
      <xdr:rowOff>0</xdr:rowOff>
    </xdr:to>
    <xdr:graphicFrame macro="">
      <xdr:nvGraphicFramePr>
        <xdr:cNvPr id="1032" name="Chart 8">
          <a:extLst>
            <a:ext uri="{FF2B5EF4-FFF2-40B4-BE49-F238E27FC236}">
              <a16:creationId xmlns:a16="http://schemas.microsoft.com/office/drawing/2014/main" id="{79869F8A-C8E7-487F-AAF8-97401EFDF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17</xdr:col>
      <xdr:colOff>0</xdr:colOff>
      <xdr:row>26</xdr:row>
      <xdr:rowOff>0</xdr:rowOff>
    </xdr:to>
    <xdr:graphicFrame macro="">
      <xdr:nvGraphicFramePr>
        <xdr:cNvPr id="1033" name="Chart 9">
          <a:extLst>
            <a:ext uri="{FF2B5EF4-FFF2-40B4-BE49-F238E27FC236}">
              <a16:creationId xmlns:a16="http://schemas.microsoft.com/office/drawing/2014/main" id="{62DEC538-FDA5-4960-AE29-ABDE5F88A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15</xdr:col>
      <xdr:colOff>0</xdr:colOff>
      <xdr:row>29</xdr:row>
      <xdr:rowOff>0</xdr:rowOff>
    </xdr:to>
    <xdr:graphicFrame macro="">
      <xdr:nvGraphicFramePr>
        <xdr:cNvPr id="1035" name="Chart 11">
          <a:extLst>
            <a:ext uri="{FF2B5EF4-FFF2-40B4-BE49-F238E27FC236}">
              <a16:creationId xmlns:a16="http://schemas.microsoft.com/office/drawing/2014/main" id="{947A092C-0A6C-4EE4-A260-D5C548CB66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13</xdr:col>
      <xdr:colOff>0</xdr:colOff>
      <xdr:row>31</xdr:row>
      <xdr:rowOff>0</xdr:rowOff>
    </xdr:to>
    <xdr:graphicFrame macro="">
      <xdr:nvGraphicFramePr>
        <xdr:cNvPr id="1036" name="Chart 12">
          <a:extLst>
            <a:ext uri="{FF2B5EF4-FFF2-40B4-BE49-F238E27FC236}">
              <a16:creationId xmlns:a16="http://schemas.microsoft.com/office/drawing/2014/main" id="{00A0DA1C-8100-4C15-9DDB-15561A2AB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15</xdr:col>
      <xdr:colOff>0</xdr:colOff>
      <xdr:row>35</xdr:row>
      <xdr:rowOff>0</xdr:rowOff>
    </xdr:to>
    <xdr:graphicFrame macro="">
      <xdr:nvGraphicFramePr>
        <xdr:cNvPr id="1039" name="Chart 15">
          <a:extLst>
            <a:ext uri="{FF2B5EF4-FFF2-40B4-BE49-F238E27FC236}">
              <a16:creationId xmlns:a16="http://schemas.microsoft.com/office/drawing/2014/main" id="{C33441A1-D032-4CF7-95A0-DA9F916EB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18</xdr:col>
      <xdr:colOff>0</xdr:colOff>
      <xdr:row>38</xdr:row>
      <xdr:rowOff>0</xdr:rowOff>
    </xdr:to>
    <xdr:graphicFrame macro="">
      <xdr:nvGraphicFramePr>
        <xdr:cNvPr id="1040" name="Chart 16">
          <a:extLst>
            <a:ext uri="{FF2B5EF4-FFF2-40B4-BE49-F238E27FC236}">
              <a16:creationId xmlns:a16="http://schemas.microsoft.com/office/drawing/2014/main" id="{136B6A53-8B69-432B-B57E-412B3C1880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12</xdr:col>
      <xdr:colOff>0</xdr:colOff>
      <xdr:row>41</xdr:row>
      <xdr:rowOff>0</xdr:rowOff>
    </xdr:to>
    <xdr:graphicFrame macro="">
      <xdr:nvGraphicFramePr>
        <xdr:cNvPr id="1041" name="Chart 17">
          <a:extLst>
            <a:ext uri="{FF2B5EF4-FFF2-40B4-BE49-F238E27FC236}">
              <a16:creationId xmlns:a16="http://schemas.microsoft.com/office/drawing/2014/main" id="{6116CF6E-04BC-4AD7-85F1-14E16BCAC0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13</xdr:col>
      <xdr:colOff>0</xdr:colOff>
      <xdr:row>45</xdr:row>
      <xdr:rowOff>0</xdr:rowOff>
    </xdr:to>
    <xdr:graphicFrame macro="">
      <xdr:nvGraphicFramePr>
        <xdr:cNvPr id="1044" name="Chart 20">
          <a:extLst>
            <a:ext uri="{FF2B5EF4-FFF2-40B4-BE49-F238E27FC236}">
              <a16:creationId xmlns:a16="http://schemas.microsoft.com/office/drawing/2014/main" id="{1D1324FB-7893-4FAB-B004-51EF81D0F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14</xdr:col>
      <xdr:colOff>0</xdr:colOff>
      <xdr:row>48</xdr:row>
      <xdr:rowOff>0</xdr:rowOff>
    </xdr:to>
    <xdr:graphicFrame macro="">
      <xdr:nvGraphicFramePr>
        <xdr:cNvPr id="1045" name="Chart 21">
          <a:extLst>
            <a:ext uri="{FF2B5EF4-FFF2-40B4-BE49-F238E27FC236}">
              <a16:creationId xmlns:a16="http://schemas.microsoft.com/office/drawing/2014/main" id="{6447CA59-063E-4E0A-A2B7-4EDFF099C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16</xdr:col>
      <xdr:colOff>0</xdr:colOff>
      <xdr:row>52</xdr:row>
      <xdr:rowOff>0</xdr:rowOff>
    </xdr:to>
    <xdr:graphicFrame macro="">
      <xdr:nvGraphicFramePr>
        <xdr:cNvPr id="1046" name="Chart 22">
          <a:extLst>
            <a:ext uri="{FF2B5EF4-FFF2-40B4-BE49-F238E27FC236}">
              <a16:creationId xmlns:a16="http://schemas.microsoft.com/office/drawing/2014/main" id="{383C8938-5B63-4C0F-9002-DA0656DE6F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18</xdr:col>
      <xdr:colOff>0</xdr:colOff>
      <xdr:row>56</xdr:row>
      <xdr:rowOff>0</xdr:rowOff>
    </xdr:to>
    <xdr:graphicFrame macro="">
      <xdr:nvGraphicFramePr>
        <xdr:cNvPr id="1047" name="Chart 23">
          <a:extLst>
            <a:ext uri="{FF2B5EF4-FFF2-40B4-BE49-F238E27FC236}">
              <a16:creationId xmlns:a16="http://schemas.microsoft.com/office/drawing/2014/main" id="{81469588-4CA4-4798-A43E-4A85C2BBC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A2EBF81F-4C4E-41D1-A770-5E29C004CA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855C0BB6-66D0-4536-B4F7-B51CAAAB3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50169" TargetMode="External"/><Relationship Id="rId2" Type="http://schemas.openxmlformats.org/officeDocument/2006/relationships/hyperlink" Target="mailto:BD@138090" TargetMode="External"/><Relationship Id="rId1" Type="http://schemas.openxmlformats.org/officeDocument/2006/relationships/hyperlink" Target="mailto:BD@135194" TargetMode="External"/><Relationship Id="rId5" Type="http://schemas.openxmlformats.org/officeDocument/2006/relationships/printerSettings" Target="../printerSettings/printerSettings7.bin"/><Relationship Id="rId4" Type="http://schemas.openxmlformats.org/officeDocument/2006/relationships/hyperlink" Target="mailto:BD@15351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E325E-1D42-4507-B6A5-6874613D4C7D}">
  <sheetPr>
    <tabColor rgb="FFE36E00"/>
  </sheetPr>
  <dimension ref="A1:A174"/>
  <sheetViews>
    <sheetView tabSelected="1" zoomScale="60" zoomScaleNormal="60" workbookViewId="0"/>
  </sheetViews>
  <sheetFormatPr defaultColWidth="9.140625" defaultRowHeight="15" x14ac:dyDescent="0.25"/>
  <cols>
    <col min="1" max="1" width="242" style="171" customWidth="1"/>
    <col min="2" max="16384" width="9.140625" style="171"/>
  </cols>
  <sheetData>
    <row r="1" spans="1:1" ht="31.5" x14ac:dyDescent="0.25">
      <c r="A1" s="170" t="s">
        <v>1540</v>
      </c>
    </row>
    <row r="3" spans="1:1" x14ac:dyDescent="0.25">
      <c r="A3" s="172"/>
    </row>
    <row r="4" spans="1:1" ht="34.5" x14ac:dyDescent="0.25">
      <c r="A4" s="173" t="s">
        <v>1541</v>
      </c>
    </row>
    <row r="5" spans="1:1" ht="34.5" x14ac:dyDescent="0.25">
      <c r="A5" s="173" t="s">
        <v>1542</v>
      </c>
    </row>
    <row r="6" spans="1:1" ht="34.5" x14ac:dyDescent="0.25">
      <c r="A6" s="173" t="s">
        <v>1543</v>
      </c>
    </row>
    <row r="7" spans="1:1" ht="17.25" x14ac:dyDescent="0.25">
      <c r="A7" s="173"/>
    </row>
    <row r="8" spans="1:1" ht="18.75" x14ac:dyDescent="0.25">
      <c r="A8" s="174" t="s">
        <v>1544</v>
      </c>
    </row>
    <row r="9" spans="1:1" ht="34.5" x14ac:dyDescent="0.3">
      <c r="A9" s="175" t="s">
        <v>1545</v>
      </c>
    </row>
    <row r="10" spans="1:1" ht="69" x14ac:dyDescent="0.25">
      <c r="A10" s="176" t="s">
        <v>1546</v>
      </c>
    </row>
    <row r="11" spans="1:1" ht="34.5" x14ac:dyDescent="0.25">
      <c r="A11" s="176" t="s">
        <v>1547</v>
      </c>
    </row>
    <row r="12" spans="1:1" ht="17.25" x14ac:dyDescent="0.25">
      <c r="A12" s="176" t="s">
        <v>1548</v>
      </c>
    </row>
    <row r="13" spans="1:1" ht="17.25" x14ac:dyDescent="0.25">
      <c r="A13" s="176" t="s">
        <v>1549</v>
      </c>
    </row>
    <row r="14" spans="1:1" ht="34.5" x14ac:dyDescent="0.25">
      <c r="A14" s="176" t="s">
        <v>1550</v>
      </c>
    </row>
    <row r="15" spans="1:1" ht="17.25" x14ac:dyDescent="0.25">
      <c r="A15" s="176"/>
    </row>
    <row r="16" spans="1:1" ht="18.75" x14ac:dyDescent="0.25">
      <c r="A16" s="174" t="s">
        <v>1551</v>
      </c>
    </row>
    <row r="17" spans="1:1" ht="17.25" x14ac:dyDescent="0.25">
      <c r="A17" s="177" t="s">
        <v>1552</v>
      </c>
    </row>
    <row r="18" spans="1:1" ht="34.5" x14ac:dyDescent="0.25">
      <c r="A18" s="178" t="s">
        <v>1553</v>
      </c>
    </row>
    <row r="19" spans="1:1" ht="34.5" x14ac:dyDescent="0.25">
      <c r="A19" s="178" t="s">
        <v>1554</v>
      </c>
    </row>
    <row r="20" spans="1:1" ht="51.75" x14ac:dyDescent="0.25">
      <c r="A20" s="178" t="s">
        <v>1555</v>
      </c>
    </row>
    <row r="21" spans="1:1" ht="86.25" x14ac:dyDescent="0.25">
      <c r="A21" s="178" t="s">
        <v>1556</v>
      </c>
    </row>
    <row r="22" spans="1:1" ht="51.75" x14ac:dyDescent="0.25">
      <c r="A22" s="178" t="s">
        <v>1557</v>
      </c>
    </row>
    <row r="23" spans="1:1" ht="34.5" x14ac:dyDescent="0.25">
      <c r="A23" s="178" t="s">
        <v>1558</v>
      </c>
    </row>
    <row r="24" spans="1:1" ht="17.25" x14ac:dyDescent="0.25">
      <c r="A24" s="178" t="s">
        <v>1559</v>
      </c>
    </row>
    <row r="25" spans="1:1" ht="17.25" x14ac:dyDescent="0.25">
      <c r="A25" s="177" t="s">
        <v>1560</v>
      </c>
    </row>
    <row r="26" spans="1:1" ht="51.75" x14ac:dyDescent="0.3">
      <c r="A26" s="179" t="s">
        <v>1561</v>
      </c>
    </row>
    <row r="27" spans="1:1" ht="17.25" x14ac:dyDescent="0.3">
      <c r="A27" s="179" t="s">
        <v>1562</v>
      </c>
    </row>
    <row r="28" spans="1:1" ht="17.25" x14ac:dyDescent="0.25">
      <c r="A28" s="177" t="s">
        <v>1563</v>
      </c>
    </row>
    <row r="29" spans="1:1" ht="34.5" x14ac:dyDescent="0.25">
      <c r="A29" s="178" t="s">
        <v>1564</v>
      </c>
    </row>
    <row r="30" spans="1:1" ht="34.5" x14ac:dyDescent="0.25">
      <c r="A30" s="178" t="s">
        <v>1565</v>
      </c>
    </row>
    <row r="31" spans="1:1" ht="34.5" x14ac:dyDescent="0.25">
      <c r="A31" s="178" t="s">
        <v>1566</v>
      </c>
    </row>
    <row r="32" spans="1:1" ht="34.5" x14ac:dyDescent="0.25">
      <c r="A32" s="178" t="s">
        <v>1567</v>
      </c>
    </row>
    <row r="33" spans="1:1" ht="17.25" x14ac:dyDescent="0.25">
      <c r="A33" s="178"/>
    </row>
    <row r="34" spans="1:1" ht="18.75" x14ac:dyDescent="0.25">
      <c r="A34" s="174" t="s">
        <v>1568</v>
      </c>
    </row>
    <row r="35" spans="1:1" ht="17.25" x14ac:dyDescent="0.25">
      <c r="A35" s="177" t="s">
        <v>1569</v>
      </c>
    </row>
    <row r="36" spans="1:1" ht="34.5" x14ac:dyDescent="0.25">
      <c r="A36" s="178" t="s">
        <v>1570</v>
      </c>
    </row>
    <row r="37" spans="1:1" ht="34.5" x14ac:dyDescent="0.25">
      <c r="A37" s="178" t="s">
        <v>1571</v>
      </c>
    </row>
    <row r="38" spans="1:1" ht="34.5" x14ac:dyDescent="0.25">
      <c r="A38" s="178" t="s">
        <v>1572</v>
      </c>
    </row>
    <row r="39" spans="1:1" ht="17.25" x14ac:dyDescent="0.25">
      <c r="A39" s="178" t="s">
        <v>1573</v>
      </c>
    </row>
    <row r="40" spans="1:1" ht="34.5" x14ac:dyDescent="0.25">
      <c r="A40" s="178" t="s">
        <v>1574</v>
      </c>
    </row>
    <row r="41" spans="1:1" ht="17.25" x14ac:dyDescent="0.25">
      <c r="A41" s="177" t="s">
        <v>1575</v>
      </c>
    </row>
    <row r="42" spans="1:1" ht="17.25" x14ac:dyDescent="0.25">
      <c r="A42" s="178" t="s">
        <v>1576</v>
      </c>
    </row>
    <row r="43" spans="1:1" ht="17.25" x14ac:dyDescent="0.3">
      <c r="A43" s="179" t="s">
        <v>1577</v>
      </c>
    </row>
    <row r="44" spans="1:1" ht="17.25" x14ac:dyDescent="0.25">
      <c r="A44" s="177" t="s">
        <v>1578</v>
      </c>
    </row>
    <row r="45" spans="1:1" ht="34.5" x14ac:dyDescent="0.3">
      <c r="A45" s="179" t="s">
        <v>1579</v>
      </c>
    </row>
    <row r="46" spans="1:1" ht="34.5" x14ac:dyDescent="0.25">
      <c r="A46" s="178" t="s">
        <v>1580</v>
      </c>
    </row>
    <row r="47" spans="1:1" ht="34.5" x14ac:dyDescent="0.25">
      <c r="A47" s="178" t="s">
        <v>1581</v>
      </c>
    </row>
    <row r="48" spans="1:1" ht="17.25" x14ac:dyDescent="0.25">
      <c r="A48" s="178" t="s">
        <v>1582</v>
      </c>
    </row>
    <row r="49" spans="1:1" ht="17.25" x14ac:dyDescent="0.3">
      <c r="A49" s="179" t="s">
        <v>1583</v>
      </c>
    </row>
    <row r="50" spans="1:1" ht="17.25" x14ac:dyDescent="0.25">
      <c r="A50" s="177" t="s">
        <v>1584</v>
      </c>
    </row>
    <row r="51" spans="1:1" ht="34.5" x14ac:dyDescent="0.3">
      <c r="A51" s="179" t="s">
        <v>1585</v>
      </c>
    </row>
    <row r="52" spans="1:1" ht="17.25" x14ac:dyDescent="0.25">
      <c r="A52" s="178" t="s">
        <v>1586</v>
      </c>
    </row>
    <row r="53" spans="1:1" ht="34.5" x14ac:dyDescent="0.3">
      <c r="A53" s="179" t="s">
        <v>1587</v>
      </c>
    </row>
    <row r="54" spans="1:1" ht="17.25" x14ac:dyDescent="0.25">
      <c r="A54" s="177" t="s">
        <v>1588</v>
      </c>
    </row>
    <row r="55" spans="1:1" ht="17.25" x14ac:dyDescent="0.3">
      <c r="A55" s="179" t="s">
        <v>1589</v>
      </c>
    </row>
    <row r="56" spans="1:1" ht="34.5" x14ac:dyDescent="0.25">
      <c r="A56" s="178" t="s">
        <v>1590</v>
      </c>
    </row>
    <row r="57" spans="1:1" ht="17.25" x14ac:dyDescent="0.25">
      <c r="A57" s="178" t="s">
        <v>1591</v>
      </c>
    </row>
    <row r="58" spans="1:1" ht="17.25" x14ac:dyDescent="0.25">
      <c r="A58" s="178" t="s">
        <v>1592</v>
      </c>
    </row>
    <row r="59" spans="1:1" ht="17.25" x14ac:dyDescent="0.25">
      <c r="A59" s="177" t="s">
        <v>1593</v>
      </c>
    </row>
    <row r="60" spans="1:1" ht="34.5" x14ac:dyDescent="0.25">
      <c r="A60" s="178" t="s">
        <v>1594</v>
      </c>
    </row>
    <row r="61" spans="1:1" ht="17.25" x14ac:dyDescent="0.25">
      <c r="A61" s="180"/>
    </row>
    <row r="62" spans="1:1" ht="18.75" x14ac:dyDescent="0.25">
      <c r="A62" s="174" t="s">
        <v>1595</v>
      </c>
    </row>
    <row r="63" spans="1:1" ht="17.25" x14ac:dyDescent="0.25">
      <c r="A63" s="177" t="s">
        <v>1596</v>
      </c>
    </row>
    <row r="64" spans="1:1" ht="34.5" x14ac:dyDescent="0.25">
      <c r="A64" s="178" t="s">
        <v>1597</v>
      </c>
    </row>
    <row r="65" spans="1:1" ht="17.25" x14ac:dyDescent="0.25">
      <c r="A65" s="178" t="s">
        <v>1598</v>
      </c>
    </row>
    <row r="66" spans="1:1" ht="34.5" x14ac:dyDescent="0.25">
      <c r="A66" s="176" t="s">
        <v>1599</v>
      </c>
    </row>
    <row r="67" spans="1:1" ht="34.5" x14ac:dyDescent="0.25">
      <c r="A67" s="176" t="s">
        <v>1600</v>
      </c>
    </row>
    <row r="68" spans="1:1" ht="34.5" x14ac:dyDescent="0.25">
      <c r="A68" s="176" t="s">
        <v>1601</v>
      </c>
    </row>
    <row r="69" spans="1:1" ht="17.25" x14ac:dyDescent="0.25">
      <c r="A69" s="181" t="s">
        <v>1602</v>
      </c>
    </row>
    <row r="70" spans="1:1" ht="51.75" x14ac:dyDescent="0.25">
      <c r="A70" s="176" t="s">
        <v>1603</v>
      </c>
    </row>
    <row r="71" spans="1:1" ht="17.25" x14ac:dyDescent="0.25">
      <c r="A71" s="176" t="s">
        <v>1604</v>
      </c>
    </row>
    <row r="72" spans="1:1" ht="17.25" x14ac:dyDescent="0.25">
      <c r="A72" s="181" t="s">
        <v>1605</v>
      </c>
    </row>
    <row r="73" spans="1:1" ht="17.25" x14ac:dyDescent="0.25">
      <c r="A73" s="176" t="s">
        <v>1606</v>
      </c>
    </row>
    <row r="74" spans="1:1" ht="17.25" x14ac:dyDescent="0.25">
      <c r="A74" s="181" t="s">
        <v>1607</v>
      </c>
    </row>
    <row r="75" spans="1:1" ht="34.5" x14ac:dyDescent="0.25">
      <c r="A75" s="176" t="s">
        <v>1608</v>
      </c>
    </row>
    <row r="76" spans="1:1" ht="17.25" x14ac:dyDescent="0.25">
      <c r="A76" s="176" t="s">
        <v>1609</v>
      </c>
    </row>
    <row r="77" spans="1:1" ht="51.75" x14ac:dyDescent="0.25">
      <c r="A77" s="176" t="s">
        <v>1610</v>
      </c>
    </row>
    <row r="78" spans="1:1" ht="17.25" x14ac:dyDescent="0.25">
      <c r="A78" s="181" t="s">
        <v>1611</v>
      </c>
    </row>
    <row r="79" spans="1:1" ht="17.25" x14ac:dyDescent="0.3">
      <c r="A79" s="175" t="s">
        <v>1612</v>
      </c>
    </row>
    <row r="80" spans="1:1" ht="17.25" x14ac:dyDescent="0.25">
      <c r="A80" s="181" t="s">
        <v>1613</v>
      </c>
    </row>
    <row r="81" spans="1:1" ht="34.5" x14ac:dyDescent="0.25">
      <c r="A81" s="176" t="s">
        <v>1614</v>
      </c>
    </row>
    <row r="82" spans="1:1" ht="34.5" x14ac:dyDescent="0.25">
      <c r="A82" s="176" t="s">
        <v>1615</v>
      </c>
    </row>
    <row r="83" spans="1:1" ht="34.5" x14ac:dyDescent="0.25">
      <c r="A83" s="176" t="s">
        <v>1616</v>
      </c>
    </row>
    <row r="84" spans="1:1" ht="34.5" x14ac:dyDescent="0.25">
      <c r="A84" s="176" t="s">
        <v>1617</v>
      </c>
    </row>
    <row r="85" spans="1:1" ht="34.5" x14ac:dyDescent="0.25">
      <c r="A85" s="176" t="s">
        <v>1618</v>
      </c>
    </row>
    <row r="86" spans="1:1" ht="17.25" x14ac:dyDescent="0.25">
      <c r="A86" s="181" t="s">
        <v>1619</v>
      </c>
    </row>
    <row r="87" spans="1:1" ht="17.25" x14ac:dyDescent="0.25">
      <c r="A87" s="176" t="s">
        <v>1620</v>
      </c>
    </row>
    <row r="88" spans="1:1" ht="34.5" x14ac:dyDescent="0.25">
      <c r="A88" s="176" t="s">
        <v>1621</v>
      </c>
    </row>
    <row r="89" spans="1:1" ht="17.25" x14ac:dyDescent="0.25">
      <c r="A89" s="181" t="s">
        <v>1622</v>
      </c>
    </row>
    <row r="90" spans="1:1" ht="34.5" x14ac:dyDescent="0.25">
      <c r="A90" s="176" t="s">
        <v>1623</v>
      </c>
    </row>
    <row r="91" spans="1:1" ht="17.25" x14ac:dyDescent="0.25">
      <c r="A91" s="181" t="s">
        <v>1624</v>
      </c>
    </row>
    <row r="92" spans="1:1" ht="17.25" x14ac:dyDescent="0.3">
      <c r="A92" s="175" t="s">
        <v>1625</v>
      </c>
    </row>
    <row r="93" spans="1:1" ht="17.25" x14ac:dyDescent="0.25">
      <c r="A93" s="176" t="s">
        <v>1626</v>
      </c>
    </row>
    <row r="94" spans="1:1" ht="17.25" x14ac:dyDescent="0.25">
      <c r="A94" s="176"/>
    </row>
    <row r="95" spans="1:1" ht="18.75" x14ac:dyDescent="0.25">
      <c r="A95" s="174" t="s">
        <v>1627</v>
      </c>
    </row>
    <row r="96" spans="1:1" ht="34.5" x14ac:dyDescent="0.3">
      <c r="A96" s="175" t="s">
        <v>1628</v>
      </c>
    </row>
    <row r="97" spans="1:1" ht="17.25" x14ac:dyDescent="0.3">
      <c r="A97" s="175" t="s">
        <v>1629</v>
      </c>
    </row>
    <row r="98" spans="1:1" ht="17.25" x14ac:dyDescent="0.25">
      <c r="A98" s="181" t="s">
        <v>1630</v>
      </c>
    </row>
    <row r="99" spans="1:1" ht="17.25" x14ac:dyDescent="0.25">
      <c r="A99" s="173" t="s">
        <v>1631</v>
      </c>
    </row>
    <row r="100" spans="1:1" ht="17.25" x14ac:dyDescent="0.25">
      <c r="A100" s="176" t="s">
        <v>1632</v>
      </c>
    </row>
    <row r="101" spans="1:1" ht="17.25" x14ac:dyDescent="0.25">
      <c r="A101" s="176" t="s">
        <v>1633</v>
      </c>
    </row>
    <row r="102" spans="1:1" ht="17.25" x14ac:dyDescent="0.25">
      <c r="A102" s="176" t="s">
        <v>1634</v>
      </c>
    </row>
    <row r="103" spans="1:1" ht="17.25" x14ac:dyDescent="0.25">
      <c r="A103" s="176" t="s">
        <v>1635</v>
      </c>
    </row>
    <row r="104" spans="1:1" ht="34.5" x14ac:dyDescent="0.25">
      <c r="A104" s="176" t="s">
        <v>1636</v>
      </c>
    </row>
    <row r="105" spans="1:1" ht="17.25" x14ac:dyDescent="0.25">
      <c r="A105" s="173" t="s">
        <v>1637</v>
      </c>
    </row>
    <row r="106" spans="1:1" ht="17.25" x14ac:dyDescent="0.25">
      <c r="A106" s="176" t="s">
        <v>1638</v>
      </c>
    </row>
    <row r="107" spans="1:1" ht="17.25" x14ac:dyDescent="0.25">
      <c r="A107" s="176" t="s">
        <v>1639</v>
      </c>
    </row>
    <row r="108" spans="1:1" ht="17.25" x14ac:dyDescent="0.25">
      <c r="A108" s="176" t="s">
        <v>1640</v>
      </c>
    </row>
    <row r="109" spans="1:1" ht="17.25" x14ac:dyDescent="0.25">
      <c r="A109" s="176" t="s">
        <v>1641</v>
      </c>
    </row>
    <row r="110" spans="1:1" ht="17.25" x14ac:dyDescent="0.25">
      <c r="A110" s="176" t="s">
        <v>1642</v>
      </c>
    </row>
    <row r="111" spans="1:1" ht="17.25" x14ac:dyDescent="0.25">
      <c r="A111" s="176" t="s">
        <v>1643</v>
      </c>
    </row>
    <row r="112" spans="1:1" ht="17.25" x14ac:dyDescent="0.25">
      <c r="A112" s="181" t="s">
        <v>1644</v>
      </c>
    </row>
    <row r="113" spans="1:1" ht="17.25" x14ac:dyDescent="0.25">
      <c r="A113" s="176" t="s">
        <v>1645</v>
      </c>
    </row>
    <row r="114" spans="1:1" ht="17.25" x14ac:dyDescent="0.25">
      <c r="A114" s="173" t="s">
        <v>1646</v>
      </c>
    </row>
    <row r="115" spans="1:1" ht="17.25" x14ac:dyDescent="0.25">
      <c r="A115" s="176" t="s">
        <v>1647</v>
      </c>
    </row>
    <row r="116" spans="1:1" ht="17.25" x14ac:dyDescent="0.25">
      <c r="A116" s="176" t="s">
        <v>1648</v>
      </c>
    </row>
    <row r="117" spans="1:1" ht="17.25" x14ac:dyDescent="0.25">
      <c r="A117" s="173" t="s">
        <v>1649</v>
      </c>
    </row>
    <row r="118" spans="1:1" ht="17.25" x14ac:dyDescent="0.25">
      <c r="A118" s="176" t="s">
        <v>1650</v>
      </c>
    </row>
    <row r="119" spans="1:1" ht="17.25" x14ac:dyDescent="0.25">
      <c r="A119" s="176" t="s">
        <v>1651</v>
      </c>
    </row>
    <row r="120" spans="1:1" ht="17.25" x14ac:dyDescent="0.25">
      <c r="A120" s="176" t="s">
        <v>1652</v>
      </c>
    </row>
    <row r="121" spans="1:1" ht="17.25" x14ac:dyDescent="0.25">
      <c r="A121" s="181" t="s">
        <v>1653</v>
      </c>
    </row>
    <row r="122" spans="1:1" ht="17.25" x14ac:dyDescent="0.25">
      <c r="A122" s="173" t="s">
        <v>1654</v>
      </c>
    </row>
    <row r="123" spans="1:1" ht="17.25" x14ac:dyDescent="0.25">
      <c r="A123" s="173" t="s">
        <v>1655</v>
      </c>
    </row>
    <row r="124" spans="1:1" ht="17.25" x14ac:dyDescent="0.25">
      <c r="A124" s="176" t="s">
        <v>1656</v>
      </c>
    </row>
    <row r="125" spans="1:1" ht="17.25" x14ac:dyDescent="0.25">
      <c r="A125" s="176" t="s">
        <v>1657</v>
      </c>
    </row>
    <row r="126" spans="1:1" ht="17.25" x14ac:dyDescent="0.25">
      <c r="A126" s="176" t="s">
        <v>1658</v>
      </c>
    </row>
    <row r="127" spans="1:1" ht="17.25" x14ac:dyDescent="0.25">
      <c r="A127" s="176" t="s">
        <v>1659</v>
      </c>
    </row>
    <row r="128" spans="1:1" ht="17.25" x14ac:dyDescent="0.25">
      <c r="A128" s="176" t="s">
        <v>1660</v>
      </c>
    </row>
    <row r="129" spans="1:1" ht="17.25" x14ac:dyDescent="0.25">
      <c r="A129" s="181" t="s">
        <v>1661</v>
      </c>
    </row>
    <row r="130" spans="1:1" ht="34.5" x14ac:dyDescent="0.25">
      <c r="A130" s="176" t="s">
        <v>1662</v>
      </c>
    </row>
    <row r="131" spans="1:1" ht="69" x14ac:dyDescent="0.25">
      <c r="A131" s="176" t="s">
        <v>1663</v>
      </c>
    </row>
    <row r="132" spans="1:1" ht="34.5" x14ac:dyDescent="0.25">
      <c r="A132" s="176" t="s">
        <v>1664</v>
      </c>
    </row>
    <row r="133" spans="1:1" ht="17.25" x14ac:dyDescent="0.25">
      <c r="A133" s="181" t="s">
        <v>1665</v>
      </c>
    </row>
    <row r="134" spans="1:1" ht="34.5" x14ac:dyDescent="0.25">
      <c r="A134" s="173" t="s">
        <v>1666</v>
      </c>
    </row>
    <row r="135" spans="1:1" ht="17.25" x14ac:dyDescent="0.25">
      <c r="A135" s="173"/>
    </row>
    <row r="136" spans="1:1" ht="18.75" x14ac:dyDescent="0.25">
      <c r="A136" s="174" t="s">
        <v>1667</v>
      </c>
    </row>
    <row r="137" spans="1:1" ht="17.25" x14ac:dyDescent="0.25">
      <c r="A137" s="176" t="s">
        <v>1668</v>
      </c>
    </row>
    <row r="138" spans="1:1" ht="34.5" x14ac:dyDescent="0.25">
      <c r="A138" s="178" t="s">
        <v>1669</v>
      </c>
    </row>
    <row r="139" spans="1:1" ht="34.5" x14ac:dyDescent="0.25">
      <c r="A139" s="178" t="s">
        <v>1670</v>
      </c>
    </row>
    <row r="140" spans="1:1" ht="17.25" x14ac:dyDescent="0.25">
      <c r="A140" s="177" t="s">
        <v>1671</v>
      </c>
    </row>
    <row r="141" spans="1:1" ht="17.25" x14ac:dyDescent="0.25">
      <c r="A141" s="182" t="s">
        <v>1672</v>
      </c>
    </row>
    <row r="142" spans="1:1" ht="34.5" x14ac:dyDescent="0.3">
      <c r="A142" s="179" t="s">
        <v>1673</v>
      </c>
    </row>
    <row r="143" spans="1:1" ht="17.25" x14ac:dyDescent="0.25">
      <c r="A143" s="178" t="s">
        <v>1674</v>
      </c>
    </row>
    <row r="144" spans="1:1" ht="17.25" x14ac:dyDescent="0.25">
      <c r="A144" s="178" t="s">
        <v>1675</v>
      </c>
    </row>
    <row r="145" spans="1:1" ht="17.25" x14ac:dyDescent="0.25">
      <c r="A145" s="182" t="s">
        <v>1676</v>
      </c>
    </row>
    <row r="146" spans="1:1" ht="17.25" x14ac:dyDescent="0.25">
      <c r="A146" s="177" t="s">
        <v>1677</v>
      </c>
    </row>
    <row r="147" spans="1:1" ht="17.25" x14ac:dyDescent="0.25">
      <c r="A147" s="182" t="s">
        <v>1678</v>
      </c>
    </row>
    <row r="148" spans="1:1" ht="17.25" x14ac:dyDescent="0.25">
      <c r="A148" s="178" t="s">
        <v>1679</v>
      </c>
    </row>
    <row r="149" spans="1:1" ht="17.25" x14ac:dyDescent="0.25">
      <c r="A149" s="178" t="s">
        <v>1680</v>
      </c>
    </row>
    <row r="150" spans="1:1" ht="17.25" x14ac:dyDescent="0.25">
      <c r="A150" s="178" t="s">
        <v>1681</v>
      </c>
    </row>
    <row r="151" spans="1:1" ht="34.5" x14ac:dyDescent="0.25">
      <c r="A151" s="182" t="s">
        <v>1682</v>
      </c>
    </row>
    <row r="152" spans="1:1" ht="17.25" x14ac:dyDescent="0.25">
      <c r="A152" s="177" t="s">
        <v>1683</v>
      </c>
    </row>
    <row r="153" spans="1:1" ht="17.25" x14ac:dyDescent="0.25">
      <c r="A153" s="178" t="s">
        <v>1684</v>
      </c>
    </row>
    <row r="154" spans="1:1" ht="17.25" x14ac:dyDescent="0.25">
      <c r="A154" s="178" t="s">
        <v>1685</v>
      </c>
    </row>
    <row r="155" spans="1:1" ht="17.25" x14ac:dyDescent="0.25">
      <c r="A155" s="178" t="s">
        <v>1686</v>
      </c>
    </row>
    <row r="156" spans="1:1" ht="17.25" x14ac:dyDescent="0.25">
      <c r="A156" s="178" t="s">
        <v>1687</v>
      </c>
    </row>
    <row r="157" spans="1:1" ht="34.5" x14ac:dyDescent="0.25">
      <c r="A157" s="178" t="s">
        <v>1688</v>
      </c>
    </row>
    <row r="158" spans="1:1" ht="34.5" x14ac:dyDescent="0.25">
      <c r="A158" s="178" t="s">
        <v>1689</v>
      </c>
    </row>
    <row r="159" spans="1:1" ht="17.25" x14ac:dyDescent="0.25">
      <c r="A159" s="177" t="s">
        <v>1690</v>
      </c>
    </row>
    <row r="160" spans="1:1" ht="34.5" x14ac:dyDescent="0.25">
      <c r="A160" s="178" t="s">
        <v>1691</v>
      </c>
    </row>
    <row r="161" spans="1:1" ht="34.5" x14ac:dyDescent="0.25">
      <c r="A161" s="178" t="s">
        <v>1692</v>
      </c>
    </row>
    <row r="162" spans="1:1" ht="17.25" x14ac:dyDescent="0.25">
      <c r="A162" s="178" t="s">
        <v>1693</v>
      </c>
    </row>
    <row r="163" spans="1:1" ht="17.25" x14ac:dyDescent="0.25">
      <c r="A163" s="177" t="s">
        <v>1694</v>
      </c>
    </row>
    <row r="164" spans="1:1" ht="34.5" x14ac:dyDescent="0.3">
      <c r="A164" s="179" t="s">
        <v>1695</v>
      </c>
    </row>
    <row r="165" spans="1:1" ht="34.5" x14ac:dyDescent="0.25">
      <c r="A165" s="178" t="s">
        <v>1696</v>
      </c>
    </row>
    <row r="166" spans="1:1" ht="17.25" x14ac:dyDescent="0.25">
      <c r="A166" s="177" t="s">
        <v>1697</v>
      </c>
    </row>
    <row r="167" spans="1:1" ht="17.25" x14ac:dyDescent="0.25">
      <c r="A167" s="178" t="s">
        <v>1698</v>
      </c>
    </row>
    <row r="168" spans="1:1" ht="17.25" x14ac:dyDescent="0.25">
      <c r="A168" s="177" t="s">
        <v>1699</v>
      </c>
    </row>
    <row r="169" spans="1:1" ht="17.25" x14ac:dyDescent="0.3">
      <c r="A169" s="179" t="s">
        <v>1700</v>
      </c>
    </row>
    <row r="170" spans="1:1" ht="17.25" x14ac:dyDescent="0.3">
      <c r="A170" s="179"/>
    </row>
    <row r="171" spans="1:1" ht="17.25" x14ac:dyDescent="0.3">
      <c r="A171" s="179"/>
    </row>
    <row r="172" spans="1:1" ht="17.25" x14ac:dyDescent="0.3">
      <c r="A172" s="179"/>
    </row>
    <row r="173" spans="1:1" ht="17.25" x14ac:dyDescent="0.3">
      <c r="A173" s="179"/>
    </row>
    <row r="174" spans="1:1" ht="17.25" x14ac:dyDescent="0.3">
      <c r="A174" s="179"/>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&amp;R&amp;1#&amp;"Calibri"&amp;10&amp;K0000FFClassification : Internal</oddFooter>
  </headerFooter>
  <rowBreaks count="3" manualBreakCount="3">
    <brk id="15"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55"/>
  <sheetViews>
    <sheetView showGridLines="0" topLeftCell="B1" zoomScaleNormal="100" workbookViewId="0"/>
  </sheetViews>
  <sheetFormatPr defaultRowHeight="12.75" x14ac:dyDescent="0.2"/>
  <cols>
    <col min="1" max="1" width="0" hidden="1" customWidth="1"/>
    <col min="2" max="2" width="8" customWidth="1"/>
    <col min="3" max="3" width="12" customWidth="1"/>
    <col min="4" max="4" width="5" customWidth="1"/>
    <col min="5" max="5" width="4" customWidth="1"/>
    <col min="6" max="6" width="6" customWidth="1"/>
    <col min="7" max="7" width="1" customWidth="1"/>
    <col min="8" max="8" width="9" customWidth="1"/>
    <col min="9" max="9" width="8" customWidth="1"/>
    <col min="10" max="10" width="10" customWidth="1"/>
    <col min="11" max="11" width="6" customWidth="1"/>
    <col min="12" max="12" width="1" customWidth="1"/>
    <col min="13" max="13" width="2" customWidth="1"/>
    <col min="14" max="14" width="3" customWidth="1"/>
    <col min="15" max="15" width="4" customWidth="1"/>
    <col min="16" max="16" width="2" customWidth="1"/>
    <col min="17" max="17" width="16" customWidth="1"/>
    <col min="18" max="18" width="1" customWidth="1"/>
  </cols>
  <sheetData>
    <row r="1" spans="2:18" ht="9" customHeight="1" x14ac:dyDescent="0.2">
      <c r="B1" s="1"/>
      <c r="C1" s="1"/>
      <c r="D1" s="1"/>
      <c r="E1" s="1"/>
      <c r="F1" s="1"/>
      <c r="G1" s="1"/>
      <c r="H1" s="1"/>
      <c r="I1" s="1"/>
      <c r="J1" s="1"/>
      <c r="K1" s="1"/>
      <c r="L1" s="1"/>
      <c r="M1" s="1"/>
      <c r="N1" s="1"/>
      <c r="O1" s="1"/>
      <c r="P1" s="1"/>
      <c r="Q1" s="1"/>
      <c r="R1" s="1"/>
    </row>
    <row r="2" spans="2:18" ht="22.5" customHeight="1" x14ac:dyDescent="0.2">
      <c r="B2" s="1"/>
      <c r="C2" s="1"/>
      <c r="D2" s="1"/>
      <c r="E2" s="1"/>
      <c r="F2" s="1"/>
      <c r="G2" s="1"/>
      <c r="H2" s="40" t="s">
        <v>855</v>
      </c>
      <c r="I2" s="41"/>
      <c r="J2" s="41"/>
      <c r="K2" s="41"/>
      <c r="L2" s="41"/>
      <c r="M2" s="41"/>
      <c r="N2" s="41"/>
      <c r="O2" s="41"/>
      <c r="P2" s="41"/>
      <c r="Q2" s="41"/>
      <c r="R2" s="41"/>
    </row>
    <row r="3" spans="2:18" ht="6.4" customHeight="1" x14ac:dyDescent="0.2">
      <c r="B3" s="1"/>
      <c r="C3" s="1"/>
      <c r="D3" s="1"/>
      <c r="E3" s="1"/>
      <c r="F3" s="1"/>
      <c r="G3" s="1"/>
      <c r="H3" s="1"/>
      <c r="I3" s="1"/>
      <c r="J3" s="1"/>
      <c r="K3" s="1"/>
      <c r="L3" s="1"/>
      <c r="M3" s="1"/>
      <c r="N3" s="1"/>
      <c r="O3" s="1"/>
      <c r="P3" s="1"/>
      <c r="Q3" s="1"/>
      <c r="R3" s="1"/>
    </row>
    <row r="4" spans="2:18" ht="33.4" customHeight="1" x14ac:dyDescent="0.2">
      <c r="B4" s="42" t="s">
        <v>989</v>
      </c>
      <c r="C4" s="43"/>
      <c r="D4" s="43"/>
      <c r="E4" s="43"/>
      <c r="F4" s="43"/>
      <c r="G4" s="43"/>
      <c r="H4" s="43"/>
      <c r="I4" s="43"/>
      <c r="J4" s="43"/>
      <c r="K4" s="43"/>
      <c r="L4" s="43"/>
      <c r="M4" s="43"/>
      <c r="N4" s="43"/>
      <c r="O4" s="43"/>
      <c r="P4" s="43"/>
      <c r="Q4" s="43"/>
      <c r="R4" s="43"/>
    </row>
    <row r="5" spans="2:18" ht="6.75" customHeight="1" x14ac:dyDescent="0.2">
      <c r="B5" s="1"/>
      <c r="C5" s="1"/>
      <c r="D5" s="1"/>
      <c r="E5" s="1"/>
      <c r="F5" s="1"/>
      <c r="G5" s="1"/>
      <c r="H5" s="1"/>
      <c r="I5" s="1"/>
      <c r="J5" s="1"/>
      <c r="K5" s="1"/>
      <c r="L5" s="1"/>
      <c r="M5" s="1"/>
      <c r="N5" s="1"/>
      <c r="O5" s="1"/>
      <c r="P5" s="1"/>
      <c r="Q5" s="1"/>
      <c r="R5" s="1"/>
    </row>
    <row r="6" spans="2:18" ht="24" customHeight="1" x14ac:dyDescent="0.2">
      <c r="B6" s="47" t="s">
        <v>990</v>
      </c>
      <c r="C6" s="48"/>
      <c r="D6" s="48"/>
      <c r="E6" s="1"/>
      <c r="F6" s="49">
        <v>44377</v>
      </c>
      <c r="G6" s="34"/>
      <c r="H6" s="34"/>
      <c r="I6" s="1"/>
      <c r="J6" s="1"/>
      <c r="K6" s="1"/>
      <c r="L6" s="1"/>
      <c r="M6" s="1"/>
      <c r="N6" s="1"/>
      <c r="O6" s="1"/>
      <c r="P6" s="1"/>
      <c r="Q6" s="1"/>
      <c r="R6" s="1"/>
    </row>
    <row r="7" spans="2:18" ht="4.5" customHeight="1" x14ac:dyDescent="0.2">
      <c r="B7" s="1"/>
      <c r="C7" s="1"/>
      <c r="D7" s="1"/>
      <c r="E7" s="1"/>
      <c r="F7" s="1"/>
      <c r="G7" s="1"/>
      <c r="H7" s="1"/>
      <c r="I7" s="1"/>
      <c r="J7" s="1"/>
      <c r="K7" s="1"/>
      <c r="L7" s="1"/>
      <c r="M7" s="1"/>
      <c r="N7" s="1"/>
      <c r="O7" s="1"/>
      <c r="P7" s="1"/>
      <c r="Q7" s="1"/>
      <c r="R7" s="1"/>
    </row>
    <row r="8" spans="2:18" ht="18.75" customHeight="1" x14ac:dyDescent="0.2">
      <c r="B8" s="69" t="s">
        <v>991</v>
      </c>
      <c r="C8" s="70"/>
      <c r="D8" s="70"/>
      <c r="E8" s="70"/>
      <c r="F8" s="70"/>
      <c r="G8" s="70"/>
      <c r="H8" s="70"/>
      <c r="I8" s="70"/>
      <c r="J8" s="70"/>
      <c r="K8" s="70"/>
      <c r="L8" s="70"/>
      <c r="M8" s="70"/>
      <c r="N8" s="70"/>
      <c r="O8" s="70"/>
      <c r="P8" s="70"/>
      <c r="Q8" s="70"/>
      <c r="R8" s="71"/>
    </row>
    <row r="9" spans="2:18" ht="11.25" customHeight="1" x14ac:dyDescent="0.2">
      <c r="B9" s="1"/>
      <c r="C9" s="1"/>
      <c r="D9" s="1"/>
      <c r="E9" s="1"/>
      <c r="F9" s="1"/>
      <c r="G9" s="1"/>
      <c r="H9" s="1"/>
      <c r="I9" s="1"/>
      <c r="J9" s="1"/>
      <c r="K9" s="1"/>
      <c r="L9" s="1"/>
      <c r="M9" s="1"/>
      <c r="N9" s="1"/>
      <c r="O9" s="1"/>
      <c r="P9" s="1"/>
      <c r="Q9" s="1"/>
      <c r="R9" s="1"/>
    </row>
    <row r="10" spans="2:18" ht="18" customHeight="1" x14ac:dyDescent="0.2">
      <c r="B10" s="1"/>
      <c r="C10" s="85" t="s">
        <v>992</v>
      </c>
      <c r="D10" s="86"/>
      <c r="E10" s="86"/>
      <c r="F10" s="86"/>
      <c r="G10" s="86"/>
      <c r="H10" s="86"/>
      <c r="I10" s="86"/>
      <c r="J10" s="86"/>
      <c r="K10" s="86"/>
      <c r="L10" s="86"/>
      <c r="M10" s="86"/>
      <c r="N10" s="86"/>
      <c r="O10" s="86"/>
      <c r="P10" s="1"/>
      <c r="Q10" s="1"/>
      <c r="R10" s="1"/>
    </row>
    <row r="11" spans="2:18" ht="9.9499999999999993" customHeight="1" x14ac:dyDescent="0.2">
      <c r="B11" s="1"/>
      <c r="C11" s="1"/>
      <c r="D11" s="1"/>
      <c r="E11" s="1"/>
      <c r="F11" s="1"/>
      <c r="G11" s="1"/>
      <c r="H11" s="1"/>
      <c r="I11" s="1"/>
      <c r="J11" s="1"/>
      <c r="K11" s="1"/>
      <c r="L11" s="1"/>
      <c r="M11" s="1"/>
      <c r="N11" s="1"/>
      <c r="O11" s="1"/>
      <c r="P11" s="1"/>
      <c r="Q11" s="1"/>
      <c r="R11" s="1"/>
    </row>
    <row r="12" spans="2:18" ht="15.2" customHeight="1" x14ac:dyDescent="0.2">
      <c r="B12" s="1"/>
      <c r="C12" s="136" t="s">
        <v>998</v>
      </c>
      <c r="D12" s="137"/>
      <c r="E12" s="137"/>
      <c r="F12" s="137"/>
      <c r="G12" s="137"/>
      <c r="H12" s="137"/>
      <c r="I12" s="137"/>
      <c r="J12" s="137"/>
      <c r="K12" s="137"/>
      <c r="L12" s="137"/>
      <c r="M12" s="137"/>
      <c r="N12" s="137"/>
      <c r="O12" s="137"/>
      <c r="P12" s="138">
        <v>2916968836.7700167</v>
      </c>
      <c r="Q12" s="137"/>
      <c r="R12" s="137"/>
    </row>
    <row r="13" spans="2:18" ht="15.2" customHeight="1" x14ac:dyDescent="0.2">
      <c r="B13" s="1"/>
      <c r="C13" s="139" t="s">
        <v>999</v>
      </c>
      <c r="D13" s="34"/>
      <c r="E13" s="34"/>
      <c r="F13" s="34"/>
      <c r="G13" s="34"/>
      <c r="H13" s="34"/>
      <c r="I13" s="34"/>
      <c r="J13" s="34"/>
      <c r="K13" s="34"/>
      <c r="L13" s="34"/>
      <c r="M13" s="34"/>
      <c r="N13" s="34"/>
      <c r="O13" s="34"/>
      <c r="P13" s="135">
        <v>2916968836.7700167</v>
      </c>
      <c r="Q13" s="34"/>
      <c r="R13" s="1"/>
    </row>
    <row r="14" spans="2:18" ht="15.2" customHeight="1" x14ac:dyDescent="0.2">
      <c r="B14" s="1"/>
      <c r="C14" s="38" t="s">
        <v>1000</v>
      </c>
      <c r="D14" s="34"/>
      <c r="E14" s="34"/>
      <c r="F14" s="34"/>
      <c r="G14" s="34"/>
      <c r="H14" s="34"/>
      <c r="I14" s="34"/>
      <c r="J14" s="34"/>
      <c r="K14" s="34"/>
      <c r="L14" s="34"/>
      <c r="M14" s="34"/>
      <c r="N14" s="34"/>
      <c r="O14" s="34"/>
      <c r="P14" s="34"/>
      <c r="Q14" s="135">
        <v>377619109.22000349</v>
      </c>
      <c r="R14" s="34"/>
    </row>
    <row r="15" spans="2:18" ht="15.2" customHeight="1" x14ac:dyDescent="0.2">
      <c r="B15" s="1"/>
      <c r="C15" s="38" t="s">
        <v>427</v>
      </c>
      <c r="D15" s="34"/>
      <c r="E15" s="34"/>
      <c r="F15" s="34"/>
      <c r="G15" s="34"/>
      <c r="H15" s="34"/>
      <c r="I15" s="34"/>
      <c r="J15" s="34"/>
      <c r="K15" s="34"/>
      <c r="L15" s="34"/>
      <c r="M15" s="34"/>
      <c r="N15" s="34"/>
      <c r="O15" s="34"/>
      <c r="P15" s="34"/>
      <c r="Q15" s="135">
        <v>23897</v>
      </c>
      <c r="R15" s="34"/>
    </row>
    <row r="16" spans="2:18" ht="15.2" customHeight="1" x14ac:dyDescent="0.2">
      <c r="B16" s="1"/>
      <c r="C16" s="38" t="s">
        <v>1001</v>
      </c>
      <c r="D16" s="34"/>
      <c r="E16" s="34"/>
      <c r="F16" s="34"/>
      <c r="G16" s="34"/>
      <c r="H16" s="34"/>
      <c r="I16" s="34"/>
      <c r="J16" s="34"/>
      <c r="K16" s="34"/>
      <c r="L16" s="34"/>
      <c r="M16" s="34"/>
      <c r="N16" s="34"/>
      <c r="O16" s="34"/>
      <c r="P16" s="34"/>
      <c r="Q16" s="135">
        <v>42031</v>
      </c>
      <c r="R16" s="34"/>
    </row>
    <row r="17" spans="2:18" ht="17.850000000000001" customHeight="1" x14ac:dyDescent="0.2">
      <c r="B17" s="1"/>
      <c r="C17" s="33" t="s">
        <v>1002</v>
      </c>
      <c r="D17" s="34"/>
      <c r="E17" s="34"/>
      <c r="F17" s="34"/>
      <c r="G17" s="34"/>
      <c r="H17" s="34"/>
      <c r="I17" s="34"/>
      <c r="J17" s="34"/>
      <c r="K17" s="34"/>
      <c r="L17" s="34"/>
      <c r="M17" s="34"/>
      <c r="N17" s="34"/>
      <c r="O17" s="81">
        <v>122064.22717370353</v>
      </c>
      <c r="P17" s="34"/>
      <c r="Q17" s="34"/>
      <c r="R17" s="34"/>
    </row>
    <row r="18" spans="2:18" ht="17.850000000000001" customHeight="1" x14ac:dyDescent="0.2">
      <c r="B18" s="1"/>
      <c r="C18" s="33" t="s">
        <v>1003</v>
      </c>
      <c r="D18" s="34"/>
      <c r="E18" s="34"/>
      <c r="F18" s="34"/>
      <c r="G18" s="34"/>
      <c r="H18" s="34"/>
      <c r="I18" s="34"/>
      <c r="J18" s="34"/>
      <c r="K18" s="34"/>
      <c r="L18" s="34"/>
      <c r="M18" s="34"/>
      <c r="N18" s="34"/>
      <c r="O18" s="81">
        <v>69400.414854988499</v>
      </c>
      <c r="P18" s="34"/>
      <c r="Q18" s="34"/>
      <c r="R18" s="34"/>
    </row>
    <row r="19" spans="2:18" ht="17.850000000000001" customHeight="1" x14ac:dyDescent="0.2">
      <c r="B19" s="1"/>
      <c r="C19" s="33" t="s">
        <v>1004</v>
      </c>
      <c r="D19" s="34"/>
      <c r="E19" s="34"/>
      <c r="F19" s="34"/>
      <c r="G19" s="34"/>
      <c r="H19" s="34"/>
      <c r="I19" s="34"/>
      <c r="J19" s="34"/>
      <c r="K19" s="84">
        <v>0.48666572415195974</v>
      </c>
      <c r="L19" s="34"/>
      <c r="M19" s="34"/>
      <c r="N19" s="34"/>
      <c r="O19" s="34"/>
      <c r="P19" s="34"/>
      <c r="Q19" s="34"/>
      <c r="R19" s="34"/>
    </row>
    <row r="20" spans="2:18" ht="17.850000000000001" customHeight="1" x14ac:dyDescent="0.2">
      <c r="B20" s="1"/>
      <c r="C20" s="33" t="s">
        <v>1005</v>
      </c>
      <c r="D20" s="34"/>
      <c r="E20" s="34"/>
      <c r="F20" s="34"/>
      <c r="G20" s="34"/>
      <c r="H20" s="34"/>
      <c r="I20" s="34"/>
      <c r="J20" s="132">
        <v>3.8621650020838798</v>
      </c>
      <c r="K20" s="34"/>
      <c r="L20" s="34"/>
      <c r="M20" s="34"/>
      <c r="N20" s="34"/>
      <c r="O20" s="34"/>
      <c r="P20" s="34"/>
      <c r="Q20" s="34"/>
      <c r="R20" s="34"/>
    </row>
    <row r="21" spans="2:18" ht="17.850000000000001" customHeight="1" x14ac:dyDescent="0.2">
      <c r="B21" s="1"/>
      <c r="C21" s="33" t="s">
        <v>1006</v>
      </c>
      <c r="D21" s="34"/>
      <c r="E21" s="34"/>
      <c r="F21" s="34"/>
      <c r="G21" s="34"/>
      <c r="H21" s="34"/>
      <c r="I21" s="34"/>
      <c r="J21" s="34"/>
      <c r="K21" s="34"/>
      <c r="L21" s="134">
        <v>13.734866628088838</v>
      </c>
      <c r="M21" s="34"/>
      <c r="N21" s="34"/>
      <c r="O21" s="34"/>
      <c r="P21" s="34"/>
      <c r="Q21" s="34"/>
      <c r="R21" s="34"/>
    </row>
    <row r="22" spans="2:18" ht="17.850000000000001" customHeight="1" x14ac:dyDescent="0.2">
      <c r="B22" s="1"/>
      <c r="C22" s="33" t="s">
        <v>1007</v>
      </c>
      <c r="D22" s="34"/>
      <c r="E22" s="34"/>
      <c r="F22" s="34"/>
      <c r="G22" s="34"/>
      <c r="H22" s="34"/>
      <c r="I22" s="34"/>
      <c r="J22" s="34"/>
      <c r="K22" s="134">
        <v>17.59695144113584</v>
      </c>
      <c r="L22" s="34"/>
      <c r="M22" s="34"/>
      <c r="N22" s="34"/>
      <c r="O22" s="34"/>
      <c r="P22" s="34"/>
      <c r="Q22" s="34"/>
      <c r="R22" s="1"/>
    </row>
    <row r="23" spans="2:18" ht="16.149999999999999" customHeight="1" x14ac:dyDescent="0.2">
      <c r="B23" s="1"/>
      <c r="C23" s="33" t="s">
        <v>1008</v>
      </c>
      <c r="D23" s="34"/>
      <c r="E23" s="34"/>
      <c r="F23" s="34"/>
      <c r="G23" s="34"/>
      <c r="H23" s="34"/>
      <c r="I23" s="34"/>
      <c r="J23" s="34"/>
      <c r="K23" s="34"/>
      <c r="L23" s="34"/>
      <c r="M23" s="34"/>
      <c r="N23" s="34"/>
      <c r="O23" s="84">
        <v>0.9377924329246754</v>
      </c>
      <c r="P23" s="34"/>
      <c r="Q23" s="34"/>
      <c r="R23" s="34"/>
    </row>
    <row r="24" spans="2:18" ht="4.5" customHeight="1" x14ac:dyDescent="0.2">
      <c r="B24" s="1"/>
      <c r="C24" s="133"/>
      <c r="D24" s="57"/>
      <c r="E24" s="57"/>
      <c r="F24" s="57"/>
      <c r="G24" s="57"/>
      <c r="H24" s="57"/>
      <c r="I24" s="57"/>
      <c r="J24" s="57"/>
      <c r="K24" s="57"/>
      <c r="L24" s="57"/>
      <c r="M24" s="57"/>
      <c r="N24" s="57"/>
      <c r="O24" s="83"/>
      <c r="P24" s="34"/>
      <c r="Q24" s="34"/>
      <c r="R24" s="34"/>
    </row>
    <row r="25" spans="2:18" ht="13.35" customHeight="1" x14ac:dyDescent="0.2">
      <c r="B25" s="1"/>
      <c r="C25" s="33" t="s">
        <v>1009</v>
      </c>
      <c r="D25" s="34"/>
      <c r="E25" s="34"/>
      <c r="F25" s="34"/>
      <c r="G25" s="34"/>
      <c r="H25" s="34"/>
      <c r="I25" s="34"/>
      <c r="J25" s="34"/>
      <c r="K25" s="34"/>
      <c r="L25" s="34"/>
      <c r="M25" s="34"/>
      <c r="N25" s="34"/>
      <c r="O25" s="84">
        <v>6.2207567075324634E-2</v>
      </c>
      <c r="P25" s="34"/>
      <c r="Q25" s="34"/>
      <c r="R25" s="34"/>
    </row>
    <row r="26" spans="2:18" ht="4.5" customHeight="1" x14ac:dyDescent="0.2">
      <c r="B26" s="1"/>
      <c r="C26" s="133"/>
      <c r="D26" s="57"/>
      <c r="E26" s="57"/>
      <c r="F26" s="57"/>
      <c r="G26" s="57"/>
      <c r="H26" s="57"/>
      <c r="I26" s="57"/>
      <c r="J26" s="57"/>
      <c r="K26" s="57"/>
      <c r="L26" s="57"/>
      <c r="M26" s="57"/>
      <c r="N26" s="57"/>
      <c r="O26" s="83"/>
      <c r="P26" s="34"/>
      <c r="Q26" s="34"/>
      <c r="R26" s="34"/>
    </row>
    <row r="27" spans="2:18" ht="15" customHeight="1" x14ac:dyDescent="0.2">
      <c r="B27" s="1"/>
      <c r="C27" s="33" t="s">
        <v>1010</v>
      </c>
      <c r="D27" s="34"/>
      <c r="E27" s="34"/>
      <c r="F27" s="34"/>
      <c r="G27" s="34"/>
      <c r="H27" s="34"/>
      <c r="I27" s="34"/>
      <c r="J27" s="34"/>
      <c r="K27" s="34"/>
      <c r="L27" s="34"/>
      <c r="M27" s="34"/>
      <c r="N27" s="34"/>
      <c r="O27" s="84">
        <v>1.7487582587646908E-2</v>
      </c>
      <c r="P27" s="34"/>
      <c r="Q27" s="34"/>
      <c r="R27" s="34"/>
    </row>
    <row r="28" spans="2:18" ht="17.850000000000001" customHeight="1" x14ac:dyDescent="0.2">
      <c r="B28" s="1"/>
      <c r="C28" s="33" t="s">
        <v>1011</v>
      </c>
      <c r="D28" s="34"/>
      <c r="E28" s="34"/>
      <c r="F28" s="34"/>
      <c r="G28" s="34"/>
      <c r="H28" s="34"/>
      <c r="I28" s="34"/>
      <c r="J28" s="34"/>
      <c r="K28" s="34"/>
      <c r="L28" s="34"/>
      <c r="M28" s="34"/>
      <c r="N28" s="84">
        <v>1.7707729315460195E-2</v>
      </c>
      <c r="O28" s="34"/>
      <c r="P28" s="34"/>
      <c r="Q28" s="34"/>
      <c r="R28" s="34"/>
    </row>
    <row r="29" spans="2:18" ht="17.850000000000001" customHeight="1" x14ac:dyDescent="0.2">
      <c r="B29" s="1"/>
      <c r="C29" s="33" t="s">
        <v>1012</v>
      </c>
      <c r="D29" s="34"/>
      <c r="E29" s="34"/>
      <c r="F29" s="34"/>
      <c r="G29" s="34"/>
      <c r="H29" s="34"/>
      <c r="I29" s="34"/>
      <c r="J29" s="34"/>
      <c r="K29" s="34"/>
      <c r="L29" s="34"/>
      <c r="M29" s="34"/>
      <c r="N29" s="84">
        <v>1.416882338868326E-2</v>
      </c>
      <c r="O29" s="34"/>
      <c r="P29" s="34"/>
      <c r="Q29" s="34"/>
      <c r="R29" s="34"/>
    </row>
    <row r="30" spans="2:18" ht="17.850000000000001" customHeight="1" x14ac:dyDescent="0.2">
      <c r="B30" s="1"/>
      <c r="C30" s="33" t="s">
        <v>1013</v>
      </c>
      <c r="D30" s="34"/>
      <c r="E30" s="34"/>
      <c r="F30" s="34"/>
      <c r="G30" s="34"/>
      <c r="H30" s="34"/>
      <c r="I30" s="34"/>
      <c r="J30" s="34"/>
      <c r="K30" s="34"/>
      <c r="L30" s="34"/>
      <c r="M30" s="34"/>
      <c r="N30" s="34"/>
      <c r="O30" s="132">
        <v>7.1702838252903147</v>
      </c>
      <c r="P30" s="34"/>
      <c r="Q30" s="34"/>
      <c r="R30" s="34"/>
    </row>
    <row r="31" spans="2:18" ht="17.850000000000001" customHeight="1" x14ac:dyDescent="0.2">
      <c r="B31" s="1"/>
      <c r="C31" s="127" t="s">
        <v>1014</v>
      </c>
      <c r="D31" s="128"/>
      <c r="E31" s="128"/>
      <c r="F31" s="128"/>
      <c r="G31" s="128"/>
      <c r="H31" s="128"/>
      <c r="I31" s="128"/>
      <c r="J31" s="128"/>
      <c r="K31" s="128"/>
      <c r="L31" s="128"/>
      <c r="M31" s="128"/>
      <c r="N31" s="128"/>
      <c r="O31" s="129">
        <v>6.7777238255369978</v>
      </c>
      <c r="P31" s="128"/>
      <c r="Q31" s="128"/>
      <c r="R31" s="1"/>
    </row>
    <row r="32" spans="2:18" ht="15.2" customHeight="1" x14ac:dyDescent="0.2">
      <c r="B32" s="1"/>
      <c r="C32" s="1"/>
      <c r="D32" s="1"/>
      <c r="E32" s="1"/>
      <c r="F32" s="1"/>
      <c r="G32" s="1"/>
      <c r="H32" s="1"/>
      <c r="I32" s="1"/>
      <c r="J32" s="1"/>
      <c r="K32" s="1"/>
      <c r="L32" s="1"/>
      <c r="M32" s="1"/>
      <c r="N32" s="1"/>
      <c r="O32" s="1"/>
      <c r="P32" s="1"/>
      <c r="Q32" s="1"/>
      <c r="R32" s="1"/>
    </row>
    <row r="33" spans="2:18" ht="18.75" customHeight="1" x14ac:dyDescent="0.2">
      <c r="B33" s="69" t="s">
        <v>993</v>
      </c>
      <c r="C33" s="70"/>
      <c r="D33" s="70"/>
      <c r="E33" s="70"/>
      <c r="F33" s="70"/>
      <c r="G33" s="70"/>
      <c r="H33" s="70"/>
      <c r="I33" s="70"/>
      <c r="J33" s="70"/>
      <c r="K33" s="70"/>
      <c r="L33" s="70"/>
      <c r="M33" s="70"/>
      <c r="N33" s="70"/>
      <c r="O33" s="70"/>
      <c r="P33" s="70"/>
      <c r="Q33" s="71"/>
      <c r="R33" s="1"/>
    </row>
    <row r="34" spans="2:18" ht="8.1" customHeight="1" x14ac:dyDescent="0.2">
      <c r="B34" s="1"/>
      <c r="C34" s="1"/>
      <c r="D34" s="1"/>
      <c r="E34" s="1"/>
      <c r="F34" s="1"/>
      <c r="G34" s="1"/>
      <c r="H34" s="1"/>
      <c r="I34" s="1"/>
      <c r="J34" s="1"/>
      <c r="K34" s="1"/>
      <c r="L34" s="1"/>
      <c r="M34" s="1"/>
      <c r="N34" s="1"/>
      <c r="O34" s="1"/>
      <c r="P34" s="1"/>
      <c r="Q34" s="1"/>
      <c r="R34" s="1"/>
    </row>
    <row r="35" spans="2:18" ht="15" customHeight="1" x14ac:dyDescent="0.2">
      <c r="B35" s="1"/>
      <c r="C35" s="60" t="s">
        <v>994</v>
      </c>
      <c r="D35" s="61"/>
      <c r="E35" s="61"/>
      <c r="F35" s="61"/>
      <c r="G35" s="61"/>
      <c r="H35" s="61"/>
      <c r="I35" s="61"/>
      <c r="J35" s="61"/>
      <c r="K35" s="61"/>
      <c r="L35" s="61"/>
      <c r="M35" s="61"/>
      <c r="N35" s="61"/>
      <c r="O35" s="61"/>
      <c r="P35" s="67">
        <v>138330360.91</v>
      </c>
      <c r="Q35" s="61"/>
      <c r="R35" s="1"/>
    </row>
    <row r="36" spans="2:18" ht="7.7" customHeight="1" x14ac:dyDescent="0.2">
      <c r="B36" s="1"/>
      <c r="C36" s="1"/>
      <c r="D36" s="1"/>
      <c r="E36" s="1"/>
      <c r="F36" s="1"/>
      <c r="G36" s="1"/>
      <c r="H36" s="1"/>
      <c r="I36" s="1"/>
      <c r="J36" s="1"/>
      <c r="K36" s="1"/>
      <c r="L36" s="1"/>
      <c r="M36" s="1"/>
      <c r="N36" s="1"/>
      <c r="O36" s="1"/>
      <c r="P36" s="1"/>
      <c r="Q36" s="1"/>
      <c r="R36" s="1"/>
    </row>
    <row r="37" spans="2:18" ht="18.75" customHeight="1" x14ac:dyDescent="0.2">
      <c r="B37" s="69" t="s">
        <v>995</v>
      </c>
      <c r="C37" s="70"/>
      <c r="D37" s="70"/>
      <c r="E37" s="70"/>
      <c r="F37" s="70"/>
      <c r="G37" s="70"/>
      <c r="H37" s="70"/>
      <c r="I37" s="70"/>
      <c r="J37" s="70"/>
      <c r="K37" s="70"/>
      <c r="L37" s="70"/>
      <c r="M37" s="70"/>
      <c r="N37" s="70"/>
      <c r="O37" s="70"/>
      <c r="P37" s="70"/>
      <c r="Q37" s="71"/>
      <c r="R37" s="1"/>
    </row>
    <row r="38" spans="2:18" ht="11.25" customHeight="1" x14ac:dyDescent="0.2">
      <c r="B38" s="1"/>
      <c r="C38" s="1"/>
      <c r="D38" s="1"/>
      <c r="E38" s="1"/>
      <c r="F38" s="1"/>
      <c r="G38" s="1"/>
      <c r="H38" s="1"/>
      <c r="I38" s="1"/>
      <c r="J38" s="1"/>
      <c r="K38" s="1"/>
      <c r="L38" s="1"/>
      <c r="M38" s="1"/>
      <c r="N38" s="1"/>
      <c r="O38" s="1"/>
      <c r="P38" s="1"/>
      <c r="Q38" s="1"/>
      <c r="R38" s="1"/>
    </row>
    <row r="39" spans="2:18" ht="13.35" customHeight="1" x14ac:dyDescent="0.2">
      <c r="B39" s="117"/>
      <c r="C39" s="118"/>
      <c r="D39" s="130" t="s">
        <v>1015</v>
      </c>
      <c r="E39" s="131"/>
      <c r="F39" s="131"/>
      <c r="G39" s="131"/>
      <c r="H39" s="130" t="s">
        <v>1015</v>
      </c>
      <c r="I39" s="131"/>
      <c r="J39" s="130" t="s">
        <v>1015</v>
      </c>
      <c r="K39" s="131"/>
      <c r="L39" s="131"/>
      <c r="M39" s="1"/>
      <c r="N39" s="1"/>
      <c r="O39" s="1"/>
      <c r="P39" s="1"/>
      <c r="Q39" s="1"/>
      <c r="R39" s="1"/>
    </row>
    <row r="40" spans="2:18" ht="10.35" customHeight="1" x14ac:dyDescent="0.2">
      <c r="B40" s="123" t="s">
        <v>885</v>
      </c>
      <c r="C40" s="124"/>
      <c r="D40" s="125" t="s">
        <v>1016</v>
      </c>
      <c r="E40" s="126"/>
      <c r="F40" s="126"/>
      <c r="G40" s="126"/>
      <c r="H40" s="125" t="s">
        <v>1017</v>
      </c>
      <c r="I40" s="126"/>
      <c r="J40" s="125" t="s">
        <v>1018</v>
      </c>
      <c r="K40" s="126"/>
      <c r="L40" s="126"/>
      <c r="M40" s="1"/>
      <c r="N40" s="1"/>
      <c r="O40" s="1"/>
      <c r="P40" s="1"/>
      <c r="Q40" s="1"/>
      <c r="R40" s="1"/>
    </row>
    <row r="41" spans="2:18" ht="13.9" customHeight="1" x14ac:dyDescent="0.2">
      <c r="B41" s="117" t="s">
        <v>1019</v>
      </c>
      <c r="C41" s="118"/>
      <c r="D41" s="56" t="s">
        <v>1020</v>
      </c>
      <c r="E41" s="57"/>
      <c r="F41" s="57"/>
      <c r="G41" s="57"/>
      <c r="H41" s="56" t="s">
        <v>1020</v>
      </c>
      <c r="I41" s="57"/>
      <c r="J41" s="56" t="s">
        <v>1020</v>
      </c>
      <c r="K41" s="57"/>
      <c r="L41" s="57"/>
      <c r="M41" s="1"/>
      <c r="N41" s="1"/>
      <c r="O41" s="1"/>
      <c r="P41" s="1"/>
      <c r="Q41" s="1"/>
      <c r="R41" s="1"/>
    </row>
    <row r="42" spans="2:18" ht="12.4" customHeight="1" x14ac:dyDescent="0.2">
      <c r="B42" s="120" t="s">
        <v>1021</v>
      </c>
      <c r="C42" s="118"/>
      <c r="D42" s="121" t="s">
        <v>1022</v>
      </c>
      <c r="E42" s="122"/>
      <c r="F42" s="122"/>
      <c r="G42" s="122"/>
      <c r="H42" s="121" t="s">
        <v>1023</v>
      </c>
      <c r="I42" s="122"/>
      <c r="J42" s="121" t="s">
        <v>1024</v>
      </c>
      <c r="K42" s="122"/>
      <c r="L42" s="122"/>
      <c r="M42" s="1"/>
      <c r="N42" s="1"/>
      <c r="O42" s="1"/>
      <c r="P42" s="1"/>
      <c r="Q42" s="1"/>
      <c r="R42" s="1"/>
    </row>
    <row r="43" spans="2:18" ht="12.4" customHeight="1" x14ac:dyDescent="0.2">
      <c r="B43" s="117" t="s">
        <v>889</v>
      </c>
      <c r="C43" s="118"/>
      <c r="D43" s="56" t="s">
        <v>1</v>
      </c>
      <c r="E43" s="57"/>
      <c r="F43" s="57"/>
      <c r="G43" s="57"/>
      <c r="H43" s="56" t="s">
        <v>1</v>
      </c>
      <c r="I43" s="57"/>
      <c r="J43" s="56" t="s">
        <v>1</v>
      </c>
      <c r="K43" s="57"/>
      <c r="L43" s="57"/>
      <c r="M43" s="1"/>
      <c r="N43" s="1"/>
      <c r="O43" s="1"/>
      <c r="P43" s="1"/>
      <c r="Q43" s="1"/>
      <c r="R43" s="1"/>
    </row>
    <row r="44" spans="2:18" ht="11.45" customHeight="1" x14ac:dyDescent="0.2">
      <c r="B44" s="120" t="s">
        <v>1025</v>
      </c>
      <c r="C44" s="118"/>
      <c r="D44" s="58">
        <v>5000000</v>
      </c>
      <c r="E44" s="57"/>
      <c r="F44" s="57"/>
      <c r="G44" s="57"/>
      <c r="H44" s="58">
        <v>2000000</v>
      </c>
      <c r="I44" s="57"/>
      <c r="J44" s="58">
        <v>6000000</v>
      </c>
      <c r="K44" s="57"/>
      <c r="L44" s="57"/>
      <c r="M44" s="1"/>
      <c r="N44" s="1"/>
      <c r="O44" s="1"/>
      <c r="P44" s="1"/>
      <c r="Q44" s="1"/>
      <c r="R44" s="1"/>
    </row>
    <row r="45" spans="2:18" ht="12.4" customHeight="1" x14ac:dyDescent="0.2">
      <c r="B45" s="120" t="s">
        <v>887</v>
      </c>
      <c r="C45" s="118"/>
      <c r="D45" s="59">
        <v>42648</v>
      </c>
      <c r="E45" s="57"/>
      <c r="F45" s="57"/>
      <c r="G45" s="57"/>
      <c r="H45" s="59">
        <v>43385</v>
      </c>
      <c r="I45" s="57"/>
      <c r="J45" s="59">
        <v>43180</v>
      </c>
      <c r="K45" s="57"/>
      <c r="L45" s="57"/>
      <c r="M45" s="1"/>
      <c r="N45" s="1"/>
      <c r="O45" s="1"/>
      <c r="P45" s="1"/>
      <c r="Q45" s="1"/>
      <c r="R45" s="1"/>
    </row>
    <row r="46" spans="2:18" ht="11.25" customHeight="1" x14ac:dyDescent="0.2">
      <c r="B46" s="120" t="s">
        <v>888</v>
      </c>
      <c r="C46" s="118"/>
      <c r="D46" s="59">
        <v>44648</v>
      </c>
      <c r="E46" s="57"/>
      <c r="F46" s="57"/>
      <c r="G46" s="57"/>
      <c r="H46" s="59">
        <v>46195</v>
      </c>
      <c r="I46" s="57"/>
      <c r="J46" s="59">
        <v>46926</v>
      </c>
      <c r="K46" s="57"/>
      <c r="L46" s="57"/>
      <c r="M46" s="1"/>
      <c r="N46" s="1"/>
      <c r="O46" s="1"/>
      <c r="P46" s="1"/>
      <c r="Q46" s="1"/>
      <c r="R46" s="1"/>
    </row>
    <row r="47" spans="2:18" ht="10.9" customHeight="1" x14ac:dyDescent="0.2">
      <c r="B47" s="120" t="s">
        <v>890</v>
      </c>
      <c r="C47" s="118"/>
      <c r="D47" s="56" t="s">
        <v>1026</v>
      </c>
      <c r="E47" s="57"/>
      <c r="F47" s="57"/>
      <c r="G47" s="57"/>
      <c r="H47" s="56" t="s">
        <v>1026</v>
      </c>
      <c r="I47" s="57"/>
      <c r="J47" s="56" t="s">
        <v>1026</v>
      </c>
      <c r="K47" s="57"/>
      <c r="L47" s="57"/>
      <c r="M47" s="1"/>
      <c r="N47" s="1"/>
      <c r="O47" s="1"/>
      <c r="P47" s="1"/>
      <c r="Q47" s="1"/>
      <c r="R47" s="1"/>
    </row>
    <row r="48" spans="2:18" ht="12.4" customHeight="1" x14ac:dyDescent="0.2">
      <c r="B48" s="117" t="s">
        <v>891</v>
      </c>
      <c r="C48" s="118"/>
      <c r="D48" s="119">
        <v>0.04</v>
      </c>
      <c r="E48" s="57"/>
      <c r="F48" s="57"/>
      <c r="G48" s="57"/>
      <c r="H48" s="119">
        <v>0.01</v>
      </c>
      <c r="I48" s="57"/>
      <c r="J48" s="119">
        <v>8.0000000000000002E-3</v>
      </c>
      <c r="K48" s="57"/>
      <c r="L48" s="57"/>
      <c r="M48" s="1"/>
      <c r="N48" s="1"/>
      <c r="O48" s="1"/>
      <c r="P48" s="1"/>
      <c r="Q48" s="1"/>
      <c r="R48" s="1"/>
    </row>
    <row r="49" spans="2:18" ht="12.2" customHeight="1" x14ac:dyDescent="0.2">
      <c r="B49" s="117" t="s">
        <v>1027</v>
      </c>
      <c r="C49" s="118"/>
      <c r="D49" s="56" t="s">
        <v>1028</v>
      </c>
      <c r="E49" s="57"/>
      <c r="F49" s="57"/>
      <c r="G49" s="57"/>
      <c r="H49" s="56" t="s">
        <v>1028</v>
      </c>
      <c r="I49" s="57"/>
      <c r="J49" s="56" t="s">
        <v>1028</v>
      </c>
      <c r="K49" s="57"/>
      <c r="L49" s="57"/>
      <c r="M49" s="1"/>
      <c r="N49" s="1"/>
      <c r="O49" s="1"/>
      <c r="P49" s="1"/>
      <c r="Q49" s="1"/>
      <c r="R49" s="1"/>
    </row>
    <row r="50" spans="2:18" ht="10.5" customHeight="1" x14ac:dyDescent="0.2">
      <c r="B50" s="117" t="s">
        <v>1029</v>
      </c>
      <c r="C50" s="118"/>
      <c r="D50" s="56" t="s">
        <v>1030</v>
      </c>
      <c r="E50" s="57"/>
      <c r="F50" s="57"/>
      <c r="G50" s="57"/>
      <c r="H50" s="56" t="s">
        <v>1030</v>
      </c>
      <c r="I50" s="57"/>
      <c r="J50" s="56" t="s">
        <v>1030</v>
      </c>
      <c r="K50" s="57"/>
      <c r="L50" s="57"/>
      <c r="M50" s="1"/>
      <c r="N50" s="1"/>
      <c r="O50" s="1"/>
      <c r="P50" s="1"/>
      <c r="Q50" s="1"/>
      <c r="R50" s="1"/>
    </row>
    <row r="51" spans="2:18" ht="14.65" customHeight="1" x14ac:dyDescent="0.2">
      <c r="B51" s="117" t="s">
        <v>1031</v>
      </c>
      <c r="C51" s="118"/>
      <c r="D51" s="56" t="s">
        <v>1032</v>
      </c>
      <c r="E51" s="57"/>
      <c r="F51" s="57"/>
      <c r="G51" s="57"/>
      <c r="H51" s="56" t="s">
        <v>1032</v>
      </c>
      <c r="I51" s="57"/>
      <c r="J51" s="56" t="s">
        <v>1032</v>
      </c>
      <c r="K51" s="57"/>
      <c r="L51" s="57"/>
      <c r="M51" s="1"/>
      <c r="N51" s="1"/>
      <c r="O51" s="1"/>
      <c r="P51" s="1"/>
      <c r="Q51" s="1"/>
      <c r="R51" s="1"/>
    </row>
    <row r="52" spans="2:18" ht="18" customHeight="1" x14ac:dyDescent="0.2">
      <c r="B52" s="1"/>
      <c r="C52" s="1"/>
      <c r="D52" s="1"/>
      <c r="E52" s="1"/>
      <c r="F52" s="1"/>
      <c r="G52" s="1"/>
      <c r="H52" s="1"/>
      <c r="I52" s="1"/>
      <c r="J52" s="1"/>
      <c r="K52" s="1"/>
      <c r="L52" s="1"/>
      <c r="M52" s="1"/>
      <c r="N52" s="1"/>
      <c r="O52" s="1"/>
      <c r="P52" s="1"/>
      <c r="Q52" s="1"/>
      <c r="R52" s="1"/>
    </row>
    <row r="53" spans="2:18" ht="18.75" customHeight="1" x14ac:dyDescent="0.2">
      <c r="B53" s="69" t="s">
        <v>996</v>
      </c>
      <c r="C53" s="70"/>
      <c r="D53" s="70"/>
      <c r="E53" s="70"/>
      <c r="F53" s="70"/>
      <c r="G53" s="70"/>
      <c r="H53" s="70"/>
      <c r="I53" s="70"/>
      <c r="J53" s="70"/>
      <c r="K53" s="70"/>
      <c r="L53" s="70"/>
      <c r="M53" s="70"/>
      <c r="N53" s="70"/>
      <c r="O53" s="70"/>
      <c r="P53" s="70"/>
      <c r="Q53" s="71"/>
      <c r="R53" s="1"/>
    </row>
    <row r="54" spans="2:18" ht="5.85" customHeight="1" x14ac:dyDescent="0.2">
      <c r="B54" s="1"/>
      <c r="C54" s="1"/>
      <c r="D54" s="1"/>
      <c r="E54" s="1"/>
      <c r="F54" s="1"/>
      <c r="G54" s="1"/>
      <c r="H54" s="1"/>
      <c r="I54" s="1"/>
      <c r="J54" s="1"/>
      <c r="K54" s="1"/>
      <c r="L54" s="1"/>
      <c r="M54" s="1"/>
      <c r="N54" s="1"/>
      <c r="O54" s="1"/>
      <c r="P54" s="1"/>
      <c r="Q54" s="1"/>
      <c r="R54" s="1"/>
    </row>
    <row r="55" spans="2:18" ht="18.75" customHeight="1" x14ac:dyDescent="0.2">
      <c r="B55" s="60" t="s">
        <v>997</v>
      </c>
      <c r="C55" s="61"/>
    </row>
  </sheetData>
  <mergeCells count="104">
    <mergeCell ref="B53:Q53"/>
    <mergeCell ref="B55:C55"/>
    <mergeCell ref="F6:H6"/>
    <mergeCell ref="C12:O12"/>
    <mergeCell ref="P12:R12"/>
    <mergeCell ref="C13:O13"/>
    <mergeCell ref="P13:Q13"/>
    <mergeCell ref="H2:R2"/>
    <mergeCell ref="B4:R4"/>
    <mergeCell ref="B6:D6"/>
    <mergeCell ref="B8:R8"/>
    <mergeCell ref="C10:O10"/>
    <mergeCell ref="B33:Q33"/>
    <mergeCell ref="C14:P14"/>
    <mergeCell ref="Q14:R14"/>
    <mergeCell ref="C15:P15"/>
    <mergeCell ref="Q15:R15"/>
    <mergeCell ref="C19:J19"/>
    <mergeCell ref="K19:R19"/>
    <mergeCell ref="C20:I20"/>
    <mergeCell ref="J20:R20"/>
    <mergeCell ref="C21:K21"/>
    <mergeCell ref="L21:R21"/>
    <mergeCell ref="C16:P16"/>
    <mergeCell ref="Q16:R16"/>
    <mergeCell ref="C17:N17"/>
    <mergeCell ref="O17:R17"/>
    <mergeCell ref="C18:N18"/>
    <mergeCell ref="O18:R18"/>
    <mergeCell ref="C25:N25"/>
    <mergeCell ref="O25:R25"/>
    <mergeCell ref="C26:N26"/>
    <mergeCell ref="O26:R26"/>
    <mergeCell ref="C27:N27"/>
    <mergeCell ref="O27:R27"/>
    <mergeCell ref="C22:J22"/>
    <mergeCell ref="K22:Q22"/>
    <mergeCell ref="C23:N23"/>
    <mergeCell ref="O23:R23"/>
    <mergeCell ref="C24:N24"/>
    <mergeCell ref="O24:R24"/>
    <mergeCell ref="C31:N31"/>
    <mergeCell ref="O31:Q31"/>
    <mergeCell ref="B39:C39"/>
    <mergeCell ref="D39:G39"/>
    <mergeCell ref="H39:I39"/>
    <mergeCell ref="J39:L39"/>
    <mergeCell ref="C28:M28"/>
    <mergeCell ref="N28:R28"/>
    <mergeCell ref="C29:M29"/>
    <mergeCell ref="N29:R29"/>
    <mergeCell ref="C30:N30"/>
    <mergeCell ref="O30:R30"/>
    <mergeCell ref="P35:Q35"/>
    <mergeCell ref="C35:O35"/>
    <mergeCell ref="B37:Q37"/>
    <mergeCell ref="B42:C42"/>
    <mergeCell ref="D42:G42"/>
    <mergeCell ref="H42:I42"/>
    <mergeCell ref="J42:L42"/>
    <mergeCell ref="B43:C43"/>
    <mergeCell ref="D43:G43"/>
    <mergeCell ref="H43:I43"/>
    <mergeCell ref="J43:L43"/>
    <mergeCell ref="B40:C40"/>
    <mergeCell ref="D40:G40"/>
    <mergeCell ref="H40:I40"/>
    <mergeCell ref="J40:L40"/>
    <mergeCell ref="B41:C41"/>
    <mergeCell ref="D41:G41"/>
    <mergeCell ref="H41:I41"/>
    <mergeCell ref="J41:L41"/>
    <mergeCell ref="B46:C46"/>
    <mergeCell ref="D46:G46"/>
    <mergeCell ref="H46:I46"/>
    <mergeCell ref="J46:L46"/>
    <mergeCell ref="B47:C47"/>
    <mergeCell ref="D47:G47"/>
    <mergeCell ref="H47:I47"/>
    <mergeCell ref="J47:L47"/>
    <mergeCell ref="B44:C44"/>
    <mergeCell ref="D44:G44"/>
    <mergeCell ref="H44:I44"/>
    <mergeCell ref="J44:L44"/>
    <mergeCell ref="B45:C45"/>
    <mergeCell ref="D45:G45"/>
    <mergeCell ref="H45:I45"/>
    <mergeCell ref="J45:L45"/>
    <mergeCell ref="B50:C50"/>
    <mergeCell ref="D50:G50"/>
    <mergeCell ref="H50:I50"/>
    <mergeCell ref="J50:L50"/>
    <mergeCell ref="B51:C51"/>
    <mergeCell ref="D51:G51"/>
    <mergeCell ref="H51:I51"/>
    <mergeCell ref="J51:L51"/>
    <mergeCell ref="B48:C48"/>
    <mergeCell ref="D48:G48"/>
    <mergeCell ref="H48:I48"/>
    <mergeCell ref="J48:L48"/>
    <mergeCell ref="B49:C49"/>
    <mergeCell ref="D49:G49"/>
    <mergeCell ref="H49:I49"/>
    <mergeCell ref="J49:L49"/>
  </mergeCells>
  <pageMargins left="0.44352941176470595" right="0.2905882352941177" top="0.44352941176470595" bottom="0.44352941176470595" header="0.50980392156862753" footer="0.50980392156862753"/>
  <pageSetup paperSize="9"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J296"/>
  <sheetViews>
    <sheetView showGridLines="0" topLeftCell="B1" zoomScaleNormal="100" workbookViewId="0">
      <selection activeCell="B3" sqref="B3"/>
    </sheetView>
  </sheetViews>
  <sheetFormatPr defaultRowHeight="12.75" x14ac:dyDescent="0.2"/>
  <cols>
    <col min="1" max="1" width="0" hidden="1" customWidth="1"/>
    <col min="2" max="2" width="14" customWidth="1"/>
    <col min="3" max="9" width="1" customWidth="1"/>
    <col min="10" max="10" width="3" customWidth="1"/>
    <col min="11" max="11" width="4" customWidth="1"/>
    <col min="12" max="12" width="7" customWidth="1"/>
    <col min="13" max="19" width="1" customWidth="1"/>
    <col min="20" max="20" width="2" customWidth="1"/>
    <col min="21" max="21" width="9" customWidth="1"/>
    <col min="22" max="26" width="1" customWidth="1"/>
    <col min="27" max="27" width="2" customWidth="1"/>
    <col min="28" max="28" width="17" customWidth="1"/>
    <col min="29" max="31" width="1" customWidth="1"/>
    <col min="32" max="33" width="2" customWidth="1"/>
    <col min="34" max="34" width="10" customWidth="1"/>
    <col min="35" max="36" width="1" customWidth="1"/>
  </cols>
  <sheetData>
    <row r="1" spans="2:36" ht="0.75" customHeight="1" x14ac:dyDescent="0.2"/>
    <row r="2" spans="2:36" ht="8.25" customHeight="1"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2:36" ht="22.5" customHeight="1" x14ac:dyDescent="0.2">
      <c r="B3" s="1"/>
      <c r="C3" s="1"/>
      <c r="D3" s="1"/>
      <c r="E3" s="1"/>
      <c r="F3" s="1"/>
      <c r="G3" s="1"/>
      <c r="H3" s="1"/>
      <c r="I3" s="1"/>
      <c r="J3" s="1"/>
      <c r="K3" s="1"/>
      <c r="L3" s="1"/>
      <c r="M3" s="1"/>
      <c r="N3" s="40" t="s">
        <v>855</v>
      </c>
      <c r="O3" s="41"/>
      <c r="P3" s="41"/>
      <c r="Q3" s="41"/>
      <c r="R3" s="41"/>
      <c r="S3" s="41"/>
      <c r="T3" s="41"/>
      <c r="U3" s="41"/>
      <c r="V3" s="41"/>
      <c r="W3" s="41"/>
      <c r="X3" s="41"/>
      <c r="Y3" s="41"/>
      <c r="Z3" s="41"/>
      <c r="AA3" s="41"/>
      <c r="AB3" s="41"/>
      <c r="AC3" s="41"/>
      <c r="AD3" s="41"/>
      <c r="AE3" s="41"/>
      <c r="AF3" s="41"/>
      <c r="AG3" s="41"/>
      <c r="AH3" s="41"/>
      <c r="AI3" s="41"/>
      <c r="AJ3" s="41"/>
    </row>
    <row r="4" spans="2:36" ht="7.1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2:36" ht="34.9" customHeight="1" x14ac:dyDescent="0.2">
      <c r="B5" s="42" t="s">
        <v>1033</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row>
    <row r="6" spans="2:36" ht="6.75" customHeigh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2:36" ht="24" customHeight="1" x14ac:dyDescent="0.2">
      <c r="B7" s="47" t="s">
        <v>990</v>
      </c>
      <c r="C7" s="48"/>
      <c r="D7" s="48"/>
      <c r="E7" s="48"/>
      <c r="F7" s="48"/>
      <c r="G7" s="48"/>
      <c r="H7" s="48"/>
      <c r="I7" s="48"/>
      <c r="J7" s="48"/>
      <c r="K7" s="1"/>
      <c r="L7" s="49">
        <v>44377</v>
      </c>
      <c r="M7" s="34"/>
      <c r="N7" s="34"/>
      <c r="O7" s="34"/>
      <c r="P7" s="34"/>
      <c r="Q7" s="34"/>
      <c r="R7" s="34"/>
      <c r="S7" s="34"/>
      <c r="T7" s="34"/>
      <c r="U7" s="1"/>
      <c r="V7" s="1"/>
      <c r="W7" s="1"/>
      <c r="X7" s="1"/>
      <c r="Y7" s="1"/>
      <c r="Z7" s="1"/>
      <c r="AA7" s="1"/>
      <c r="AB7" s="1"/>
      <c r="AC7" s="1"/>
      <c r="AD7" s="1"/>
      <c r="AE7" s="1"/>
      <c r="AF7" s="1"/>
      <c r="AG7" s="1"/>
      <c r="AH7" s="1"/>
      <c r="AI7" s="1"/>
      <c r="AJ7" s="1"/>
    </row>
    <row r="8" spans="2:36" ht="5.25" customHeight="1" x14ac:dyDescent="0.2">
      <c r="B8" s="48"/>
      <c r="C8" s="48"/>
      <c r="D8" s="48"/>
      <c r="E8" s="48"/>
      <c r="F8" s="48"/>
      <c r="G8" s="48"/>
      <c r="H8" s="48"/>
      <c r="I8" s="48"/>
      <c r="J8" s="48"/>
      <c r="K8" s="1"/>
      <c r="L8" s="1"/>
      <c r="M8" s="1"/>
      <c r="N8" s="1"/>
      <c r="O8" s="1"/>
      <c r="P8" s="1"/>
      <c r="Q8" s="1"/>
      <c r="R8" s="1"/>
      <c r="S8" s="1"/>
      <c r="T8" s="1"/>
      <c r="U8" s="1"/>
      <c r="V8" s="1"/>
      <c r="W8" s="1"/>
      <c r="X8" s="1"/>
      <c r="Y8" s="1"/>
      <c r="Z8" s="1"/>
      <c r="AA8" s="1"/>
      <c r="AB8" s="1"/>
      <c r="AC8" s="1"/>
      <c r="AD8" s="1"/>
      <c r="AE8" s="1"/>
      <c r="AF8" s="1"/>
      <c r="AG8" s="1"/>
      <c r="AH8" s="1"/>
      <c r="AI8" s="1"/>
      <c r="AJ8" s="1"/>
    </row>
    <row r="9" spans="2:36" ht="21" customHeight="1" x14ac:dyDescent="0.2">
      <c r="B9" s="69" t="s">
        <v>1034</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1"/>
    </row>
    <row r="10" spans="2:36" ht="5.25" customHeigh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2:36" ht="15" customHeight="1" x14ac:dyDescent="0.2">
      <c r="B11" s="148"/>
      <c r="C11" s="65"/>
      <c r="D11" s="65"/>
      <c r="E11" s="65"/>
      <c r="F11" s="65"/>
      <c r="G11" s="65"/>
      <c r="H11" s="65"/>
      <c r="I11" s="64" t="s">
        <v>1049</v>
      </c>
      <c r="J11" s="65"/>
      <c r="K11" s="65"/>
      <c r="L11" s="65"/>
      <c r="M11" s="65"/>
      <c r="N11" s="65"/>
      <c r="O11" s="65"/>
      <c r="P11" s="65"/>
      <c r="Q11" s="65"/>
      <c r="R11" s="65"/>
      <c r="S11" s="65"/>
      <c r="T11" s="65"/>
      <c r="U11" s="64" t="s">
        <v>1050</v>
      </c>
      <c r="V11" s="65"/>
      <c r="W11" s="65"/>
      <c r="X11" s="65"/>
      <c r="Y11" s="65"/>
      <c r="Z11" s="65"/>
      <c r="AA11" s="65"/>
      <c r="AB11" s="64" t="s">
        <v>1051</v>
      </c>
      <c r="AC11" s="65"/>
      <c r="AD11" s="65"/>
      <c r="AE11" s="65"/>
      <c r="AF11" s="65"/>
      <c r="AG11" s="65"/>
      <c r="AH11" s="64" t="s">
        <v>1050</v>
      </c>
      <c r="AI11" s="65"/>
      <c r="AJ11" s="1"/>
    </row>
    <row r="12" spans="2:36" ht="12" customHeight="1" x14ac:dyDescent="0.2">
      <c r="B12" s="133" t="s">
        <v>531</v>
      </c>
      <c r="C12" s="57"/>
      <c r="D12" s="57"/>
      <c r="E12" s="57"/>
      <c r="F12" s="57"/>
      <c r="G12" s="57"/>
      <c r="H12" s="57"/>
      <c r="I12" s="140">
        <v>489650559.82999939</v>
      </c>
      <c r="J12" s="57"/>
      <c r="K12" s="57"/>
      <c r="L12" s="57"/>
      <c r="M12" s="57"/>
      <c r="N12" s="57"/>
      <c r="O12" s="57"/>
      <c r="P12" s="57"/>
      <c r="Q12" s="57"/>
      <c r="R12" s="57"/>
      <c r="S12" s="57"/>
      <c r="T12" s="57"/>
      <c r="U12" s="119">
        <v>0.16786280115772381</v>
      </c>
      <c r="V12" s="57"/>
      <c r="W12" s="57"/>
      <c r="X12" s="57"/>
      <c r="Y12" s="57"/>
      <c r="Z12" s="57"/>
      <c r="AA12" s="57"/>
      <c r="AB12" s="58">
        <v>6884</v>
      </c>
      <c r="AC12" s="57"/>
      <c r="AD12" s="57"/>
      <c r="AE12" s="57"/>
      <c r="AF12" s="57"/>
      <c r="AG12" s="57"/>
      <c r="AH12" s="119">
        <v>0.16378387380742784</v>
      </c>
      <c r="AI12" s="57"/>
      <c r="AJ12" s="1"/>
    </row>
    <row r="13" spans="2:36" ht="12" customHeight="1" x14ac:dyDescent="0.2">
      <c r="B13" s="133" t="s">
        <v>535</v>
      </c>
      <c r="C13" s="57"/>
      <c r="D13" s="57"/>
      <c r="E13" s="57"/>
      <c r="F13" s="57"/>
      <c r="G13" s="57"/>
      <c r="H13" s="57"/>
      <c r="I13" s="140">
        <v>434272731.35000008</v>
      </c>
      <c r="J13" s="57"/>
      <c r="K13" s="57"/>
      <c r="L13" s="57"/>
      <c r="M13" s="57"/>
      <c r="N13" s="57"/>
      <c r="O13" s="57"/>
      <c r="P13" s="57"/>
      <c r="Q13" s="57"/>
      <c r="R13" s="57"/>
      <c r="S13" s="57"/>
      <c r="T13" s="57"/>
      <c r="U13" s="119">
        <v>0.14887808394651084</v>
      </c>
      <c r="V13" s="57"/>
      <c r="W13" s="57"/>
      <c r="X13" s="57"/>
      <c r="Y13" s="57"/>
      <c r="Z13" s="57"/>
      <c r="AA13" s="57"/>
      <c r="AB13" s="58">
        <v>6659</v>
      </c>
      <c r="AC13" s="57"/>
      <c r="AD13" s="57"/>
      <c r="AE13" s="57"/>
      <c r="AF13" s="57"/>
      <c r="AG13" s="57"/>
      <c r="AH13" s="119">
        <v>0.15843068211558137</v>
      </c>
      <c r="AI13" s="57"/>
      <c r="AJ13" s="1"/>
    </row>
    <row r="14" spans="2:36" ht="12" customHeight="1" x14ac:dyDescent="0.2">
      <c r="B14" s="133" t="s">
        <v>533</v>
      </c>
      <c r="C14" s="57"/>
      <c r="D14" s="57"/>
      <c r="E14" s="57"/>
      <c r="F14" s="57"/>
      <c r="G14" s="57"/>
      <c r="H14" s="57"/>
      <c r="I14" s="140">
        <v>402877457.53000021</v>
      </c>
      <c r="J14" s="57"/>
      <c r="K14" s="57"/>
      <c r="L14" s="57"/>
      <c r="M14" s="57"/>
      <c r="N14" s="57"/>
      <c r="O14" s="57"/>
      <c r="P14" s="57"/>
      <c r="Q14" s="57"/>
      <c r="R14" s="57"/>
      <c r="S14" s="57"/>
      <c r="T14" s="57"/>
      <c r="U14" s="119">
        <v>0.13811510512265604</v>
      </c>
      <c r="V14" s="57"/>
      <c r="W14" s="57"/>
      <c r="X14" s="57"/>
      <c r="Y14" s="57"/>
      <c r="Z14" s="57"/>
      <c r="AA14" s="57"/>
      <c r="AB14" s="58">
        <v>5524</v>
      </c>
      <c r="AC14" s="57"/>
      <c r="AD14" s="57"/>
      <c r="AE14" s="57"/>
      <c r="AF14" s="57"/>
      <c r="AG14" s="57"/>
      <c r="AH14" s="119">
        <v>0.13142680402560014</v>
      </c>
      <c r="AI14" s="57"/>
      <c r="AJ14" s="1"/>
    </row>
    <row r="15" spans="2:36" ht="12" customHeight="1" x14ac:dyDescent="0.2">
      <c r="B15" s="133" t="s">
        <v>539</v>
      </c>
      <c r="C15" s="57"/>
      <c r="D15" s="57"/>
      <c r="E15" s="57"/>
      <c r="F15" s="57"/>
      <c r="G15" s="57"/>
      <c r="H15" s="57"/>
      <c r="I15" s="140">
        <v>318401829.82999939</v>
      </c>
      <c r="J15" s="57"/>
      <c r="K15" s="57"/>
      <c r="L15" s="57"/>
      <c r="M15" s="57"/>
      <c r="N15" s="57"/>
      <c r="O15" s="57"/>
      <c r="P15" s="57"/>
      <c r="Q15" s="57"/>
      <c r="R15" s="57"/>
      <c r="S15" s="57"/>
      <c r="T15" s="57"/>
      <c r="U15" s="119">
        <v>0.10915503306595836</v>
      </c>
      <c r="V15" s="57"/>
      <c r="W15" s="57"/>
      <c r="X15" s="57"/>
      <c r="Y15" s="57"/>
      <c r="Z15" s="57"/>
      <c r="AA15" s="57"/>
      <c r="AB15" s="58">
        <v>5220</v>
      </c>
      <c r="AC15" s="57"/>
      <c r="AD15" s="57"/>
      <c r="AE15" s="57"/>
      <c r="AF15" s="57"/>
      <c r="AG15" s="57"/>
      <c r="AH15" s="119">
        <v>0.12419404725083867</v>
      </c>
      <c r="AI15" s="57"/>
      <c r="AJ15" s="1"/>
    </row>
    <row r="16" spans="2:36" ht="12" customHeight="1" x14ac:dyDescent="0.2">
      <c r="B16" s="133" t="s">
        <v>537</v>
      </c>
      <c r="C16" s="57"/>
      <c r="D16" s="57"/>
      <c r="E16" s="57"/>
      <c r="F16" s="57"/>
      <c r="G16" s="57"/>
      <c r="H16" s="57"/>
      <c r="I16" s="140">
        <v>301922906.74999994</v>
      </c>
      <c r="J16" s="57"/>
      <c r="K16" s="57"/>
      <c r="L16" s="57"/>
      <c r="M16" s="57"/>
      <c r="N16" s="57"/>
      <c r="O16" s="57"/>
      <c r="P16" s="57"/>
      <c r="Q16" s="57"/>
      <c r="R16" s="57"/>
      <c r="S16" s="57"/>
      <c r="T16" s="57"/>
      <c r="U16" s="119">
        <v>0.10350570185875671</v>
      </c>
      <c r="V16" s="57"/>
      <c r="W16" s="57"/>
      <c r="X16" s="57"/>
      <c r="Y16" s="57"/>
      <c r="Z16" s="57"/>
      <c r="AA16" s="57"/>
      <c r="AB16" s="58">
        <v>3250</v>
      </c>
      <c r="AC16" s="57"/>
      <c r="AD16" s="57"/>
      <c r="AE16" s="57"/>
      <c r="AF16" s="57"/>
      <c r="AG16" s="57"/>
      <c r="AH16" s="119">
        <v>7.7323879993338257E-2</v>
      </c>
      <c r="AI16" s="57"/>
      <c r="AJ16" s="1"/>
    </row>
    <row r="17" spans="2:36" ht="12" customHeight="1" x14ac:dyDescent="0.2">
      <c r="B17" s="133" t="s">
        <v>543</v>
      </c>
      <c r="C17" s="57"/>
      <c r="D17" s="57"/>
      <c r="E17" s="57"/>
      <c r="F17" s="57"/>
      <c r="G17" s="57"/>
      <c r="H17" s="57"/>
      <c r="I17" s="140">
        <v>235042826.82000035</v>
      </c>
      <c r="J17" s="57"/>
      <c r="K17" s="57"/>
      <c r="L17" s="57"/>
      <c r="M17" s="57"/>
      <c r="N17" s="57"/>
      <c r="O17" s="57"/>
      <c r="P17" s="57"/>
      <c r="Q17" s="57"/>
      <c r="R17" s="57"/>
      <c r="S17" s="57"/>
      <c r="T17" s="57"/>
      <c r="U17" s="119">
        <v>8.0577764101267046E-2</v>
      </c>
      <c r="V17" s="57"/>
      <c r="W17" s="57"/>
      <c r="X17" s="57"/>
      <c r="Y17" s="57"/>
      <c r="Z17" s="57"/>
      <c r="AA17" s="57"/>
      <c r="AB17" s="58">
        <v>3547</v>
      </c>
      <c r="AC17" s="57"/>
      <c r="AD17" s="57"/>
      <c r="AE17" s="57"/>
      <c r="AF17" s="57"/>
      <c r="AG17" s="57"/>
      <c r="AH17" s="119">
        <v>8.4390093026575616E-2</v>
      </c>
      <c r="AI17" s="57"/>
      <c r="AJ17" s="1"/>
    </row>
    <row r="18" spans="2:36" ht="12" customHeight="1" x14ac:dyDescent="0.2">
      <c r="B18" s="133" t="s">
        <v>541</v>
      </c>
      <c r="C18" s="57"/>
      <c r="D18" s="57"/>
      <c r="E18" s="57"/>
      <c r="F18" s="57"/>
      <c r="G18" s="57"/>
      <c r="H18" s="57"/>
      <c r="I18" s="140">
        <v>195672106.3699998</v>
      </c>
      <c r="J18" s="57"/>
      <c r="K18" s="57"/>
      <c r="L18" s="57"/>
      <c r="M18" s="57"/>
      <c r="N18" s="57"/>
      <c r="O18" s="57"/>
      <c r="P18" s="57"/>
      <c r="Q18" s="57"/>
      <c r="R18" s="57"/>
      <c r="S18" s="57"/>
      <c r="T18" s="57"/>
      <c r="U18" s="119">
        <v>6.7080629694580576E-2</v>
      </c>
      <c r="V18" s="57"/>
      <c r="W18" s="57"/>
      <c r="X18" s="57"/>
      <c r="Y18" s="57"/>
      <c r="Z18" s="57"/>
      <c r="AA18" s="57"/>
      <c r="AB18" s="58">
        <v>3265</v>
      </c>
      <c r="AC18" s="57"/>
      <c r="AD18" s="57"/>
      <c r="AE18" s="57"/>
      <c r="AF18" s="57"/>
      <c r="AG18" s="57"/>
      <c r="AH18" s="119">
        <v>7.7680759439461344E-2</v>
      </c>
      <c r="AI18" s="57"/>
      <c r="AJ18" s="1"/>
    </row>
    <row r="19" spans="2:36" ht="12" customHeight="1" x14ac:dyDescent="0.2">
      <c r="B19" s="133" t="s">
        <v>545</v>
      </c>
      <c r="C19" s="57"/>
      <c r="D19" s="57"/>
      <c r="E19" s="57"/>
      <c r="F19" s="57"/>
      <c r="G19" s="57"/>
      <c r="H19" s="57"/>
      <c r="I19" s="140">
        <v>184477037.97000009</v>
      </c>
      <c r="J19" s="57"/>
      <c r="K19" s="57"/>
      <c r="L19" s="57"/>
      <c r="M19" s="57"/>
      <c r="N19" s="57"/>
      <c r="O19" s="57"/>
      <c r="P19" s="57"/>
      <c r="Q19" s="57"/>
      <c r="R19" s="57"/>
      <c r="S19" s="57"/>
      <c r="T19" s="57"/>
      <c r="U19" s="119">
        <v>6.32427181410255E-2</v>
      </c>
      <c r="V19" s="57"/>
      <c r="W19" s="57"/>
      <c r="X19" s="57"/>
      <c r="Y19" s="57"/>
      <c r="Z19" s="57"/>
      <c r="AA19" s="57"/>
      <c r="AB19" s="58">
        <v>2890</v>
      </c>
      <c r="AC19" s="57"/>
      <c r="AD19" s="57"/>
      <c r="AE19" s="57"/>
      <c r="AF19" s="57"/>
      <c r="AG19" s="57"/>
      <c r="AH19" s="119">
        <v>6.8758773286383856E-2</v>
      </c>
      <c r="AI19" s="57"/>
      <c r="AJ19" s="1"/>
    </row>
    <row r="20" spans="2:36" ht="12" customHeight="1" x14ac:dyDescent="0.2">
      <c r="B20" s="133" t="s">
        <v>547</v>
      </c>
      <c r="C20" s="57"/>
      <c r="D20" s="57"/>
      <c r="E20" s="57"/>
      <c r="F20" s="57"/>
      <c r="G20" s="57"/>
      <c r="H20" s="57"/>
      <c r="I20" s="140">
        <v>166253261.4499999</v>
      </c>
      <c r="J20" s="57"/>
      <c r="K20" s="57"/>
      <c r="L20" s="57"/>
      <c r="M20" s="57"/>
      <c r="N20" s="57"/>
      <c r="O20" s="57"/>
      <c r="P20" s="57"/>
      <c r="Q20" s="57"/>
      <c r="R20" s="57"/>
      <c r="S20" s="57"/>
      <c r="T20" s="57"/>
      <c r="U20" s="119">
        <v>5.6995213440159502E-2</v>
      </c>
      <c r="V20" s="57"/>
      <c r="W20" s="57"/>
      <c r="X20" s="57"/>
      <c r="Y20" s="57"/>
      <c r="Z20" s="57"/>
      <c r="AA20" s="57"/>
      <c r="AB20" s="58">
        <v>1990</v>
      </c>
      <c r="AC20" s="57"/>
      <c r="AD20" s="57"/>
      <c r="AE20" s="57"/>
      <c r="AF20" s="57"/>
      <c r="AG20" s="57"/>
      <c r="AH20" s="119">
        <v>4.7346006518997882E-2</v>
      </c>
      <c r="AI20" s="57"/>
      <c r="AJ20" s="1"/>
    </row>
    <row r="21" spans="2:36" ht="12" customHeight="1" x14ac:dyDescent="0.2">
      <c r="B21" s="133" t="s">
        <v>549</v>
      </c>
      <c r="C21" s="57"/>
      <c r="D21" s="57"/>
      <c r="E21" s="57"/>
      <c r="F21" s="57"/>
      <c r="G21" s="57"/>
      <c r="H21" s="57"/>
      <c r="I21" s="140">
        <v>109724687.64999987</v>
      </c>
      <c r="J21" s="57"/>
      <c r="K21" s="57"/>
      <c r="L21" s="57"/>
      <c r="M21" s="57"/>
      <c r="N21" s="57"/>
      <c r="O21" s="57"/>
      <c r="P21" s="57"/>
      <c r="Q21" s="57"/>
      <c r="R21" s="57"/>
      <c r="S21" s="57"/>
      <c r="T21" s="57"/>
      <c r="U21" s="119">
        <v>3.7615995847079246E-2</v>
      </c>
      <c r="V21" s="57"/>
      <c r="W21" s="57"/>
      <c r="X21" s="57"/>
      <c r="Y21" s="57"/>
      <c r="Z21" s="57"/>
      <c r="AA21" s="57"/>
      <c r="AB21" s="58">
        <v>1658</v>
      </c>
      <c r="AC21" s="57"/>
      <c r="AD21" s="57"/>
      <c r="AE21" s="57"/>
      <c r="AF21" s="57"/>
      <c r="AG21" s="57"/>
      <c r="AH21" s="119">
        <v>3.9447074778139947E-2</v>
      </c>
      <c r="AI21" s="57"/>
      <c r="AJ21" s="1"/>
    </row>
    <row r="22" spans="2:36" ht="12" customHeight="1" x14ac:dyDescent="0.2">
      <c r="B22" s="133" t="s">
        <v>483</v>
      </c>
      <c r="C22" s="57"/>
      <c r="D22" s="57"/>
      <c r="E22" s="57"/>
      <c r="F22" s="57"/>
      <c r="G22" s="57"/>
      <c r="H22" s="57"/>
      <c r="I22" s="140">
        <v>74535147.709999934</v>
      </c>
      <c r="J22" s="57"/>
      <c r="K22" s="57"/>
      <c r="L22" s="57"/>
      <c r="M22" s="57"/>
      <c r="N22" s="57"/>
      <c r="O22" s="57"/>
      <c r="P22" s="57"/>
      <c r="Q22" s="57"/>
      <c r="R22" s="57"/>
      <c r="S22" s="57"/>
      <c r="T22" s="57"/>
      <c r="U22" s="119">
        <v>2.5552260541985682E-2</v>
      </c>
      <c r="V22" s="57"/>
      <c r="W22" s="57"/>
      <c r="X22" s="57"/>
      <c r="Y22" s="57"/>
      <c r="Z22" s="57"/>
      <c r="AA22" s="57"/>
      <c r="AB22" s="58">
        <v>1089</v>
      </c>
      <c r="AC22" s="57"/>
      <c r="AD22" s="57"/>
      <c r="AE22" s="57"/>
      <c r="AF22" s="57"/>
      <c r="AG22" s="57"/>
      <c r="AH22" s="119">
        <v>2.5909447788537033E-2</v>
      </c>
      <c r="AI22" s="57"/>
      <c r="AJ22" s="1"/>
    </row>
    <row r="23" spans="2:36" ht="12" customHeight="1" x14ac:dyDescent="0.2">
      <c r="B23" s="133" t="s">
        <v>62</v>
      </c>
      <c r="C23" s="57"/>
      <c r="D23" s="57"/>
      <c r="E23" s="57"/>
      <c r="F23" s="57"/>
      <c r="G23" s="57"/>
      <c r="H23" s="57"/>
      <c r="I23" s="140">
        <v>4138283.51</v>
      </c>
      <c r="J23" s="57"/>
      <c r="K23" s="57"/>
      <c r="L23" s="57"/>
      <c r="M23" s="57"/>
      <c r="N23" s="57"/>
      <c r="O23" s="57"/>
      <c r="P23" s="57"/>
      <c r="Q23" s="57"/>
      <c r="R23" s="57"/>
      <c r="S23" s="57"/>
      <c r="T23" s="57"/>
      <c r="U23" s="119">
        <v>1.4186930822964771E-3</v>
      </c>
      <c r="V23" s="57"/>
      <c r="W23" s="57"/>
      <c r="X23" s="57"/>
      <c r="Y23" s="57"/>
      <c r="Z23" s="57"/>
      <c r="AA23" s="57"/>
      <c r="AB23" s="58">
        <v>55</v>
      </c>
      <c r="AC23" s="57"/>
      <c r="AD23" s="57"/>
      <c r="AE23" s="57"/>
      <c r="AF23" s="57"/>
      <c r="AG23" s="57"/>
      <c r="AH23" s="119">
        <v>1.3085579691180318E-3</v>
      </c>
      <c r="AI23" s="57"/>
      <c r="AJ23" s="1"/>
    </row>
    <row r="24" spans="2:36" ht="13.5" customHeight="1" x14ac:dyDescent="0.2">
      <c r="B24" s="147"/>
      <c r="C24" s="142"/>
      <c r="D24" s="142"/>
      <c r="E24" s="142"/>
      <c r="F24" s="142"/>
      <c r="G24" s="142"/>
      <c r="H24" s="142"/>
      <c r="I24" s="143">
        <v>2916968836.7699995</v>
      </c>
      <c r="J24" s="142"/>
      <c r="K24" s="142"/>
      <c r="L24" s="142"/>
      <c r="M24" s="142"/>
      <c r="N24" s="142"/>
      <c r="O24" s="142"/>
      <c r="P24" s="142"/>
      <c r="Q24" s="142"/>
      <c r="R24" s="142"/>
      <c r="S24" s="142"/>
      <c r="T24" s="142"/>
      <c r="U24" s="144">
        <v>1.000000000000006</v>
      </c>
      <c r="V24" s="142"/>
      <c r="W24" s="142"/>
      <c r="X24" s="142"/>
      <c r="Y24" s="142"/>
      <c r="Z24" s="142"/>
      <c r="AA24" s="142"/>
      <c r="AB24" s="145">
        <v>42031</v>
      </c>
      <c r="AC24" s="142"/>
      <c r="AD24" s="142"/>
      <c r="AE24" s="142"/>
      <c r="AF24" s="142"/>
      <c r="AG24" s="142"/>
      <c r="AH24" s="144">
        <v>1</v>
      </c>
      <c r="AI24" s="142"/>
      <c r="AJ24" s="1"/>
    </row>
    <row r="25" spans="2:36" ht="9" customHeight="1" x14ac:dyDescent="0.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2:36" ht="18.75" customHeight="1" x14ac:dyDescent="0.2">
      <c r="B26" s="69" t="s">
        <v>1035</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1"/>
    </row>
    <row r="27" spans="2:36" ht="8.25" customHeight="1" x14ac:dyDescent="0.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2:36" ht="13.5" customHeight="1" x14ac:dyDescent="0.2">
      <c r="B28" s="64" t="s">
        <v>1052</v>
      </c>
      <c r="C28" s="65"/>
      <c r="D28" s="65"/>
      <c r="E28" s="65"/>
      <c r="F28" s="65"/>
      <c r="G28" s="65"/>
      <c r="H28" s="65"/>
      <c r="I28" s="65"/>
      <c r="J28" s="64" t="s">
        <v>1049</v>
      </c>
      <c r="K28" s="65"/>
      <c r="L28" s="65"/>
      <c r="M28" s="65"/>
      <c r="N28" s="65"/>
      <c r="O28" s="65"/>
      <c r="P28" s="65"/>
      <c r="Q28" s="65"/>
      <c r="R28" s="65"/>
      <c r="S28" s="65"/>
      <c r="T28" s="65"/>
      <c r="U28" s="64" t="s">
        <v>1050</v>
      </c>
      <c r="V28" s="65"/>
      <c r="W28" s="65"/>
      <c r="X28" s="65"/>
      <c r="Y28" s="65"/>
      <c r="Z28" s="65"/>
      <c r="AA28" s="65"/>
      <c r="AB28" s="64" t="s">
        <v>1051</v>
      </c>
      <c r="AC28" s="65"/>
      <c r="AD28" s="65"/>
      <c r="AE28" s="65"/>
      <c r="AF28" s="65"/>
      <c r="AG28" s="64" t="s">
        <v>1050</v>
      </c>
      <c r="AH28" s="65"/>
      <c r="AI28" s="65"/>
      <c r="AJ28" s="1"/>
    </row>
    <row r="29" spans="2:36" ht="12.75" customHeight="1" x14ac:dyDescent="0.2">
      <c r="B29" s="56" t="s">
        <v>1053</v>
      </c>
      <c r="C29" s="57"/>
      <c r="D29" s="57"/>
      <c r="E29" s="57"/>
      <c r="F29" s="57"/>
      <c r="G29" s="57"/>
      <c r="H29" s="57"/>
      <c r="I29" s="57"/>
      <c r="J29" s="140">
        <v>196006927.53999999</v>
      </c>
      <c r="K29" s="57"/>
      <c r="L29" s="57"/>
      <c r="M29" s="57"/>
      <c r="N29" s="57"/>
      <c r="O29" s="57"/>
      <c r="P29" s="57"/>
      <c r="Q29" s="57"/>
      <c r="R29" s="57"/>
      <c r="S29" s="57"/>
      <c r="T29" s="57"/>
      <c r="U29" s="119">
        <v>6.7195413632543777E-2</v>
      </c>
      <c r="V29" s="57"/>
      <c r="W29" s="57"/>
      <c r="X29" s="57"/>
      <c r="Y29" s="57"/>
      <c r="Z29" s="57"/>
      <c r="AA29" s="57"/>
      <c r="AB29" s="58">
        <v>1936</v>
      </c>
      <c r="AC29" s="57"/>
      <c r="AD29" s="57"/>
      <c r="AE29" s="57"/>
      <c r="AF29" s="57"/>
      <c r="AG29" s="119">
        <v>4.6061240512954724E-2</v>
      </c>
      <c r="AH29" s="57"/>
      <c r="AI29" s="57"/>
      <c r="AJ29" s="1"/>
    </row>
    <row r="30" spans="2:36" ht="12.75" customHeight="1" x14ac:dyDescent="0.2">
      <c r="B30" s="56" t="s">
        <v>1054</v>
      </c>
      <c r="C30" s="57"/>
      <c r="D30" s="57"/>
      <c r="E30" s="57"/>
      <c r="F30" s="57"/>
      <c r="G30" s="57"/>
      <c r="H30" s="57"/>
      <c r="I30" s="57"/>
      <c r="J30" s="140">
        <v>488815797.55999839</v>
      </c>
      <c r="K30" s="57"/>
      <c r="L30" s="57"/>
      <c r="M30" s="57"/>
      <c r="N30" s="57"/>
      <c r="O30" s="57"/>
      <c r="P30" s="57"/>
      <c r="Q30" s="57"/>
      <c r="R30" s="57"/>
      <c r="S30" s="57"/>
      <c r="T30" s="57"/>
      <c r="U30" s="119">
        <v>0.167576626598888</v>
      </c>
      <c r="V30" s="57"/>
      <c r="W30" s="57"/>
      <c r="X30" s="57"/>
      <c r="Y30" s="57"/>
      <c r="Z30" s="57"/>
      <c r="AA30" s="57"/>
      <c r="AB30" s="58">
        <v>5353</v>
      </c>
      <c r="AC30" s="57"/>
      <c r="AD30" s="57"/>
      <c r="AE30" s="57"/>
      <c r="AF30" s="57"/>
      <c r="AG30" s="119">
        <v>0.12735837833979682</v>
      </c>
      <c r="AH30" s="57"/>
      <c r="AI30" s="57"/>
      <c r="AJ30" s="1"/>
    </row>
    <row r="31" spans="2:36" ht="12.75" customHeight="1" x14ac:dyDescent="0.2">
      <c r="B31" s="56" t="s">
        <v>1055</v>
      </c>
      <c r="C31" s="57"/>
      <c r="D31" s="57"/>
      <c r="E31" s="57"/>
      <c r="F31" s="57"/>
      <c r="G31" s="57"/>
      <c r="H31" s="57"/>
      <c r="I31" s="57"/>
      <c r="J31" s="140">
        <v>296727363.27999979</v>
      </c>
      <c r="K31" s="57"/>
      <c r="L31" s="57"/>
      <c r="M31" s="57"/>
      <c r="N31" s="57"/>
      <c r="O31" s="57"/>
      <c r="P31" s="57"/>
      <c r="Q31" s="57"/>
      <c r="R31" s="57"/>
      <c r="S31" s="57"/>
      <c r="T31" s="57"/>
      <c r="U31" s="119">
        <v>0.10172455719772805</v>
      </c>
      <c r="V31" s="57"/>
      <c r="W31" s="57"/>
      <c r="X31" s="57"/>
      <c r="Y31" s="57"/>
      <c r="Z31" s="57"/>
      <c r="AA31" s="57"/>
      <c r="AB31" s="58">
        <v>3585</v>
      </c>
      <c r="AC31" s="57"/>
      <c r="AD31" s="57"/>
      <c r="AE31" s="57"/>
      <c r="AF31" s="57"/>
      <c r="AG31" s="119">
        <v>8.5294187623420809E-2</v>
      </c>
      <c r="AH31" s="57"/>
      <c r="AI31" s="57"/>
      <c r="AJ31" s="1"/>
    </row>
    <row r="32" spans="2:36" ht="12.75" customHeight="1" x14ac:dyDescent="0.2">
      <c r="B32" s="56" t="s">
        <v>1056</v>
      </c>
      <c r="C32" s="57"/>
      <c r="D32" s="57"/>
      <c r="E32" s="57"/>
      <c r="F32" s="57"/>
      <c r="G32" s="57"/>
      <c r="H32" s="57"/>
      <c r="I32" s="57"/>
      <c r="J32" s="140">
        <v>400082935.260001</v>
      </c>
      <c r="K32" s="57"/>
      <c r="L32" s="57"/>
      <c r="M32" s="57"/>
      <c r="N32" s="57"/>
      <c r="O32" s="57"/>
      <c r="P32" s="57"/>
      <c r="Q32" s="57"/>
      <c r="R32" s="57"/>
      <c r="S32" s="57"/>
      <c r="T32" s="57"/>
      <c r="U32" s="119">
        <v>0.13715708245379091</v>
      </c>
      <c r="V32" s="57"/>
      <c r="W32" s="57"/>
      <c r="X32" s="57"/>
      <c r="Y32" s="57"/>
      <c r="Z32" s="57"/>
      <c r="AA32" s="57"/>
      <c r="AB32" s="58">
        <v>4965</v>
      </c>
      <c r="AC32" s="57"/>
      <c r="AD32" s="57"/>
      <c r="AE32" s="57"/>
      <c r="AF32" s="57"/>
      <c r="AG32" s="119">
        <v>0.11812709666674598</v>
      </c>
      <c r="AH32" s="57"/>
      <c r="AI32" s="57"/>
      <c r="AJ32" s="1"/>
    </row>
    <row r="33" spans="2:36" ht="12.75" customHeight="1" x14ac:dyDescent="0.2">
      <c r="B33" s="56" t="s">
        <v>1057</v>
      </c>
      <c r="C33" s="57"/>
      <c r="D33" s="57"/>
      <c r="E33" s="57"/>
      <c r="F33" s="57"/>
      <c r="G33" s="57"/>
      <c r="H33" s="57"/>
      <c r="I33" s="57"/>
      <c r="J33" s="140">
        <v>756470446.18000031</v>
      </c>
      <c r="K33" s="57"/>
      <c r="L33" s="57"/>
      <c r="M33" s="57"/>
      <c r="N33" s="57"/>
      <c r="O33" s="57"/>
      <c r="P33" s="57"/>
      <c r="Q33" s="57"/>
      <c r="R33" s="57"/>
      <c r="S33" s="57"/>
      <c r="T33" s="57"/>
      <c r="U33" s="119">
        <v>0.25933442848078259</v>
      </c>
      <c r="V33" s="57"/>
      <c r="W33" s="57"/>
      <c r="X33" s="57"/>
      <c r="Y33" s="57"/>
      <c r="Z33" s="57"/>
      <c r="AA33" s="57"/>
      <c r="AB33" s="58">
        <v>11208</v>
      </c>
      <c r="AC33" s="57"/>
      <c r="AD33" s="57"/>
      <c r="AE33" s="57"/>
      <c r="AF33" s="57"/>
      <c r="AG33" s="119">
        <v>0.26666032214318003</v>
      </c>
      <c r="AH33" s="57"/>
      <c r="AI33" s="57"/>
      <c r="AJ33" s="1"/>
    </row>
    <row r="34" spans="2:36" ht="12.75" customHeight="1" x14ac:dyDescent="0.2">
      <c r="B34" s="56" t="s">
        <v>1058</v>
      </c>
      <c r="C34" s="57"/>
      <c r="D34" s="57"/>
      <c r="E34" s="57"/>
      <c r="F34" s="57"/>
      <c r="G34" s="57"/>
      <c r="H34" s="57"/>
      <c r="I34" s="57"/>
      <c r="J34" s="140">
        <v>504002589.46999788</v>
      </c>
      <c r="K34" s="57"/>
      <c r="L34" s="57"/>
      <c r="M34" s="57"/>
      <c r="N34" s="57"/>
      <c r="O34" s="57"/>
      <c r="P34" s="57"/>
      <c r="Q34" s="57"/>
      <c r="R34" s="57"/>
      <c r="S34" s="57"/>
      <c r="T34" s="57"/>
      <c r="U34" s="119">
        <v>0.17278298729721348</v>
      </c>
      <c r="V34" s="57"/>
      <c r="W34" s="57"/>
      <c r="X34" s="57"/>
      <c r="Y34" s="57"/>
      <c r="Z34" s="57"/>
      <c r="AA34" s="57"/>
      <c r="AB34" s="58">
        <v>8777</v>
      </c>
      <c r="AC34" s="57"/>
      <c r="AD34" s="57"/>
      <c r="AE34" s="57"/>
      <c r="AF34" s="57"/>
      <c r="AG34" s="119">
        <v>0.20882205990816302</v>
      </c>
      <c r="AH34" s="57"/>
      <c r="AI34" s="57"/>
      <c r="AJ34" s="1"/>
    </row>
    <row r="35" spans="2:36" ht="12.75" customHeight="1" x14ac:dyDescent="0.2">
      <c r="B35" s="56" t="s">
        <v>1059</v>
      </c>
      <c r="C35" s="57"/>
      <c r="D35" s="57"/>
      <c r="E35" s="57"/>
      <c r="F35" s="57"/>
      <c r="G35" s="57"/>
      <c r="H35" s="57"/>
      <c r="I35" s="57"/>
      <c r="J35" s="140">
        <v>219964068.51999995</v>
      </c>
      <c r="K35" s="57"/>
      <c r="L35" s="57"/>
      <c r="M35" s="57"/>
      <c r="N35" s="57"/>
      <c r="O35" s="57"/>
      <c r="P35" s="57"/>
      <c r="Q35" s="57"/>
      <c r="R35" s="57"/>
      <c r="S35" s="57"/>
      <c r="T35" s="57"/>
      <c r="U35" s="119">
        <v>7.5408439660798521E-2</v>
      </c>
      <c r="V35" s="57"/>
      <c r="W35" s="57"/>
      <c r="X35" s="57"/>
      <c r="Y35" s="57"/>
      <c r="Z35" s="57"/>
      <c r="AA35" s="57"/>
      <c r="AB35" s="58">
        <v>4629</v>
      </c>
      <c r="AC35" s="57"/>
      <c r="AD35" s="57"/>
      <c r="AE35" s="57"/>
      <c r="AF35" s="57"/>
      <c r="AG35" s="119">
        <v>0.11013299707358855</v>
      </c>
      <c r="AH35" s="57"/>
      <c r="AI35" s="57"/>
      <c r="AJ35" s="1"/>
    </row>
    <row r="36" spans="2:36" ht="12.75" customHeight="1" x14ac:dyDescent="0.2">
      <c r="B36" s="56" t="s">
        <v>1060</v>
      </c>
      <c r="C36" s="57"/>
      <c r="D36" s="57"/>
      <c r="E36" s="57"/>
      <c r="F36" s="57"/>
      <c r="G36" s="57"/>
      <c r="H36" s="57"/>
      <c r="I36" s="57"/>
      <c r="J36" s="140">
        <v>10158412.159999993</v>
      </c>
      <c r="K36" s="57"/>
      <c r="L36" s="57"/>
      <c r="M36" s="57"/>
      <c r="N36" s="57"/>
      <c r="O36" s="57"/>
      <c r="P36" s="57"/>
      <c r="Q36" s="57"/>
      <c r="R36" s="57"/>
      <c r="S36" s="57"/>
      <c r="T36" s="57"/>
      <c r="U36" s="119">
        <v>3.482523375617737E-3</v>
      </c>
      <c r="V36" s="57"/>
      <c r="W36" s="57"/>
      <c r="X36" s="57"/>
      <c r="Y36" s="57"/>
      <c r="Z36" s="57"/>
      <c r="AA36" s="57"/>
      <c r="AB36" s="58">
        <v>232</v>
      </c>
      <c r="AC36" s="57"/>
      <c r="AD36" s="57"/>
      <c r="AE36" s="57"/>
      <c r="AF36" s="57"/>
      <c r="AG36" s="119">
        <v>5.5197354333706072E-3</v>
      </c>
      <c r="AH36" s="57"/>
      <c r="AI36" s="57"/>
      <c r="AJ36" s="1"/>
    </row>
    <row r="37" spans="2:36" ht="12.75" customHeight="1" x14ac:dyDescent="0.2">
      <c r="B37" s="56" t="s">
        <v>1061</v>
      </c>
      <c r="C37" s="57"/>
      <c r="D37" s="57"/>
      <c r="E37" s="57"/>
      <c r="F37" s="57"/>
      <c r="G37" s="57"/>
      <c r="H37" s="57"/>
      <c r="I37" s="57"/>
      <c r="J37" s="140">
        <v>4103765.36</v>
      </c>
      <c r="K37" s="57"/>
      <c r="L37" s="57"/>
      <c r="M37" s="57"/>
      <c r="N37" s="57"/>
      <c r="O37" s="57"/>
      <c r="P37" s="57"/>
      <c r="Q37" s="57"/>
      <c r="R37" s="57"/>
      <c r="S37" s="57"/>
      <c r="T37" s="57"/>
      <c r="U37" s="119">
        <v>1.4068595139823848E-3</v>
      </c>
      <c r="V37" s="57"/>
      <c r="W37" s="57"/>
      <c r="X37" s="57"/>
      <c r="Y37" s="57"/>
      <c r="Z37" s="57"/>
      <c r="AA37" s="57"/>
      <c r="AB37" s="58">
        <v>139</v>
      </c>
      <c r="AC37" s="57"/>
      <c r="AD37" s="57"/>
      <c r="AE37" s="57"/>
      <c r="AF37" s="57"/>
      <c r="AG37" s="119">
        <v>3.3070828674073897E-3</v>
      </c>
      <c r="AH37" s="57"/>
      <c r="AI37" s="57"/>
      <c r="AJ37" s="1"/>
    </row>
    <row r="38" spans="2:36" ht="12.75" customHeight="1" x14ac:dyDescent="0.2">
      <c r="B38" s="56" t="s">
        <v>1062</v>
      </c>
      <c r="C38" s="57"/>
      <c r="D38" s="57"/>
      <c r="E38" s="57"/>
      <c r="F38" s="57"/>
      <c r="G38" s="57"/>
      <c r="H38" s="57"/>
      <c r="I38" s="57"/>
      <c r="J38" s="140">
        <v>2535819.7300000009</v>
      </c>
      <c r="K38" s="57"/>
      <c r="L38" s="57"/>
      <c r="M38" s="57"/>
      <c r="N38" s="57"/>
      <c r="O38" s="57"/>
      <c r="P38" s="57"/>
      <c r="Q38" s="57"/>
      <c r="R38" s="57"/>
      <c r="S38" s="57"/>
      <c r="T38" s="57"/>
      <c r="U38" s="119">
        <v>8.6933384341807097E-4</v>
      </c>
      <c r="V38" s="57"/>
      <c r="W38" s="57"/>
      <c r="X38" s="57"/>
      <c r="Y38" s="57"/>
      <c r="Z38" s="57"/>
      <c r="AA38" s="57"/>
      <c r="AB38" s="58">
        <v>246</v>
      </c>
      <c r="AC38" s="57"/>
      <c r="AD38" s="57"/>
      <c r="AE38" s="57"/>
      <c r="AF38" s="57"/>
      <c r="AG38" s="119">
        <v>5.8528229164188338E-3</v>
      </c>
      <c r="AH38" s="57"/>
      <c r="AI38" s="57"/>
      <c r="AJ38" s="1"/>
    </row>
    <row r="39" spans="2:36" ht="12.75" customHeight="1" x14ac:dyDescent="0.2">
      <c r="B39" s="56" t="s">
        <v>1063</v>
      </c>
      <c r="C39" s="57"/>
      <c r="D39" s="57"/>
      <c r="E39" s="57"/>
      <c r="F39" s="57"/>
      <c r="G39" s="57"/>
      <c r="H39" s="57"/>
      <c r="I39" s="57"/>
      <c r="J39" s="140">
        <v>7471469.2700000005</v>
      </c>
      <c r="K39" s="57"/>
      <c r="L39" s="57"/>
      <c r="M39" s="57"/>
      <c r="N39" s="57"/>
      <c r="O39" s="57"/>
      <c r="P39" s="57"/>
      <c r="Q39" s="57"/>
      <c r="R39" s="57"/>
      <c r="S39" s="57"/>
      <c r="T39" s="57"/>
      <c r="U39" s="119">
        <v>2.5613812447421516E-3</v>
      </c>
      <c r="V39" s="57"/>
      <c r="W39" s="57"/>
      <c r="X39" s="57"/>
      <c r="Y39" s="57"/>
      <c r="Z39" s="57"/>
      <c r="AA39" s="57"/>
      <c r="AB39" s="58">
        <v>315</v>
      </c>
      <c r="AC39" s="57"/>
      <c r="AD39" s="57"/>
      <c r="AE39" s="57"/>
      <c r="AF39" s="57"/>
      <c r="AG39" s="119">
        <v>7.4944683685850919E-3</v>
      </c>
      <c r="AH39" s="57"/>
      <c r="AI39" s="57"/>
      <c r="AJ39" s="1"/>
    </row>
    <row r="40" spans="2:36" ht="12.75" customHeight="1" x14ac:dyDescent="0.2">
      <c r="B40" s="56" t="s">
        <v>1064</v>
      </c>
      <c r="C40" s="57"/>
      <c r="D40" s="57"/>
      <c r="E40" s="57"/>
      <c r="F40" s="57"/>
      <c r="G40" s="57"/>
      <c r="H40" s="57"/>
      <c r="I40" s="57"/>
      <c r="J40" s="140">
        <v>15556233.540000001</v>
      </c>
      <c r="K40" s="57"/>
      <c r="L40" s="57"/>
      <c r="M40" s="57"/>
      <c r="N40" s="57"/>
      <c r="O40" s="57"/>
      <c r="P40" s="57"/>
      <c r="Q40" s="57"/>
      <c r="R40" s="57"/>
      <c r="S40" s="57"/>
      <c r="T40" s="57"/>
      <c r="U40" s="119">
        <v>5.3330132786833786E-3</v>
      </c>
      <c r="V40" s="57"/>
      <c r="W40" s="57"/>
      <c r="X40" s="57"/>
      <c r="Y40" s="57"/>
      <c r="Z40" s="57"/>
      <c r="AA40" s="57"/>
      <c r="AB40" s="58">
        <v>292</v>
      </c>
      <c r="AC40" s="57"/>
      <c r="AD40" s="57"/>
      <c r="AE40" s="57"/>
      <c r="AF40" s="57"/>
      <c r="AG40" s="119">
        <v>6.9472532178630059E-3</v>
      </c>
      <c r="AH40" s="57"/>
      <c r="AI40" s="57"/>
      <c r="AJ40" s="1"/>
    </row>
    <row r="41" spans="2:36" ht="12.75" customHeight="1" x14ac:dyDescent="0.2">
      <c r="B41" s="56" t="s">
        <v>1065</v>
      </c>
      <c r="C41" s="57"/>
      <c r="D41" s="57"/>
      <c r="E41" s="57"/>
      <c r="F41" s="57"/>
      <c r="G41" s="57"/>
      <c r="H41" s="57"/>
      <c r="I41" s="57"/>
      <c r="J41" s="140">
        <v>1787930.0199999998</v>
      </c>
      <c r="K41" s="57"/>
      <c r="L41" s="57"/>
      <c r="M41" s="57"/>
      <c r="N41" s="57"/>
      <c r="O41" s="57"/>
      <c r="P41" s="57"/>
      <c r="Q41" s="57"/>
      <c r="R41" s="57"/>
      <c r="S41" s="57"/>
      <c r="T41" s="57"/>
      <c r="U41" s="119">
        <v>6.1294107686793171E-4</v>
      </c>
      <c r="V41" s="57"/>
      <c r="W41" s="57"/>
      <c r="X41" s="57"/>
      <c r="Y41" s="57"/>
      <c r="Z41" s="57"/>
      <c r="AA41" s="57"/>
      <c r="AB41" s="58">
        <v>67</v>
      </c>
      <c r="AC41" s="57"/>
      <c r="AD41" s="57"/>
      <c r="AE41" s="57"/>
      <c r="AF41" s="57"/>
      <c r="AG41" s="119">
        <v>1.5940615260165117E-3</v>
      </c>
      <c r="AH41" s="57"/>
      <c r="AI41" s="57"/>
      <c r="AJ41" s="1"/>
    </row>
    <row r="42" spans="2:36" ht="12.75" customHeight="1" x14ac:dyDescent="0.2">
      <c r="B42" s="56" t="s">
        <v>1066</v>
      </c>
      <c r="C42" s="57"/>
      <c r="D42" s="57"/>
      <c r="E42" s="57"/>
      <c r="F42" s="57"/>
      <c r="G42" s="57"/>
      <c r="H42" s="57"/>
      <c r="I42" s="57"/>
      <c r="J42" s="140">
        <v>6637088</v>
      </c>
      <c r="K42" s="57"/>
      <c r="L42" s="57"/>
      <c r="M42" s="57"/>
      <c r="N42" s="57"/>
      <c r="O42" s="57"/>
      <c r="P42" s="57"/>
      <c r="Q42" s="57"/>
      <c r="R42" s="57"/>
      <c r="S42" s="57"/>
      <c r="T42" s="57"/>
      <c r="U42" s="119">
        <v>2.2753373009460559E-3</v>
      </c>
      <c r="V42" s="57"/>
      <c r="W42" s="57"/>
      <c r="X42" s="57"/>
      <c r="Y42" s="57"/>
      <c r="Z42" s="57"/>
      <c r="AA42" s="57"/>
      <c r="AB42" s="58">
        <v>28</v>
      </c>
      <c r="AC42" s="57"/>
      <c r="AD42" s="57"/>
      <c r="AE42" s="57"/>
      <c r="AF42" s="57"/>
      <c r="AG42" s="119">
        <v>6.6617496609645257E-4</v>
      </c>
      <c r="AH42" s="57"/>
      <c r="AI42" s="57"/>
      <c r="AJ42" s="1"/>
    </row>
    <row r="43" spans="2:36" ht="12.75" customHeight="1" x14ac:dyDescent="0.2">
      <c r="B43" s="56" t="s">
        <v>1067</v>
      </c>
      <c r="C43" s="57"/>
      <c r="D43" s="57"/>
      <c r="E43" s="57"/>
      <c r="F43" s="57"/>
      <c r="G43" s="57"/>
      <c r="H43" s="57"/>
      <c r="I43" s="57"/>
      <c r="J43" s="140">
        <v>1117702.9700000002</v>
      </c>
      <c r="K43" s="57"/>
      <c r="L43" s="57"/>
      <c r="M43" s="57"/>
      <c r="N43" s="57"/>
      <c r="O43" s="57"/>
      <c r="P43" s="57"/>
      <c r="Q43" s="57"/>
      <c r="R43" s="57"/>
      <c r="S43" s="57"/>
      <c r="T43" s="57"/>
      <c r="U43" s="119">
        <v>3.8317274970878657E-4</v>
      </c>
      <c r="V43" s="57"/>
      <c r="W43" s="57"/>
      <c r="X43" s="57"/>
      <c r="Y43" s="57"/>
      <c r="Z43" s="57"/>
      <c r="AA43" s="57"/>
      <c r="AB43" s="58">
        <v>24</v>
      </c>
      <c r="AC43" s="57"/>
      <c r="AD43" s="57"/>
      <c r="AE43" s="57"/>
      <c r="AF43" s="57"/>
      <c r="AG43" s="119">
        <v>5.7100711379695938E-4</v>
      </c>
      <c r="AH43" s="57"/>
      <c r="AI43" s="57"/>
      <c r="AJ43" s="1"/>
    </row>
    <row r="44" spans="2:36" ht="12.75" customHeight="1" x14ac:dyDescent="0.2">
      <c r="B44" s="56" t="s">
        <v>1068</v>
      </c>
      <c r="C44" s="57"/>
      <c r="D44" s="57"/>
      <c r="E44" s="57"/>
      <c r="F44" s="57"/>
      <c r="G44" s="57"/>
      <c r="H44" s="57"/>
      <c r="I44" s="57"/>
      <c r="J44" s="140">
        <v>2590051.459999999</v>
      </c>
      <c r="K44" s="57"/>
      <c r="L44" s="57"/>
      <c r="M44" s="57"/>
      <c r="N44" s="57"/>
      <c r="O44" s="57"/>
      <c r="P44" s="57"/>
      <c r="Q44" s="57"/>
      <c r="R44" s="57"/>
      <c r="S44" s="57"/>
      <c r="T44" s="57"/>
      <c r="U44" s="119">
        <v>8.8792565328466174E-4</v>
      </c>
      <c r="V44" s="57"/>
      <c r="W44" s="57"/>
      <c r="X44" s="57"/>
      <c r="Y44" s="57"/>
      <c r="Z44" s="57"/>
      <c r="AA44" s="57"/>
      <c r="AB44" s="58">
        <v>77</v>
      </c>
      <c r="AC44" s="57"/>
      <c r="AD44" s="57"/>
      <c r="AE44" s="57"/>
      <c r="AF44" s="57"/>
      <c r="AG44" s="119">
        <v>1.8319811567652448E-3</v>
      </c>
      <c r="AH44" s="57"/>
      <c r="AI44" s="57"/>
      <c r="AJ44" s="1"/>
    </row>
    <row r="45" spans="2:36" ht="12.75" customHeight="1" x14ac:dyDescent="0.2">
      <c r="B45" s="56" t="s">
        <v>1069</v>
      </c>
      <c r="C45" s="57"/>
      <c r="D45" s="57"/>
      <c r="E45" s="57"/>
      <c r="F45" s="57"/>
      <c r="G45" s="57"/>
      <c r="H45" s="57"/>
      <c r="I45" s="57"/>
      <c r="J45" s="140">
        <v>2096840.5600000005</v>
      </c>
      <c r="K45" s="57"/>
      <c r="L45" s="57"/>
      <c r="M45" s="57"/>
      <c r="N45" s="57"/>
      <c r="O45" s="57"/>
      <c r="P45" s="57"/>
      <c r="Q45" s="57"/>
      <c r="R45" s="57"/>
      <c r="S45" s="57"/>
      <c r="T45" s="57"/>
      <c r="U45" s="119">
        <v>7.188422905202729E-4</v>
      </c>
      <c r="V45" s="57"/>
      <c r="W45" s="57"/>
      <c r="X45" s="57"/>
      <c r="Y45" s="57"/>
      <c r="Z45" s="57"/>
      <c r="AA45" s="57"/>
      <c r="AB45" s="58">
        <v>98</v>
      </c>
      <c r="AC45" s="57"/>
      <c r="AD45" s="57"/>
      <c r="AE45" s="57"/>
      <c r="AF45" s="57"/>
      <c r="AG45" s="119">
        <v>2.3316123813375842E-3</v>
      </c>
      <c r="AH45" s="57"/>
      <c r="AI45" s="57"/>
      <c r="AJ45" s="1"/>
    </row>
    <row r="46" spans="2:36" ht="12.75" customHeight="1" x14ac:dyDescent="0.2">
      <c r="B46" s="56" t="s">
        <v>1070</v>
      </c>
      <c r="C46" s="57"/>
      <c r="D46" s="57"/>
      <c r="E46" s="57"/>
      <c r="F46" s="57"/>
      <c r="G46" s="57"/>
      <c r="H46" s="57"/>
      <c r="I46" s="57"/>
      <c r="J46" s="140">
        <v>420553.69000000006</v>
      </c>
      <c r="K46" s="57"/>
      <c r="L46" s="57"/>
      <c r="M46" s="57"/>
      <c r="N46" s="57"/>
      <c r="O46" s="57"/>
      <c r="P46" s="57"/>
      <c r="Q46" s="57"/>
      <c r="R46" s="57"/>
      <c r="S46" s="57"/>
      <c r="T46" s="57"/>
      <c r="U46" s="119">
        <v>1.4417489988192178E-4</v>
      </c>
      <c r="V46" s="57"/>
      <c r="W46" s="57"/>
      <c r="X46" s="57"/>
      <c r="Y46" s="57"/>
      <c r="Z46" s="57"/>
      <c r="AA46" s="57"/>
      <c r="AB46" s="58">
        <v>37</v>
      </c>
      <c r="AC46" s="57"/>
      <c r="AD46" s="57"/>
      <c r="AE46" s="57"/>
      <c r="AF46" s="57"/>
      <c r="AG46" s="119">
        <v>8.803026337703124E-4</v>
      </c>
      <c r="AH46" s="57"/>
      <c r="AI46" s="57"/>
      <c r="AJ46" s="1"/>
    </row>
    <row r="47" spans="2:36" ht="12.75" customHeight="1" x14ac:dyDescent="0.2">
      <c r="B47" s="56" t="s">
        <v>1071</v>
      </c>
      <c r="C47" s="57"/>
      <c r="D47" s="57"/>
      <c r="E47" s="57"/>
      <c r="F47" s="57"/>
      <c r="G47" s="57"/>
      <c r="H47" s="57"/>
      <c r="I47" s="57"/>
      <c r="J47" s="140">
        <v>370346.86</v>
      </c>
      <c r="K47" s="57"/>
      <c r="L47" s="57"/>
      <c r="M47" s="57"/>
      <c r="N47" s="57"/>
      <c r="O47" s="57"/>
      <c r="P47" s="57"/>
      <c r="Q47" s="57"/>
      <c r="R47" s="57"/>
      <c r="S47" s="57"/>
      <c r="T47" s="57"/>
      <c r="U47" s="119">
        <v>1.26962912778352E-4</v>
      </c>
      <c r="V47" s="57"/>
      <c r="W47" s="57"/>
      <c r="X47" s="57"/>
      <c r="Y47" s="57"/>
      <c r="Z47" s="57"/>
      <c r="AA47" s="57"/>
      <c r="AB47" s="58">
        <v>17</v>
      </c>
      <c r="AC47" s="57"/>
      <c r="AD47" s="57"/>
      <c r="AE47" s="57"/>
      <c r="AF47" s="57"/>
      <c r="AG47" s="119">
        <v>4.0446337227284621E-4</v>
      </c>
      <c r="AH47" s="57"/>
      <c r="AI47" s="57"/>
      <c r="AJ47" s="1"/>
    </row>
    <row r="48" spans="2:36" ht="12.75" customHeight="1" x14ac:dyDescent="0.2">
      <c r="B48" s="56" t="s">
        <v>1072</v>
      </c>
      <c r="C48" s="57"/>
      <c r="D48" s="57"/>
      <c r="E48" s="57"/>
      <c r="F48" s="57"/>
      <c r="G48" s="57"/>
      <c r="H48" s="57"/>
      <c r="I48" s="57"/>
      <c r="J48" s="140">
        <v>7827.94</v>
      </c>
      <c r="K48" s="57"/>
      <c r="L48" s="57"/>
      <c r="M48" s="57"/>
      <c r="N48" s="57"/>
      <c r="O48" s="57"/>
      <c r="P48" s="57"/>
      <c r="Q48" s="57"/>
      <c r="R48" s="57"/>
      <c r="S48" s="57"/>
      <c r="T48" s="57"/>
      <c r="U48" s="119">
        <v>2.6835871200694744E-6</v>
      </c>
      <c r="V48" s="57"/>
      <c r="W48" s="57"/>
      <c r="X48" s="57"/>
      <c r="Y48" s="57"/>
      <c r="Z48" s="57"/>
      <c r="AA48" s="57"/>
      <c r="AB48" s="58">
        <v>3</v>
      </c>
      <c r="AC48" s="57"/>
      <c r="AD48" s="57"/>
      <c r="AE48" s="57"/>
      <c r="AF48" s="57"/>
      <c r="AG48" s="119">
        <v>7.1375889224619923E-5</v>
      </c>
      <c r="AH48" s="57"/>
      <c r="AI48" s="57"/>
      <c r="AJ48" s="1"/>
    </row>
    <row r="49" spans="2:36" ht="12.75" customHeight="1" x14ac:dyDescent="0.2">
      <c r="B49" s="56" t="s">
        <v>1073</v>
      </c>
      <c r="C49" s="57"/>
      <c r="D49" s="57"/>
      <c r="E49" s="57"/>
      <c r="F49" s="57"/>
      <c r="G49" s="57"/>
      <c r="H49" s="57"/>
      <c r="I49" s="57"/>
      <c r="J49" s="140">
        <v>38954.68</v>
      </c>
      <c r="K49" s="57"/>
      <c r="L49" s="57"/>
      <c r="M49" s="57"/>
      <c r="N49" s="57"/>
      <c r="O49" s="57"/>
      <c r="P49" s="57"/>
      <c r="Q49" s="57"/>
      <c r="R49" s="57"/>
      <c r="S49" s="57"/>
      <c r="T49" s="57"/>
      <c r="U49" s="119">
        <v>1.3354506743080294E-5</v>
      </c>
      <c r="V49" s="57"/>
      <c r="W49" s="57"/>
      <c r="X49" s="57"/>
      <c r="Y49" s="57"/>
      <c r="Z49" s="57"/>
      <c r="AA49" s="57"/>
      <c r="AB49" s="58">
        <v>2</v>
      </c>
      <c r="AC49" s="57"/>
      <c r="AD49" s="57"/>
      <c r="AE49" s="57"/>
      <c r="AF49" s="57"/>
      <c r="AG49" s="119">
        <v>4.7583926149746617E-5</v>
      </c>
      <c r="AH49" s="57"/>
      <c r="AI49" s="57"/>
      <c r="AJ49" s="1"/>
    </row>
    <row r="50" spans="2:36" ht="12.75" customHeight="1" x14ac:dyDescent="0.2">
      <c r="B50" s="56" t="s">
        <v>1074</v>
      </c>
      <c r="C50" s="57"/>
      <c r="D50" s="57"/>
      <c r="E50" s="57"/>
      <c r="F50" s="57"/>
      <c r="G50" s="57"/>
      <c r="H50" s="57"/>
      <c r="I50" s="57"/>
      <c r="J50" s="140">
        <v>5712.72</v>
      </c>
      <c r="K50" s="57"/>
      <c r="L50" s="57"/>
      <c r="M50" s="57"/>
      <c r="N50" s="57"/>
      <c r="O50" s="57"/>
      <c r="P50" s="57"/>
      <c r="Q50" s="57"/>
      <c r="R50" s="57"/>
      <c r="S50" s="57"/>
      <c r="T50" s="57"/>
      <c r="U50" s="119">
        <v>1.9584439600409926E-6</v>
      </c>
      <c r="V50" s="57"/>
      <c r="W50" s="57"/>
      <c r="X50" s="57"/>
      <c r="Y50" s="57"/>
      <c r="Z50" s="57"/>
      <c r="AA50" s="57"/>
      <c r="AB50" s="58">
        <v>1</v>
      </c>
      <c r="AC50" s="57"/>
      <c r="AD50" s="57"/>
      <c r="AE50" s="57"/>
      <c r="AF50" s="57"/>
      <c r="AG50" s="119">
        <v>2.3791963074873309E-5</v>
      </c>
      <c r="AH50" s="57"/>
      <c r="AI50" s="57"/>
      <c r="AJ50" s="1"/>
    </row>
    <row r="51" spans="2:36" ht="12.75" customHeight="1" x14ac:dyDescent="0.2">
      <c r="B51" s="141"/>
      <c r="C51" s="142"/>
      <c r="D51" s="142"/>
      <c r="E51" s="142"/>
      <c r="F51" s="142"/>
      <c r="G51" s="142"/>
      <c r="H51" s="142"/>
      <c r="I51" s="142"/>
      <c r="J51" s="143">
        <v>2916968836.7699966</v>
      </c>
      <c r="K51" s="142"/>
      <c r="L51" s="142"/>
      <c r="M51" s="142"/>
      <c r="N51" s="142"/>
      <c r="O51" s="142"/>
      <c r="P51" s="142"/>
      <c r="Q51" s="142"/>
      <c r="R51" s="142"/>
      <c r="S51" s="142"/>
      <c r="T51" s="142"/>
      <c r="U51" s="144">
        <v>1.0000000000000069</v>
      </c>
      <c r="V51" s="142"/>
      <c r="W51" s="142"/>
      <c r="X51" s="142"/>
      <c r="Y51" s="142"/>
      <c r="Z51" s="142"/>
      <c r="AA51" s="142"/>
      <c r="AB51" s="145">
        <v>42031</v>
      </c>
      <c r="AC51" s="142"/>
      <c r="AD51" s="142"/>
      <c r="AE51" s="142"/>
      <c r="AF51" s="142"/>
      <c r="AG51" s="144">
        <v>1</v>
      </c>
      <c r="AH51" s="142"/>
      <c r="AI51" s="142"/>
      <c r="AJ51" s="1"/>
    </row>
    <row r="52" spans="2:36" ht="8.4499999999999993" customHeight="1" x14ac:dyDescent="0.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ht="18.75" customHeight="1" x14ac:dyDescent="0.2">
      <c r="B53" s="69" t="s">
        <v>1036</v>
      </c>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1"/>
    </row>
    <row r="54" spans="2:36" ht="9.6" customHeight="1" x14ac:dyDescent="0.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ht="13.5" customHeight="1" x14ac:dyDescent="0.2">
      <c r="B55" s="64" t="s">
        <v>1052</v>
      </c>
      <c r="C55" s="65"/>
      <c r="D55" s="65"/>
      <c r="E55" s="65"/>
      <c r="F55" s="65"/>
      <c r="G55" s="65"/>
      <c r="H55" s="65"/>
      <c r="I55" s="65"/>
      <c r="J55" s="64" t="s">
        <v>1049</v>
      </c>
      <c r="K55" s="65"/>
      <c r="L55" s="65"/>
      <c r="M55" s="65"/>
      <c r="N55" s="65"/>
      <c r="O55" s="65"/>
      <c r="P55" s="65"/>
      <c r="Q55" s="65"/>
      <c r="R55" s="65"/>
      <c r="S55" s="65"/>
      <c r="T55" s="65"/>
      <c r="U55" s="64" t="s">
        <v>1050</v>
      </c>
      <c r="V55" s="65"/>
      <c r="W55" s="65"/>
      <c r="X55" s="65"/>
      <c r="Y55" s="65"/>
      <c r="Z55" s="65"/>
      <c r="AA55" s="65"/>
      <c r="AB55" s="64" t="s">
        <v>1051</v>
      </c>
      <c r="AC55" s="65"/>
      <c r="AD55" s="65"/>
      <c r="AE55" s="65"/>
      <c r="AF55" s="64" t="s">
        <v>1050</v>
      </c>
      <c r="AG55" s="65"/>
      <c r="AH55" s="65"/>
      <c r="AI55" s="65"/>
      <c r="AJ55" s="65"/>
    </row>
    <row r="56" spans="2:36" ht="10.5" customHeight="1" x14ac:dyDescent="0.2">
      <c r="B56" s="56" t="s">
        <v>1075</v>
      </c>
      <c r="C56" s="57"/>
      <c r="D56" s="57"/>
      <c r="E56" s="57"/>
      <c r="F56" s="57"/>
      <c r="G56" s="57"/>
      <c r="H56" s="57"/>
      <c r="I56" s="57"/>
      <c r="J56" s="140">
        <v>1421042.54</v>
      </c>
      <c r="K56" s="57"/>
      <c r="L56" s="57"/>
      <c r="M56" s="57"/>
      <c r="N56" s="57"/>
      <c r="O56" s="57"/>
      <c r="P56" s="57"/>
      <c r="Q56" s="57"/>
      <c r="R56" s="57"/>
      <c r="S56" s="57"/>
      <c r="T56" s="57"/>
      <c r="U56" s="119">
        <v>4.8716411436658987E-4</v>
      </c>
      <c r="V56" s="57"/>
      <c r="W56" s="57"/>
      <c r="X56" s="57"/>
      <c r="Y56" s="57"/>
      <c r="Z56" s="57"/>
      <c r="AA56" s="57"/>
      <c r="AB56" s="58">
        <v>372</v>
      </c>
      <c r="AC56" s="57"/>
      <c r="AD56" s="57"/>
      <c r="AE56" s="57"/>
      <c r="AF56" s="119">
        <v>8.8506102638528702E-3</v>
      </c>
      <c r="AG56" s="57"/>
      <c r="AH56" s="57"/>
      <c r="AI56" s="57"/>
      <c r="AJ56" s="57"/>
    </row>
    <row r="57" spans="2:36" ht="10.5" customHeight="1" x14ac:dyDescent="0.2">
      <c r="B57" s="56" t="s">
        <v>1053</v>
      </c>
      <c r="C57" s="57"/>
      <c r="D57" s="57"/>
      <c r="E57" s="57"/>
      <c r="F57" s="57"/>
      <c r="G57" s="57"/>
      <c r="H57" s="57"/>
      <c r="I57" s="57"/>
      <c r="J57" s="140">
        <v>15969684.15</v>
      </c>
      <c r="K57" s="57"/>
      <c r="L57" s="57"/>
      <c r="M57" s="57"/>
      <c r="N57" s="57"/>
      <c r="O57" s="57"/>
      <c r="P57" s="57"/>
      <c r="Q57" s="57"/>
      <c r="R57" s="57"/>
      <c r="S57" s="57"/>
      <c r="T57" s="57"/>
      <c r="U57" s="119">
        <v>5.4747530891291387E-3</v>
      </c>
      <c r="V57" s="57"/>
      <c r="W57" s="57"/>
      <c r="X57" s="57"/>
      <c r="Y57" s="57"/>
      <c r="Z57" s="57"/>
      <c r="AA57" s="57"/>
      <c r="AB57" s="58">
        <v>557</v>
      </c>
      <c r="AC57" s="57"/>
      <c r="AD57" s="57"/>
      <c r="AE57" s="57"/>
      <c r="AF57" s="119">
        <v>1.3252123432704432E-2</v>
      </c>
      <c r="AG57" s="57"/>
      <c r="AH57" s="57"/>
      <c r="AI57" s="57"/>
      <c r="AJ57" s="57"/>
    </row>
    <row r="58" spans="2:36" ht="10.5" customHeight="1" x14ac:dyDescent="0.2">
      <c r="B58" s="56" t="s">
        <v>1054</v>
      </c>
      <c r="C58" s="57"/>
      <c r="D58" s="57"/>
      <c r="E58" s="57"/>
      <c r="F58" s="57"/>
      <c r="G58" s="57"/>
      <c r="H58" s="57"/>
      <c r="I58" s="57"/>
      <c r="J58" s="140">
        <v>18241524.770000003</v>
      </c>
      <c r="K58" s="57"/>
      <c r="L58" s="57"/>
      <c r="M58" s="57"/>
      <c r="N58" s="57"/>
      <c r="O58" s="57"/>
      <c r="P58" s="57"/>
      <c r="Q58" s="57"/>
      <c r="R58" s="57"/>
      <c r="S58" s="57"/>
      <c r="T58" s="57"/>
      <c r="U58" s="119">
        <v>6.2535891847919365E-3</v>
      </c>
      <c r="V58" s="57"/>
      <c r="W58" s="57"/>
      <c r="X58" s="57"/>
      <c r="Y58" s="57"/>
      <c r="Z58" s="57"/>
      <c r="AA58" s="57"/>
      <c r="AB58" s="58">
        <v>634</v>
      </c>
      <c r="AC58" s="57"/>
      <c r="AD58" s="57"/>
      <c r="AE58" s="57"/>
      <c r="AF58" s="119">
        <v>1.5084104589469677E-2</v>
      </c>
      <c r="AG58" s="57"/>
      <c r="AH58" s="57"/>
      <c r="AI58" s="57"/>
      <c r="AJ58" s="57"/>
    </row>
    <row r="59" spans="2:36" ht="10.5" customHeight="1" x14ac:dyDescent="0.2">
      <c r="B59" s="56" t="s">
        <v>1055</v>
      </c>
      <c r="C59" s="57"/>
      <c r="D59" s="57"/>
      <c r="E59" s="57"/>
      <c r="F59" s="57"/>
      <c r="G59" s="57"/>
      <c r="H59" s="57"/>
      <c r="I59" s="57"/>
      <c r="J59" s="140">
        <v>26845103.280000009</v>
      </c>
      <c r="K59" s="57"/>
      <c r="L59" s="57"/>
      <c r="M59" s="57"/>
      <c r="N59" s="57"/>
      <c r="O59" s="57"/>
      <c r="P59" s="57"/>
      <c r="Q59" s="57"/>
      <c r="R59" s="57"/>
      <c r="S59" s="57"/>
      <c r="T59" s="57"/>
      <c r="U59" s="119">
        <v>9.2030819601507784E-3</v>
      </c>
      <c r="V59" s="57"/>
      <c r="W59" s="57"/>
      <c r="X59" s="57"/>
      <c r="Y59" s="57"/>
      <c r="Z59" s="57"/>
      <c r="AA59" s="57"/>
      <c r="AB59" s="58">
        <v>866</v>
      </c>
      <c r="AC59" s="57"/>
      <c r="AD59" s="57"/>
      <c r="AE59" s="57"/>
      <c r="AF59" s="119">
        <v>2.0603840022840283E-2</v>
      </c>
      <c r="AG59" s="57"/>
      <c r="AH59" s="57"/>
      <c r="AI59" s="57"/>
      <c r="AJ59" s="57"/>
    </row>
    <row r="60" spans="2:36" ht="10.5" customHeight="1" x14ac:dyDescent="0.2">
      <c r="B60" s="56" t="s">
        <v>1056</v>
      </c>
      <c r="C60" s="57"/>
      <c r="D60" s="57"/>
      <c r="E60" s="57"/>
      <c r="F60" s="57"/>
      <c r="G60" s="57"/>
      <c r="H60" s="57"/>
      <c r="I60" s="57"/>
      <c r="J60" s="140">
        <v>74579217.870000079</v>
      </c>
      <c r="K60" s="57"/>
      <c r="L60" s="57"/>
      <c r="M60" s="57"/>
      <c r="N60" s="57"/>
      <c r="O60" s="57"/>
      <c r="P60" s="57"/>
      <c r="Q60" s="57"/>
      <c r="R60" s="57"/>
      <c r="S60" s="57"/>
      <c r="T60" s="57"/>
      <c r="U60" s="119">
        <v>2.5567368745900838E-2</v>
      </c>
      <c r="V60" s="57"/>
      <c r="W60" s="57"/>
      <c r="X60" s="57"/>
      <c r="Y60" s="57"/>
      <c r="Z60" s="57"/>
      <c r="AA60" s="57"/>
      <c r="AB60" s="58">
        <v>2494</v>
      </c>
      <c r="AC60" s="57"/>
      <c r="AD60" s="57"/>
      <c r="AE60" s="57"/>
      <c r="AF60" s="119">
        <v>5.9337155908734028E-2</v>
      </c>
      <c r="AG60" s="57"/>
      <c r="AH60" s="57"/>
      <c r="AI60" s="57"/>
      <c r="AJ60" s="57"/>
    </row>
    <row r="61" spans="2:36" ht="10.5" customHeight="1" x14ac:dyDescent="0.2">
      <c r="B61" s="56" t="s">
        <v>1057</v>
      </c>
      <c r="C61" s="57"/>
      <c r="D61" s="57"/>
      <c r="E61" s="57"/>
      <c r="F61" s="57"/>
      <c r="G61" s="57"/>
      <c r="H61" s="57"/>
      <c r="I61" s="57"/>
      <c r="J61" s="140">
        <v>114142305.95999986</v>
      </c>
      <c r="K61" s="57"/>
      <c r="L61" s="57"/>
      <c r="M61" s="57"/>
      <c r="N61" s="57"/>
      <c r="O61" s="57"/>
      <c r="P61" s="57"/>
      <c r="Q61" s="57"/>
      <c r="R61" s="57"/>
      <c r="S61" s="57"/>
      <c r="T61" s="57"/>
      <c r="U61" s="119">
        <v>3.9130450939747138E-2</v>
      </c>
      <c r="V61" s="57"/>
      <c r="W61" s="57"/>
      <c r="X61" s="57"/>
      <c r="Y61" s="57"/>
      <c r="Z61" s="57"/>
      <c r="AA61" s="57"/>
      <c r="AB61" s="58">
        <v>3436</v>
      </c>
      <c r="AC61" s="57"/>
      <c r="AD61" s="57"/>
      <c r="AE61" s="57"/>
      <c r="AF61" s="119">
        <v>8.1749185125264689E-2</v>
      </c>
      <c r="AG61" s="57"/>
      <c r="AH61" s="57"/>
      <c r="AI61" s="57"/>
      <c r="AJ61" s="57"/>
    </row>
    <row r="62" spans="2:36" ht="10.5" customHeight="1" x14ac:dyDescent="0.2">
      <c r="B62" s="56" t="s">
        <v>1058</v>
      </c>
      <c r="C62" s="57"/>
      <c r="D62" s="57"/>
      <c r="E62" s="57"/>
      <c r="F62" s="57"/>
      <c r="G62" s="57"/>
      <c r="H62" s="57"/>
      <c r="I62" s="57"/>
      <c r="J62" s="140">
        <v>113143796.63000016</v>
      </c>
      <c r="K62" s="57"/>
      <c r="L62" s="57"/>
      <c r="M62" s="57"/>
      <c r="N62" s="57"/>
      <c r="O62" s="57"/>
      <c r="P62" s="57"/>
      <c r="Q62" s="57"/>
      <c r="R62" s="57"/>
      <c r="S62" s="57"/>
      <c r="T62" s="57"/>
      <c r="U62" s="119">
        <v>3.8788140347527936E-2</v>
      </c>
      <c r="V62" s="57"/>
      <c r="W62" s="57"/>
      <c r="X62" s="57"/>
      <c r="Y62" s="57"/>
      <c r="Z62" s="57"/>
      <c r="AA62" s="57"/>
      <c r="AB62" s="58">
        <v>2992</v>
      </c>
      <c r="AC62" s="57"/>
      <c r="AD62" s="57"/>
      <c r="AE62" s="57"/>
      <c r="AF62" s="119">
        <v>7.1185553520020942E-2</v>
      </c>
      <c r="AG62" s="57"/>
      <c r="AH62" s="57"/>
      <c r="AI62" s="57"/>
      <c r="AJ62" s="57"/>
    </row>
    <row r="63" spans="2:36" ht="10.5" customHeight="1" x14ac:dyDescent="0.2">
      <c r="B63" s="56" t="s">
        <v>1059</v>
      </c>
      <c r="C63" s="57"/>
      <c r="D63" s="57"/>
      <c r="E63" s="57"/>
      <c r="F63" s="57"/>
      <c r="G63" s="57"/>
      <c r="H63" s="57"/>
      <c r="I63" s="57"/>
      <c r="J63" s="140">
        <v>109657157.01000014</v>
      </c>
      <c r="K63" s="57"/>
      <c r="L63" s="57"/>
      <c r="M63" s="57"/>
      <c r="N63" s="57"/>
      <c r="O63" s="57"/>
      <c r="P63" s="57"/>
      <c r="Q63" s="57"/>
      <c r="R63" s="57"/>
      <c r="S63" s="57"/>
      <c r="T63" s="57"/>
      <c r="U63" s="119">
        <v>3.7592844883260715E-2</v>
      </c>
      <c r="V63" s="57"/>
      <c r="W63" s="57"/>
      <c r="X63" s="57"/>
      <c r="Y63" s="57"/>
      <c r="Z63" s="57"/>
      <c r="AA63" s="57"/>
      <c r="AB63" s="58">
        <v>2341</v>
      </c>
      <c r="AC63" s="57"/>
      <c r="AD63" s="57"/>
      <c r="AE63" s="57"/>
      <c r="AF63" s="119">
        <v>5.5696985558278414E-2</v>
      </c>
      <c r="AG63" s="57"/>
      <c r="AH63" s="57"/>
      <c r="AI63" s="57"/>
      <c r="AJ63" s="57"/>
    </row>
    <row r="64" spans="2:36" ht="10.5" customHeight="1" x14ac:dyDescent="0.2">
      <c r="B64" s="56" t="s">
        <v>1060</v>
      </c>
      <c r="C64" s="57"/>
      <c r="D64" s="57"/>
      <c r="E64" s="57"/>
      <c r="F64" s="57"/>
      <c r="G64" s="57"/>
      <c r="H64" s="57"/>
      <c r="I64" s="57"/>
      <c r="J64" s="140">
        <v>123688695.91999978</v>
      </c>
      <c r="K64" s="57"/>
      <c r="L64" s="57"/>
      <c r="M64" s="57"/>
      <c r="N64" s="57"/>
      <c r="O64" s="57"/>
      <c r="P64" s="57"/>
      <c r="Q64" s="57"/>
      <c r="R64" s="57"/>
      <c r="S64" s="57"/>
      <c r="T64" s="57"/>
      <c r="U64" s="119">
        <v>4.2403159869531512E-2</v>
      </c>
      <c r="V64" s="57"/>
      <c r="W64" s="57"/>
      <c r="X64" s="57"/>
      <c r="Y64" s="57"/>
      <c r="Z64" s="57"/>
      <c r="AA64" s="57"/>
      <c r="AB64" s="58">
        <v>2304</v>
      </c>
      <c r="AC64" s="57"/>
      <c r="AD64" s="57"/>
      <c r="AE64" s="57"/>
      <c r="AF64" s="119">
        <v>5.4816682924508101E-2</v>
      </c>
      <c r="AG64" s="57"/>
      <c r="AH64" s="57"/>
      <c r="AI64" s="57"/>
      <c r="AJ64" s="57"/>
    </row>
    <row r="65" spans="2:36" ht="10.5" customHeight="1" x14ac:dyDescent="0.2">
      <c r="B65" s="56" t="s">
        <v>1061</v>
      </c>
      <c r="C65" s="57"/>
      <c r="D65" s="57"/>
      <c r="E65" s="57"/>
      <c r="F65" s="57"/>
      <c r="G65" s="57"/>
      <c r="H65" s="57"/>
      <c r="I65" s="57"/>
      <c r="J65" s="140">
        <v>145092405.88000032</v>
      </c>
      <c r="K65" s="57"/>
      <c r="L65" s="57"/>
      <c r="M65" s="57"/>
      <c r="N65" s="57"/>
      <c r="O65" s="57"/>
      <c r="P65" s="57"/>
      <c r="Q65" s="57"/>
      <c r="R65" s="57"/>
      <c r="S65" s="57"/>
      <c r="T65" s="57"/>
      <c r="U65" s="119">
        <v>4.9740814523292279E-2</v>
      </c>
      <c r="V65" s="57"/>
      <c r="W65" s="57"/>
      <c r="X65" s="57"/>
      <c r="Y65" s="57"/>
      <c r="Z65" s="57"/>
      <c r="AA65" s="57"/>
      <c r="AB65" s="58">
        <v>2505</v>
      </c>
      <c r="AC65" s="57"/>
      <c r="AD65" s="57"/>
      <c r="AE65" s="57"/>
      <c r="AF65" s="119">
        <v>5.9598867502557634E-2</v>
      </c>
      <c r="AG65" s="57"/>
      <c r="AH65" s="57"/>
      <c r="AI65" s="57"/>
      <c r="AJ65" s="57"/>
    </row>
    <row r="66" spans="2:36" ht="10.5" customHeight="1" x14ac:dyDescent="0.2">
      <c r="B66" s="56" t="s">
        <v>1062</v>
      </c>
      <c r="C66" s="57"/>
      <c r="D66" s="57"/>
      <c r="E66" s="57"/>
      <c r="F66" s="57"/>
      <c r="G66" s="57"/>
      <c r="H66" s="57"/>
      <c r="I66" s="57"/>
      <c r="J66" s="140">
        <v>131273095.57999991</v>
      </c>
      <c r="K66" s="57"/>
      <c r="L66" s="57"/>
      <c r="M66" s="57"/>
      <c r="N66" s="57"/>
      <c r="O66" s="57"/>
      <c r="P66" s="57"/>
      <c r="Q66" s="57"/>
      <c r="R66" s="57"/>
      <c r="S66" s="57"/>
      <c r="T66" s="57"/>
      <c r="U66" s="119">
        <v>4.5003256094213309E-2</v>
      </c>
      <c r="V66" s="57"/>
      <c r="W66" s="57"/>
      <c r="X66" s="57"/>
      <c r="Y66" s="57"/>
      <c r="Z66" s="57"/>
      <c r="AA66" s="57"/>
      <c r="AB66" s="58">
        <v>2045</v>
      </c>
      <c r="AC66" s="57"/>
      <c r="AD66" s="57"/>
      <c r="AE66" s="57"/>
      <c r="AF66" s="119">
        <v>4.8654564488115913E-2</v>
      </c>
      <c r="AG66" s="57"/>
      <c r="AH66" s="57"/>
      <c r="AI66" s="57"/>
      <c r="AJ66" s="57"/>
    </row>
    <row r="67" spans="2:36" ht="10.5" customHeight="1" x14ac:dyDescent="0.2">
      <c r="B67" s="56" t="s">
        <v>1063</v>
      </c>
      <c r="C67" s="57"/>
      <c r="D67" s="57"/>
      <c r="E67" s="57"/>
      <c r="F67" s="57"/>
      <c r="G67" s="57"/>
      <c r="H67" s="57"/>
      <c r="I67" s="57"/>
      <c r="J67" s="140">
        <v>137288216.44000009</v>
      </c>
      <c r="K67" s="57"/>
      <c r="L67" s="57"/>
      <c r="M67" s="57"/>
      <c r="N67" s="57"/>
      <c r="O67" s="57"/>
      <c r="P67" s="57"/>
      <c r="Q67" s="57"/>
      <c r="R67" s="57"/>
      <c r="S67" s="57"/>
      <c r="T67" s="57"/>
      <c r="U67" s="119">
        <v>4.7065369608823494E-2</v>
      </c>
      <c r="V67" s="57"/>
      <c r="W67" s="57"/>
      <c r="X67" s="57"/>
      <c r="Y67" s="57"/>
      <c r="Z67" s="57"/>
      <c r="AA67" s="57"/>
      <c r="AB67" s="58">
        <v>1932</v>
      </c>
      <c r="AC67" s="57"/>
      <c r="AD67" s="57"/>
      <c r="AE67" s="57"/>
      <c r="AF67" s="119">
        <v>4.5966072660655229E-2</v>
      </c>
      <c r="AG67" s="57"/>
      <c r="AH67" s="57"/>
      <c r="AI67" s="57"/>
      <c r="AJ67" s="57"/>
    </row>
    <row r="68" spans="2:36" ht="10.5" customHeight="1" x14ac:dyDescent="0.2">
      <c r="B68" s="56" t="s">
        <v>1064</v>
      </c>
      <c r="C68" s="57"/>
      <c r="D68" s="57"/>
      <c r="E68" s="57"/>
      <c r="F68" s="57"/>
      <c r="G68" s="57"/>
      <c r="H68" s="57"/>
      <c r="I68" s="57"/>
      <c r="J68" s="140">
        <v>118107116.03000002</v>
      </c>
      <c r="K68" s="57"/>
      <c r="L68" s="57"/>
      <c r="M68" s="57"/>
      <c r="N68" s="57"/>
      <c r="O68" s="57"/>
      <c r="P68" s="57"/>
      <c r="Q68" s="57"/>
      <c r="R68" s="57"/>
      <c r="S68" s="57"/>
      <c r="T68" s="57"/>
      <c r="U68" s="119">
        <v>4.048967357525203E-2</v>
      </c>
      <c r="V68" s="57"/>
      <c r="W68" s="57"/>
      <c r="X68" s="57"/>
      <c r="Y68" s="57"/>
      <c r="Z68" s="57"/>
      <c r="AA68" s="57"/>
      <c r="AB68" s="58">
        <v>1595</v>
      </c>
      <c r="AC68" s="57"/>
      <c r="AD68" s="57"/>
      <c r="AE68" s="57"/>
      <c r="AF68" s="119">
        <v>3.7948181104422926E-2</v>
      </c>
      <c r="AG68" s="57"/>
      <c r="AH68" s="57"/>
      <c r="AI68" s="57"/>
      <c r="AJ68" s="57"/>
    </row>
    <row r="69" spans="2:36" ht="10.5" customHeight="1" x14ac:dyDescent="0.2">
      <c r="B69" s="56" t="s">
        <v>1065</v>
      </c>
      <c r="C69" s="57"/>
      <c r="D69" s="57"/>
      <c r="E69" s="57"/>
      <c r="F69" s="57"/>
      <c r="G69" s="57"/>
      <c r="H69" s="57"/>
      <c r="I69" s="57"/>
      <c r="J69" s="140">
        <v>129001533.08000001</v>
      </c>
      <c r="K69" s="57"/>
      <c r="L69" s="57"/>
      <c r="M69" s="57"/>
      <c r="N69" s="57"/>
      <c r="O69" s="57"/>
      <c r="P69" s="57"/>
      <c r="Q69" s="57"/>
      <c r="R69" s="57"/>
      <c r="S69" s="57"/>
      <c r="T69" s="57"/>
      <c r="U69" s="119">
        <v>4.4224515344101205E-2</v>
      </c>
      <c r="V69" s="57"/>
      <c r="W69" s="57"/>
      <c r="X69" s="57"/>
      <c r="Y69" s="57"/>
      <c r="Z69" s="57"/>
      <c r="AA69" s="57"/>
      <c r="AB69" s="58">
        <v>1604</v>
      </c>
      <c r="AC69" s="57"/>
      <c r="AD69" s="57"/>
      <c r="AE69" s="57"/>
      <c r="AF69" s="119">
        <v>3.8162308772096788E-2</v>
      </c>
      <c r="AG69" s="57"/>
      <c r="AH69" s="57"/>
      <c r="AI69" s="57"/>
      <c r="AJ69" s="57"/>
    </row>
    <row r="70" spans="2:36" ht="10.5" customHeight="1" x14ac:dyDescent="0.2">
      <c r="B70" s="56" t="s">
        <v>1066</v>
      </c>
      <c r="C70" s="57"/>
      <c r="D70" s="57"/>
      <c r="E70" s="57"/>
      <c r="F70" s="57"/>
      <c r="G70" s="57"/>
      <c r="H70" s="57"/>
      <c r="I70" s="57"/>
      <c r="J70" s="140">
        <v>185956158.53000069</v>
      </c>
      <c r="K70" s="57"/>
      <c r="L70" s="57"/>
      <c r="M70" s="57"/>
      <c r="N70" s="57"/>
      <c r="O70" s="57"/>
      <c r="P70" s="57"/>
      <c r="Q70" s="57"/>
      <c r="R70" s="57"/>
      <c r="S70" s="57"/>
      <c r="T70" s="57"/>
      <c r="U70" s="119">
        <v>6.3749792656651205E-2</v>
      </c>
      <c r="V70" s="57"/>
      <c r="W70" s="57"/>
      <c r="X70" s="57"/>
      <c r="Y70" s="57"/>
      <c r="Z70" s="57"/>
      <c r="AA70" s="57"/>
      <c r="AB70" s="58">
        <v>2299</v>
      </c>
      <c r="AC70" s="57"/>
      <c r="AD70" s="57"/>
      <c r="AE70" s="57"/>
      <c r="AF70" s="119">
        <v>5.4697723109133733E-2</v>
      </c>
      <c r="AG70" s="57"/>
      <c r="AH70" s="57"/>
      <c r="AI70" s="57"/>
      <c r="AJ70" s="57"/>
    </row>
    <row r="71" spans="2:36" ht="10.5" customHeight="1" x14ac:dyDescent="0.2">
      <c r="B71" s="56" t="s">
        <v>1067</v>
      </c>
      <c r="C71" s="57"/>
      <c r="D71" s="57"/>
      <c r="E71" s="57"/>
      <c r="F71" s="57"/>
      <c r="G71" s="57"/>
      <c r="H71" s="57"/>
      <c r="I71" s="57"/>
      <c r="J71" s="140">
        <v>159587563.56999999</v>
      </c>
      <c r="K71" s="57"/>
      <c r="L71" s="57"/>
      <c r="M71" s="57"/>
      <c r="N71" s="57"/>
      <c r="O71" s="57"/>
      <c r="P71" s="57"/>
      <c r="Q71" s="57"/>
      <c r="R71" s="57"/>
      <c r="S71" s="57"/>
      <c r="T71" s="57"/>
      <c r="U71" s="119">
        <v>5.4710068053628366E-2</v>
      </c>
      <c r="V71" s="57"/>
      <c r="W71" s="57"/>
      <c r="X71" s="57"/>
      <c r="Y71" s="57"/>
      <c r="Z71" s="57"/>
      <c r="AA71" s="57"/>
      <c r="AB71" s="58">
        <v>1783</v>
      </c>
      <c r="AC71" s="57"/>
      <c r="AD71" s="57"/>
      <c r="AE71" s="57"/>
      <c r="AF71" s="119">
        <v>4.242107016249911E-2</v>
      </c>
      <c r="AG71" s="57"/>
      <c r="AH71" s="57"/>
      <c r="AI71" s="57"/>
      <c r="AJ71" s="57"/>
    </row>
    <row r="72" spans="2:36" ht="10.5" customHeight="1" x14ac:dyDescent="0.2">
      <c r="B72" s="56" t="s">
        <v>1068</v>
      </c>
      <c r="C72" s="57"/>
      <c r="D72" s="57"/>
      <c r="E72" s="57"/>
      <c r="F72" s="57"/>
      <c r="G72" s="57"/>
      <c r="H72" s="57"/>
      <c r="I72" s="57"/>
      <c r="J72" s="140">
        <v>191852561.84000006</v>
      </c>
      <c r="K72" s="57"/>
      <c r="L72" s="57"/>
      <c r="M72" s="57"/>
      <c r="N72" s="57"/>
      <c r="O72" s="57"/>
      <c r="P72" s="57"/>
      <c r="Q72" s="57"/>
      <c r="R72" s="57"/>
      <c r="S72" s="57"/>
      <c r="T72" s="57"/>
      <c r="U72" s="119">
        <v>6.5771207227719619E-2</v>
      </c>
      <c r="V72" s="57"/>
      <c r="W72" s="57"/>
      <c r="X72" s="57"/>
      <c r="Y72" s="57"/>
      <c r="Z72" s="57"/>
      <c r="AA72" s="57"/>
      <c r="AB72" s="58">
        <v>1961</v>
      </c>
      <c r="AC72" s="57"/>
      <c r="AD72" s="57"/>
      <c r="AE72" s="57"/>
      <c r="AF72" s="119">
        <v>4.6656039589826559E-2</v>
      </c>
      <c r="AG72" s="57"/>
      <c r="AH72" s="57"/>
      <c r="AI72" s="57"/>
      <c r="AJ72" s="57"/>
    </row>
    <row r="73" spans="2:36" ht="10.5" customHeight="1" x14ac:dyDescent="0.2">
      <c r="B73" s="56" t="s">
        <v>1069</v>
      </c>
      <c r="C73" s="57"/>
      <c r="D73" s="57"/>
      <c r="E73" s="57"/>
      <c r="F73" s="57"/>
      <c r="G73" s="57"/>
      <c r="H73" s="57"/>
      <c r="I73" s="57"/>
      <c r="J73" s="140">
        <v>166148392.75000057</v>
      </c>
      <c r="K73" s="57"/>
      <c r="L73" s="57"/>
      <c r="M73" s="57"/>
      <c r="N73" s="57"/>
      <c r="O73" s="57"/>
      <c r="P73" s="57"/>
      <c r="Q73" s="57"/>
      <c r="R73" s="57"/>
      <c r="S73" s="57"/>
      <c r="T73" s="57"/>
      <c r="U73" s="119">
        <v>5.6959262181895245E-2</v>
      </c>
      <c r="V73" s="57"/>
      <c r="W73" s="57"/>
      <c r="X73" s="57"/>
      <c r="Y73" s="57"/>
      <c r="Z73" s="57"/>
      <c r="AA73" s="57"/>
      <c r="AB73" s="58">
        <v>1607</v>
      </c>
      <c r="AC73" s="57"/>
      <c r="AD73" s="57"/>
      <c r="AE73" s="57"/>
      <c r="AF73" s="119">
        <v>3.8233684661321404E-2</v>
      </c>
      <c r="AG73" s="57"/>
      <c r="AH73" s="57"/>
      <c r="AI73" s="57"/>
      <c r="AJ73" s="57"/>
    </row>
    <row r="74" spans="2:36" ht="10.5" customHeight="1" x14ac:dyDescent="0.2">
      <c r="B74" s="56" t="s">
        <v>1070</v>
      </c>
      <c r="C74" s="57"/>
      <c r="D74" s="57"/>
      <c r="E74" s="57"/>
      <c r="F74" s="57"/>
      <c r="G74" s="57"/>
      <c r="H74" s="57"/>
      <c r="I74" s="57"/>
      <c r="J74" s="140">
        <v>106396929.42999999</v>
      </c>
      <c r="K74" s="57"/>
      <c r="L74" s="57"/>
      <c r="M74" s="57"/>
      <c r="N74" s="57"/>
      <c r="O74" s="57"/>
      <c r="P74" s="57"/>
      <c r="Q74" s="57"/>
      <c r="R74" s="57"/>
      <c r="S74" s="57"/>
      <c r="T74" s="57"/>
      <c r="U74" s="119">
        <v>3.6475168362722278E-2</v>
      </c>
      <c r="V74" s="57"/>
      <c r="W74" s="57"/>
      <c r="X74" s="57"/>
      <c r="Y74" s="57"/>
      <c r="Z74" s="57"/>
      <c r="AA74" s="57"/>
      <c r="AB74" s="58">
        <v>1124</v>
      </c>
      <c r="AC74" s="57"/>
      <c r="AD74" s="57"/>
      <c r="AE74" s="57"/>
      <c r="AF74" s="119">
        <v>2.6742166496157599E-2</v>
      </c>
      <c r="AG74" s="57"/>
      <c r="AH74" s="57"/>
      <c r="AI74" s="57"/>
      <c r="AJ74" s="57"/>
    </row>
    <row r="75" spans="2:36" ht="10.5" customHeight="1" x14ac:dyDescent="0.2">
      <c r="B75" s="56" t="s">
        <v>1071</v>
      </c>
      <c r="C75" s="57"/>
      <c r="D75" s="57"/>
      <c r="E75" s="57"/>
      <c r="F75" s="57"/>
      <c r="G75" s="57"/>
      <c r="H75" s="57"/>
      <c r="I75" s="57"/>
      <c r="J75" s="140">
        <v>186751538.22000018</v>
      </c>
      <c r="K75" s="57"/>
      <c r="L75" s="57"/>
      <c r="M75" s="57"/>
      <c r="N75" s="57"/>
      <c r="O75" s="57"/>
      <c r="P75" s="57"/>
      <c r="Q75" s="57"/>
      <c r="R75" s="57"/>
      <c r="S75" s="57"/>
      <c r="T75" s="57"/>
      <c r="U75" s="119">
        <v>6.4022466015369775E-2</v>
      </c>
      <c r="V75" s="57"/>
      <c r="W75" s="57"/>
      <c r="X75" s="57"/>
      <c r="Y75" s="57"/>
      <c r="Z75" s="57"/>
      <c r="AA75" s="57"/>
      <c r="AB75" s="58">
        <v>1939</v>
      </c>
      <c r="AC75" s="57"/>
      <c r="AD75" s="57"/>
      <c r="AE75" s="57"/>
      <c r="AF75" s="119">
        <v>4.6132616402179347E-2</v>
      </c>
      <c r="AG75" s="57"/>
      <c r="AH75" s="57"/>
      <c r="AI75" s="57"/>
      <c r="AJ75" s="57"/>
    </row>
    <row r="76" spans="2:36" ht="10.5" customHeight="1" x14ac:dyDescent="0.2">
      <c r="B76" s="56" t="s">
        <v>1072</v>
      </c>
      <c r="C76" s="57"/>
      <c r="D76" s="57"/>
      <c r="E76" s="57"/>
      <c r="F76" s="57"/>
      <c r="G76" s="57"/>
      <c r="H76" s="57"/>
      <c r="I76" s="57"/>
      <c r="J76" s="140">
        <v>155620348.89999962</v>
      </c>
      <c r="K76" s="57"/>
      <c r="L76" s="57"/>
      <c r="M76" s="57"/>
      <c r="N76" s="57"/>
      <c r="O76" s="57"/>
      <c r="P76" s="57"/>
      <c r="Q76" s="57"/>
      <c r="R76" s="57"/>
      <c r="S76" s="57"/>
      <c r="T76" s="57"/>
      <c r="U76" s="119">
        <v>5.3350021069241201E-2</v>
      </c>
      <c r="V76" s="57"/>
      <c r="W76" s="57"/>
      <c r="X76" s="57"/>
      <c r="Y76" s="57"/>
      <c r="Z76" s="57"/>
      <c r="AA76" s="57"/>
      <c r="AB76" s="58">
        <v>1489</v>
      </c>
      <c r="AC76" s="57"/>
      <c r="AD76" s="57"/>
      <c r="AE76" s="57"/>
      <c r="AF76" s="119">
        <v>3.5426233018486353E-2</v>
      </c>
      <c r="AG76" s="57"/>
      <c r="AH76" s="57"/>
      <c r="AI76" s="57"/>
      <c r="AJ76" s="57"/>
    </row>
    <row r="77" spans="2:36" ht="10.5" customHeight="1" x14ac:dyDescent="0.2">
      <c r="B77" s="56" t="s">
        <v>1073</v>
      </c>
      <c r="C77" s="57"/>
      <c r="D77" s="57"/>
      <c r="E77" s="57"/>
      <c r="F77" s="57"/>
      <c r="G77" s="57"/>
      <c r="H77" s="57"/>
      <c r="I77" s="57"/>
      <c r="J77" s="140">
        <v>157141941.84000012</v>
      </c>
      <c r="K77" s="57"/>
      <c r="L77" s="57"/>
      <c r="M77" s="57"/>
      <c r="N77" s="57"/>
      <c r="O77" s="57"/>
      <c r="P77" s="57"/>
      <c r="Q77" s="57"/>
      <c r="R77" s="57"/>
      <c r="S77" s="57"/>
      <c r="T77" s="57"/>
      <c r="U77" s="119">
        <v>5.3871656035244256E-2</v>
      </c>
      <c r="V77" s="57"/>
      <c r="W77" s="57"/>
      <c r="X77" s="57"/>
      <c r="Y77" s="57"/>
      <c r="Z77" s="57"/>
      <c r="AA77" s="57"/>
      <c r="AB77" s="58">
        <v>1375</v>
      </c>
      <c r="AC77" s="57"/>
      <c r="AD77" s="57"/>
      <c r="AE77" s="57"/>
      <c r="AF77" s="119">
        <v>3.2713949227950796E-2</v>
      </c>
      <c r="AG77" s="57"/>
      <c r="AH77" s="57"/>
      <c r="AI77" s="57"/>
      <c r="AJ77" s="57"/>
    </row>
    <row r="78" spans="2:36" ht="10.5" customHeight="1" x14ac:dyDescent="0.2">
      <c r="B78" s="56" t="s">
        <v>1074</v>
      </c>
      <c r="C78" s="57"/>
      <c r="D78" s="57"/>
      <c r="E78" s="57"/>
      <c r="F78" s="57"/>
      <c r="G78" s="57"/>
      <c r="H78" s="57"/>
      <c r="I78" s="57"/>
      <c r="J78" s="140">
        <v>75212790.529999882</v>
      </c>
      <c r="K78" s="57"/>
      <c r="L78" s="57"/>
      <c r="M78" s="57"/>
      <c r="N78" s="57"/>
      <c r="O78" s="57"/>
      <c r="P78" s="57"/>
      <c r="Q78" s="57"/>
      <c r="R78" s="57"/>
      <c r="S78" s="57"/>
      <c r="T78" s="57"/>
      <c r="U78" s="119">
        <v>2.5784571155475212E-2</v>
      </c>
      <c r="V78" s="57"/>
      <c r="W78" s="57"/>
      <c r="X78" s="57"/>
      <c r="Y78" s="57"/>
      <c r="Z78" s="57"/>
      <c r="AA78" s="57"/>
      <c r="AB78" s="58">
        <v>656</v>
      </c>
      <c r="AC78" s="57"/>
      <c r="AD78" s="57"/>
      <c r="AE78" s="57"/>
      <c r="AF78" s="119">
        <v>1.5607527777116889E-2</v>
      </c>
      <c r="AG78" s="57"/>
      <c r="AH78" s="57"/>
      <c r="AI78" s="57"/>
      <c r="AJ78" s="57"/>
    </row>
    <row r="79" spans="2:36" ht="10.5" customHeight="1" x14ac:dyDescent="0.2">
      <c r="B79" s="56" t="s">
        <v>1076</v>
      </c>
      <c r="C79" s="57"/>
      <c r="D79" s="57"/>
      <c r="E79" s="57"/>
      <c r="F79" s="57"/>
      <c r="G79" s="57"/>
      <c r="H79" s="57"/>
      <c r="I79" s="57"/>
      <c r="J79" s="140">
        <v>66781016.550000101</v>
      </c>
      <c r="K79" s="57"/>
      <c r="L79" s="57"/>
      <c r="M79" s="57"/>
      <c r="N79" s="57"/>
      <c r="O79" s="57"/>
      <c r="P79" s="57"/>
      <c r="Q79" s="57"/>
      <c r="R79" s="57"/>
      <c r="S79" s="57"/>
      <c r="T79" s="57"/>
      <c r="U79" s="119">
        <v>2.2893976688468015E-2</v>
      </c>
      <c r="V79" s="57"/>
      <c r="W79" s="57"/>
      <c r="X79" s="57"/>
      <c r="Y79" s="57"/>
      <c r="Z79" s="57"/>
      <c r="AA79" s="57"/>
      <c r="AB79" s="58">
        <v>592</v>
      </c>
      <c r="AC79" s="57"/>
      <c r="AD79" s="57"/>
      <c r="AE79" s="57"/>
      <c r="AF79" s="119">
        <v>1.4084842140324998E-2</v>
      </c>
      <c r="AG79" s="57"/>
      <c r="AH79" s="57"/>
      <c r="AI79" s="57"/>
      <c r="AJ79" s="57"/>
    </row>
    <row r="80" spans="2:36" ht="10.5" customHeight="1" x14ac:dyDescent="0.2">
      <c r="B80" s="56" t="s">
        <v>1077</v>
      </c>
      <c r="C80" s="57"/>
      <c r="D80" s="57"/>
      <c r="E80" s="57"/>
      <c r="F80" s="57"/>
      <c r="G80" s="57"/>
      <c r="H80" s="57"/>
      <c r="I80" s="57"/>
      <c r="J80" s="140">
        <v>142167455.72000006</v>
      </c>
      <c r="K80" s="57"/>
      <c r="L80" s="57"/>
      <c r="M80" s="57"/>
      <c r="N80" s="57"/>
      <c r="O80" s="57"/>
      <c r="P80" s="57"/>
      <c r="Q80" s="57"/>
      <c r="R80" s="57"/>
      <c r="S80" s="57"/>
      <c r="T80" s="57"/>
      <c r="U80" s="119">
        <v>4.8738078353083789E-2</v>
      </c>
      <c r="V80" s="57"/>
      <c r="W80" s="57"/>
      <c r="X80" s="57"/>
      <c r="Y80" s="57"/>
      <c r="Z80" s="57"/>
      <c r="AA80" s="57"/>
      <c r="AB80" s="58">
        <v>1097</v>
      </c>
      <c r="AC80" s="57"/>
      <c r="AD80" s="57"/>
      <c r="AE80" s="57"/>
      <c r="AF80" s="119">
        <v>2.609978349313602E-2</v>
      </c>
      <c r="AG80" s="57"/>
      <c r="AH80" s="57"/>
      <c r="AI80" s="57"/>
      <c r="AJ80" s="57"/>
    </row>
    <row r="81" spans="2:36" ht="10.5" customHeight="1" x14ac:dyDescent="0.2">
      <c r="B81" s="56" t="s">
        <v>1078</v>
      </c>
      <c r="C81" s="57"/>
      <c r="D81" s="57"/>
      <c r="E81" s="57"/>
      <c r="F81" s="57"/>
      <c r="G81" s="57"/>
      <c r="H81" s="57"/>
      <c r="I81" s="57"/>
      <c r="J81" s="140">
        <v>62179614.600000061</v>
      </c>
      <c r="K81" s="57"/>
      <c r="L81" s="57"/>
      <c r="M81" s="57"/>
      <c r="N81" s="57"/>
      <c r="O81" s="57"/>
      <c r="P81" s="57"/>
      <c r="Q81" s="57"/>
      <c r="R81" s="57"/>
      <c r="S81" s="57"/>
      <c r="T81" s="57"/>
      <c r="U81" s="119">
        <v>2.1316516589478671E-2</v>
      </c>
      <c r="V81" s="57"/>
      <c r="W81" s="57"/>
      <c r="X81" s="57"/>
      <c r="Y81" s="57"/>
      <c r="Z81" s="57"/>
      <c r="AA81" s="57"/>
      <c r="AB81" s="58">
        <v>405</v>
      </c>
      <c r="AC81" s="57"/>
      <c r="AD81" s="57"/>
      <c r="AE81" s="57"/>
      <c r="AF81" s="119">
        <v>9.6357450453236904E-3</v>
      </c>
      <c r="AG81" s="57"/>
      <c r="AH81" s="57"/>
      <c r="AI81" s="57"/>
      <c r="AJ81" s="57"/>
    </row>
    <row r="82" spans="2:36" ht="10.5" customHeight="1" x14ac:dyDescent="0.2">
      <c r="B82" s="56" t="s">
        <v>1079</v>
      </c>
      <c r="C82" s="57"/>
      <c r="D82" s="57"/>
      <c r="E82" s="57"/>
      <c r="F82" s="57"/>
      <c r="G82" s="57"/>
      <c r="H82" s="57"/>
      <c r="I82" s="57"/>
      <c r="J82" s="140">
        <v>971497.62999999989</v>
      </c>
      <c r="K82" s="57"/>
      <c r="L82" s="57"/>
      <c r="M82" s="57"/>
      <c r="N82" s="57"/>
      <c r="O82" s="57"/>
      <c r="P82" s="57"/>
      <c r="Q82" s="57"/>
      <c r="R82" s="57"/>
      <c r="S82" s="57"/>
      <c r="T82" s="57"/>
      <c r="U82" s="119">
        <v>3.3305039730069651E-4</v>
      </c>
      <c r="V82" s="57"/>
      <c r="W82" s="57"/>
      <c r="X82" s="57"/>
      <c r="Y82" s="57"/>
      <c r="Z82" s="57"/>
      <c r="AA82" s="57"/>
      <c r="AB82" s="58">
        <v>11</v>
      </c>
      <c r="AC82" s="57"/>
      <c r="AD82" s="57"/>
      <c r="AE82" s="57"/>
      <c r="AF82" s="119">
        <v>2.6171159382360636E-4</v>
      </c>
      <c r="AG82" s="57"/>
      <c r="AH82" s="57"/>
      <c r="AI82" s="57"/>
      <c r="AJ82" s="57"/>
    </row>
    <row r="83" spans="2:36" ht="10.5" customHeight="1" x14ac:dyDescent="0.2">
      <c r="B83" s="56" t="s">
        <v>1080</v>
      </c>
      <c r="C83" s="57"/>
      <c r="D83" s="57"/>
      <c r="E83" s="57"/>
      <c r="F83" s="57"/>
      <c r="G83" s="57"/>
      <c r="H83" s="57"/>
      <c r="I83" s="57"/>
      <c r="J83" s="140">
        <v>241870.92</v>
      </c>
      <c r="K83" s="57"/>
      <c r="L83" s="57"/>
      <c r="M83" s="57"/>
      <c r="N83" s="57"/>
      <c r="O83" s="57"/>
      <c r="P83" s="57"/>
      <c r="Q83" s="57"/>
      <c r="R83" s="57"/>
      <c r="S83" s="57"/>
      <c r="T83" s="57"/>
      <c r="U83" s="119">
        <v>8.291858210862028E-5</v>
      </c>
      <c r="V83" s="57"/>
      <c r="W83" s="57"/>
      <c r="X83" s="57"/>
      <c r="Y83" s="57"/>
      <c r="Z83" s="57"/>
      <c r="AA83" s="57"/>
      <c r="AB83" s="58">
        <v>3</v>
      </c>
      <c r="AC83" s="57"/>
      <c r="AD83" s="57"/>
      <c r="AE83" s="57"/>
      <c r="AF83" s="119">
        <v>7.1375889224619923E-5</v>
      </c>
      <c r="AG83" s="57"/>
      <c r="AH83" s="57"/>
      <c r="AI83" s="57"/>
      <c r="AJ83" s="57"/>
    </row>
    <row r="84" spans="2:36" ht="10.5" customHeight="1" x14ac:dyDescent="0.2">
      <c r="B84" s="56" t="s">
        <v>1081</v>
      </c>
      <c r="C84" s="57"/>
      <c r="D84" s="57"/>
      <c r="E84" s="57"/>
      <c r="F84" s="57"/>
      <c r="G84" s="57"/>
      <c r="H84" s="57"/>
      <c r="I84" s="57"/>
      <c r="J84" s="140">
        <v>538724.46</v>
      </c>
      <c r="K84" s="57"/>
      <c r="L84" s="57"/>
      <c r="M84" s="57"/>
      <c r="N84" s="57"/>
      <c r="O84" s="57"/>
      <c r="P84" s="57"/>
      <c r="Q84" s="57"/>
      <c r="R84" s="57"/>
      <c r="S84" s="57"/>
      <c r="T84" s="57"/>
      <c r="U84" s="119">
        <v>1.8468639541467869E-4</v>
      </c>
      <c r="V84" s="57"/>
      <c r="W84" s="57"/>
      <c r="X84" s="57"/>
      <c r="Y84" s="57"/>
      <c r="Z84" s="57"/>
      <c r="AA84" s="57"/>
      <c r="AB84" s="58">
        <v>3</v>
      </c>
      <c r="AC84" s="57"/>
      <c r="AD84" s="57"/>
      <c r="AE84" s="57"/>
      <c r="AF84" s="119">
        <v>7.1375889224619923E-5</v>
      </c>
      <c r="AG84" s="57"/>
      <c r="AH84" s="57"/>
      <c r="AI84" s="57"/>
      <c r="AJ84" s="57"/>
    </row>
    <row r="85" spans="2:36" ht="10.5" customHeight="1" x14ac:dyDescent="0.2">
      <c r="B85" s="56" t="s">
        <v>1082</v>
      </c>
      <c r="C85" s="57"/>
      <c r="D85" s="57"/>
      <c r="E85" s="57"/>
      <c r="F85" s="57"/>
      <c r="G85" s="57"/>
      <c r="H85" s="57"/>
      <c r="I85" s="57"/>
      <c r="J85" s="140">
        <v>502336.51</v>
      </c>
      <c r="K85" s="57"/>
      <c r="L85" s="57"/>
      <c r="M85" s="57"/>
      <c r="N85" s="57"/>
      <c r="O85" s="57"/>
      <c r="P85" s="57"/>
      <c r="Q85" s="57"/>
      <c r="R85" s="57"/>
      <c r="S85" s="57"/>
      <c r="T85" s="57"/>
      <c r="U85" s="119">
        <v>1.7221181922404209E-4</v>
      </c>
      <c r="V85" s="57"/>
      <c r="W85" s="57"/>
      <c r="X85" s="57"/>
      <c r="Y85" s="57"/>
      <c r="Z85" s="57"/>
      <c r="AA85" s="57"/>
      <c r="AB85" s="58">
        <v>6</v>
      </c>
      <c r="AC85" s="57"/>
      <c r="AD85" s="57"/>
      <c r="AE85" s="57"/>
      <c r="AF85" s="119">
        <v>1.4275177844923985E-4</v>
      </c>
      <c r="AG85" s="57"/>
      <c r="AH85" s="57"/>
      <c r="AI85" s="57"/>
      <c r="AJ85" s="57"/>
    </row>
    <row r="86" spans="2:36" ht="10.5" customHeight="1" x14ac:dyDescent="0.2">
      <c r="B86" s="56" t="s">
        <v>1083</v>
      </c>
      <c r="C86" s="57"/>
      <c r="D86" s="57"/>
      <c r="E86" s="57"/>
      <c r="F86" s="57"/>
      <c r="G86" s="57"/>
      <c r="H86" s="57"/>
      <c r="I86" s="57"/>
      <c r="J86" s="140">
        <v>467199.63</v>
      </c>
      <c r="K86" s="57"/>
      <c r="L86" s="57"/>
      <c r="M86" s="57"/>
      <c r="N86" s="57"/>
      <c r="O86" s="57"/>
      <c r="P86" s="57"/>
      <c r="Q86" s="57"/>
      <c r="R86" s="57"/>
      <c r="S86" s="57"/>
      <c r="T86" s="57"/>
      <c r="U86" s="119">
        <v>1.6016613688521139E-4</v>
      </c>
      <c r="V86" s="57"/>
      <c r="W86" s="57"/>
      <c r="X86" s="57"/>
      <c r="Y86" s="57"/>
      <c r="Z86" s="57"/>
      <c r="AA86" s="57"/>
      <c r="AB86" s="58">
        <v>4</v>
      </c>
      <c r="AC86" s="57"/>
      <c r="AD86" s="57"/>
      <c r="AE86" s="57"/>
      <c r="AF86" s="119">
        <v>9.5167852299493235E-5</v>
      </c>
      <c r="AG86" s="57"/>
      <c r="AH86" s="57"/>
      <c r="AI86" s="57"/>
      <c r="AJ86" s="57"/>
    </row>
    <row r="87" spans="2:36" ht="13.5" customHeight="1" x14ac:dyDescent="0.2">
      <c r="B87" s="141"/>
      <c r="C87" s="142"/>
      <c r="D87" s="142"/>
      <c r="E87" s="142"/>
      <c r="F87" s="142"/>
      <c r="G87" s="142"/>
      <c r="H87" s="142"/>
      <c r="I87" s="142"/>
      <c r="J87" s="143">
        <v>2916968836.7700024</v>
      </c>
      <c r="K87" s="142"/>
      <c r="L87" s="142"/>
      <c r="M87" s="142"/>
      <c r="N87" s="142"/>
      <c r="O87" s="142"/>
      <c r="P87" s="142"/>
      <c r="Q87" s="142"/>
      <c r="R87" s="142"/>
      <c r="S87" s="142"/>
      <c r="T87" s="142"/>
      <c r="U87" s="144">
        <v>1.0000000000000049</v>
      </c>
      <c r="V87" s="142"/>
      <c r="W87" s="142"/>
      <c r="X87" s="142"/>
      <c r="Y87" s="142"/>
      <c r="Z87" s="142"/>
      <c r="AA87" s="142"/>
      <c r="AB87" s="145">
        <v>42031</v>
      </c>
      <c r="AC87" s="142"/>
      <c r="AD87" s="142"/>
      <c r="AE87" s="142"/>
      <c r="AF87" s="144">
        <v>1</v>
      </c>
      <c r="AG87" s="142"/>
      <c r="AH87" s="142"/>
      <c r="AI87" s="142"/>
      <c r="AJ87" s="142"/>
    </row>
    <row r="88" spans="2:36" ht="9" customHeight="1" x14ac:dyDescent="0.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ht="18.75" customHeight="1" x14ac:dyDescent="0.2">
      <c r="B89" s="69" t="s">
        <v>1037</v>
      </c>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1"/>
    </row>
    <row r="90" spans="2:36" ht="9.1999999999999993" customHeight="1"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ht="12.75" customHeight="1" x14ac:dyDescent="0.2">
      <c r="B91" s="64" t="s">
        <v>1052</v>
      </c>
      <c r="C91" s="65"/>
      <c r="D91" s="65"/>
      <c r="E91" s="65"/>
      <c r="F91" s="65"/>
      <c r="G91" s="65"/>
      <c r="H91" s="65"/>
      <c r="I91" s="64" t="s">
        <v>1049</v>
      </c>
      <c r="J91" s="65"/>
      <c r="K91" s="65"/>
      <c r="L91" s="65"/>
      <c r="M91" s="65"/>
      <c r="N91" s="65"/>
      <c r="O91" s="65"/>
      <c r="P91" s="65"/>
      <c r="Q91" s="65"/>
      <c r="R91" s="65"/>
      <c r="S91" s="65"/>
      <c r="T91" s="65"/>
      <c r="U91" s="64" t="s">
        <v>1050</v>
      </c>
      <c r="V91" s="65"/>
      <c r="W91" s="65"/>
      <c r="X91" s="65"/>
      <c r="Y91" s="65"/>
      <c r="Z91" s="65"/>
      <c r="AA91" s="65"/>
      <c r="AB91" s="64" t="s">
        <v>1051</v>
      </c>
      <c r="AC91" s="65"/>
      <c r="AD91" s="65"/>
      <c r="AE91" s="65"/>
      <c r="AF91" s="64" t="s">
        <v>1050</v>
      </c>
      <c r="AG91" s="65"/>
      <c r="AH91" s="65"/>
      <c r="AI91" s="65"/>
      <c r="AJ91" s="65"/>
    </row>
    <row r="92" spans="2:36" ht="10.5" customHeight="1" x14ac:dyDescent="0.2">
      <c r="B92" s="56" t="s">
        <v>1053</v>
      </c>
      <c r="C92" s="57"/>
      <c r="D92" s="57"/>
      <c r="E92" s="57"/>
      <c r="F92" s="57"/>
      <c r="G92" s="57"/>
      <c r="H92" s="57"/>
      <c r="I92" s="140">
        <v>118000</v>
      </c>
      <c r="J92" s="57"/>
      <c r="K92" s="57"/>
      <c r="L92" s="57"/>
      <c r="M92" s="57"/>
      <c r="N92" s="57"/>
      <c r="O92" s="57"/>
      <c r="P92" s="57"/>
      <c r="Q92" s="57"/>
      <c r="R92" s="57"/>
      <c r="S92" s="57"/>
      <c r="T92" s="57"/>
      <c r="U92" s="119">
        <v>4.0452951883662582E-5</v>
      </c>
      <c r="V92" s="57"/>
      <c r="W92" s="57"/>
      <c r="X92" s="57"/>
      <c r="Y92" s="57"/>
      <c r="Z92" s="57"/>
      <c r="AA92" s="57"/>
      <c r="AB92" s="58">
        <v>6</v>
      </c>
      <c r="AC92" s="57"/>
      <c r="AD92" s="57"/>
      <c r="AE92" s="57"/>
      <c r="AF92" s="119">
        <v>1.4275177844923985E-4</v>
      </c>
      <c r="AG92" s="57"/>
      <c r="AH92" s="57"/>
      <c r="AI92" s="57"/>
      <c r="AJ92" s="57"/>
    </row>
    <row r="93" spans="2:36" ht="10.5" customHeight="1" x14ac:dyDescent="0.2">
      <c r="B93" s="56" t="s">
        <v>1054</v>
      </c>
      <c r="C93" s="57"/>
      <c r="D93" s="57"/>
      <c r="E93" s="57"/>
      <c r="F93" s="57"/>
      <c r="G93" s="57"/>
      <c r="H93" s="57"/>
      <c r="I93" s="140">
        <v>4726229.51</v>
      </c>
      <c r="J93" s="57"/>
      <c r="K93" s="57"/>
      <c r="L93" s="57"/>
      <c r="M93" s="57"/>
      <c r="N93" s="57"/>
      <c r="O93" s="57"/>
      <c r="P93" s="57"/>
      <c r="Q93" s="57"/>
      <c r="R93" s="57"/>
      <c r="S93" s="57"/>
      <c r="T93" s="57"/>
      <c r="U93" s="119">
        <v>1.6202536860947133E-3</v>
      </c>
      <c r="V93" s="57"/>
      <c r="W93" s="57"/>
      <c r="X93" s="57"/>
      <c r="Y93" s="57"/>
      <c r="Z93" s="57"/>
      <c r="AA93" s="57"/>
      <c r="AB93" s="58">
        <v>58</v>
      </c>
      <c r="AC93" s="57"/>
      <c r="AD93" s="57"/>
      <c r="AE93" s="57"/>
      <c r="AF93" s="119">
        <v>1.3799338583426518E-3</v>
      </c>
      <c r="AG93" s="57"/>
      <c r="AH93" s="57"/>
      <c r="AI93" s="57"/>
      <c r="AJ93" s="57"/>
    </row>
    <row r="94" spans="2:36" ht="10.5" customHeight="1" x14ac:dyDescent="0.2">
      <c r="B94" s="56" t="s">
        <v>1055</v>
      </c>
      <c r="C94" s="57"/>
      <c r="D94" s="57"/>
      <c r="E94" s="57"/>
      <c r="F94" s="57"/>
      <c r="G94" s="57"/>
      <c r="H94" s="57"/>
      <c r="I94" s="140">
        <v>5464378.9699999997</v>
      </c>
      <c r="J94" s="57"/>
      <c r="K94" s="57"/>
      <c r="L94" s="57"/>
      <c r="M94" s="57"/>
      <c r="N94" s="57"/>
      <c r="O94" s="57"/>
      <c r="P94" s="57"/>
      <c r="Q94" s="57"/>
      <c r="R94" s="57"/>
      <c r="S94" s="57"/>
      <c r="T94" s="57"/>
      <c r="U94" s="119">
        <v>1.8733072843009125E-3</v>
      </c>
      <c r="V94" s="57"/>
      <c r="W94" s="57"/>
      <c r="X94" s="57"/>
      <c r="Y94" s="57"/>
      <c r="Z94" s="57"/>
      <c r="AA94" s="57"/>
      <c r="AB94" s="58">
        <v>63</v>
      </c>
      <c r="AC94" s="57"/>
      <c r="AD94" s="57"/>
      <c r="AE94" s="57"/>
      <c r="AF94" s="119">
        <v>1.4988936737170184E-3</v>
      </c>
      <c r="AG94" s="57"/>
      <c r="AH94" s="57"/>
      <c r="AI94" s="57"/>
      <c r="AJ94" s="57"/>
    </row>
    <row r="95" spans="2:36" ht="10.5" customHeight="1" x14ac:dyDescent="0.2">
      <c r="B95" s="56" t="s">
        <v>1056</v>
      </c>
      <c r="C95" s="57"/>
      <c r="D95" s="57"/>
      <c r="E95" s="57"/>
      <c r="F95" s="57"/>
      <c r="G95" s="57"/>
      <c r="H95" s="57"/>
      <c r="I95" s="140">
        <v>1998774.0200000003</v>
      </c>
      <c r="J95" s="57"/>
      <c r="K95" s="57"/>
      <c r="L95" s="57"/>
      <c r="M95" s="57"/>
      <c r="N95" s="57"/>
      <c r="O95" s="57"/>
      <c r="P95" s="57"/>
      <c r="Q95" s="57"/>
      <c r="R95" s="57"/>
      <c r="S95" s="57"/>
      <c r="T95" s="57"/>
      <c r="U95" s="119">
        <v>6.8522295980826139E-4</v>
      </c>
      <c r="V95" s="57"/>
      <c r="W95" s="57"/>
      <c r="X95" s="57"/>
      <c r="Y95" s="57"/>
      <c r="Z95" s="57"/>
      <c r="AA95" s="57"/>
      <c r="AB95" s="58">
        <v>77</v>
      </c>
      <c r="AC95" s="57"/>
      <c r="AD95" s="57"/>
      <c r="AE95" s="57"/>
      <c r="AF95" s="119">
        <v>1.8319811567652448E-3</v>
      </c>
      <c r="AG95" s="57"/>
      <c r="AH95" s="57"/>
      <c r="AI95" s="57"/>
      <c r="AJ95" s="57"/>
    </row>
    <row r="96" spans="2:36" ht="10.5" customHeight="1" x14ac:dyDescent="0.2">
      <c r="B96" s="56" t="s">
        <v>1057</v>
      </c>
      <c r="C96" s="57"/>
      <c r="D96" s="57"/>
      <c r="E96" s="57"/>
      <c r="F96" s="57"/>
      <c r="G96" s="57"/>
      <c r="H96" s="57"/>
      <c r="I96" s="140">
        <v>36239225.399999999</v>
      </c>
      <c r="J96" s="57"/>
      <c r="K96" s="57"/>
      <c r="L96" s="57"/>
      <c r="M96" s="57"/>
      <c r="N96" s="57"/>
      <c r="O96" s="57"/>
      <c r="P96" s="57"/>
      <c r="Q96" s="57"/>
      <c r="R96" s="57"/>
      <c r="S96" s="57"/>
      <c r="T96" s="57"/>
      <c r="U96" s="119">
        <v>1.2423590181418668E-2</v>
      </c>
      <c r="V96" s="57"/>
      <c r="W96" s="57"/>
      <c r="X96" s="57"/>
      <c r="Y96" s="57"/>
      <c r="Z96" s="57"/>
      <c r="AA96" s="57"/>
      <c r="AB96" s="58">
        <v>399</v>
      </c>
      <c r="AC96" s="57"/>
      <c r="AD96" s="57"/>
      <c r="AE96" s="57"/>
      <c r="AF96" s="119">
        <v>9.4929932668744495E-3</v>
      </c>
      <c r="AG96" s="57"/>
      <c r="AH96" s="57"/>
      <c r="AI96" s="57"/>
      <c r="AJ96" s="57"/>
    </row>
    <row r="97" spans="2:36" ht="10.5" customHeight="1" x14ac:dyDescent="0.2">
      <c r="B97" s="56" t="s">
        <v>1058</v>
      </c>
      <c r="C97" s="57"/>
      <c r="D97" s="57"/>
      <c r="E97" s="57"/>
      <c r="F97" s="57"/>
      <c r="G97" s="57"/>
      <c r="H97" s="57"/>
      <c r="I97" s="140">
        <v>4011278.5899999994</v>
      </c>
      <c r="J97" s="57"/>
      <c r="K97" s="57"/>
      <c r="L97" s="57"/>
      <c r="M97" s="57"/>
      <c r="N97" s="57"/>
      <c r="O97" s="57"/>
      <c r="P97" s="57"/>
      <c r="Q97" s="57"/>
      <c r="R97" s="57"/>
      <c r="S97" s="57"/>
      <c r="T97" s="57"/>
      <c r="U97" s="119">
        <v>1.375153049095219E-3</v>
      </c>
      <c r="V97" s="57"/>
      <c r="W97" s="57"/>
      <c r="X97" s="57"/>
      <c r="Y97" s="57"/>
      <c r="Z97" s="57"/>
      <c r="AA97" s="57"/>
      <c r="AB97" s="58">
        <v>357</v>
      </c>
      <c r="AC97" s="57"/>
      <c r="AD97" s="57"/>
      <c r="AE97" s="57"/>
      <c r="AF97" s="119">
        <v>8.4937308177297707E-3</v>
      </c>
      <c r="AG97" s="57"/>
      <c r="AH97" s="57"/>
      <c r="AI97" s="57"/>
      <c r="AJ97" s="57"/>
    </row>
    <row r="98" spans="2:36" ht="10.5" customHeight="1" x14ac:dyDescent="0.2">
      <c r="B98" s="56" t="s">
        <v>1059</v>
      </c>
      <c r="C98" s="57"/>
      <c r="D98" s="57"/>
      <c r="E98" s="57"/>
      <c r="F98" s="57"/>
      <c r="G98" s="57"/>
      <c r="H98" s="57"/>
      <c r="I98" s="140">
        <v>10738069.549999993</v>
      </c>
      <c r="J98" s="57"/>
      <c r="K98" s="57"/>
      <c r="L98" s="57"/>
      <c r="M98" s="57"/>
      <c r="N98" s="57"/>
      <c r="O98" s="57"/>
      <c r="P98" s="57"/>
      <c r="Q98" s="57"/>
      <c r="R98" s="57"/>
      <c r="S98" s="57"/>
      <c r="T98" s="57"/>
      <c r="U98" s="119">
        <v>3.6812424646573902E-3</v>
      </c>
      <c r="V98" s="57"/>
      <c r="W98" s="57"/>
      <c r="X98" s="57"/>
      <c r="Y98" s="57"/>
      <c r="Z98" s="57"/>
      <c r="AA98" s="57"/>
      <c r="AB98" s="58">
        <v>560</v>
      </c>
      <c r="AC98" s="57"/>
      <c r="AD98" s="57"/>
      <c r="AE98" s="57"/>
      <c r="AF98" s="119">
        <v>1.3323499321929052E-2</v>
      </c>
      <c r="AG98" s="57"/>
      <c r="AH98" s="57"/>
      <c r="AI98" s="57"/>
      <c r="AJ98" s="57"/>
    </row>
    <row r="99" spans="2:36" ht="10.5" customHeight="1" x14ac:dyDescent="0.2">
      <c r="B99" s="56" t="s">
        <v>1060</v>
      </c>
      <c r="C99" s="57"/>
      <c r="D99" s="57"/>
      <c r="E99" s="57"/>
      <c r="F99" s="57"/>
      <c r="G99" s="57"/>
      <c r="H99" s="57"/>
      <c r="I99" s="140">
        <v>16255815.359999992</v>
      </c>
      <c r="J99" s="57"/>
      <c r="K99" s="57"/>
      <c r="L99" s="57"/>
      <c r="M99" s="57"/>
      <c r="N99" s="57"/>
      <c r="O99" s="57"/>
      <c r="P99" s="57"/>
      <c r="Q99" s="57"/>
      <c r="R99" s="57"/>
      <c r="S99" s="57"/>
      <c r="T99" s="57"/>
      <c r="U99" s="119">
        <v>5.572845055828668E-3</v>
      </c>
      <c r="V99" s="57"/>
      <c r="W99" s="57"/>
      <c r="X99" s="57"/>
      <c r="Y99" s="57"/>
      <c r="Z99" s="57"/>
      <c r="AA99" s="57"/>
      <c r="AB99" s="58">
        <v>707</v>
      </c>
      <c r="AC99" s="57"/>
      <c r="AD99" s="57"/>
      <c r="AE99" s="57"/>
      <c r="AF99" s="119">
        <v>1.6820917893935427E-2</v>
      </c>
      <c r="AG99" s="57"/>
      <c r="AH99" s="57"/>
      <c r="AI99" s="57"/>
      <c r="AJ99" s="57"/>
    </row>
    <row r="100" spans="2:36" ht="10.5" customHeight="1" x14ac:dyDescent="0.2">
      <c r="B100" s="56" t="s">
        <v>1061</v>
      </c>
      <c r="C100" s="57"/>
      <c r="D100" s="57"/>
      <c r="E100" s="57"/>
      <c r="F100" s="57"/>
      <c r="G100" s="57"/>
      <c r="H100" s="57"/>
      <c r="I100" s="140">
        <v>29137964.96000002</v>
      </c>
      <c r="J100" s="57"/>
      <c r="K100" s="57"/>
      <c r="L100" s="57"/>
      <c r="M100" s="57"/>
      <c r="N100" s="57"/>
      <c r="O100" s="57"/>
      <c r="P100" s="57"/>
      <c r="Q100" s="57"/>
      <c r="R100" s="57"/>
      <c r="S100" s="57"/>
      <c r="T100" s="57"/>
      <c r="U100" s="119">
        <v>9.9891245297858231E-3</v>
      </c>
      <c r="V100" s="57"/>
      <c r="W100" s="57"/>
      <c r="X100" s="57"/>
      <c r="Y100" s="57"/>
      <c r="Z100" s="57"/>
      <c r="AA100" s="57"/>
      <c r="AB100" s="58">
        <v>851</v>
      </c>
      <c r="AC100" s="57"/>
      <c r="AD100" s="57"/>
      <c r="AE100" s="57"/>
      <c r="AF100" s="119">
        <v>2.0246960576717186E-2</v>
      </c>
      <c r="AG100" s="57"/>
      <c r="AH100" s="57"/>
      <c r="AI100" s="57"/>
      <c r="AJ100" s="57"/>
    </row>
    <row r="101" spans="2:36" ht="10.5" customHeight="1" x14ac:dyDescent="0.2">
      <c r="B101" s="56" t="s">
        <v>1062</v>
      </c>
      <c r="C101" s="57"/>
      <c r="D101" s="57"/>
      <c r="E101" s="57"/>
      <c r="F101" s="57"/>
      <c r="G101" s="57"/>
      <c r="H101" s="57"/>
      <c r="I101" s="140">
        <v>344029031.70999885</v>
      </c>
      <c r="J101" s="57"/>
      <c r="K101" s="57"/>
      <c r="L101" s="57"/>
      <c r="M101" s="57"/>
      <c r="N101" s="57"/>
      <c r="O101" s="57"/>
      <c r="P101" s="57"/>
      <c r="Q101" s="57"/>
      <c r="R101" s="57"/>
      <c r="S101" s="57"/>
      <c r="T101" s="57"/>
      <c r="U101" s="119">
        <v>0.11794059208769163</v>
      </c>
      <c r="V101" s="57"/>
      <c r="W101" s="57"/>
      <c r="X101" s="57"/>
      <c r="Y101" s="57"/>
      <c r="Z101" s="57"/>
      <c r="AA101" s="57"/>
      <c r="AB101" s="58">
        <v>8894</v>
      </c>
      <c r="AC101" s="57"/>
      <c r="AD101" s="57"/>
      <c r="AE101" s="57"/>
      <c r="AF101" s="119">
        <v>0.21160571958792321</v>
      </c>
      <c r="AG101" s="57"/>
      <c r="AH101" s="57"/>
      <c r="AI101" s="57"/>
      <c r="AJ101" s="57"/>
    </row>
    <row r="102" spans="2:36" ht="10.5" customHeight="1" x14ac:dyDescent="0.2">
      <c r="B102" s="56" t="s">
        <v>1063</v>
      </c>
      <c r="C102" s="57"/>
      <c r="D102" s="57"/>
      <c r="E102" s="57"/>
      <c r="F102" s="57"/>
      <c r="G102" s="57"/>
      <c r="H102" s="57"/>
      <c r="I102" s="140">
        <v>54313221.470000051</v>
      </c>
      <c r="J102" s="57"/>
      <c r="K102" s="57"/>
      <c r="L102" s="57"/>
      <c r="M102" s="57"/>
      <c r="N102" s="57"/>
      <c r="O102" s="57"/>
      <c r="P102" s="57"/>
      <c r="Q102" s="57"/>
      <c r="R102" s="57"/>
      <c r="S102" s="57"/>
      <c r="T102" s="57"/>
      <c r="U102" s="119">
        <v>1.8619746904852724E-2</v>
      </c>
      <c r="V102" s="57"/>
      <c r="W102" s="57"/>
      <c r="X102" s="57"/>
      <c r="Y102" s="57"/>
      <c r="Z102" s="57"/>
      <c r="AA102" s="57"/>
      <c r="AB102" s="58">
        <v>1883</v>
      </c>
      <c r="AC102" s="57"/>
      <c r="AD102" s="57"/>
      <c r="AE102" s="57"/>
      <c r="AF102" s="119">
        <v>4.4800266469986437E-2</v>
      </c>
      <c r="AG102" s="57"/>
      <c r="AH102" s="57"/>
      <c r="AI102" s="57"/>
      <c r="AJ102" s="57"/>
    </row>
    <row r="103" spans="2:36" ht="10.5" customHeight="1" x14ac:dyDescent="0.2">
      <c r="B103" s="56" t="s">
        <v>1064</v>
      </c>
      <c r="C103" s="57"/>
      <c r="D103" s="57"/>
      <c r="E103" s="57"/>
      <c r="F103" s="57"/>
      <c r="G103" s="57"/>
      <c r="H103" s="57"/>
      <c r="I103" s="140">
        <v>59851257.820000052</v>
      </c>
      <c r="J103" s="57"/>
      <c r="K103" s="57"/>
      <c r="L103" s="57"/>
      <c r="M103" s="57"/>
      <c r="N103" s="57"/>
      <c r="O103" s="57"/>
      <c r="P103" s="57"/>
      <c r="Q103" s="57"/>
      <c r="R103" s="57"/>
      <c r="S103" s="57"/>
      <c r="T103" s="57"/>
      <c r="U103" s="119">
        <v>2.0518305531941915E-2</v>
      </c>
      <c r="V103" s="57"/>
      <c r="W103" s="57"/>
      <c r="X103" s="57"/>
      <c r="Y103" s="57"/>
      <c r="Z103" s="57"/>
      <c r="AA103" s="57"/>
      <c r="AB103" s="58">
        <v>1119</v>
      </c>
      <c r="AC103" s="57"/>
      <c r="AD103" s="57"/>
      <c r="AE103" s="57"/>
      <c r="AF103" s="119">
        <v>2.6623206680783232E-2</v>
      </c>
      <c r="AG103" s="57"/>
      <c r="AH103" s="57"/>
      <c r="AI103" s="57"/>
      <c r="AJ103" s="57"/>
    </row>
    <row r="104" spans="2:36" ht="10.5" customHeight="1" x14ac:dyDescent="0.2">
      <c r="B104" s="56" t="s">
        <v>1065</v>
      </c>
      <c r="C104" s="57"/>
      <c r="D104" s="57"/>
      <c r="E104" s="57"/>
      <c r="F104" s="57"/>
      <c r="G104" s="57"/>
      <c r="H104" s="57"/>
      <c r="I104" s="140">
        <v>194702937.4800005</v>
      </c>
      <c r="J104" s="57"/>
      <c r="K104" s="57"/>
      <c r="L104" s="57"/>
      <c r="M104" s="57"/>
      <c r="N104" s="57"/>
      <c r="O104" s="57"/>
      <c r="P104" s="57"/>
      <c r="Q104" s="57"/>
      <c r="R104" s="57"/>
      <c r="S104" s="57"/>
      <c r="T104" s="57"/>
      <c r="U104" s="119">
        <v>6.6748377639713766E-2</v>
      </c>
      <c r="V104" s="57"/>
      <c r="W104" s="57"/>
      <c r="X104" s="57"/>
      <c r="Y104" s="57"/>
      <c r="Z104" s="57"/>
      <c r="AA104" s="57"/>
      <c r="AB104" s="58">
        <v>3437</v>
      </c>
      <c r="AC104" s="57"/>
      <c r="AD104" s="57"/>
      <c r="AE104" s="57"/>
      <c r="AF104" s="119">
        <v>8.1772977088339555E-2</v>
      </c>
      <c r="AG104" s="57"/>
      <c r="AH104" s="57"/>
      <c r="AI104" s="57"/>
      <c r="AJ104" s="57"/>
    </row>
    <row r="105" spans="2:36" ht="10.5" customHeight="1" x14ac:dyDescent="0.2">
      <c r="B105" s="56" t="s">
        <v>1066</v>
      </c>
      <c r="C105" s="57"/>
      <c r="D105" s="57"/>
      <c r="E105" s="57"/>
      <c r="F105" s="57"/>
      <c r="G105" s="57"/>
      <c r="H105" s="57"/>
      <c r="I105" s="140">
        <v>25761239.10000002</v>
      </c>
      <c r="J105" s="57"/>
      <c r="K105" s="57"/>
      <c r="L105" s="57"/>
      <c r="M105" s="57"/>
      <c r="N105" s="57"/>
      <c r="O105" s="57"/>
      <c r="P105" s="57"/>
      <c r="Q105" s="57"/>
      <c r="R105" s="57"/>
      <c r="S105" s="57"/>
      <c r="T105" s="57"/>
      <c r="U105" s="119">
        <v>8.8315098794561689E-3</v>
      </c>
      <c r="V105" s="57"/>
      <c r="W105" s="57"/>
      <c r="X105" s="57"/>
      <c r="Y105" s="57"/>
      <c r="Z105" s="57"/>
      <c r="AA105" s="57"/>
      <c r="AB105" s="58">
        <v>426</v>
      </c>
      <c r="AC105" s="57"/>
      <c r="AD105" s="57"/>
      <c r="AE105" s="57"/>
      <c r="AF105" s="119">
        <v>1.0135376269896029E-2</v>
      </c>
      <c r="AG105" s="57"/>
      <c r="AH105" s="57"/>
      <c r="AI105" s="57"/>
      <c r="AJ105" s="57"/>
    </row>
    <row r="106" spans="2:36" ht="10.5" customHeight="1" x14ac:dyDescent="0.2">
      <c r="B106" s="56" t="s">
        <v>1067</v>
      </c>
      <c r="C106" s="57"/>
      <c r="D106" s="57"/>
      <c r="E106" s="57"/>
      <c r="F106" s="57"/>
      <c r="G106" s="57"/>
      <c r="H106" s="57"/>
      <c r="I106" s="140">
        <v>420040102.98999894</v>
      </c>
      <c r="J106" s="57"/>
      <c r="K106" s="57"/>
      <c r="L106" s="57"/>
      <c r="M106" s="57"/>
      <c r="N106" s="57"/>
      <c r="O106" s="57"/>
      <c r="P106" s="57"/>
      <c r="Q106" s="57"/>
      <c r="R106" s="57"/>
      <c r="S106" s="57"/>
      <c r="T106" s="57"/>
      <c r="U106" s="119">
        <v>0.14399883114799239</v>
      </c>
      <c r="V106" s="57"/>
      <c r="W106" s="57"/>
      <c r="X106" s="57"/>
      <c r="Y106" s="57"/>
      <c r="Z106" s="57"/>
      <c r="AA106" s="57"/>
      <c r="AB106" s="58">
        <v>5846</v>
      </c>
      <c r="AC106" s="57"/>
      <c r="AD106" s="57"/>
      <c r="AE106" s="57"/>
      <c r="AF106" s="119">
        <v>0.13908781613570936</v>
      </c>
      <c r="AG106" s="57"/>
      <c r="AH106" s="57"/>
      <c r="AI106" s="57"/>
      <c r="AJ106" s="57"/>
    </row>
    <row r="107" spans="2:36" ht="10.5" customHeight="1" x14ac:dyDescent="0.2">
      <c r="B107" s="56" t="s">
        <v>1068</v>
      </c>
      <c r="C107" s="57"/>
      <c r="D107" s="57"/>
      <c r="E107" s="57"/>
      <c r="F107" s="57"/>
      <c r="G107" s="57"/>
      <c r="H107" s="57"/>
      <c r="I107" s="140">
        <v>31664216.040000003</v>
      </c>
      <c r="J107" s="57"/>
      <c r="K107" s="57"/>
      <c r="L107" s="57"/>
      <c r="M107" s="57"/>
      <c r="N107" s="57"/>
      <c r="O107" s="57"/>
      <c r="P107" s="57"/>
      <c r="Q107" s="57"/>
      <c r="R107" s="57"/>
      <c r="S107" s="57"/>
      <c r="T107" s="57"/>
      <c r="U107" s="119">
        <v>1.0855178033050993E-2</v>
      </c>
      <c r="V107" s="57"/>
      <c r="W107" s="57"/>
      <c r="X107" s="57"/>
      <c r="Y107" s="57"/>
      <c r="Z107" s="57"/>
      <c r="AA107" s="57"/>
      <c r="AB107" s="58">
        <v>380</v>
      </c>
      <c r="AC107" s="57"/>
      <c r="AD107" s="57"/>
      <c r="AE107" s="57"/>
      <c r="AF107" s="119">
        <v>9.0409459684518568E-3</v>
      </c>
      <c r="AG107" s="57"/>
      <c r="AH107" s="57"/>
      <c r="AI107" s="57"/>
      <c r="AJ107" s="57"/>
    </row>
    <row r="108" spans="2:36" ht="10.5" customHeight="1" x14ac:dyDescent="0.2">
      <c r="B108" s="56" t="s">
        <v>1069</v>
      </c>
      <c r="C108" s="57"/>
      <c r="D108" s="57"/>
      <c r="E108" s="57"/>
      <c r="F108" s="57"/>
      <c r="G108" s="57"/>
      <c r="H108" s="57"/>
      <c r="I108" s="140">
        <v>42410638.759999983</v>
      </c>
      <c r="J108" s="57"/>
      <c r="K108" s="57"/>
      <c r="L108" s="57"/>
      <c r="M108" s="57"/>
      <c r="N108" s="57"/>
      <c r="O108" s="57"/>
      <c r="P108" s="57"/>
      <c r="Q108" s="57"/>
      <c r="R108" s="57"/>
      <c r="S108" s="57"/>
      <c r="T108" s="57"/>
      <c r="U108" s="119">
        <v>1.4539284145031141E-2</v>
      </c>
      <c r="V108" s="57"/>
      <c r="W108" s="57"/>
      <c r="X108" s="57"/>
      <c r="Y108" s="57"/>
      <c r="Z108" s="57"/>
      <c r="AA108" s="57"/>
      <c r="AB108" s="58">
        <v>547</v>
      </c>
      <c r="AC108" s="57"/>
      <c r="AD108" s="57"/>
      <c r="AE108" s="57"/>
      <c r="AF108" s="119">
        <v>1.30142038019557E-2</v>
      </c>
      <c r="AG108" s="57"/>
      <c r="AH108" s="57"/>
      <c r="AI108" s="57"/>
      <c r="AJ108" s="57"/>
    </row>
    <row r="109" spans="2:36" ht="10.5" customHeight="1" x14ac:dyDescent="0.2">
      <c r="B109" s="56" t="s">
        <v>1070</v>
      </c>
      <c r="C109" s="57"/>
      <c r="D109" s="57"/>
      <c r="E109" s="57"/>
      <c r="F109" s="57"/>
      <c r="G109" s="57"/>
      <c r="H109" s="57"/>
      <c r="I109" s="140">
        <v>199569737.79000035</v>
      </c>
      <c r="J109" s="57"/>
      <c r="K109" s="57"/>
      <c r="L109" s="57"/>
      <c r="M109" s="57"/>
      <c r="N109" s="57"/>
      <c r="O109" s="57"/>
      <c r="P109" s="57"/>
      <c r="Q109" s="57"/>
      <c r="R109" s="57"/>
      <c r="S109" s="57"/>
      <c r="T109" s="57"/>
      <c r="U109" s="119">
        <v>6.8416822036051206E-2</v>
      </c>
      <c r="V109" s="57"/>
      <c r="W109" s="57"/>
      <c r="X109" s="57"/>
      <c r="Y109" s="57"/>
      <c r="Z109" s="57"/>
      <c r="AA109" s="57"/>
      <c r="AB109" s="58">
        <v>2360</v>
      </c>
      <c r="AC109" s="57"/>
      <c r="AD109" s="57"/>
      <c r="AE109" s="57"/>
      <c r="AF109" s="119">
        <v>5.6149032856701003E-2</v>
      </c>
      <c r="AG109" s="57"/>
      <c r="AH109" s="57"/>
      <c r="AI109" s="57"/>
      <c r="AJ109" s="57"/>
    </row>
    <row r="110" spans="2:36" ht="10.5" customHeight="1" x14ac:dyDescent="0.2">
      <c r="B110" s="56" t="s">
        <v>1071</v>
      </c>
      <c r="C110" s="57"/>
      <c r="D110" s="57"/>
      <c r="E110" s="57"/>
      <c r="F110" s="57"/>
      <c r="G110" s="57"/>
      <c r="H110" s="57"/>
      <c r="I110" s="140">
        <v>26657892.709999997</v>
      </c>
      <c r="J110" s="57"/>
      <c r="K110" s="57"/>
      <c r="L110" s="57"/>
      <c r="M110" s="57"/>
      <c r="N110" s="57"/>
      <c r="O110" s="57"/>
      <c r="P110" s="57"/>
      <c r="Q110" s="57"/>
      <c r="R110" s="57"/>
      <c r="S110" s="57"/>
      <c r="T110" s="57"/>
      <c r="U110" s="119">
        <v>9.1389021281141469E-3</v>
      </c>
      <c r="V110" s="57"/>
      <c r="W110" s="57"/>
      <c r="X110" s="57"/>
      <c r="Y110" s="57"/>
      <c r="Z110" s="57"/>
      <c r="AA110" s="57"/>
      <c r="AB110" s="58">
        <v>395</v>
      </c>
      <c r="AC110" s="57"/>
      <c r="AD110" s="57"/>
      <c r="AE110" s="57"/>
      <c r="AF110" s="119">
        <v>9.3978254145749562E-3</v>
      </c>
      <c r="AG110" s="57"/>
      <c r="AH110" s="57"/>
      <c r="AI110" s="57"/>
      <c r="AJ110" s="57"/>
    </row>
    <row r="111" spans="2:36" ht="10.5" customHeight="1" x14ac:dyDescent="0.2">
      <c r="B111" s="56" t="s">
        <v>1072</v>
      </c>
      <c r="C111" s="57"/>
      <c r="D111" s="57"/>
      <c r="E111" s="57"/>
      <c r="F111" s="57"/>
      <c r="G111" s="57"/>
      <c r="H111" s="57"/>
      <c r="I111" s="140">
        <v>668001498.41000164</v>
      </c>
      <c r="J111" s="57"/>
      <c r="K111" s="57"/>
      <c r="L111" s="57"/>
      <c r="M111" s="57"/>
      <c r="N111" s="57"/>
      <c r="O111" s="57"/>
      <c r="P111" s="57"/>
      <c r="Q111" s="57"/>
      <c r="R111" s="57"/>
      <c r="S111" s="57"/>
      <c r="T111" s="57"/>
      <c r="U111" s="119">
        <v>0.22900535994401952</v>
      </c>
      <c r="V111" s="57"/>
      <c r="W111" s="57"/>
      <c r="X111" s="57"/>
      <c r="Y111" s="57"/>
      <c r="Z111" s="57"/>
      <c r="AA111" s="57"/>
      <c r="AB111" s="58">
        <v>6906</v>
      </c>
      <c r="AC111" s="57"/>
      <c r="AD111" s="57"/>
      <c r="AE111" s="57"/>
      <c r="AF111" s="119">
        <v>0.16430729699507507</v>
      </c>
      <c r="AG111" s="57"/>
      <c r="AH111" s="57"/>
      <c r="AI111" s="57"/>
      <c r="AJ111" s="57"/>
    </row>
    <row r="112" spans="2:36" ht="10.5" customHeight="1" x14ac:dyDescent="0.2">
      <c r="B112" s="56" t="s">
        <v>1073</v>
      </c>
      <c r="C112" s="57"/>
      <c r="D112" s="57"/>
      <c r="E112" s="57"/>
      <c r="F112" s="57"/>
      <c r="G112" s="57"/>
      <c r="H112" s="57"/>
      <c r="I112" s="140">
        <v>44762912.57</v>
      </c>
      <c r="J112" s="57"/>
      <c r="K112" s="57"/>
      <c r="L112" s="57"/>
      <c r="M112" s="57"/>
      <c r="N112" s="57"/>
      <c r="O112" s="57"/>
      <c r="P112" s="57"/>
      <c r="Q112" s="57"/>
      <c r="R112" s="57"/>
      <c r="S112" s="57"/>
      <c r="T112" s="57"/>
      <c r="U112" s="119">
        <v>1.5345694477684788E-2</v>
      </c>
      <c r="V112" s="57"/>
      <c r="W112" s="57"/>
      <c r="X112" s="57"/>
      <c r="Y112" s="57"/>
      <c r="Z112" s="57"/>
      <c r="AA112" s="57"/>
      <c r="AB112" s="58">
        <v>527</v>
      </c>
      <c r="AC112" s="57"/>
      <c r="AD112" s="57"/>
      <c r="AE112" s="57"/>
      <c r="AF112" s="119">
        <v>1.2538364540458233E-2</v>
      </c>
      <c r="AG112" s="57"/>
      <c r="AH112" s="57"/>
      <c r="AI112" s="57"/>
      <c r="AJ112" s="57"/>
    </row>
    <row r="113" spans="2:36" ht="10.5" customHeight="1" x14ac:dyDescent="0.2">
      <c r="B113" s="56" t="s">
        <v>1074</v>
      </c>
      <c r="C113" s="57"/>
      <c r="D113" s="57"/>
      <c r="E113" s="57"/>
      <c r="F113" s="57"/>
      <c r="G113" s="57"/>
      <c r="H113" s="57"/>
      <c r="I113" s="140">
        <v>15613270.16</v>
      </c>
      <c r="J113" s="57"/>
      <c r="K113" s="57"/>
      <c r="L113" s="57"/>
      <c r="M113" s="57"/>
      <c r="N113" s="57"/>
      <c r="O113" s="57"/>
      <c r="P113" s="57"/>
      <c r="Q113" s="57"/>
      <c r="R113" s="57"/>
      <c r="S113" s="57"/>
      <c r="T113" s="57"/>
      <c r="U113" s="119">
        <v>5.3525666655008883E-3</v>
      </c>
      <c r="V113" s="57"/>
      <c r="W113" s="57"/>
      <c r="X113" s="57"/>
      <c r="Y113" s="57"/>
      <c r="Z113" s="57"/>
      <c r="AA113" s="57"/>
      <c r="AB113" s="58">
        <v>165</v>
      </c>
      <c r="AC113" s="57"/>
      <c r="AD113" s="57"/>
      <c r="AE113" s="57"/>
      <c r="AF113" s="119">
        <v>3.9256739073540957E-3</v>
      </c>
      <c r="AG113" s="57"/>
      <c r="AH113" s="57"/>
      <c r="AI113" s="57"/>
      <c r="AJ113" s="57"/>
    </row>
    <row r="114" spans="2:36" ht="10.5" customHeight="1" x14ac:dyDescent="0.2">
      <c r="B114" s="56" t="s">
        <v>1076</v>
      </c>
      <c r="C114" s="57"/>
      <c r="D114" s="57"/>
      <c r="E114" s="57"/>
      <c r="F114" s="57"/>
      <c r="G114" s="57"/>
      <c r="H114" s="57"/>
      <c r="I114" s="140">
        <v>22226675.03999998</v>
      </c>
      <c r="J114" s="57"/>
      <c r="K114" s="57"/>
      <c r="L114" s="57"/>
      <c r="M114" s="57"/>
      <c r="N114" s="57"/>
      <c r="O114" s="57"/>
      <c r="P114" s="57"/>
      <c r="Q114" s="57"/>
      <c r="R114" s="57"/>
      <c r="S114" s="57"/>
      <c r="T114" s="57"/>
      <c r="U114" s="119">
        <v>7.6197848807366382E-3</v>
      </c>
      <c r="V114" s="57"/>
      <c r="W114" s="57"/>
      <c r="X114" s="57"/>
      <c r="Y114" s="57"/>
      <c r="Z114" s="57"/>
      <c r="AA114" s="57"/>
      <c r="AB114" s="58">
        <v>260</v>
      </c>
      <c r="AC114" s="57"/>
      <c r="AD114" s="57"/>
      <c r="AE114" s="57"/>
      <c r="AF114" s="119">
        <v>6.1859103994670603E-3</v>
      </c>
      <c r="AG114" s="57"/>
      <c r="AH114" s="57"/>
      <c r="AI114" s="57"/>
      <c r="AJ114" s="57"/>
    </row>
    <row r="115" spans="2:36" ht="10.5" customHeight="1" x14ac:dyDescent="0.2">
      <c r="B115" s="56" t="s">
        <v>1077</v>
      </c>
      <c r="C115" s="57"/>
      <c r="D115" s="57"/>
      <c r="E115" s="57"/>
      <c r="F115" s="57"/>
      <c r="G115" s="57"/>
      <c r="H115" s="57"/>
      <c r="I115" s="140">
        <v>15777776.060000006</v>
      </c>
      <c r="J115" s="57"/>
      <c r="K115" s="57"/>
      <c r="L115" s="57"/>
      <c r="M115" s="57"/>
      <c r="N115" s="57"/>
      <c r="O115" s="57"/>
      <c r="P115" s="57"/>
      <c r="Q115" s="57"/>
      <c r="R115" s="57"/>
      <c r="S115" s="57"/>
      <c r="T115" s="57"/>
      <c r="U115" s="119">
        <v>5.4089628456473185E-3</v>
      </c>
      <c r="V115" s="57"/>
      <c r="W115" s="57"/>
      <c r="X115" s="57"/>
      <c r="Y115" s="57"/>
      <c r="Z115" s="57"/>
      <c r="AA115" s="57"/>
      <c r="AB115" s="58">
        <v>188</v>
      </c>
      <c r="AC115" s="57"/>
      <c r="AD115" s="57"/>
      <c r="AE115" s="57"/>
      <c r="AF115" s="119">
        <v>4.4728890580761817E-3</v>
      </c>
      <c r="AG115" s="57"/>
      <c r="AH115" s="57"/>
      <c r="AI115" s="57"/>
      <c r="AJ115" s="57"/>
    </row>
    <row r="116" spans="2:36" ht="10.5" customHeight="1" x14ac:dyDescent="0.2">
      <c r="B116" s="56" t="s">
        <v>1078</v>
      </c>
      <c r="C116" s="57"/>
      <c r="D116" s="57"/>
      <c r="E116" s="57"/>
      <c r="F116" s="57"/>
      <c r="G116" s="57"/>
      <c r="H116" s="57"/>
      <c r="I116" s="140">
        <v>565982773.17999959</v>
      </c>
      <c r="J116" s="57"/>
      <c r="K116" s="57"/>
      <c r="L116" s="57"/>
      <c r="M116" s="57"/>
      <c r="N116" s="57"/>
      <c r="O116" s="57"/>
      <c r="P116" s="57"/>
      <c r="Q116" s="57"/>
      <c r="R116" s="57"/>
      <c r="S116" s="57"/>
      <c r="T116" s="57"/>
      <c r="U116" s="119">
        <v>0.19403113466468166</v>
      </c>
      <c r="V116" s="57"/>
      <c r="W116" s="57"/>
      <c r="X116" s="57"/>
      <c r="Y116" s="57"/>
      <c r="Z116" s="57"/>
      <c r="AA116" s="57"/>
      <c r="AB116" s="58">
        <v>4908</v>
      </c>
      <c r="AC116" s="57"/>
      <c r="AD116" s="57"/>
      <c r="AE116" s="57"/>
      <c r="AF116" s="119">
        <v>0.1167709547714782</v>
      </c>
      <c r="AG116" s="57"/>
      <c r="AH116" s="57"/>
      <c r="AI116" s="57"/>
      <c r="AJ116" s="57"/>
    </row>
    <row r="117" spans="2:36" ht="10.5" customHeight="1" x14ac:dyDescent="0.2">
      <c r="B117" s="56" t="s">
        <v>1079</v>
      </c>
      <c r="C117" s="57"/>
      <c r="D117" s="57"/>
      <c r="E117" s="57"/>
      <c r="F117" s="57"/>
      <c r="G117" s="57"/>
      <c r="H117" s="57"/>
      <c r="I117" s="140">
        <v>63249122.999999978</v>
      </c>
      <c r="J117" s="57"/>
      <c r="K117" s="57"/>
      <c r="L117" s="57"/>
      <c r="M117" s="57"/>
      <c r="N117" s="57"/>
      <c r="O117" s="57"/>
      <c r="P117" s="57"/>
      <c r="Q117" s="57"/>
      <c r="R117" s="57"/>
      <c r="S117" s="57"/>
      <c r="T117" s="57"/>
      <c r="U117" s="119">
        <v>2.1683167198329283E-2</v>
      </c>
      <c r="V117" s="57"/>
      <c r="W117" s="57"/>
      <c r="X117" s="57"/>
      <c r="Y117" s="57"/>
      <c r="Z117" s="57"/>
      <c r="AA117" s="57"/>
      <c r="AB117" s="58">
        <v>543</v>
      </c>
      <c r="AC117" s="57"/>
      <c r="AD117" s="57"/>
      <c r="AE117" s="57"/>
      <c r="AF117" s="119">
        <v>1.2919035949656207E-2</v>
      </c>
      <c r="AG117" s="57"/>
      <c r="AH117" s="57"/>
      <c r="AI117" s="57"/>
      <c r="AJ117" s="57"/>
    </row>
    <row r="118" spans="2:36" ht="10.5" customHeight="1" x14ac:dyDescent="0.2">
      <c r="B118" s="56" t="s">
        <v>1080</v>
      </c>
      <c r="C118" s="57"/>
      <c r="D118" s="57"/>
      <c r="E118" s="57"/>
      <c r="F118" s="57"/>
      <c r="G118" s="57"/>
      <c r="H118" s="57"/>
      <c r="I118" s="140">
        <v>890232.37000000011</v>
      </c>
      <c r="J118" s="57"/>
      <c r="K118" s="57"/>
      <c r="L118" s="57"/>
      <c r="M118" s="57"/>
      <c r="N118" s="57"/>
      <c r="O118" s="57"/>
      <c r="P118" s="57"/>
      <c r="Q118" s="57"/>
      <c r="R118" s="57"/>
      <c r="S118" s="57"/>
      <c r="T118" s="57"/>
      <c r="U118" s="119">
        <v>3.0519090871939752E-4</v>
      </c>
      <c r="V118" s="57"/>
      <c r="W118" s="57"/>
      <c r="X118" s="57"/>
      <c r="Y118" s="57"/>
      <c r="Z118" s="57"/>
      <c r="AA118" s="57"/>
      <c r="AB118" s="58">
        <v>7</v>
      </c>
      <c r="AC118" s="57"/>
      <c r="AD118" s="57"/>
      <c r="AE118" s="57"/>
      <c r="AF118" s="119">
        <v>1.6654374152411314E-4</v>
      </c>
      <c r="AG118" s="57"/>
      <c r="AH118" s="57"/>
      <c r="AI118" s="57"/>
      <c r="AJ118" s="57"/>
    </row>
    <row r="119" spans="2:36" ht="10.5" customHeight="1" x14ac:dyDescent="0.2">
      <c r="B119" s="56" t="s">
        <v>1081</v>
      </c>
      <c r="C119" s="57"/>
      <c r="D119" s="57"/>
      <c r="E119" s="57"/>
      <c r="F119" s="57"/>
      <c r="G119" s="57"/>
      <c r="H119" s="57"/>
      <c r="I119" s="140">
        <v>518855.93</v>
      </c>
      <c r="J119" s="57"/>
      <c r="K119" s="57"/>
      <c r="L119" s="57"/>
      <c r="M119" s="57"/>
      <c r="N119" s="57"/>
      <c r="O119" s="57"/>
      <c r="P119" s="57"/>
      <c r="Q119" s="57"/>
      <c r="R119" s="57"/>
      <c r="S119" s="57"/>
      <c r="T119" s="57"/>
      <c r="U119" s="119">
        <v>1.7787503365121186E-4</v>
      </c>
      <c r="V119" s="57"/>
      <c r="W119" s="57"/>
      <c r="X119" s="57"/>
      <c r="Y119" s="57"/>
      <c r="Z119" s="57"/>
      <c r="AA119" s="57"/>
      <c r="AB119" s="58">
        <v>4</v>
      </c>
      <c r="AC119" s="57"/>
      <c r="AD119" s="57"/>
      <c r="AE119" s="57"/>
      <c r="AF119" s="119">
        <v>9.5167852299493235E-5</v>
      </c>
      <c r="AG119" s="57"/>
      <c r="AH119" s="57"/>
      <c r="AI119" s="57"/>
      <c r="AJ119" s="57"/>
    </row>
    <row r="120" spans="2:36" ht="10.5" customHeight="1" x14ac:dyDescent="0.2">
      <c r="B120" s="56" t="s">
        <v>1082</v>
      </c>
      <c r="C120" s="57"/>
      <c r="D120" s="57"/>
      <c r="E120" s="57"/>
      <c r="F120" s="57"/>
      <c r="G120" s="57"/>
      <c r="H120" s="57"/>
      <c r="I120" s="140">
        <v>557973.92000000004</v>
      </c>
      <c r="J120" s="57"/>
      <c r="K120" s="57"/>
      <c r="L120" s="57"/>
      <c r="M120" s="57"/>
      <c r="N120" s="57"/>
      <c r="O120" s="57"/>
      <c r="P120" s="57"/>
      <c r="Q120" s="57"/>
      <c r="R120" s="57"/>
      <c r="S120" s="57"/>
      <c r="T120" s="57"/>
      <c r="U120" s="119">
        <v>1.912855265940559E-4</v>
      </c>
      <c r="V120" s="57"/>
      <c r="W120" s="57"/>
      <c r="X120" s="57"/>
      <c r="Y120" s="57"/>
      <c r="Z120" s="57"/>
      <c r="AA120" s="57"/>
      <c r="AB120" s="58">
        <v>6</v>
      </c>
      <c r="AC120" s="57"/>
      <c r="AD120" s="57"/>
      <c r="AE120" s="57"/>
      <c r="AF120" s="119">
        <v>1.4275177844923985E-4</v>
      </c>
      <c r="AG120" s="57"/>
      <c r="AH120" s="57"/>
      <c r="AI120" s="57"/>
      <c r="AJ120" s="57"/>
    </row>
    <row r="121" spans="2:36" ht="10.5" customHeight="1" x14ac:dyDescent="0.2">
      <c r="B121" s="56" t="s">
        <v>1083</v>
      </c>
      <c r="C121" s="57"/>
      <c r="D121" s="57"/>
      <c r="E121" s="57"/>
      <c r="F121" s="57"/>
      <c r="G121" s="57"/>
      <c r="H121" s="57"/>
      <c r="I121" s="140">
        <v>9566943.4800000004</v>
      </c>
      <c r="J121" s="57"/>
      <c r="K121" s="57"/>
      <c r="L121" s="57"/>
      <c r="M121" s="57"/>
      <c r="N121" s="57"/>
      <c r="O121" s="57"/>
      <c r="P121" s="57"/>
      <c r="Q121" s="57"/>
      <c r="R121" s="57"/>
      <c r="S121" s="57"/>
      <c r="T121" s="57"/>
      <c r="U121" s="119">
        <v>3.2797551209335549E-3</v>
      </c>
      <c r="V121" s="57"/>
      <c r="W121" s="57"/>
      <c r="X121" s="57"/>
      <c r="Y121" s="57"/>
      <c r="Z121" s="57"/>
      <c r="AA121" s="57"/>
      <c r="AB121" s="58">
        <v>126</v>
      </c>
      <c r="AC121" s="57"/>
      <c r="AD121" s="57"/>
      <c r="AE121" s="57"/>
      <c r="AF121" s="119">
        <v>2.9977873474340369E-3</v>
      </c>
      <c r="AG121" s="57"/>
      <c r="AH121" s="57"/>
      <c r="AI121" s="57"/>
      <c r="AJ121" s="57"/>
    </row>
    <row r="122" spans="2:36" ht="10.5" customHeight="1" x14ac:dyDescent="0.2">
      <c r="B122" s="56" t="s">
        <v>1084</v>
      </c>
      <c r="C122" s="57"/>
      <c r="D122" s="57"/>
      <c r="E122" s="57"/>
      <c r="F122" s="57"/>
      <c r="G122" s="57"/>
      <c r="H122" s="57"/>
      <c r="I122" s="140">
        <v>1858679.53</v>
      </c>
      <c r="J122" s="57"/>
      <c r="K122" s="57"/>
      <c r="L122" s="57"/>
      <c r="M122" s="57"/>
      <c r="N122" s="57"/>
      <c r="O122" s="57"/>
      <c r="P122" s="57"/>
      <c r="Q122" s="57"/>
      <c r="R122" s="57"/>
      <c r="S122" s="57"/>
      <c r="T122" s="57"/>
      <c r="U122" s="119">
        <v>6.3719553893422528E-4</v>
      </c>
      <c r="V122" s="57"/>
      <c r="W122" s="57"/>
      <c r="X122" s="57"/>
      <c r="Y122" s="57"/>
      <c r="Z122" s="57"/>
      <c r="AA122" s="57"/>
      <c r="AB122" s="58">
        <v>21</v>
      </c>
      <c r="AC122" s="57"/>
      <c r="AD122" s="57"/>
      <c r="AE122" s="57"/>
      <c r="AF122" s="119">
        <v>4.9963122457233951E-4</v>
      </c>
      <c r="AG122" s="57"/>
      <c r="AH122" s="57"/>
      <c r="AI122" s="57"/>
      <c r="AJ122" s="57"/>
    </row>
    <row r="123" spans="2:36" ht="10.5" customHeight="1" x14ac:dyDescent="0.2">
      <c r="B123" s="56" t="s">
        <v>1085</v>
      </c>
      <c r="C123" s="57"/>
      <c r="D123" s="57"/>
      <c r="E123" s="57"/>
      <c r="F123" s="57"/>
      <c r="G123" s="57"/>
      <c r="H123" s="57"/>
      <c r="I123" s="140">
        <v>272110.89</v>
      </c>
      <c r="J123" s="57"/>
      <c r="K123" s="57"/>
      <c r="L123" s="57"/>
      <c r="M123" s="57"/>
      <c r="N123" s="57"/>
      <c r="O123" s="57"/>
      <c r="P123" s="57"/>
      <c r="Q123" s="57"/>
      <c r="R123" s="57"/>
      <c r="S123" s="57"/>
      <c r="T123" s="57"/>
      <c r="U123" s="119">
        <v>9.3285497798225437E-5</v>
      </c>
      <c r="V123" s="57"/>
      <c r="W123" s="57"/>
      <c r="X123" s="57"/>
      <c r="Y123" s="57"/>
      <c r="Z123" s="57"/>
      <c r="AA123" s="57"/>
      <c r="AB123" s="58">
        <v>5</v>
      </c>
      <c r="AC123" s="57"/>
      <c r="AD123" s="57"/>
      <c r="AE123" s="57"/>
      <c r="AF123" s="119">
        <v>1.1895981537436653E-4</v>
      </c>
      <c r="AG123" s="57"/>
      <c r="AH123" s="57"/>
      <c r="AI123" s="57"/>
      <c r="AJ123" s="57"/>
    </row>
    <row r="124" spans="2:36" ht="12.75" customHeight="1" x14ac:dyDescent="0.2">
      <c r="B124" s="141"/>
      <c r="C124" s="142"/>
      <c r="D124" s="142"/>
      <c r="E124" s="142"/>
      <c r="F124" s="142"/>
      <c r="G124" s="142"/>
      <c r="H124" s="142"/>
      <c r="I124" s="143">
        <v>2916968836.7699995</v>
      </c>
      <c r="J124" s="142"/>
      <c r="K124" s="142"/>
      <c r="L124" s="142"/>
      <c r="M124" s="142"/>
      <c r="N124" s="142"/>
      <c r="O124" s="142"/>
      <c r="P124" s="142"/>
      <c r="Q124" s="142"/>
      <c r="R124" s="142"/>
      <c r="S124" s="142"/>
      <c r="T124" s="142"/>
      <c r="U124" s="144">
        <v>1.000000000000006</v>
      </c>
      <c r="V124" s="142"/>
      <c r="W124" s="142"/>
      <c r="X124" s="142"/>
      <c r="Y124" s="142"/>
      <c r="Z124" s="142"/>
      <c r="AA124" s="142"/>
      <c r="AB124" s="145">
        <v>42031</v>
      </c>
      <c r="AC124" s="142"/>
      <c r="AD124" s="142"/>
      <c r="AE124" s="142"/>
      <c r="AF124" s="144">
        <v>1</v>
      </c>
      <c r="AG124" s="142"/>
      <c r="AH124" s="142"/>
      <c r="AI124" s="142"/>
      <c r="AJ124" s="142"/>
    </row>
    <row r="125" spans="2:36" ht="9" customHeight="1"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ht="18.75" customHeight="1" x14ac:dyDescent="0.2">
      <c r="B126" s="69" t="s">
        <v>1038</v>
      </c>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1"/>
    </row>
    <row r="127" spans="2:36" ht="8.25" customHeight="1"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ht="12.75" customHeight="1" x14ac:dyDescent="0.2">
      <c r="B128" s="64" t="s">
        <v>1086</v>
      </c>
      <c r="C128" s="65"/>
      <c r="D128" s="65"/>
      <c r="E128" s="65"/>
      <c r="F128" s="65"/>
      <c r="G128" s="65"/>
      <c r="H128" s="65"/>
      <c r="I128" s="64" t="s">
        <v>1049</v>
      </c>
      <c r="J128" s="65"/>
      <c r="K128" s="65"/>
      <c r="L128" s="65"/>
      <c r="M128" s="65"/>
      <c r="N128" s="65"/>
      <c r="O128" s="65"/>
      <c r="P128" s="65"/>
      <c r="Q128" s="65"/>
      <c r="R128" s="65"/>
      <c r="S128" s="64" t="s">
        <v>1050</v>
      </c>
      <c r="T128" s="65"/>
      <c r="U128" s="65"/>
      <c r="V128" s="65"/>
      <c r="W128" s="65"/>
      <c r="X128" s="65"/>
      <c r="Y128" s="65"/>
      <c r="Z128" s="65"/>
      <c r="AA128" s="64" t="s">
        <v>1051</v>
      </c>
      <c r="AB128" s="65"/>
      <c r="AC128" s="65"/>
      <c r="AD128" s="65"/>
      <c r="AE128" s="64" t="s">
        <v>1050</v>
      </c>
      <c r="AF128" s="65"/>
      <c r="AG128" s="65"/>
      <c r="AH128" s="65"/>
      <c r="AI128" s="65"/>
      <c r="AJ128" s="1"/>
    </row>
    <row r="129" spans="2:36" ht="12" customHeight="1" x14ac:dyDescent="0.2">
      <c r="B129" s="146">
        <v>1999</v>
      </c>
      <c r="C129" s="57"/>
      <c r="D129" s="57"/>
      <c r="E129" s="57"/>
      <c r="F129" s="57"/>
      <c r="G129" s="57"/>
      <c r="H129" s="57"/>
      <c r="I129" s="140">
        <v>5712.72</v>
      </c>
      <c r="J129" s="57"/>
      <c r="K129" s="57"/>
      <c r="L129" s="57"/>
      <c r="M129" s="57"/>
      <c r="N129" s="57"/>
      <c r="O129" s="57"/>
      <c r="P129" s="57"/>
      <c r="Q129" s="57"/>
      <c r="R129" s="57"/>
      <c r="S129" s="119">
        <v>1.9584439600409947E-6</v>
      </c>
      <c r="T129" s="57"/>
      <c r="U129" s="57"/>
      <c r="V129" s="57"/>
      <c r="W129" s="57"/>
      <c r="X129" s="57"/>
      <c r="Y129" s="57"/>
      <c r="Z129" s="57"/>
      <c r="AA129" s="58">
        <v>1</v>
      </c>
      <c r="AB129" s="57"/>
      <c r="AC129" s="57"/>
      <c r="AD129" s="57"/>
      <c r="AE129" s="119">
        <v>2.3791963074873309E-5</v>
      </c>
      <c r="AF129" s="57"/>
      <c r="AG129" s="57"/>
      <c r="AH129" s="57"/>
      <c r="AI129" s="57"/>
      <c r="AJ129" s="1"/>
    </row>
    <row r="130" spans="2:36" ht="12" customHeight="1" x14ac:dyDescent="0.2">
      <c r="B130" s="146">
        <v>2000</v>
      </c>
      <c r="C130" s="57"/>
      <c r="D130" s="57"/>
      <c r="E130" s="57"/>
      <c r="F130" s="57"/>
      <c r="G130" s="57"/>
      <c r="H130" s="57"/>
      <c r="I130" s="140">
        <v>38954.68</v>
      </c>
      <c r="J130" s="57"/>
      <c r="K130" s="57"/>
      <c r="L130" s="57"/>
      <c r="M130" s="57"/>
      <c r="N130" s="57"/>
      <c r="O130" s="57"/>
      <c r="P130" s="57"/>
      <c r="Q130" s="57"/>
      <c r="R130" s="57"/>
      <c r="S130" s="119">
        <v>1.3354506743080307E-5</v>
      </c>
      <c r="T130" s="57"/>
      <c r="U130" s="57"/>
      <c r="V130" s="57"/>
      <c r="W130" s="57"/>
      <c r="X130" s="57"/>
      <c r="Y130" s="57"/>
      <c r="Z130" s="57"/>
      <c r="AA130" s="58">
        <v>2</v>
      </c>
      <c r="AB130" s="57"/>
      <c r="AC130" s="57"/>
      <c r="AD130" s="57"/>
      <c r="AE130" s="119">
        <v>4.7583926149746617E-5</v>
      </c>
      <c r="AF130" s="57"/>
      <c r="AG130" s="57"/>
      <c r="AH130" s="57"/>
      <c r="AI130" s="57"/>
      <c r="AJ130" s="1"/>
    </row>
    <row r="131" spans="2:36" ht="12" customHeight="1" x14ac:dyDescent="0.2">
      <c r="B131" s="146">
        <v>2001</v>
      </c>
      <c r="C131" s="57"/>
      <c r="D131" s="57"/>
      <c r="E131" s="57"/>
      <c r="F131" s="57"/>
      <c r="G131" s="57"/>
      <c r="H131" s="57"/>
      <c r="I131" s="140">
        <v>1783.9</v>
      </c>
      <c r="J131" s="57"/>
      <c r="K131" s="57"/>
      <c r="L131" s="57"/>
      <c r="M131" s="57"/>
      <c r="N131" s="57"/>
      <c r="O131" s="57"/>
      <c r="P131" s="57"/>
      <c r="Q131" s="57"/>
      <c r="R131" s="57"/>
      <c r="S131" s="119">
        <v>6.1155949885818491E-7</v>
      </c>
      <c r="T131" s="57"/>
      <c r="U131" s="57"/>
      <c r="V131" s="57"/>
      <c r="W131" s="57"/>
      <c r="X131" s="57"/>
      <c r="Y131" s="57"/>
      <c r="Z131" s="57"/>
      <c r="AA131" s="58">
        <v>1</v>
      </c>
      <c r="AB131" s="57"/>
      <c r="AC131" s="57"/>
      <c r="AD131" s="57"/>
      <c r="AE131" s="119">
        <v>2.3791963074873309E-5</v>
      </c>
      <c r="AF131" s="57"/>
      <c r="AG131" s="57"/>
      <c r="AH131" s="57"/>
      <c r="AI131" s="57"/>
      <c r="AJ131" s="1"/>
    </row>
    <row r="132" spans="2:36" ht="12" customHeight="1" x14ac:dyDescent="0.2">
      <c r="B132" s="146">
        <v>2002</v>
      </c>
      <c r="C132" s="57"/>
      <c r="D132" s="57"/>
      <c r="E132" s="57"/>
      <c r="F132" s="57"/>
      <c r="G132" s="57"/>
      <c r="H132" s="57"/>
      <c r="I132" s="140">
        <v>282044.2</v>
      </c>
      <c r="J132" s="57"/>
      <c r="K132" s="57"/>
      <c r="L132" s="57"/>
      <c r="M132" s="57"/>
      <c r="N132" s="57"/>
      <c r="O132" s="57"/>
      <c r="P132" s="57"/>
      <c r="Q132" s="57"/>
      <c r="R132" s="57"/>
      <c r="S132" s="119">
        <v>9.6690851285306174E-5</v>
      </c>
      <c r="T132" s="57"/>
      <c r="U132" s="57"/>
      <c r="V132" s="57"/>
      <c r="W132" s="57"/>
      <c r="X132" s="57"/>
      <c r="Y132" s="57"/>
      <c r="Z132" s="57"/>
      <c r="AA132" s="58">
        <v>6</v>
      </c>
      <c r="AB132" s="57"/>
      <c r="AC132" s="57"/>
      <c r="AD132" s="57"/>
      <c r="AE132" s="119">
        <v>1.4275177844923985E-4</v>
      </c>
      <c r="AF132" s="57"/>
      <c r="AG132" s="57"/>
      <c r="AH132" s="57"/>
      <c r="AI132" s="57"/>
      <c r="AJ132" s="1"/>
    </row>
    <row r="133" spans="2:36" ht="12" customHeight="1" x14ac:dyDescent="0.2">
      <c r="B133" s="146">
        <v>2003</v>
      </c>
      <c r="C133" s="57"/>
      <c r="D133" s="57"/>
      <c r="E133" s="57"/>
      <c r="F133" s="57"/>
      <c r="G133" s="57"/>
      <c r="H133" s="57"/>
      <c r="I133" s="140">
        <v>301716.42000000004</v>
      </c>
      <c r="J133" s="57"/>
      <c r="K133" s="57"/>
      <c r="L133" s="57"/>
      <c r="M133" s="57"/>
      <c r="N133" s="57"/>
      <c r="O133" s="57"/>
      <c r="P133" s="57"/>
      <c r="Q133" s="57"/>
      <c r="R133" s="57"/>
      <c r="S133" s="119">
        <v>1.0343491373534708E-4</v>
      </c>
      <c r="T133" s="57"/>
      <c r="U133" s="57"/>
      <c r="V133" s="57"/>
      <c r="W133" s="57"/>
      <c r="X133" s="57"/>
      <c r="Y133" s="57"/>
      <c r="Z133" s="57"/>
      <c r="AA133" s="58">
        <v>32</v>
      </c>
      <c r="AB133" s="57"/>
      <c r="AC133" s="57"/>
      <c r="AD133" s="57"/>
      <c r="AE133" s="119">
        <v>7.6134281839594588E-4</v>
      </c>
      <c r="AF133" s="57"/>
      <c r="AG133" s="57"/>
      <c r="AH133" s="57"/>
      <c r="AI133" s="57"/>
      <c r="AJ133" s="1"/>
    </row>
    <row r="134" spans="2:36" ht="12" customHeight="1" x14ac:dyDescent="0.2">
      <c r="B134" s="146">
        <v>2004</v>
      </c>
      <c r="C134" s="57"/>
      <c r="D134" s="57"/>
      <c r="E134" s="57"/>
      <c r="F134" s="57"/>
      <c r="G134" s="57"/>
      <c r="H134" s="57"/>
      <c r="I134" s="140">
        <v>859177.17000000016</v>
      </c>
      <c r="J134" s="57"/>
      <c r="K134" s="57"/>
      <c r="L134" s="57"/>
      <c r="M134" s="57"/>
      <c r="N134" s="57"/>
      <c r="O134" s="57"/>
      <c r="P134" s="57"/>
      <c r="Q134" s="57"/>
      <c r="R134" s="57"/>
      <c r="S134" s="119">
        <v>2.9454451455552085E-4</v>
      </c>
      <c r="T134" s="57"/>
      <c r="U134" s="57"/>
      <c r="V134" s="57"/>
      <c r="W134" s="57"/>
      <c r="X134" s="57"/>
      <c r="Y134" s="57"/>
      <c r="Z134" s="57"/>
      <c r="AA134" s="58">
        <v>50</v>
      </c>
      <c r="AB134" s="57"/>
      <c r="AC134" s="57"/>
      <c r="AD134" s="57"/>
      <c r="AE134" s="119">
        <v>1.1895981537436654E-3</v>
      </c>
      <c r="AF134" s="57"/>
      <c r="AG134" s="57"/>
      <c r="AH134" s="57"/>
      <c r="AI134" s="57"/>
      <c r="AJ134" s="1"/>
    </row>
    <row r="135" spans="2:36" ht="12" customHeight="1" x14ac:dyDescent="0.2">
      <c r="B135" s="146">
        <v>2005</v>
      </c>
      <c r="C135" s="57"/>
      <c r="D135" s="57"/>
      <c r="E135" s="57"/>
      <c r="F135" s="57"/>
      <c r="G135" s="57"/>
      <c r="H135" s="57"/>
      <c r="I135" s="140">
        <v>2908490.4900000007</v>
      </c>
      <c r="J135" s="57"/>
      <c r="K135" s="57"/>
      <c r="L135" s="57"/>
      <c r="M135" s="57"/>
      <c r="N135" s="57"/>
      <c r="O135" s="57"/>
      <c r="P135" s="57"/>
      <c r="Q135" s="57"/>
      <c r="R135" s="57"/>
      <c r="S135" s="119">
        <v>9.9709343937339368E-4</v>
      </c>
      <c r="T135" s="57"/>
      <c r="U135" s="57"/>
      <c r="V135" s="57"/>
      <c r="W135" s="57"/>
      <c r="X135" s="57"/>
      <c r="Y135" s="57"/>
      <c r="Z135" s="57"/>
      <c r="AA135" s="58">
        <v>120</v>
      </c>
      <c r="AB135" s="57"/>
      <c r="AC135" s="57"/>
      <c r="AD135" s="57"/>
      <c r="AE135" s="119">
        <v>2.8550355689847969E-3</v>
      </c>
      <c r="AF135" s="57"/>
      <c r="AG135" s="57"/>
      <c r="AH135" s="57"/>
      <c r="AI135" s="57"/>
      <c r="AJ135" s="1"/>
    </row>
    <row r="136" spans="2:36" ht="12" customHeight="1" x14ac:dyDescent="0.2">
      <c r="B136" s="146">
        <v>2006</v>
      </c>
      <c r="C136" s="57"/>
      <c r="D136" s="57"/>
      <c r="E136" s="57"/>
      <c r="F136" s="57"/>
      <c r="G136" s="57"/>
      <c r="H136" s="57"/>
      <c r="I136" s="140">
        <v>2211816.31</v>
      </c>
      <c r="J136" s="57"/>
      <c r="K136" s="57"/>
      <c r="L136" s="57"/>
      <c r="M136" s="57"/>
      <c r="N136" s="57"/>
      <c r="O136" s="57"/>
      <c r="P136" s="57"/>
      <c r="Q136" s="57"/>
      <c r="R136" s="57"/>
      <c r="S136" s="119">
        <v>7.5825846410110427E-4</v>
      </c>
      <c r="T136" s="57"/>
      <c r="U136" s="57"/>
      <c r="V136" s="57"/>
      <c r="W136" s="57"/>
      <c r="X136" s="57"/>
      <c r="Y136" s="57"/>
      <c r="Z136" s="57"/>
      <c r="AA136" s="58">
        <v>44</v>
      </c>
      <c r="AB136" s="57"/>
      <c r="AC136" s="57"/>
      <c r="AD136" s="57"/>
      <c r="AE136" s="119">
        <v>1.0468463752944255E-3</v>
      </c>
      <c r="AF136" s="57"/>
      <c r="AG136" s="57"/>
      <c r="AH136" s="57"/>
      <c r="AI136" s="57"/>
      <c r="AJ136" s="1"/>
    </row>
    <row r="137" spans="2:36" ht="12" customHeight="1" x14ac:dyDescent="0.2">
      <c r="B137" s="146">
        <v>2007</v>
      </c>
      <c r="C137" s="57"/>
      <c r="D137" s="57"/>
      <c r="E137" s="57"/>
      <c r="F137" s="57"/>
      <c r="G137" s="57"/>
      <c r="H137" s="57"/>
      <c r="I137" s="140">
        <v>4647504.42</v>
      </c>
      <c r="J137" s="57"/>
      <c r="K137" s="57"/>
      <c r="L137" s="57"/>
      <c r="M137" s="57"/>
      <c r="N137" s="57"/>
      <c r="O137" s="57"/>
      <c r="P137" s="57"/>
      <c r="Q137" s="57"/>
      <c r="R137" s="57"/>
      <c r="S137" s="119">
        <v>1.5932650227234706E-3</v>
      </c>
      <c r="T137" s="57"/>
      <c r="U137" s="57"/>
      <c r="V137" s="57"/>
      <c r="W137" s="57"/>
      <c r="X137" s="57"/>
      <c r="Y137" s="57"/>
      <c r="Z137" s="57"/>
      <c r="AA137" s="58">
        <v>18</v>
      </c>
      <c r="AB137" s="57"/>
      <c r="AC137" s="57"/>
      <c r="AD137" s="57"/>
      <c r="AE137" s="119">
        <v>4.2825533534771954E-4</v>
      </c>
      <c r="AF137" s="57"/>
      <c r="AG137" s="57"/>
      <c r="AH137" s="57"/>
      <c r="AI137" s="57"/>
      <c r="AJ137" s="1"/>
    </row>
    <row r="138" spans="2:36" ht="12" customHeight="1" x14ac:dyDescent="0.2">
      <c r="B138" s="146">
        <v>2008</v>
      </c>
      <c r="C138" s="57"/>
      <c r="D138" s="57"/>
      <c r="E138" s="57"/>
      <c r="F138" s="57"/>
      <c r="G138" s="57"/>
      <c r="H138" s="57"/>
      <c r="I138" s="140">
        <v>2442799.6900000004</v>
      </c>
      <c r="J138" s="57"/>
      <c r="K138" s="57"/>
      <c r="L138" s="57"/>
      <c r="M138" s="57"/>
      <c r="N138" s="57"/>
      <c r="O138" s="57"/>
      <c r="P138" s="57"/>
      <c r="Q138" s="57"/>
      <c r="R138" s="57"/>
      <c r="S138" s="119">
        <v>8.3744456204233966E-4</v>
      </c>
      <c r="T138" s="57"/>
      <c r="U138" s="57"/>
      <c r="V138" s="57"/>
      <c r="W138" s="57"/>
      <c r="X138" s="57"/>
      <c r="Y138" s="57"/>
      <c r="Z138" s="57"/>
      <c r="AA138" s="58">
        <v>31</v>
      </c>
      <c r="AB138" s="57"/>
      <c r="AC138" s="57"/>
      <c r="AD138" s="57"/>
      <c r="AE138" s="119">
        <v>7.3755085532107255E-4</v>
      </c>
      <c r="AF138" s="57"/>
      <c r="AG138" s="57"/>
      <c r="AH138" s="57"/>
      <c r="AI138" s="57"/>
      <c r="AJ138" s="1"/>
    </row>
    <row r="139" spans="2:36" ht="12" customHeight="1" x14ac:dyDescent="0.2">
      <c r="B139" s="146">
        <v>2009</v>
      </c>
      <c r="C139" s="57"/>
      <c r="D139" s="57"/>
      <c r="E139" s="57"/>
      <c r="F139" s="57"/>
      <c r="G139" s="57"/>
      <c r="H139" s="57"/>
      <c r="I139" s="140">
        <v>7658662.549999998</v>
      </c>
      <c r="J139" s="57"/>
      <c r="K139" s="57"/>
      <c r="L139" s="57"/>
      <c r="M139" s="57"/>
      <c r="N139" s="57"/>
      <c r="O139" s="57"/>
      <c r="P139" s="57"/>
      <c r="Q139" s="57"/>
      <c r="R139" s="57"/>
      <c r="S139" s="119">
        <v>2.6255551493928738E-3</v>
      </c>
      <c r="T139" s="57"/>
      <c r="U139" s="57"/>
      <c r="V139" s="57"/>
      <c r="W139" s="57"/>
      <c r="X139" s="57"/>
      <c r="Y139" s="57"/>
      <c r="Z139" s="57"/>
      <c r="AA139" s="58">
        <v>175</v>
      </c>
      <c r="AB139" s="57"/>
      <c r="AC139" s="57"/>
      <c r="AD139" s="57"/>
      <c r="AE139" s="119">
        <v>4.1635935381028289E-3</v>
      </c>
      <c r="AF139" s="57"/>
      <c r="AG139" s="57"/>
      <c r="AH139" s="57"/>
      <c r="AI139" s="57"/>
      <c r="AJ139" s="1"/>
    </row>
    <row r="140" spans="2:36" ht="12" customHeight="1" x14ac:dyDescent="0.2">
      <c r="B140" s="146">
        <v>2010</v>
      </c>
      <c r="C140" s="57"/>
      <c r="D140" s="57"/>
      <c r="E140" s="57"/>
      <c r="F140" s="57"/>
      <c r="G140" s="57"/>
      <c r="H140" s="57"/>
      <c r="I140" s="140">
        <v>13442733.369999982</v>
      </c>
      <c r="J140" s="57"/>
      <c r="K140" s="57"/>
      <c r="L140" s="57"/>
      <c r="M140" s="57"/>
      <c r="N140" s="57"/>
      <c r="O140" s="57"/>
      <c r="P140" s="57"/>
      <c r="Q140" s="57"/>
      <c r="R140" s="57"/>
      <c r="S140" s="119">
        <v>4.6084597135721671E-3</v>
      </c>
      <c r="T140" s="57"/>
      <c r="U140" s="57"/>
      <c r="V140" s="57"/>
      <c r="W140" s="57"/>
      <c r="X140" s="57"/>
      <c r="Y140" s="57"/>
      <c r="Z140" s="57"/>
      <c r="AA140" s="58">
        <v>310</v>
      </c>
      <c r="AB140" s="57"/>
      <c r="AC140" s="57"/>
      <c r="AD140" s="57"/>
      <c r="AE140" s="119">
        <v>7.3755085532107257E-3</v>
      </c>
      <c r="AF140" s="57"/>
      <c r="AG140" s="57"/>
      <c r="AH140" s="57"/>
      <c r="AI140" s="57"/>
      <c r="AJ140" s="1"/>
    </row>
    <row r="141" spans="2:36" ht="12" customHeight="1" x14ac:dyDescent="0.2">
      <c r="B141" s="146">
        <v>2011</v>
      </c>
      <c r="C141" s="57"/>
      <c r="D141" s="57"/>
      <c r="E141" s="57"/>
      <c r="F141" s="57"/>
      <c r="G141" s="57"/>
      <c r="H141" s="57"/>
      <c r="I141" s="140">
        <v>5265378.4299999988</v>
      </c>
      <c r="J141" s="57"/>
      <c r="K141" s="57"/>
      <c r="L141" s="57"/>
      <c r="M141" s="57"/>
      <c r="N141" s="57"/>
      <c r="O141" s="57"/>
      <c r="P141" s="57"/>
      <c r="Q141" s="57"/>
      <c r="R141" s="57"/>
      <c r="S141" s="119">
        <v>1.8050855955768236E-3</v>
      </c>
      <c r="T141" s="57"/>
      <c r="U141" s="57"/>
      <c r="V141" s="57"/>
      <c r="W141" s="57"/>
      <c r="X141" s="57"/>
      <c r="Y141" s="57"/>
      <c r="Z141" s="57"/>
      <c r="AA141" s="58">
        <v>390</v>
      </c>
      <c r="AB141" s="57"/>
      <c r="AC141" s="57"/>
      <c r="AD141" s="57"/>
      <c r="AE141" s="119">
        <v>9.2788655992005892E-3</v>
      </c>
      <c r="AF141" s="57"/>
      <c r="AG141" s="57"/>
      <c r="AH141" s="57"/>
      <c r="AI141" s="57"/>
      <c r="AJ141" s="1"/>
    </row>
    <row r="142" spans="2:36" ht="12" customHeight="1" x14ac:dyDescent="0.2">
      <c r="B142" s="146">
        <v>2012</v>
      </c>
      <c r="C142" s="57"/>
      <c r="D142" s="57"/>
      <c r="E142" s="57"/>
      <c r="F142" s="57"/>
      <c r="G142" s="57"/>
      <c r="H142" s="57"/>
      <c r="I142" s="140">
        <v>2033536.5300000005</v>
      </c>
      <c r="J142" s="57"/>
      <c r="K142" s="57"/>
      <c r="L142" s="57"/>
      <c r="M142" s="57"/>
      <c r="N142" s="57"/>
      <c r="O142" s="57"/>
      <c r="P142" s="57"/>
      <c r="Q142" s="57"/>
      <c r="R142" s="57"/>
      <c r="S142" s="119">
        <v>6.9714030001491825E-4</v>
      </c>
      <c r="T142" s="57"/>
      <c r="U142" s="57"/>
      <c r="V142" s="57"/>
      <c r="W142" s="57"/>
      <c r="X142" s="57"/>
      <c r="Y142" s="57"/>
      <c r="Z142" s="57"/>
      <c r="AA142" s="58">
        <v>88</v>
      </c>
      <c r="AB142" s="57"/>
      <c r="AC142" s="57"/>
      <c r="AD142" s="57"/>
      <c r="AE142" s="119">
        <v>2.0936927505888509E-3</v>
      </c>
      <c r="AF142" s="57"/>
      <c r="AG142" s="57"/>
      <c r="AH142" s="57"/>
      <c r="AI142" s="57"/>
      <c r="AJ142" s="1"/>
    </row>
    <row r="143" spans="2:36" ht="12" customHeight="1" x14ac:dyDescent="0.2">
      <c r="B143" s="146">
        <v>2013</v>
      </c>
      <c r="C143" s="57"/>
      <c r="D143" s="57"/>
      <c r="E143" s="57"/>
      <c r="F143" s="57"/>
      <c r="G143" s="57"/>
      <c r="H143" s="57"/>
      <c r="I143" s="140">
        <v>6953421.1199999973</v>
      </c>
      <c r="J143" s="57"/>
      <c r="K143" s="57"/>
      <c r="L143" s="57"/>
      <c r="M143" s="57"/>
      <c r="N143" s="57"/>
      <c r="O143" s="57"/>
      <c r="P143" s="57"/>
      <c r="Q143" s="57"/>
      <c r="R143" s="57"/>
      <c r="S143" s="119">
        <v>2.3837831355440985E-3</v>
      </c>
      <c r="T143" s="57"/>
      <c r="U143" s="57"/>
      <c r="V143" s="57"/>
      <c r="W143" s="57"/>
      <c r="X143" s="57"/>
      <c r="Y143" s="57"/>
      <c r="Z143" s="57"/>
      <c r="AA143" s="58">
        <v>179</v>
      </c>
      <c r="AB143" s="57"/>
      <c r="AC143" s="57"/>
      <c r="AD143" s="57"/>
      <c r="AE143" s="119">
        <v>4.2587613904023222E-3</v>
      </c>
      <c r="AF143" s="57"/>
      <c r="AG143" s="57"/>
      <c r="AH143" s="57"/>
      <c r="AI143" s="57"/>
      <c r="AJ143" s="1"/>
    </row>
    <row r="144" spans="2:36" ht="12" customHeight="1" x14ac:dyDescent="0.2">
      <c r="B144" s="146">
        <v>2014</v>
      </c>
      <c r="C144" s="57"/>
      <c r="D144" s="57"/>
      <c r="E144" s="57"/>
      <c r="F144" s="57"/>
      <c r="G144" s="57"/>
      <c r="H144" s="57"/>
      <c r="I144" s="140">
        <v>46894191.690000035</v>
      </c>
      <c r="J144" s="57"/>
      <c r="K144" s="57"/>
      <c r="L144" s="57"/>
      <c r="M144" s="57"/>
      <c r="N144" s="57"/>
      <c r="O144" s="57"/>
      <c r="P144" s="57"/>
      <c r="Q144" s="57"/>
      <c r="R144" s="57"/>
      <c r="S144" s="119">
        <v>1.6076343051345972E-2</v>
      </c>
      <c r="T144" s="57"/>
      <c r="U144" s="57"/>
      <c r="V144" s="57"/>
      <c r="W144" s="57"/>
      <c r="X144" s="57"/>
      <c r="Y144" s="57"/>
      <c r="Z144" s="57"/>
      <c r="AA144" s="58">
        <v>1088</v>
      </c>
      <c r="AB144" s="57"/>
      <c r="AC144" s="57"/>
      <c r="AD144" s="57"/>
      <c r="AE144" s="119">
        <v>2.5885655825462157E-2</v>
      </c>
      <c r="AF144" s="57"/>
      <c r="AG144" s="57"/>
      <c r="AH144" s="57"/>
      <c r="AI144" s="57"/>
      <c r="AJ144" s="1"/>
    </row>
    <row r="145" spans="2:36" ht="12" customHeight="1" x14ac:dyDescent="0.2">
      <c r="B145" s="146">
        <v>2015</v>
      </c>
      <c r="C145" s="57"/>
      <c r="D145" s="57"/>
      <c r="E145" s="57"/>
      <c r="F145" s="57"/>
      <c r="G145" s="57"/>
      <c r="H145" s="57"/>
      <c r="I145" s="140">
        <v>459154444.73999846</v>
      </c>
      <c r="J145" s="57"/>
      <c r="K145" s="57"/>
      <c r="L145" s="57"/>
      <c r="M145" s="57"/>
      <c r="N145" s="57"/>
      <c r="O145" s="57"/>
      <c r="P145" s="57"/>
      <c r="Q145" s="57"/>
      <c r="R145" s="57"/>
      <c r="S145" s="119">
        <v>0.15740807339183902</v>
      </c>
      <c r="T145" s="57"/>
      <c r="U145" s="57"/>
      <c r="V145" s="57"/>
      <c r="W145" s="57"/>
      <c r="X145" s="57"/>
      <c r="Y145" s="57"/>
      <c r="Z145" s="57"/>
      <c r="AA145" s="58">
        <v>8120</v>
      </c>
      <c r="AB145" s="57"/>
      <c r="AC145" s="57"/>
      <c r="AD145" s="57"/>
      <c r="AE145" s="119">
        <v>0.19319074016797125</v>
      </c>
      <c r="AF145" s="57"/>
      <c r="AG145" s="57"/>
      <c r="AH145" s="57"/>
      <c r="AI145" s="57"/>
      <c r="AJ145" s="1"/>
    </row>
    <row r="146" spans="2:36" ht="12" customHeight="1" x14ac:dyDescent="0.2">
      <c r="B146" s="146">
        <v>2016</v>
      </c>
      <c r="C146" s="57"/>
      <c r="D146" s="57"/>
      <c r="E146" s="57"/>
      <c r="F146" s="57"/>
      <c r="G146" s="57"/>
      <c r="H146" s="57"/>
      <c r="I146" s="140">
        <v>731296053.23999846</v>
      </c>
      <c r="J146" s="57"/>
      <c r="K146" s="57"/>
      <c r="L146" s="57"/>
      <c r="M146" s="57"/>
      <c r="N146" s="57"/>
      <c r="O146" s="57"/>
      <c r="P146" s="57"/>
      <c r="Q146" s="57"/>
      <c r="R146" s="57"/>
      <c r="S146" s="119">
        <v>0.25070410215618699</v>
      </c>
      <c r="T146" s="57"/>
      <c r="U146" s="57"/>
      <c r="V146" s="57"/>
      <c r="W146" s="57"/>
      <c r="X146" s="57"/>
      <c r="Y146" s="57"/>
      <c r="Z146" s="57"/>
      <c r="AA146" s="58">
        <v>12072</v>
      </c>
      <c r="AB146" s="57"/>
      <c r="AC146" s="57"/>
      <c r="AD146" s="57"/>
      <c r="AE146" s="119">
        <v>0.28721657823987057</v>
      </c>
      <c r="AF146" s="57"/>
      <c r="AG146" s="57"/>
      <c r="AH146" s="57"/>
      <c r="AI146" s="57"/>
      <c r="AJ146" s="1"/>
    </row>
    <row r="147" spans="2:36" ht="12" customHeight="1" x14ac:dyDescent="0.2">
      <c r="B147" s="146">
        <v>2017</v>
      </c>
      <c r="C147" s="57"/>
      <c r="D147" s="57"/>
      <c r="E147" s="57"/>
      <c r="F147" s="57"/>
      <c r="G147" s="57"/>
      <c r="H147" s="57"/>
      <c r="I147" s="140">
        <v>419390992.23999918</v>
      </c>
      <c r="J147" s="57"/>
      <c r="K147" s="57"/>
      <c r="L147" s="57"/>
      <c r="M147" s="57"/>
      <c r="N147" s="57"/>
      <c r="O147" s="57"/>
      <c r="P147" s="57"/>
      <c r="Q147" s="57"/>
      <c r="R147" s="57"/>
      <c r="S147" s="119">
        <v>0.14377630194513752</v>
      </c>
      <c r="T147" s="57"/>
      <c r="U147" s="57"/>
      <c r="V147" s="57"/>
      <c r="W147" s="57"/>
      <c r="X147" s="57"/>
      <c r="Y147" s="57"/>
      <c r="Z147" s="57"/>
      <c r="AA147" s="58">
        <v>5666</v>
      </c>
      <c r="AB147" s="57"/>
      <c r="AC147" s="57"/>
      <c r="AD147" s="57"/>
      <c r="AE147" s="119">
        <v>0.13480526278223215</v>
      </c>
      <c r="AF147" s="57"/>
      <c r="AG147" s="57"/>
      <c r="AH147" s="57"/>
      <c r="AI147" s="57"/>
      <c r="AJ147" s="1"/>
    </row>
    <row r="148" spans="2:36" ht="12" customHeight="1" x14ac:dyDescent="0.2">
      <c r="B148" s="146">
        <v>2018</v>
      </c>
      <c r="C148" s="57"/>
      <c r="D148" s="57"/>
      <c r="E148" s="57"/>
      <c r="F148" s="57"/>
      <c r="G148" s="57"/>
      <c r="H148" s="57"/>
      <c r="I148" s="140">
        <v>346167987.36000007</v>
      </c>
      <c r="J148" s="57"/>
      <c r="K148" s="57"/>
      <c r="L148" s="57"/>
      <c r="M148" s="57"/>
      <c r="N148" s="57"/>
      <c r="O148" s="57"/>
      <c r="P148" s="57"/>
      <c r="Q148" s="57"/>
      <c r="R148" s="57"/>
      <c r="S148" s="119">
        <v>0.11867387234185107</v>
      </c>
      <c r="T148" s="57"/>
      <c r="U148" s="57"/>
      <c r="V148" s="57"/>
      <c r="W148" s="57"/>
      <c r="X148" s="57"/>
      <c r="Y148" s="57"/>
      <c r="Z148" s="57"/>
      <c r="AA148" s="58">
        <v>4056</v>
      </c>
      <c r="AB148" s="57"/>
      <c r="AC148" s="57"/>
      <c r="AD148" s="57"/>
      <c r="AE148" s="119">
        <v>9.6500202231686136E-2</v>
      </c>
      <c r="AF148" s="57"/>
      <c r="AG148" s="57"/>
      <c r="AH148" s="57"/>
      <c r="AI148" s="57"/>
      <c r="AJ148" s="1"/>
    </row>
    <row r="149" spans="2:36" ht="12" customHeight="1" x14ac:dyDescent="0.2">
      <c r="B149" s="146">
        <v>2019</v>
      </c>
      <c r="C149" s="57"/>
      <c r="D149" s="57"/>
      <c r="E149" s="57"/>
      <c r="F149" s="57"/>
      <c r="G149" s="57"/>
      <c r="H149" s="57"/>
      <c r="I149" s="140">
        <v>524621674.97999763</v>
      </c>
      <c r="J149" s="57"/>
      <c r="K149" s="57"/>
      <c r="L149" s="57"/>
      <c r="M149" s="57"/>
      <c r="N149" s="57"/>
      <c r="O149" s="57"/>
      <c r="P149" s="57"/>
      <c r="Q149" s="57"/>
      <c r="R149" s="57"/>
      <c r="S149" s="119">
        <v>0.17985165572112166</v>
      </c>
      <c r="T149" s="57"/>
      <c r="U149" s="57"/>
      <c r="V149" s="57"/>
      <c r="W149" s="57"/>
      <c r="X149" s="57"/>
      <c r="Y149" s="57"/>
      <c r="Z149" s="57"/>
      <c r="AA149" s="58">
        <v>6123</v>
      </c>
      <c r="AB149" s="57"/>
      <c r="AC149" s="57"/>
      <c r="AD149" s="57"/>
      <c r="AE149" s="119">
        <v>0.14567818990744927</v>
      </c>
      <c r="AF149" s="57"/>
      <c r="AG149" s="57"/>
      <c r="AH149" s="57"/>
      <c r="AI149" s="57"/>
      <c r="AJ149" s="1"/>
    </row>
    <row r="150" spans="2:36" ht="12" customHeight="1" x14ac:dyDescent="0.2">
      <c r="B150" s="146">
        <v>2020</v>
      </c>
      <c r="C150" s="57"/>
      <c r="D150" s="57"/>
      <c r="E150" s="57"/>
      <c r="F150" s="57"/>
      <c r="G150" s="57"/>
      <c r="H150" s="57"/>
      <c r="I150" s="140">
        <v>274679719</v>
      </c>
      <c r="J150" s="57"/>
      <c r="K150" s="57"/>
      <c r="L150" s="57"/>
      <c r="M150" s="57"/>
      <c r="N150" s="57"/>
      <c r="O150" s="57"/>
      <c r="P150" s="57"/>
      <c r="Q150" s="57"/>
      <c r="R150" s="57"/>
      <c r="S150" s="119">
        <v>9.4166147933262542E-2</v>
      </c>
      <c r="T150" s="57"/>
      <c r="U150" s="57"/>
      <c r="V150" s="57"/>
      <c r="W150" s="57"/>
      <c r="X150" s="57"/>
      <c r="Y150" s="57"/>
      <c r="Z150" s="57"/>
      <c r="AA150" s="58">
        <v>2834</v>
      </c>
      <c r="AB150" s="57"/>
      <c r="AC150" s="57"/>
      <c r="AD150" s="57"/>
      <c r="AE150" s="119">
        <v>6.7426423354190954E-2</v>
      </c>
      <c r="AF150" s="57"/>
      <c r="AG150" s="57"/>
      <c r="AH150" s="57"/>
      <c r="AI150" s="57"/>
      <c r="AJ150" s="1"/>
    </row>
    <row r="151" spans="2:36" ht="12" customHeight="1" x14ac:dyDescent="0.2">
      <c r="B151" s="146">
        <v>2021</v>
      </c>
      <c r="C151" s="57"/>
      <c r="D151" s="57"/>
      <c r="E151" s="57"/>
      <c r="F151" s="57"/>
      <c r="G151" s="57"/>
      <c r="H151" s="57"/>
      <c r="I151" s="140">
        <v>65710041.519999929</v>
      </c>
      <c r="J151" s="57"/>
      <c r="K151" s="57"/>
      <c r="L151" s="57"/>
      <c r="M151" s="57"/>
      <c r="N151" s="57"/>
      <c r="O151" s="57"/>
      <c r="P151" s="57"/>
      <c r="Q151" s="57"/>
      <c r="R151" s="57"/>
      <c r="S151" s="119">
        <v>2.2526823287135872E-2</v>
      </c>
      <c r="T151" s="57"/>
      <c r="U151" s="57"/>
      <c r="V151" s="57"/>
      <c r="W151" s="57"/>
      <c r="X151" s="57"/>
      <c r="Y151" s="57"/>
      <c r="Z151" s="57"/>
      <c r="AA151" s="58">
        <v>625</v>
      </c>
      <c r="AB151" s="57"/>
      <c r="AC151" s="57"/>
      <c r="AD151" s="57"/>
      <c r="AE151" s="119">
        <v>1.4869976921795817E-2</v>
      </c>
      <c r="AF151" s="57"/>
      <c r="AG151" s="57"/>
      <c r="AH151" s="57"/>
      <c r="AI151" s="57"/>
      <c r="AJ151" s="1"/>
    </row>
    <row r="152" spans="2:36" ht="12" customHeight="1" x14ac:dyDescent="0.2">
      <c r="B152" s="141"/>
      <c r="C152" s="142"/>
      <c r="D152" s="142"/>
      <c r="E152" s="142"/>
      <c r="F152" s="142"/>
      <c r="G152" s="142"/>
      <c r="H152" s="142"/>
      <c r="I152" s="143">
        <v>2916968836.7699938</v>
      </c>
      <c r="J152" s="142"/>
      <c r="K152" s="142"/>
      <c r="L152" s="142"/>
      <c r="M152" s="142"/>
      <c r="N152" s="142"/>
      <c r="O152" s="142"/>
      <c r="P152" s="142"/>
      <c r="Q152" s="142"/>
      <c r="R152" s="142"/>
      <c r="S152" s="144">
        <v>1.0000000000000078</v>
      </c>
      <c r="T152" s="142"/>
      <c r="U152" s="142"/>
      <c r="V152" s="142"/>
      <c r="W152" s="142"/>
      <c r="X152" s="142"/>
      <c r="Y152" s="142"/>
      <c r="Z152" s="142"/>
      <c r="AA152" s="145">
        <v>42031</v>
      </c>
      <c r="AB152" s="142"/>
      <c r="AC152" s="142"/>
      <c r="AD152" s="142"/>
      <c r="AE152" s="144">
        <v>1</v>
      </c>
      <c r="AF152" s="142"/>
      <c r="AG152" s="142"/>
      <c r="AH152" s="142"/>
      <c r="AI152" s="142"/>
      <c r="AJ152" s="1"/>
    </row>
    <row r="153" spans="2:36" ht="9" customHeight="1"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ht="18.75" customHeight="1" x14ac:dyDescent="0.2">
      <c r="B154" s="69" t="s">
        <v>1039</v>
      </c>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1"/>
    </row>
    <row r="155" spans="2:36" ht="8.25" customHeight="1"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ht="11.25" customHeight="1" x14ac:dyDescent="0.2">
      <c r="B156" s="64" t="s">
        <v>1087</v>
      </c>
      <c r="C156" s="65"/>
      <c r="D156" s="65"/>
      <c r="E156" s="65"/>
      <c r="F156" s="65"/>
      <c r="G156" s="65"/>
      <c r="H156" s="64" t="s">
        <v>1049</v>
      </c>
      <c r="I156" s="65"/>
      <c r="J156" s="65"/>
      <c r="K156" s="65"/>
      <c r="L156" s="65"/>
      <c r="M156" s="65"/>
      <c r="N156" s="65"/>
      <c r="O156" s="65"/>
      <c r="P156" s="65"/>
      <c r="Q156" s="65"/>
      <c r="R156" s="65"/>
      <c r="S156" s="65"/>
      <c r="T156" s="64" t="s">
        <v>1050</v>
      </c>
      <c r="U156" s="65"/>
      <c r="V156" s="65"/>
      <c r="W156" s="65"/>
      <c r="X156" s="65"/>
      <c r="Y156" s="65"/>
      <c r="Z156" s="65"/>
      <c r="AA156" s="64" t="s">
        <v>1088</v>
      </c>
      <c r="AB156" s="65"/>
      <c r="AC156" s="65"/>
      <c r="AD156" s="65"/>
      <c r="AE156" s="65"/>
      <c r="AF156" s="64" t="s">
        <v>1050</v>
      </c>
      <c r="AG156" s="65"/>
      <c r="AH156" s="65"/>
      <c r="AI156" s="65"/>
      <c r="AJ156" s="1"/>
    </row>
    <row r="157" spans="2:36" ht="10.5" customHeight="1" x14ac:dyDescent="0.2">
      <c r="B157" s="56" t="s">
        <v>1089</v>
      </c>
      <c r="C157" s="57"/>
      <c r="D157" s="57"/>
      <c r="E157" s="57"/>
      <c r="F157" s="57"/>
      <c r="G157" s="57"/>
      <c r="H157" s="140">
        <v>614026096.75999749</v>
      </c>
      <c r="I157" s="57"/>
      <c r="J157" s="57"/>
      <c r="K157" s="57"/>
      <c r="L157" s="57"/>
      <c r="M157" s="57"/>
      <c r="N157" s="57"/>
      <c r="O157" s="57"/>
      <c r="P157" s="57"/>
      <c r="Q157" s="57"/>
      <c r="R157" s="57"/>
      <c r="S157" s="57"/>
      <c r="T157" s="119">
        <v>0.21050142497919799</v>
      </c>
      <c r="U157" s="57"/>
      <c r="V157" s="57"/>
      <c r="W157" s="57"/>
      <c r="X157" s="57"/>
      <c r="Y157" s="57"/>
      <c r="Z157" s="57"/>
      <c r="AA157" s="58">
        <v>12763</v>
      </c>
      <c r="AB157" s="57"/>
      <c r="AC157" s="57"/>
      <c r="AD157" s="57"/>
      <c r="AE157" s="57"/>
      <c r="AF157" s="119">
        <v>0.53408377620621839</v>
      </c>
      <c r="AG157" s="57"/>
      <c r="AH157" s="57"/>
      <c r="AI157" s="57"/>
      <c r="AJ157" s="1"/>
    </row>
    <row r="158" spans="2:36" ht="10.5" customHeight="1" x14ac:dyDescent="0.2">
      <c r="B158" s="56" t="s">
        <v>1090</v>
      </c>
      <c r="C158" s="57"/>
      <c r="D158" s="57"/>
      <c r="E158" s="57"/>
      <c r="F158" s="57"/>
      <c r="G158" s="57"/>
      <c r="H158" s="140">
        <v>1015231705.7799988</v>
      </c>
      <c r="I158" s="57"/>
      <c r="J158" s="57"/>
      <c r="K158" s="57"/>
      <c r="L158" s="57"/>
      <c r="M158" s="57"/>
      <c r="N158" s="57"/>
      <c r="O158" s="57"/>
      <c r="P158" s="57"/>
      <c r="Q158" s="57"/>
      <c r="R158" s="57"/>
      <c r="S158" s="57"/>
      <c r="T158" s="119">
        <v>0.34804338427700887</v>
      </c>
      <c r="U158" s="57"/>
      <c r="V158" s="57"/>
      <c r="W158" s="57"/>
      <c r="X158" s="57"/>
      <c r="Y158" s="57"/>
      <c r="Z158" s="57"/>
      <c r="AA158" s="58">
        <v>7040</v>
      </c>
      <c r="AB158" s="57"/>
      <c r="AC158" s="57"/>
      <c r="AD158" s="57"/>
      <c r="AE158" s="57"/>
      <c r="AF158" s="119">
        <v>0.29459764824036488</v>
      </c>
      <c r="AG158" s="57"/>
      <c r="AH158" s="57"/>
      <c r="AI158" s="57"/>
      <c r="AJ158" s="1"/>
    </row>
    <row r="159" spans="2:36" ht="10.5" customHeight="1" x14ac:dyDescent="0.2">
      <c r="B159" s="56" t="s">
        <v>1091</v>
      </c>
      <c r="C159" s="57"/>
      <c r="D159" s="57"/>
      <c r="E159" s="57"/>
      <c r="F159" s="57"/>
      <c r="G159" s="57"/>
      <c r="H159" s="140">
        <v>658999819.39999914</v>
      </c>
      <c r="I159" s="57"/>
      <c r="J159" s="57"/>
      <c r="K159" s="57"/>
      <c r="L159" s="57"/>
      <c r="M159" s="57"/>
      <c r="N159" s="57"/>
      <c r="O159" s="57"/>
      <c r="P159" s="57"/>
      <c r="Q159" s="57"/>
      <c r="R159" s="57"/>
      <c r="S159" s="57"/>
      <c r="T159" s="119">
        <v>0.22591938970788594</v>
      </c>
      <c r="U159" s="57"/>
      <c r="V159" s="57"/>
      <c r="W159" s="57"/>
      <c r="X159" s="57"/>
      <c r="Y159" s="57"/>
      <c r="Z159" s="57"/>
      <c r="AA159" s="58">
        <v>2743</v>
      </c>
      <c r="AB159" s="57"/>
      <c r="AC159" s="57"/>
      <c r="AD159" s="57"/>
      <c r="AE159" s="57"/>
      <c r="AF159" s="119">
        <v>0.11478428254592626</v>
      </c>
      <c r="AG159" s="57"/>
      <c r="AH159" s="57"/>
      <c r="AI159" s="57"/>
      <c r="AJ159" s="1"/>
    </row>
    <row r="160" spans="2:36" ht="10.5" customHeight="1" x14ac:dyDescent="0.2">
      <c r="B160" s="56" t="s">
        <v>1092</v>
      </c>
      <c r="C160" s="57"/>
      <c r="D160" s="57"/>
      <c r="E160" s="57"/>
      <c r="F160" s="57"/>
      <c r="G160" s="57"/>
      <c r="H160" s="140">
        <v>263375551.68999967</v>
      </c>
      <c r="I160" s="57"/>
      <c r="J160" s="57"/>
      <c r="K160" s="57"/>
      <c r="L160" s="57"/>
      <c r="M160" s="57"/>
      <c r="N160" s="57"/>
      <c r="O160" s="57"/>
      <c r="P160" s="57"/>
      <c r="Q160" s="57"/>
      <c r="R160" s="57"/>
      <c r="S160" s="57"/>
      <c r="T160" s="119">
        <v>9.0290834913971704E-2</v>
      </c>
      <c r="U160" s="57"/>
      <c r="V160" s="57"/>
      <c r="W160" s="57"/>
      <c r="X160" s="57"/>
      <c r="Y160" s="57"/>
      <c r="Z160" s="57"/>
      <c r="AA160" s="58">
        <v>776</v>
      </c>
      <c r="AB160" s="57"/>
      <c r="AC160" s="57"/>
      <c r="AD160" s="57"/>
      <c r="AE160" s="57"/>
      <c r="AF160" s="119">
        <v>3.2472695317403856E-2</v>
      </c>
      <c r="AG160" s="57"/>
      <c r="AH160" s="57"/>
      <c r="AI160" s="57"/>
      <c r="AJ160" s="1"/>
    </row>
    <row r="161" spans="2:36" ht="10.5" customHeight="1" x14ac:dyDescent="0.2">
      <c r="B161" s="56" t="s">
        <v>1093</v>
      </c>
      <c r="C161" s="57"/>
      <c r="D161" s="57"/>
      <c r="E161" s="57"/>
      <c r="F161" s="57"/>
      <c r="G161" s="57"/>
      <c r="H161" s="140">
        <v>365335663.13999975</v>
      </c>
      <c r="I161" s="57"/>
      <c r="J161" s="57"/>
      <c r="K161" s="57"/>
      <c r="L161" s="57"/>
      <c r="M161" s="57"/>
      <c r="N161" s="57"/>
      <c r="O161" s="57"/>
      <c r="P161" s="57"/>
      <c r="Q161" s="57"/>
      <c r="R161" s="57"/>
      <c r="S161" s="57"/>
      <c r="T161" s="119">
        <v>0.12524496612193556</v>
      </c>
      <c r="U161" s="57"/>
      <c r="V161" s="57"/>
      <c r="W161" s="57"/>
      <c r="X161" s="57"/>
      <c r="Y161" s="57"/>
      <c r="Z161" s="57"/>
      <c r="AA161" s="58">
        <v>575</v>
      </c>
      <c r="AB161" s="57"/>
      <c r="AC161" s="57"/>
      <c r="AD161" s="57"/>
      <c r="AE161" s="57"/>
      <c r="AF161" s="119">
        <v>2.406159769008662E-2</v>
      </c>
      <c r="AG161" s="57"/>
      <c r="AH161" s="57"/>
      <c r="AI161" s="57"/>
      <c r="AJ161" s="1"/>
    </row>
    <row r="162" spans="2:36" ht="12" customHeight="1" x14ac:dyDescent="0.2">
      <c r="B162" s="141"/>
      <c r="C162" s="142"/>
      <c r="D162" s="142"/>
      <c r="E162" s="142"/>
      <c r="F162" s="142"/>
      <c r="G162" s="142"/>
      <c r="H162" s="143">
        <v>2916968836.7699947</v>
      </c>
      <c r="I162" s="142"/>
      <c r="J162" s="142"/>
      <c r="K162" s="142"/>
      <c r="L162" s="142"/>
      <c r="M162" s="142"/>
      <c r="N162" s="142"/>
      <c r="O162" s="142"/>
      <c r="P162" s="142"/>
      <c r="Q162" s="142"/>
      <c r="R162" s="142"/>
      <c r="S162" s="142"/>
      <c r="T162" s="144">
        <v>0.99999999999999956</v>
      </c>
      <c r="U162" s="142"/>
      <c r="V162" s="142"/>
      <c r="W162" s="142"/>
      <c r="X162" s="142"/>
      <c r="Y162" s="142"/>
      <c r="Z162" s="142"/>
      <c r="AA162" s="145">
        <v>23897</v>
      </c>
      <c r="AB162" s="142"/>
      <c r="AC162" s="142"/>
      <c r="AD162" s="142"/>
      <c r="AE162" s="142"/>
      <c r="AF162" s="144">
        <v>1</v>
      </c>
      <c r="AG162" s="142"/>
      <c r="AH162" s="142"/>
      <c r="AI162" s="142"/>
      <c r="AJ162" s="1"/>
    </row>
    <row r="163" spans="2:36" ht="9" customHeight="1"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ht="18.75" customHeight="1" x14ac:dyDescent="0.2">
      <c r="B164" s="69" t="s">
        <v>1040</v>
      </c>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1"/>
    </row>
    <row r="165" spans="2:36" ht="8.25" customHeight="1"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ht="11.25" customHeight="1" x14ac:dyDescent="0.2">
      <c r="B166" s="64"/>
      <c r="C166" s="65"/>
      <c r="D166" s="65"/>
      <c r="E166" s="65"/>
      <c r="F166" s="65"/>
      <c r="G166" s="64" t="s">
        <v>1049</v>
      </c>
      <c r="H166" s="65"/>
      <c r="I166" s="65"/>
      <c r="J166" s="65"/>
      <c r="K166" s="65"/>
      <c r="L166" s="65"/>
      <c r="M166" s="65"/>
      <c r="N166" s="65"/>
      <c r="O166" s="65"/>
      <c r="P166" s="65"/>
      <c r="Q166" s="65"/>
      <c r="R166" s="65"/>
      <c r="S166" s="64" t="s">
        <v>1050</v>
      </c>
      <c r="T166" s="65"/>
      <c r="U166" s="65"/>
      <c r="V166" s="65"/>
      <c r="W166" s="65"/>
      <c r="X166" s="65"/>
      <c r="Y166" s="65"/>
      <c r="Z166" s="64" t="s">
        <v>1051</v>
      </c>
      <c r="AA166" s="65"/>
      <c r="AB166" s="65"/>
      <c r="AC166" s="65"/>
      <c r="AD166" s="65"/>
      <c r="AE166" s="65"/>
      <c r="AF166" s="64" t="s">
        <v>1050</v>
      </c>
      <c r="AG166" s="65"/>
      <c r="AH166" s="65"/>
      <c r="AI166" s="65"/>
      <c r="AJ166" s="1"/>
    </row>
    <row r="167" spans="2:36" ht="11.25" customHeight="1" x14ac:dyDescent="0.2">
      <c r="B167" s="56" t="s">
        <v>1094</v>
      </c>
      <c r="C167" s="57"/>
      <c r="D167" s="57"/>
      <c r="E167" s="57"/>
      <c r="F167" s="57"/>
      <c r="G167" s="140">
        <v>3048439.3399999989</v>
      </c>
      <c r="H167" s="57"/>
      <c r="I167" s="57"/>
      <c r="J167" s="57"/>
      <c r="K167" s="57"/>
      <c r="L167" s="57"/>
      <c r="M167" s="57"/>
      <c r="N167" s="57"/>
      <c r="O167" s="57"/>
      <c r="P167" s="57"/>
      <c r="Q167" s="57"/>
      <c r="R167" s="57"/>
      <c r="S167" s="119">
        <v>1.0450709317057988E-3</v>
      </c>
      <c r="T167" s="57"/>
      <c r="U167" s="57"/>
      <c r="V167" s="57"/>
      <c r="W167" s="57"/>
      <c r="X167" s="57"/>
      <c r="Y167" s="57"/>
      <c r="Z167" s="58">
        <v>72</v>
      </c>
      <c r="AA167" s="57"/>
      <c r="AB167" s="57"/>
      <c r="AC167" s="57"/>
      <c r="AD167" s="57"/>
      <c r="AE167" s="57"/>
      <c r="AF167" s="119">
        <v>1.7130213413908781E-3</v>
      </c>
      <c r="AG167" s="57"/>
      <c r="AH167" s="57"/>
      <c r="AI167" s="57"/>
      <c r="AJ167" s="1"/>
    </row>
    <row r="168" spans="2:36" ht="11.25" customHeight="1" x14ac:dyDescent="0.2">
      <c r="B168" s="56" t="s">
        <v>1095</v>
      </c>
      <c r="C168" s="57"/>
      <c r="D168" s="57"/>
      <c r="E168" s="57"/>
      <c r="F168" s="57"/>
      <c r="G168" s="140">
        <v>64397299.639999971</v>
      </c>
      <c r="H168" s="57"/>
      <c r="I168" s="57"/>
      <c r="J168" s="57"/>
      <c r="K168" s="57"/>
      <c r="L168" s="57"/>
      <c r="M168" s="57"/>
      <c r="N168" s="57"/>
      <c r="O168" s="57"/>
      <c r="P168" s="57"/>
      <c r="Q168" s="57"/>
      <c r="R168" s="57"/>
      <c r="S168" s="119">
        <v>2.2076786981141735E-2</v>
      </c>
      <c r="T168" s="57"/>
      <c r="U168" s="57"/>
      <c r="V168" s="57"/>
      <c r="W168" s="57"/>
      <c r="X168" s="57"/>
      <c r="Y168" s="57"/>
      <c r="Z168" s="58">
        <v>796</v>
      </c>
      <c r="AA168" s="57"/>
      <c r="AB168" s="57"/>
      <c r="AC168" s="57"/>
      <c r="AD168" s="57"/>
      <c r="AE168" s="57"/>
      <c r="AF168" s="119">
        <v>1.8938402607599152E-2</v>
      </c>
      <c r="AG168" s="57"/>
      <c r="AH168" s="57"/>
      <c r="AI168" s="57"/>
      <c r="AJ168" s="1"/>
    </row>
    <row r="169" spans="2:36" ht="11.25" customHeight="1" x14ac:dyDescent="0.2">
      <c r="B169" s="56" t="s">
        <v>1096</v>
      </c>
      <c r="C169" s="57"/>
      <c r="D169" s="57"/>
      <c r="E169" s="57"/>
      <c r="F169" s="57"/>
      <c r="G169" s="140">
        <v>652108934.81999671</v>
      </c>
      <c r="H169" s="57"/>
      <c r="I169" s="57"/>
      <c r="J169" s="57"/>
      <c r="K169" s="57"/>
      <c r="L169" s="57"/>
      <c r="M169" s="57"/>
      <c r="N169" s="57"/>
      <c r="O169" s="57"/>
      <c r="P169" s="57"/>
      <c r="Q169" s="57"/>
      <c r="R169" s="57"/>
      <c r="S169" s="119">
        <v>0.22355704545067651</v>
      </c>
      <c r="T169" s="57"/>
      <c r="U169" s="57"/>
      <c r="V169" s="57"/>
      <c r="W169" s="57"/>
      <c r="X169" s="57"/>
      <c r="Y169" s="57"/>
      <c r="Z169" s="58">
        <v>8784</v>
      </c>
      <c r="AA169" s="57"/>
      <c r="AB169" s="57"/>
      <c r="AC169" s="57"/>
      <c r="AD169" s="57"/>
      <c r="AE169" s="57"/>
      <c r="AF169" s="119">
        <v>0.20898860364968713</v>
      </c>
      <c r="AG169" s="57"/>
      <c r="AH169" s="57"/>
      <c r="AI169" s="57"/>
      <c r="AJ169" s="1"/>
    </row>
    <row r="170" spans="2:36" ht="11.25" customHeight="1" x14ac:dyDescent="0.2">
      <c r="B170" s="56" t="s">
        <v>1097</v>
      </c>
      <c r="C170" s="57"/>
      <c r="D170" s="57"/>
      <c r="E170" s="57"/>
      <c r="F170" s="57"/>
      <c r="G170" s="140">
        <v>1830856029.6299982</v>
      </c>
      <c r="H170" s="57"/>
      <c r="I170" s="57"/>
      <c r="J170" s="57"/>
      <c r="K170" s="57"/>
      <c r="L170" s="57"/>
      <c r="M170" s="57"/>
      <c r="N170" s="57"/>
      <c r="O170" s="57"/>
      <c r="P170" s="57"/>
      <c r="Q170" s="57"/>
      <c r="R170" s="57"/>
      <c r="S170" s="119">
        <v>0.62765704129267752</v>
      </c>
      <c r="T170" s="57"/>
      <c r="U170" s="57"/>
      <c r="V170" s="57"/>
      <c r="W170" s="57"/>
      <c r="X170" s="57"/>
      <c r="Y170" s="57"/>
      <c r="Z170" s="58">
        <v>26412</v>
      </c>
      <c r="AA170" s="57"/>
      <c r="AB170" s="57"/>
      <c r="AC170" s="57"/>
      <c r="AD170" s="57"/>
      <c r="AE170" s="57"/>
      <c r="AF170" s="119">
        <v>0.6283933287335538</v>
      </c>
      <c r="AG170" s="57"/>
      <c r="AH170" s="57"/>
      <c r="AI170" s="57"/>
      <c r="AJ170" s="1"/>
    </row>
    <row r="171" spans="2:36" ht="11.25" customHeight="1" x14ac:dyDescent="0.2">
      <c r="B171" s="56" t="s">
        <v>1098</v>
      </c>
      <c r="C171" s="57"/>
      <c r="D171" s="57"/>
      <c r="E171" s="57"/>
      <c r="F171" s="57"/>
      <c r="G171" s="140">
        <v>234409493.34999973</v>
      </c>
      <c r="H171" s="57"/>
      <c r="I171" s="57"/>
      <c r="J171" s="57"/>
      <c r="K171" s="57"/>
      <c r="L171" s="57"/>
      <c r="M171" s="57"/>
      <c r="N171" s="57"/>
      <c r="O171" s="57"/>
      <c r="P171" s="57"/>
      <c r="Q171" s="57"/>
      <c r="R171" s="57"/>
      <c r="S171" s="119">
        <v>8.0360643691197275E-2</v>
      </c>
      <c r="T171" s="57"/>
      <c r="U171" s="57"/>
      <c r="V171" s="57"/>
      <c r="W171" s="57"/>
      <c r="X171" s="57"/>
      <c r="Y171" s="57"/>
      <c r="Z171" s="58">
        <v>3487</v>
      </c>
      <c r="AA171" s="57"/>
      <c r="AB171" s="57"/>
      <c r="AC171" s="57"/>
      <c r="AD171" s="57"/>
      <c r="AE171" s="57"/>
      <c r="AF171" s="119">
        <v>8.2962575242083225E-2</v>
      </c>
      <c r="AG171" s="57"/>
      <c r="AH171" s="57"/>
      <c r="AI171" s="57"/>
      <c r="AJ171" s="1"/>
    </row>
    <row r="172" spans="2:36" ht="11.25" customHeight="1" x14ac:dyDescent="0.2">
      <c r="B172" s="56" t="s">
        <v>1099</v>
      </c>
      <c r="C172" s="57"/>
      <c r="D172" s="57"/>
      <c r="E172" s="57"/>
      <c r="F172" s="57"/>
      <c r="G172" s="140">
        <v>103229939.01999997</v>
      </c>
      <c r="H172" s="57"/>
      <c r="I172" s="57"/>
      <c r="J172" s="57"/>
      <c r="K172" s="57"/>
      <c r="L172" s="57"/>
      <c r="M172" s="57"/>
      <c r="N172" s="57"/>
      <c r="O172" s="57"/>
      <c r="P172" s="57"/>
      <c r="Q172" s="57"/>
      <c r="R172" s="57"/>
      <c r="S172" s="119">
        <v>3.5389455560419392E-2</v>
      </c>
      <c r="T172" s="57"/>
      <c r="U172" s="57"/>
      <c r="V172" s="57"/>
      <c r="W172" s="57"/>
      <c r="X172" s="57"/>
      <c r="Y172" s="57"/>
      <c r="Z172" s="58">
        <v>1699</v>
      </c>
      <c r="AA172" s="57"/>
      <c r="AB172" s="57"/>
      <c r="AC172" s="57"/>
      <c r="AD172" s="57"/>
      <c r="AE172" s="57"/>
      <c r="AF172" s="119">
        <v>4.0422545264209749E-2</v>
      </c>
      <c r="AG172" s="57"/>
      <c r="AH172" s="57"/>
      <c r="AI172" s="57"/>
      <c r="AJ172" s="1"/>
    </row>
    <row r="173" spans="2:36" ht="11.25" customHeight="1" x14ac:dyDescent="0.2">
      <c r="B173" s="56" t="s">
        <v>1100</v>
      </c>
      <c r="C173" s="57"/>
      <c r="D173" s="57"/>
      <c r="E173" s="57"/>
      <c r="F173" s="57"/>
      <c r="G173" s="140">
        <v>18583431.409999993</v>
      </c>
      <c r="H173" s="57"/>
      <c r="I173" s="57"/>
      <c r="J173" s="57"/>
      <c r="K173" s="57"/>
      <c r="L173" s="57"/>
      <c r="M173" s="57"/>
      <c r="N173" s="57"/>
      <c r="O173" s="57"/>
      <c r="P173" s="57"/>
      <c r="Q173" s="57"/>
      <c r="R173" s="57"/>
      <c r="S173" s="119">
        <v>6.3708021751023285E-3</v>
      </c>
      <c r="T173" s="57"/>
      <c r="U173" s="57"/>
      <c r="V173" s="57"/>
      <c r="W173" s="57"/>
      <c r="X173" s="57"/>
      <c r="Y173" s="57"/>
      <c r="Z173" s="58">
        <v>412</v>
      </c>
      <c r="AA173" s="57"/>
      <c r="AB173" s="57"/>
      <c r="AC173" s="57"/>
      <c r="AD173" s="57"/>
      <c r="AE173" s="57"/>
      <c r="AF173" s="119">
        <v>9.8022887868478032E-3</v>
      </c>
      <c r="AG173" s="57"/>
      <c r="AH173" s="57"/>
      <c r="AI173" s="57"/>
      <c r="AJ173" s="1"/>
    </row>
    <row r="174" spans="2:36" ht="11.25" customHeight="1" x14ac:dyDescent="0.2">
      <c r="B174" s="56" t="s">
        <v>1101</v>
      </c>
      <c r="C174" s="57"/>
      <c r="D174" s="57"/>
      <c r="E174" s="57"/>
      <c r="F174" s="57"/>
      <c r="G174" s="140">
        <v>6453297.040000001</v>
      </c>
      <c r="H174" s="57"/>
      <c r="I174" s="57"/>
      <c r="J174" s="57"/>
      <c r="K174" s="57"/>
      <c r="L174" s="57"/>
      <c r="M174" s="57"/>
      <c r="N174" s="57"/>
      <c r="O174" s="57"/>
      <c r="P174" s="57"/>
      <c r="Q174" s="57"/>
      <c r="R174" s="57"/>
      <c r="S174" s="119">
        <v>2.2123297851703613E-3</v>
      </c>
      <c r="T174" s="57"/>
      <c r="U174" s="57"/>
      <c r="V174" s="57"/>
      <c r="W174" s="57"/>
      <c r="X174" s="57"/>
      <c r="Y174" s="57"/>
      <c r="Z174" s="58">
        <v>199</v>
      </c>
      <c r="AA174" s="57"/>
      <c r="AB174" s="57"/>
      <c r="AC174" s="57"/>
      <c r="AD174" s="57"/>
      <c r="AE174" s="57"/>
      <c r="AF174" s="119">
        <v>4.7346006518997879E-3</v>
      </c>
      <c r="AG174" s="57"/>
      <c r="AH174" s="57"/>
      <c r="AI174" s="57"/>
      <c r="AJ174" s="1"/>
    </row>
    <row r="175" spans="2:36" ht="11.25" customHeight="1" x14ac:dyDescent="0.2">
      <c r="B175" s="56" t="s">
        <v>1102</v>
      </c>
      <c r="C175" s="57"/>
      <c r="D175" s="57"/>
      <c r="E175" s="57"/>
      <c r="F175" s="57"/>
      <c r="G175" s="140">
        <v>2890903.3699999992</v>
      </c>
      <c r="H175" s="57"/>
      <c r="I175" s="57"/>
      <c r="J175" s="57"/>
      <c r="K175" s="57"/>
      <c r="L175" s="57"/>
      <c r="M175" s="57"/>
      <c r="N175" s="57"/>
      <c r="O175" s="57"/>
      <c r="P175" s="57"/>
      <c r="Q175" s="57"/>
      <c r="R175" s="57"/>
      <c r="S175" s="119">
        <v>9.9106419429600143E-4</v>
      </c>
      <c r="T175" s="57"/>
      <c r="U175" s="57"/>
      <c r="V175" s="57"/>
      <c r="W175" s="57"/>
      <c r="X175" s="57"/>
      <c r="Y175" s="57"/>
      <c r="Z175" s="58">
        <v>98</v>
      </c>
      <c r="AA175" s="57"/>
      <c r="AB175" s="57"/>
      <c r="AC175" s="57"/>
      <c r="AD175" s="57"/>
      <c r="AE175" s="57"/>
      <c r="AF175" s="119">
        <v>2.3316123813375842E-3</v>
      </c>
      <c r="AG175" s="57"/>
      <c r="AH175" s="57"/>
      <c r="AI175" s="57"/>
      <c r="AJ175" s="1"/>
    </row>
    <row r="176" spans="2:36" ht="11.25" customHeight="1" x14ac:dyDescent="0.2">
      <c r="B176" s="56" t="s">
        <v>1103</v>
      </c>
      <c r="C176" s="57"/>
      <c r="D176" s="57"/>
      <c r="E176" s="57"/>
      <c r="F176" s="57"/>
      <c r="G176" s="140">
        <v>721011.9</v>
      </c>
      <c r="H176" s="57"/>
      <c r="I176" s="57"/>
      <c r="J176" s="57"/>
      <c r="K176" s="57"/>
      <c r="L176" s="57"/>
      <c r="M176" s="57"/>
      <c r="N176" s="57"/>
      <c r="O176" s="57"/>
      <c r="P176" s="57"/>
      <c r="Q176" s="57"/>
      <c r="R176" s="57"/>
      <c r="S176" s="119">
        <v>2.471784720190524E-4</v>
      </c>
      <c r="T176" s="57"/>
      <c r="U176" s="57"/>
      <c r="V176" s="57"/>
      <c r="W176" s="57"/>
      <c r="X176" s="57"/>
      <c r="Y176" s="57"/>
      <c r="Z176" s="58">
        <v>46</v>
      </c>
      <c r="AA176" s="57"/>
      <c r="AB176" s="57"/>
      <c r="AC176" s="57"/>
      <c r="AD176" s="57"/>
      <c r="AE176" s="57"/>
      <c r="AF176" s="119">
        <v>1.0944303014441721E-3</v>
      </c>
      <c r="AG176" s="57"/>
      <c r="AH176" s="57"/>
      <c r="AI176" s="57"/>
      <c r="AJ176" s="1"/>
    </row>
    <row r="177" spans="2:36" ht="11.25" customHeight="1" x14ac:dyDescent="0.2">
      <c r="B177" s="56" t="s">
        <v>1104</v>
      </c>
      <c r="C177" s="57"/>
      <c r="D177" s="57"/>
      <c r="E177" s="57"/>
      <c r="F177" s="57"/>
      <c r="G177" s="140">
        <v>184550.50000000003</v>
      </c>
      <c r="H177" s="57"/>
      <c r="I177" s="57"/>
      <c r="J177" s="57"/>
      <c r="K177" s="57"/>
      <c r="L177" s="57"/>
      <c r="M177" s="57"/>
      <c r="N177" s="57"/>
      <c r="O177" s="57"/>
      <c r="P177" s="57"/>
      <c r="Q177" s="57"/>
      <c r="R177" s="57"/>
      <c r="S177" s="119">
        <v>6.3267902513609192E-5</v>
      </c>
      <c r="T177" s="57"/>
      <c r="U177" s="57"/>
      <c r="V177" s="57"/>
      <c r="W177" s="57"/>
      <c r="X177" s="57"/>
      <c r="Y177" s="57"/>
      <c r="Z177" s="58">
        <v>14</v>
      </c>
      <c r="AA177" s="57"/>
      <c r="AB177" s="57"/>
      <c r="AC177" s="57"/>
      <c r="AD177" s="57"/>
      <c r="AE177" s="57"/>
      <c r="AF177" s="119">
        <v>3.3308748304822629E-4</v>
      </c>
      <c r="AG177" s="57"/>
      <c r="AH177" s="57"/>
      <c r="AI177" s="57"/>
      <c r="AJ177" s="1"/>
    </row>
    <row r="178" spans="2:36" ht="11.25" customHeight="1" x14ac:dyDescent="0.2">
      <c r="B178" s="56" t="s">
        <v>1105</v>
      </c>
      <c r="C178" s="57"/>
      <c r="D178" s="57"/>
      <c r="E178" s="57"/>
      <c r="F178" s="57"/>
      <c r="G178" s="140">
        <v>82534.149999999994</v>
      </c>
      <c r="H178" s="57"/>
      <c r="I178" s="57"/>
      <c r="J178" s="57"/>
      <c r="K178" s="57"/>
      <c r="L178" s="57"/>
      <c r="M178" s="57"/>
      <c r="N178" s="57"/>
      <c r="O178" s="57"/>
      <c r="P178" s="57"/>
      <c r="Q178" s="57"/>
      <c r="R178" s="57"/>
      <c r="S178" s="119">
        <v>2.8294491514483011E-5</v>
      </c>
      <c r="T178" s="57"/>
      <c r="U178" s="57"/>
      <c r="V178" s="57"/>
      <c r="W178" s="57"/>
      <c r="X178" s="57"/>
      <c r="Y178" s="57"/>
      <c r="Z178" s="58">
        <v>11</v>
      </c>
      <c r="AA178" s="57"/>
      <c r="AB178" s="57"/>
      <c r="AC178" s="57"/>
      <c r="AD178" s="57"/>
      <c r="AE178" s="57"/>
      <c r="AF178" s="119">
        <v>2.6171159382360636E-4</v>
      </c>
      <c r="AG178" s="57"/>
      <c r="AH178" s="57"/>
      <c r="AI178" s="57"/>
      <c r="AJ178" s="1"/>
    </row>
    <row r="179" spans="2:36" ht="11.25" customHeight="1" x14ac:dyDescent="0.2">
      <c r="B179" s="56" t="s">
        <v>1106</v>
      </c>
      <c r="C179" s="57"/>
      <c r="D179" s="57"/>
      <c r="E179" s="57"/>
      <c r="F179" s="57"/>
      <c r="G179" s="140">
        <v>2972.6</v>
      </c>
      <c r="H179" s="57"/>
      <c r="I179" s="57"/>
      <c r="J179" s="57"/>
      <c r="K179" s="57"/>
      <c r="L179" s="57"/>
      <c r="M179" s="57"/>
      <c r="N179" s="57"/>
      <c r="O179" s="57"/>
      <c r="P179" s="57"/>
      <c r="Q179" s="57"/>
      <c r="R179" s="57"/>
      <c r="S179" s="119">
        <v>1.0190715658421659E-6</v>
      </c>
      <c r="T179" s="57"/>
      <c r="U179" s="57"/>
      <c r="V179" s="57"/>
      <c r="W179" s="57"/>
      <c r="X179" s="57"/>
      <c r="Y179" s="57"/>
      <c r="Z179" s="58">
        <v>1</v>
      </c>
      <c r="AA179" s="57"/>
      <c r="AB179" s="57"/>
      <c r="AC179" s="57"/>
      <c r="AD179" s="57"/>
      <c r="AE179" s="57"/>
      <c r="AF179" s="119">
        <v>2.3791963074873309E-5</v>
      </c>
      <c r="AG179" s="57"/>
      <c r="AH179" s="57"/>
      <c r="AI179" s="57"/>
      <c r="AJ179" s="1"/>
    </row>
    <row r="180" spans="2:36" ht="11.25" customHeight="1" x14ac:dyDescent="0.2">
      <c r="B180" s="141"/>
      <c r="C180" s="142"/>
      <c r="D180" s="142"/>
      <c r="E180" s="142"/>
      <c r="F180" s="142"/>
      <c r="G180" s="143">
        <v>2916968836.7699947</v>
      </c>
      <c r="H180" s="142"/>
      <c r="I180" s="142"/>
      <c r="J180" s="142"/>
      <c r="K180" s="142"/>
      <c r="L180" s="142"/>
      <c r="M180" s="142"/>
      <c r="N180" s="142"/>
      <c r="O180" s="142"/>
      <c r="P180" s="142"/>
      <c r="Q180" s="142"/>
      <c r="R180" s="142"/>
      <c r="S180" s="144">
        <v>1.0000000000000075</v>
      </c>
      <c r="T180" s="142"/>
      <c r="U180" s="142"/>
      <c r="V180" s="142"/>
      <c r="W180" s="142"/>
      <c r="X180" s="142"/>
      <c r="Y180" s="142"/>
      <c r="Z180" s="145">
        <v>42031</v>
      </c>
      <c r="AA180" s="142"/>
      <c r="AB180" s="142"/>
      <c r="AC180" s="142"/>
      <c r="AD180" s="142"/>
      <c r="AE180" s="142"/>
      <c r="AF180" s="144">
        <v>1</v>
      </c>
      <c r="AG180" s="142"/>
      <c r="AH180" s="142"/>
      <c r="AI180" s="142"/>
      <c r="AJ180" s="1"/>
    </row>
    <row r="181" spans="2:36" ht="9" customHeight="1"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ht="18.75" customHeight="1" x14ac:dyDescent="0.2">
      <c r="B182" s="69" t="s">
        <v>1041</v>
      </c>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1"/>
    </row>
    <row r="183" spans="2:36" ht="8.25" customHeight="1"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ht="12.75" customHeight="1" x14ac:dyDescent="0.2">
      <c r="B184" s="64"/>
      <c r="C184" s="65"/>
      <c r="D184" s="65"/>
      <c r="E184" s="65"/>
      <c r="F184" s="64" t="s">
        <v>1049</v>
      </c>
      <c r="G184" s="65"/>
      <c r="H184" s="65"/>
      <c r="I184" s="65"/>
      <c r="J184" s="65"/>
      <c r="K184" s="65"/>
      <c r="L184" s="65"/>
      <c r="M184" s="65"/>
      <c r="N184" s="65"/>
      <c r="O184" s="65"/>
      <c r="P184" s="65"/>
      <c r="Q184" s="65"/>
      <c r="R184" s="64" t="s">
        <v>1050</v>
      </c>
      <c r="S184" s="65"/>
      <c r="T184" s="65"/>
      <c r="U184" s="65"/>
      <c r="V184" s="65"/>
      <c r="W184" s="65"/>
      <c r="X184" s="65"/>
      <c r="Y184" s="64" t="s">
        <v>1051</v>
      </c>
      <c r="Z184" s="65"/>
      <c r="AA184" s="65"/>
      <c r="AB184" s="65"/>
      <c r="AC184" s="65"/>
      <c r="AD184" s="65"/>
      <c r="AE184" s="65"/>
      <c r="AF184" s="64" t="s">
        <v>1050</v>
      </c>
      <c r="AG184" s="65"/>
      <c r="AH184" s="65"/>
      <c r="AI184" s="65"/>
      <c r="AJ184" s="1"/>
    </row>
    <row r="185" spans="2:36" ht="11.25" customHeight="1" x14ac:dyDescent="0.2">
      <c r="B185" s="56" t="s">
        <v>897</v>
      </c>
      <c r="C185" s="57"/>
      <c r="D185" s="57"/>
      <c r="E185" s="57"/>
      <c r="F185" s="140">
        <v>2735511302.2000146</v>
      </c>
      <c r="G185" s="57"/>
      <c r="H185" s="57"/>
      <c r="I185" s="57"/>
      <c r="J185" s="57"/>
      <c r="K185" s="57"/>
      <c r="L185" s="57"/>
      <c r="M185" s="57"/>
      <c r="N185" s="57"/>
      <c r="O185" s="57"/>
      <c r="P185" s="57"/>
      <c r="Q185" s="57"/>
      <c r="R185" s="119">
        <v>0.93779243292467607</v>
      </c>
      <c r="S185" s="57"/>
      <c r="T185" s="57"/>
      <c r="U185" s="57"/>
      <c r="V185" s="57"/>
      <c r="W185" s="57"/>
      <c r="X185" s="57"/>
      <c r="Y185" s="58">
        <v>39804</v>
      </c>
      <c r="Z185" s="57"/>
      <c r="AA185" s="57"/>
      <c r="AB185" s="57"/>
      <c r="AC185" s="57"/>
      <c r="AD185" s="57"/>
      <c r="AE185" s="57"/>
      <c r="AF185" s="119">
        <v>0.94701529823225716</v>
      </c>
      <c r="AG185" s="57"/>
      <c r="AH185" s="57"/>
      <c r="AI185" s="57"/>
      <c r="AJ185" s="1"/>
    </row>
    <row r="186" spans="2:36" ht="11.25" customHeight="1" x14ac:dyDescent="0.2">
      <c r="B186" s="56" t="s">
        <v>1107</v>
      </c>
      <c r="C186" s="57"/>
      <c r="D186" s="57"/>
      <c r="E186" s="57"/>
      <c r="F186" s="140">
        <v>3438931.67</v>
      </c>
      <c r="G186" s="57"/>
      <c r="H186" s="57"/>
      <c r="I186" s="57"/>
      <c r="J186" s="57"/>
      <c r="K186" s="57"/>
      <c r="L186" s="57"/>
      <c r="M186" s="57"/>
      <c r="N186" s="57"/>
      <c r="O186" s="57"/>
      <c r="P186" s="57"/>
      <c r="Q186" s="57"/>
      <c r="R186" s="119">
        <v>1.1789401472687515E-3</v>
      </c>
      <c r="S186" s="57"/>
      <c r="T186" s="57"/>
      <c r="U186" s="57"/>
      <c r="V186" s="57"/>
      <c r="W186" s="57"/>
      <c r="X186" s="57"/>
      <c r="Y186" s="58">
        <v>64</v>
      </c>
      <c r="Z186" s="57"/>
      <c r="AA186" s="57"/>
      <c r="AB186" s="57"/>
      <c r="AC186" s="57"/>
      <c r="AD186" s="57"/>
      <c r="AE186" s="57"/>
      <c r="AF186" s="119">
        <v>1.5226856367918918E-3</v>
      </c>
      <c r="AG186" s="57"/>
      <c r="AH186" s="57"/>
      <c r="AI186" s="57"/>
      <c r="AJ186" s="1"/>
    </row>
    <row r="187" spans="2:36" ht="11.25" customHeight="1" x14ac:dyDescent="0.2">
      <c r="B187" s="56" t="s">
        <v>1108</v>
      </c>
      <c r="C187" s="57"/>
      <c r="D187" s="57"/>
      <c r="E187" s="57"/>
      <c r="F187" s="140">
        <v>178018602.90000004</v>
      </c>
      <c r="G187" s="57"/>
      <c r="H187" s="57"/>
      <c r="I187" s="57"/>
      <c r="J187" s="57"/>
      <c r="K187" s="57"/>
      <c r="L187" s="57"/>
      <c r="M187" s="57"/>
      <c r="N187" s="57"/>
      <c r="O187" s="57"/>
      <c r="P187" s="57"/>
      <c r="Q187" s="57"/>
      <c r="R187" s="119">
        <v>6.1028626928055087E-2</v>
      </c>
      <c r="S187" s="57"/>
      <c r="T187" s="57"/>
      <c r="U187" s="57"/>
      <c r="V187" s="57"/>
      <c r="W187" s="57"/>
      <c r="X187" s="57"/>
      <c r="Y187" s="58">
        <v>2163</v>
      </c>
      <c r="Z187" s="57"/>
      <c r="AA187" s="57"/>
      <c r="AB187" s="57"/>
      <c r="AC187" s="57"/>
      <c r="AD187" s="57"/>
      <c r="AE187" s="57"/>
      <c r="AF187" s="119">
        <v>5.1462016130950965E-2</v>
      </c>
      <c r="AG187" s="57"/>
      <c r="AH187" s="57"/>
      <c r="AI187" s="57"/>
      <c r="AJ187" s="1"/>
    </row>
    <row r="188" spans="2:36" ht="12.75" customHeight="1" x14ac:dyDescent="0.2">
      <c r="B188" s="141"/>
      <c r="C188" s="142"/>
      <c r="D188" s="142"/>
      <c r="E188" s="142"/>
      <c r="F188" s="143">
        <v>2916968836.7700148</v>
      </c>
      <c r="G188" s="142"/>
      <c r="H188" s="142"/>
      <c r="I188" s="142"/>
      <c r="J188" s="142"/>
      <c r="K188" s="142"/>
      <c r="L188" s="142"/>
      <c r="M188" s="142"/>
      <c r="N188" s="142"/>
      <c r="O188" s="142"/>
      <c r="P188" s="142"/>
      <c r="Q188" s="142"/>
      <c r="R188" s="144">
        <v>1.0000000000000007</v>
      </c>
      <c r="S188" s="142"/>
      <c r="T188" s="142"/>
      <c r="U188" s="142"/>
      <c r="V188" s="142"/>
      <c r="W188" s="142"/>
      <c r="X188" s="142"/>
      <c r="Y188" s="145">
        <v>42031</v>
      </c>
      <c r="Z188" s="142"/>
      <c r="AA188" s="142"/>
      <c r="AB188" s="142"/>
      <c r="AC188" s="142"/>
      <c r="AD188" s="142"/>
      <c r="AE188" s="142"/>
      <c r="AF188" s="144">
        <v>1</v>
      </c>
      <c r="AG188" s="142"/>
      <c r="AH188" s="142"/>
      <c r="AI188" s="142"/>
      <c r="AJ188" s="1"/>
    </row>
    <row r="189" spans="2:36" ht="9" customHeight="1"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ht="18.75" customHeight="1" x14ac:dyDescent="0.2">
      <c r="B190" s="69" t="s">
        <v>1042</v>
      </c>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1"/>
    </row>
    <row r="191" spans="2:36" ht="8.25" customHeight="1"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ht="12.75" customHeight="1" x14ac:dyDescent="0.2">
      <c r="B192" s="64"/>
      <c r="C192" s="65"/>
      <c r="D192" s="65"/>
      <c r="E192" s="65"/>
      <c r="F192" s="64" t="s">
        <v>1049</v>
      </c>
      <c r="G192" s="65"/>
      <c r="H192" s="65"/>
      <c r="I192" s="65"/>
      <c r="J192" s="65"/>
      <c r="K192" s="65"/>
      <c r="L192" s="65"/>
      <c r="M192" s="65"/>
      <c r="N192" s="65"/>
      <c r="O192" s="65"/>
      <c r="P192" s="65"/>
      <c r="Q192" s="65"/>
      <c r="R192" s="64" t="s">
        <v>1050</v>
      </c>
      <c r="S192" s="65"/>
      <c r="T192" s="65"/>
      <c r="U192" s="65"/>
      <c r="V192" s="65"/>
      <c r="W192" s="65"/>
      <c r="X192" s="65"/>
      <c r="Y192" s="64" t="s">
        <v>1051</v>
      </c>
      <c r="Z192" s="65"/>
      <c r="AA192" s="65"/>
      <c r="AB192" s="65"/>
      <c r="AC192" s="65"/>
      <c r="AD192" s="65"/>
      <c r="AE192" s="65"/>
      <c r="AF192" s="64" t="s">
        <v>1050</v>
      </c>
      <c r="AG192" s="65"/>
      <c r="AH192" s="65"/>
      <c r="AI192" s="65"/>
      <c r="AJ192" s="65"/>
    </row>
    <row r="193" spans="2:36" ht="12" customHeight="1" x14ac:dyDescent="0.2">
      <c r="B193" s="56" t="s">
        <v>1109</v>
      </c>
      <c r="C193" s="57"/>
      <c r="D193" s="57"/>
      <c r="E193" s="57"/>
      <c r="F193" s="140">
        <v>22320782.239999987</v>
      </c>
      <c r="G193" s="57"/>
      <c r="H193" s="57"/>
      <c r="I193" s="57"/>
      <c r="J193" s="57"/>
      <c r="K193" s="57"/>
      <c r="L193" s="57"/>
      <c r="M193" s="57"/>
      <c r="N193" s="57"/>
      <c r="O193" s="57"/>
      <c r="P193" s="57"/>
      <c r="Q193" s="57"/>
      <c r="R193" s="119">
        <v>7.6520468640713987E-3</v>
      </c>
      <c r="S193" s="57"/>
      <c r="T193" s="57"/>
      <c r="U193" s="57"/>
      <c r="V193" s="57"/>
      <c r="W193" s="57"/>
      <c r="X193" s="57"/>
      <c r="Y193" s="58">
        <v>432</v>
      </c>
      <c r="Z193" s="57"/>
      <c r="AA193" s="57"/>
      <c r="AB193" s="57"/>
      <c r="AC193" s="57"/>
      <c r="AD193" s="57"/>
      <c r="AE193" s="57"/>
      <c r="AF193" s="119">
        <v>1.027812804834527E-2</v>
      </c>
      <c r="AG193" s="57"/>
      <c r="AH193" s="57"/>
      <c r="AI193" s="57"/>
      <c r="AJ193" s="57"/>
    </row>
    <row r="194" spans="2:36" ht="12" customHeight="1" x14ac:dyDescent="0.2">
      <c r="B194" s="56" t="s">
        <v>1110</v>
      </c>
      <c r="C194" s="57"/>
      <c r="D194" s="57"/>
      <c r="E194" s="57"/>
      <c r="F194" s="140">
        <v>31693197.490000002</v>
      </c>
      <c r="G194" s="57"/>
      <c r="H194" s="57"/>
      <c r="I194" s="57"/>
      <c r="J194" s="57"/>
      <c r="K194" s="57"/>
      <c r="L194" s="57"/>
      <c r="M194" s="57"/>
      <c r="N194" s="57"/>
      <c r="O194" s="57"/>
      <c r="P194" s="57"/>
      <c r="Q194" s="57"/>
      <c r="R194" s="119">
        <v>1.0865113500867619E-2</v>
      </c>
      <c r="S194" s="57"/>
      <c r="T194" s="57"/>
      <c r="U194" s="57"/>
      <c r="V194" s="57"/>
      <c r="W194" s="57"/>
      <c r="X194" s="57"/>
      <c r="Y194" s="58">
        <v>475</v>
      </c>
      <c r="Z194" s="57"/>
      <c r="AA194" s="57"/>
      <c r="AB194" s="57"/>
      <c r="AC194" s="57"/>
      <c r="AD194" s="57"/>
      <c r="AE194" s="57"/>
      <c r="AF194" s="119">
        <v>1.1301182460564821E-2</v>
      </c>
      <c r="AG194" s="57"/>
      <c r="AH194" s="57"/>
      <c r="AI194" s="57"/>
      <c r="AJ194" s="57"/>
    </row>
    <row r="195" spans="2:36" ht="12" customHeight="1" x14ac:dyDescent="0.2">
      <c r="B195" s="56" t="s">
        <v>1111</v>
      </c>
      <c r="C195" s="57"/>
      <c r="D195" s="57"/>
      <c r="E195" s="57"/>
      <c r="F195" s="140">
        <v>20985237.030000005</v>
      </c>
      <c r="G195" s="57"/>
      <c r="H195" s="57"/>
      <c r="I195" s="57"/>
      <c r="J195" s="57"/>
      <c r="K195" s="57"/>
      <c r="L195" s="57"/>
      <c r="M195" s="57"/>
      <c r="N195" s="57"/>
      <c r="O195" s="57"/>
      <c r="P195" s="57"/>
      <c r="Q195" s="57"/>
      <c r="R195" s="119">
        <v>7.1941930834054238E-3</v>
      </c>
      <c r="S195" s="57"/>
      <c r="T195" s="57"/>
      <c r="U195" s="57"/>
      <c r="V195" s="57"/>
      <c r="W195" s="57"/>
      <c r="X195" s="57"/>
      <c r="Y195" s="58">
        <v>195</v>
      </c>
      <c r="Z195" s="57"/>
      <c r="AA195" s="57"/>
      <c r="AB195" s="57"/>
      <c r="AC195" s="57"/>
      <c r="AD195" s="57"/>
      <c r="AE195" s="57"/>
      <c r="AF195" s="119">
        <v>4.6394327996002946E-3</v>
      </c>
      <c r="AG195" s="57"/>
      <c r="AH195" s="57"/>
      <c r="AI195" s="57"/>
      <c r="AJ195" s="57"/>
    </row>
    <row r="196" spans="2:36" ht="12" customHeight="1" x14ac:dyDescent="0.2">
      <c r="B196" s="56" t="s">
        <v>1112</v>
      </c>
      <c r="C196" s="57"/>
      <c r="D196" s="57"/>
      <c r="E196" s="57"/>
      <c r="F196" s="140">
        <v>31181337.299999997</v>
      </c>
      <c r="G196" s="57"/>
      <c r="H196" s="57"/>
      <c r="I196" s="57"/>
      <c r="J196" s="57"/>
      <c r="K196" s="57"/>
      <c r="L196" s="57"/>
      <c r="M196" s="57"/>
      <c r="N196" s="57"/>
      <c r="O196" s="57"/>
      <c r="P196" s="57"/>
      <c r="Q196" s="57"/>
      <c r="R196" s="119">
        <v>1.0689636758179208E-2</v>
      </c>
      <c r="S196" s="57"/>
      <c r="T196" s="57"/>
      <c r="U196" s="57"/>
      <c r="V196" s="57"/>
      <c r="W196" s="57"/>
      <c r="X196" s="57"/>
      <c r="Y196" s="58">
        <v>307</v>
      </c>
      <c r="Z196" s="57"/>
      <c r="AA196" s="57"/>
      <c r="AB196" s="57"/>
      <c r="AC196" s="57"/>
      <c r="AD196" s="57"/>
      <c r="AE196" s="57"/>
      <c r="AF196" s="119">
        <v>7.3041326639861053E-3</v>
      </c>
      <c r="AG196" s="57"/>
      <c r="AH196" s="57"/>
      <c r="AI196" s="57"/>
      <c r="AJ196" s="57"/>
    </row>
    <row r="197" spans="2:36" ht="12" customHeight="1" x14ac:dyDescent="0.2">
      <c r="B197" s="56" t="s">
        <v>1113</v>
      </c>
      <c r="C197" s="57"/>
      <c r="D197" s="57"/>
      <c r="E197" s="57"/>
      <c r="F197" s="140">
        <v>12311278.510000002</v>
      </c>
      <c r="G197" s="57"/>
      <c r="H197" s="57"/>
      <c r="I197" s="57"/>
      <c r="J197" s="57"/>
      <c r="K197" s="57"/>
      <c r="L197" s="57"/>
      <c r="M197" s="57"/>
      <c r="N197" s="57"/>
      <c r="O197" s="57"/>
      <c r="P197" s="57"/>
      <c r="Q197" s="57"/>
      <c r="R197" s="119">
        <v>4.2205725185711579E-3</v>
      </c>
      <c r="S197" s="57"/>
      <c r="T197" s="57"/>
      <c r="U197" s="57"/>
      <c r="V197" s="57"/>
      <c r="W197" s="57"/>
      <c r="X197" s="57"/>
      <c r="Y197" s="58">
        <v>135</v>
      </c>
      <c r="Z197" s="57"/>
      <c r="AA197" s="57"/>
      <c r="AB197" s="57"/>
      <c r="AC197" s="57"/>
      <c r="AD197" s="57"/>
      <c r="AE197" s="57"/>
      <c r="AF197" s="119">
        <v>3.2119150151078964E-3</v>
      </c>
      <c r="AG197" s="57"/>
      <c r="AH197" s="57"/>
      <c r="AI197" s="57"/>
      <c r="AJ197" s="57"/>
    </row>
    <row r="198" spans="2:36" ht="12" customHeight="1" x14ac:dyDescent="0.2">
      <c r="B198" s="56" t="s">
        <v>1114</v>
      </c>
      <c r="C198" s="57"/>
      <c r="D198" s="57"/>
      <c r="E198" s="57"/>
      <c r="F198" s="140">
        <v>9349465.5599999987</v>
      </c>
      <c r="G198" s="57"/>
      <c r="H198" s="57"/>
      <c r="I198" s="57"/>
      <c r="J198" s="57"/>
      <c r="K198" s="57"/>
      <c r="L198" s="57"/>
      <c r="M198" s="57"/>
      <c r="N198" s="57"/>
      <c r="O198" s="57"/>
      <c r="P198" s="57"/>
      <c r="Q198" s="57"/>
      <c r="R198" s="119">
        <v>3.2051989867511728E-3</v>
      </c>
      <c r="S198" s="57"/>
      <c r="T198" s="57"/>
      <c r="U198" s="57"/>
      <c r="V198" s="57"/>
      <c r="W198" s="57"/>
      <c r="X198" s="57"/>
      <c r="Y198" s="58">
        <v>93</v>
      </c>
      <c r="Z198" s="57"/>
      <c r="AA198" s="57"/>
      <c r="AB198" s="57"/>
      <c r="AC198" s="57"/>
      <c r="AD198" s="57"/>
      <c r="AE198" s="57"/>
      <c r="AF198" s="119">
        <v>2.2126525659632175E-3</v>
      </c>
      <c r="AG198" s="57"/>
      <c r="AH198" s="57"/>
      <c r="AI198" s="57"/>
      <c r="AJ198" s="57"/>
    </row>
    <row r="199" spans="2:36" ht="12" customHeight="1" x14ac:dyDescent="0.2">
      <c r="B199" s="56" t="s">
        <v>1115</v>
      </c>
      <c r="C199" s="57"/>
      <c r="D199" s="57"/>
      <c r="E199" s="57"/>
      <c r="F199" s="140">
        <v>3663290.2499999991</v>
      </c>
      <c r="G199" s="57"/>
      <c r="H199" s="57"/>
      <c r="I199" s="57"/>
      <c r="J199" s="57"/>
      <c r="K199" s="57"/>
      <c r="L199" s="57"/>
      <c r="M199" s="57"/>
      <c r="N199" s="57"/>
      <c r="O199" s="57"/>
      <c r="P199" s="57"/>
      <c r="Q199" s="57"/>
      <c r="R199" s="119">
        <v>1.2558551205011819E-3</v>
      </c>
      <c r="S199" s="57"/>
      <c r="T199" s="57"/>
      <c r="U199" s="57"/>
      <c r="V199" s="57"/>
      <c r="W199" s="57"/>
      <c r="X199" s="57"/>
      <c r="Y199" s="58">
        <v>39</v>
      </c>
      <c r="Z199" s="57"/>
      <c r="AA199" s="57"/>
      <c r="AB199" s="57"/>
      <c r="AC199" s="57"/>
      <c r="AD199" s="57"/>
      <c r="AE199" s="57"/>
      <c r="AF199" s="119">
        <v>9.2788655992005905E-4</v>
      </c>
      <c r="AG199" s="57"/>
      <c r="AH199" s="57"/>
      <c r="AI199" s="57"/>
      <c r="AJ199" s="57"/>
    </row>
    <row r="200" spans="2:36" ht="12" customHeight="1" x14ac:dyDescent="0.2">
      <c r="B200" s="56" t="s">
        <v>1116</v>
      </c>
      <c r="C200" s="57"/>
      <c r="D200" s="57"/>
      <c r="E200" s="57"/>
      <c r="F200" s="140">
        <v>3193179.2799999993</v>
      </c>
      <c r="G200" s="57"/>
      <c r="H200" s="57"/>
      <c r="I200" s="57"/>
      <c r="J200" s="57"/>
      <c r="K200" s="57"/>
      <c r="L200" s="57"/>
      <c r="M200" s="57"/>
      <c r="N200" s="57"/>
      <c r="O200" s="57"/>
      <c r="P200" s="57"/>
      <c r="Q200" s="57"/>
      <c r="R200" s="119">
        <v>1.094690913302946E-3</v>
      </c>
      <c r="S200" s="57"/>
      <c r="T200" s="57"/>
      <c r="U200" s="57"/>
      <c r="V200" s="57"/>
      <c r="W200" s="57"/>
      <c r="X200" s="57"/>
      <c r="Y200" s="58">
        <v>34</v>
      </c>
      <c r="Z200" s="57"/>
      <c r="AA200" s="57"/>
      <c r="AB200" s="57"/>
      <c r="AC200" s="57"/>
      <c r="AD200" s="57"/>
      <c r="AE200" s="57"/>
      <c r="AF200" s="119">
        <v>8.0892674454569242E-4</v>
      </c>
      <c r="AG200" s="57"/>
      <c r="AH200" s="57"/>
      <c r="AI200" s="57"/>
      <c r="AJ200" s="57"/>
    </row>
    <row r="201" spans="2:36" ht="12" customHeight="1" x14ac:dyDescent="0.2">
      <c r="B201" s="56" t="s">
        <v>1117</v>
      </c>
      <c r="C201" s="57"/>
      <c r="D201" s="57"/>
      <c r="E201" s="57"/>
      <c r="F201" s="140">
        <v>6300351.2100000028</v>
      </c>
      <c r="G201" s="57"/>
      <c r="H201" s="57"/>
      <c r="I201" s="57"/>
      <c r="J201" s="57"/>
      <c r="K201" s="57"/>
      <c r="L201" s="57"/>
      <c r="M201" s="57"/>
      <c r="N201" s="57"/>
      <c r="O201" s="57"/>
      <c r="P201" s="57"/>
      <c r="Q201" s="57"/>
      <c r="R201" s="119">
        <v>2.1598966470195262E-3</v>
      </c>
      <c r="S201" s="57"/>
      <c r="T201" s="57"/>
      <c r="U201" s="57"/>
      <c r="V201" s="57"/>
      <c r="W201" s="57"/>
      <c r="X201" s="57"/>
      <c r="Y201" s="58">
        <v>68</v>
      </c>
      <c r="Z201" s="57"/>
      <c r="AA201" s="57"/>
      <c r="AB201" s="57"/>
      <c r="AC201" s="57"/>
      <c r="AD201" s="57"/>
      <c r="AE201" s="57"/>
      <c r="AF201" s="119">
        <v>1.6178534890913848E-3</v>
      </c>
      <c r="AG201" s="57"/>
      <c r="AH201" s="57"/>
      <c r="AI201" s="57"/>
      <c r="AJ201" s="57"/>
    </row>
    <row r="202" spans="2:36" ht="12" customHeight="1" x14ac:dyDescent="0.2">
      <c r="B202" s="56" t="s">
        <v>1118</v>
      </c>
      <c r="C202" s="57"/>
      <c r="D202" s="57"/>
      <c r="E202" s="57"/>
      <c r="F202" s="140">
        <v>155858.9</v>
      </c>
      <c r="G202" s="57"/>
      <c r="H202" s="57"/>
      <c r="I202" s="57"/>
      <c r="J202" s="57"/>
      <c r="K202" s="57"/>
      <c r="L202" s="57"/>
      <c r="M202" s="57"/>
      <c r="N202" s="57"/>
      <c r="O202" s="57"/>
      <c r="P202" s="57"/>
      <c r="Q202" s="57"/>
      <c r="R202" s="119">
        <v>5.3431801545258854E-5</v>
      </c>
      <c r="S202" s="57"/>
      <c r="T202" s="57"/>
      <c r="U202" s="57"/>
      <c r="V202" s="57"/>
      <c r="W202" s="57"/>
      <c r="X202" s="57"/>
      <c r="Y202" s="58">
        <v>5</v>
      </c>
      <c r="Z202" s="57"/>
      <c r="AA202" s="57"/>
      <c r="AB202" s="57"/>
      <c r="AC202" s="57"/>
      <c r="AD202" s="57"/>
      <c r="AE202" s="57"/>
      <c r="AF202" s="119">
        <v>1.1895981537436653E-4</v>
      </c>
      <c r="AG202" s="57"/>
      <c r="AH202" s="57"/>
      <c r="AI202" s="57"/>
      <c r="AJ202" s="57"/>
    </row>
    <row r="203" spans="2:36" ht="12" customHeight="1" x14ac:dyDescent="0.2">
      <c r="B203" s="56" t="s">
        <v>1119</v>
      </c>
      <c r="C203" s="57"/>
      <c r="D203" s="57"/>
      <c r="E203" s="57"/>
      <c r="F203" s="140">
        <v>132264.39000000001</v>
      </c>
      <c r="G203" s="57"/>
      <c r="H203" s="57"/>
      <c r="I203" s="57"/>
      <c r="J203" s="57"/>
      <c r="K203" s="57"/>
      <c r="L203" s="57"/>
      <c r="M203" s="57"/>
      <c r="N203" s="57"/>
      <c r="O203" s="57"/>
      <c r="P203" s="57"/>
      <c r="Q203" s="57"/>
      <c r="R203" s="119">
        <v>4.5343093259253851E-5</v>
      </c>
      <c r="S203" s="57"/>
      <c r="T203" s="57"/>
      <c r="U203" s="57"/>
      <c r="V203" s="57"/>
      <c r="W203" s="57"/>
      <c r="X203" s="57"/>
      <c r="Y203" s="58">
        <v>1</v>
      </c>
      <c r="Z203" s="57"/>
      <c r="AA203" s="57"/>
      <c r="AB203" s="57"/>
      <c r="AC203" s="57"/>
      <c r="AD203" s="57"/>
      <c r="AE203" s="57"/>
      <c r="AF203" s="119">
        <v>2.3791963074873309E-5</v>
      </c>
      <c r="AG203" s="57"/>
      <c r="AH203" s="57"/>
      <c r="AI203" s="57"/>
      <c r="AJ203" s="57"/>
    </row>
    <row r="204" spans="2:36" ht="12" customHeight="1" x14ac:dyDescent="0.2">
      <c r="B204" s="56" t="s">
        <v>1120</v>
      </c>
      <c r="C204" s="57"/>
      <c r="D204" s="57"/>
      <c r="E204" s="57"/>
      <c r="F204" s="140">
        <v>4290413.78</v>
      </c>
      <c r="G204" s="57"/>
      <c r="H204" s="57"/>
      <c r="I204" s="57"/>
      <c r="J204" s="57"/>
      <c r="K204" s="57"/>
      <c r="L204" s="57"/>
      <c r="M204" s="57"/>
      <c r="N204" s="57"/>
      <c r="O204" s="57"/>
      <c r="P204" s="57"/>
      <c r="Q204" s="57"/>
      <c r="R204" s="119">
        <v>1.4708466288418814E-3</v>
      </c>
      <c r="S204" s="57"/>
      <c r="T204" s="57"/>
      <c r="U204" s="57"/>
      <c r="V204" s="57"/>
      <c r="W204" s="57"/>
      <c r="X204" s="57"/>
      <c r="Y204" s="58">
        <v>48</v>
      </c>
      <c r="Z204" s="57"/>
      <c r="AA204" s="57"/>
      <c r="AB204" s="57"/>
      <c r="AC204" s="57"/>
      <c r="AD204" s="57"/>
      <c r="AE204" s="57"/>
      <c r="AF204" s="119">
        <v>1.1420142275939188E-3</v>
      </c>
      <c r="AG204" s="57"/>
      <c r="AH204" s="57"/>
      <c r="AI204" s="57"/>
      <c r="AJ204" s="57"/>
    </row>
    <row r="205" spans="2:36" ht="12" customHeight="1" x14ac:dyDescent="0.2">
      <c r="B205" s="56" t="s">
        <v>1121</v>
      </c>
      <c r="C205" s="57"/>
      <c r="D205" s="57"/>
      <c r="E205" s="57"/>
      <c r="F205" s="140">
        <v>21956902.170000006</v>
      </c>
      <c r="G205" s="57"/>
      <c r="H205" s="57"/>
      <c r="I205" s="57"/>
      <c r="J205" s="57"/>
      <c r="K205" s="57"/>
      <c r="L205" s="57"/>
      <c r="M205" s="57"/>
      <c r="N205" s="57"/>
      <c r="O205" s="57"/>
      <c r="P205" s="57"/>
      <c r="Q205" s="57"/>
      <c r="R205" s="119">
        <v>7.5273009067567129E-3</v>
      </c>
      <c r="S205" s="57"/>
      <c r="T205" s="57"/>
      <c r="U205" s="57"/>
      <c r="V205" s="57"/>
      <c r="W205" s="57"/>
      <c r="X205" s="57"/>
      <c r="Y205" s="58">
        <v>228</v>
      </c>
      <c r="Z205" s="57"/>
      <c r="AA205" s="57"/>
      <c r="AB205" s="57"/>
      <c r="AC205" s="57"/>
      <c r="AD205" s="57"/>
      <c r="AE205" s="57"/>
      <c r="AF205" s="119">
        <v>5.4245675810711139E-3</v>
      </c>
      <c r="AG205" s="57"/>
      <c r="AH205" s="57"/>
      <c r="AI205" s="57"/>
      <c r="AJ205" s="57"/>
    </row>
    <row r="206" spans="2:36" ht="12" customHeight="1" x14ac:dyDescent="0.2">
      <c r="B206" s="56" t="s">
        <v>1122</v>
      </c>
      <c r="C206" s="57"/>
      <c r="D206" s="57"/>
      <c r="E206" s="57"/>
      <c r="F206" s="140">
        <v>3580724.05</v>
      </c>
      <c r="G206" s="57"/>
      <c r="H206" s="57"/>
      <c r="I206" s="57"/>
      <c r="J206" s="57"/>
      <c r="K206" s="57"/>
      <c r="L206" s="57"/>
      <c r="M206" s="57"/>
      <c r="N206" s="57"/>
      <c r="O206" s="57"/>
      <c r="P206" s="57"/>
      <c r="Q206" s="57"/>
      <c r="R206" s="119">
        <v>1.2275496415535818E-3</v>
      </c>
      <c r="S206" s="57"/>
      <c r="T206" s="57"/>
      <c r="U206" s="57"/>
      <c r="V206" s="57"/>
      <c r="W206" s="57"/>
      <c r="X206" s="57"/>
      <c r="Y206" s="58">
        <v>23</v>
      </c>
      <c r="Z206" s="57"/>
      <c r="AA206" s="57"/>
      <c r="AB206" s="57"/>
      <c r="AC206" s="57"/>
      <c r="AD206" s="57"/>
      <c r="AE206" s="57"/>
      <c r="AF206" s="119">
        <v>5.4721515072208606E-4</v>
      </c>
      <c r="AG206" s="57"/>
      <c r="AH206" s="57"/>
      <c r="AI206" s="57"/>
      <c r="AJ206" s="57"/>
    </row>
    <row r="207" spans="2:36" ht="12" customHeight="1" x14ac:dyDescent="0.2">
      <c r="B207" s="56" t="s">
        <v>1123</v>
      </c>
      <c r="C207" s="57"/>
      <c r="D207" s="57"/>
      <c r="E207" s="57"/>
      <c r="F207" s="140">
        <v>692635.15</v>
      </c>
      <c r="G207" s="57"/>
      <c r="H207" s="57"/>
      <c r="I207" s="57"/>
      <c r="J207" s="57"/>
      <c r="K207" s="57"/>
      <c r="L207" s="57"/>
      <c r="M207" s="57"/>
      <c r="N207" s="57"/>
      <c r="O207" s="57"/>
      <c r="P207" s="57"/>
      <c r="Q207" s="57"/>
      <c r="R207" s="119">
        <v>2.3745030843968872E-4</v>
      </c>
      <c r="S207" s="57"/>
      <c r="T207" s="57"/>
      <c r="U207" s="57"/>
      <c r="V207" s="57"/>
      <c r="W207" s="57"/>
      <c r="X207" s="57"/>
      <c r="Y207" s="58">
        <v>5</v>
      </c>
      <c r="Z207" s="57"/>
      <c r="AA207" s="57"/>
      <c r="AB207" s="57"/>
      <c r="AC207" s="57"/>
      <c r="AD207" s="57"/>
      <c r="AE207" s="57"/>
      <c r="AF207" s="119">
        <v>1.1895981537436653E-4</v>
      </c>
      <c r="AG207" s="57"/>
      <c r="AH207" s="57"/>
      <c r="AI207" s="57"/>
      <c r="AJ207" s="57"/>
    </row>
    <row r="208" spans="2:36" ht="12" customHeight="1" x14ac:dyDescent="0.2">
      <c r="B208" s="56" t="s">
        <v>1124</v>
      </c>
      <c r="C208" s="57"/>
      <c r="D208" s="57"/>
      <c r="E208" s="57"/>
      <c r="F208" s="140">
        <v>2745161919.4600148</v>
      </c>
      <c r="G208" s="57"/>
      <c r="H208" s="57"/>
      <c r="I208" s="57"/>
      <c r="J208" s="57"/>
      <c r="K208" s="57"/>
      <c r="L208" s="57"/>
      <c r="M208" s="57"/>
      <c r="N208" s="57"/>
      <c r="O208" s="57"/>
      <c r="P208" s="57"/>
      <c r="Q208" s="57"/>
      <c r="R208" s="119">
        <v>0.94110087322693403</v>
      </c>
      <c r="S208" s="57"/>
      <c r="T208" s="57"/>
      <c r="U208" s="57"/>
      <c r="V208" s="57"/>
      <c r="W208" s="57"/>
      <c r="X208" s="57"/>
      <c r="Y208" s="58">
        <v>39943</v>
      </c>
      <c r="Z208" s="57"/>
      <c r="AA208" s="57"/>
      <c r="AB208" s="57"/>
      <c r="AC208" s="57"/>
      <c r="AD208" s="57"/>
      <c r="AE208" s="57"/>
      <c r="AF208" s="119">
        <v>0.95032238109966449</v>
      </c>
      <c r="AG208" s="57"/>
      <c r="AH208" s="57"/>
      <c r="AI208" s="57"/>
      <c r="AJ208" s="57"/>
    </row>
    <row r="209" spans="2:36" ht="12.75" customHeight="1" x14ac:dyDescent="0.2">
      <c r="B209" s="141"/>
      <c r="C209" s="142"/>
      <c r="D209" s="142"/>
      <c r="E209" s="142"/>
      <c r="F209" s="143">
        <v>2916968836.7700148</v>
      </c>
      <c r="G209" s="142"/>
      <c r="H209" s="142"/>
      <c r="I209" s="142"/>
      <c r="J209" s="142"/>
      <c r="K209" s="142"/>
      <c r="L209" s="142"/>
      <c r="M209" s="142"/>
      <c r="N209" s="142"/>
      <c r="O209" s="142"/>
      <c r="P209" s="142"/>
      <c r="Q209" s="142"/>
      <c r="R209" s="144">
        <v>1.0000000000000007</v>
      </c>
      <c r="S209" s="142"/>
      <c r="T209" s="142"/>
      <c r="U209" s="142"/>
      <c r="V209" s="142"/>
      <c r="W209" s="142"/>
      <c r="X209" s="142"/>
      <c r="Y209" s="145">
        <v>42031</v>
      </c>
      <c r="Z209" s="142"/>
      <c r="AA209" s="142"/>
      <c r="AB209" s="142"/>
      <c r="AC209" s="142"/>
      <c r="AD209" s="142"/>
      <c r="AE209" s="142"/>
      <c r="AF209" s="144">
        <v>1</v>
      </c>
      <c r="AG209" s="142"/>
      <c r="AH209" s="142"/>
      <c r="AI209" s="142"/>
      <c r="AJ209" s="142"/>
    </row>
    <row r="210" spans="2:36" ht="9" customHeight="1"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ht="18.75" customHeight="1" x14ac:dyDescent="0.2">
      <c r="B211" s="69" t="s">
        <v>1043</v>
      </c>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1"/>
    </row>
    <row r="212" spans="2:36" ht="8.25" customHeight="1"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ht="12" customHeight="1" x14ac:dyDescent="0.2">
      <c r="B213" s="64"/>
      <c r="C213" s="65"/>
      <c r="D213" s="65"/>
      <c r="E213" s="64" t="s">
        <v>1049</v>
      </c>
      <c r="F213" s="65"/>
      <c r="G213" s="65"/>
      <c r="H213" s="65"/>
      <c r="I213" s="65"/>
      <c r="J213" s="65"/>
      <c r="K213" s="65"/>
      <c r="L213" s="65"/>
      <c r="M213" s="65"/>
      <c r="N213" s="65"/>
      <c r="O213" s="65"/>
      <c r="P213" s="65"/>
      <c r="Q213" s="64" t="s">
        <v>1050</v>
      </c>
      <c r="R213" s="65"/>
      <c r="S213" s="65"/>
      <c r="T213" s="65"/>
      <c r="U213" s="65"/>
      <c r="V213" s="65"/>
      <c r="W213" s="65"/>
      <c r="X213" s="64" t="s">
        <v>1051</v>
      </c>
      <c r="Y213" s="65"/>
      <c r="Z213" s="65"/>
      <c r="AA213" s="65"/>
      <c r="AB213" s="65"/>
      <c r="AC213" s="65"/>
      <c r="AD213" s="65"/>
      <c r="AE213" s="64" t="s">
        <v>1050</v>
      </c>
      <c r="AF213" s="65"/>
      <c r="AG213" s="65"/>
      <c r="AH213" s="65"/>
      <c r="AI213" s="65"/>
      <c r="AJ213" s="1"/>
    </row>
    <row r="214" spans="2:36" ht="12" customHeight="1" x14ac:dyDescent="0.2">
      <c r="B214" s="56" t="s">
        <v>1125</v>
      </c>
      <c r="C214" s="57"/>
      <c r="D214" s="57"/>
      <c r="E214" s="140">
        <v>2916968836.7700219</v>
      </c>
      <c r="F214" s="57"/>
      <c r="G214" s="57"/>
      <c r="H214" s="57"/>
      <c r="I214" s="57"/>
      <c r="J214" s="57"/>
      <c r="K214" s="57"/>
      <c r="L214" s="57"/>
      <c r="M214" s="57"/>
      <c r="N214" s="57"/>
      <c r="O214" s="57"/>
      <c r="P214" s="57"/>
      <c r="Q214" s="119">
        <v>1</v>
      </c>
      <c r="R214" s="57"/>
      <c r="S214" s="57"/>
      <c r="T214" s="57"/>
      <c r="U214" s="57"/>
      <c r="V214" s="57"/>
      <c r="W214" s="57"/>
      <c r="X214" s="58">
        <v>42031</v>
      </c>
      <c r="Y214" s="57"/>
      <c r="Z214" s="57"/>
      <c r="AA214" s="57"/>
      <c r="AB214" s="57"/>
      <c r="AC214" s="57"/>
      <c r="AD214" s="57"/>
      <c r="AE214" s="119">
        <v>1</v>
      </c>
      <c r="AF214" s="57"/>
      <c r="AG214" s="57"/>
      <c r="AH214" s="57"/>
      <c r="AI214" s="57"/>
      <c r="AJ214" s="1"/>
    </row>
    <row r="215" spans="2:36" ht="12" customHeight="1" x14ac:dyDescent="0.2">
      <c r="B215" s="141"/>
      <c r="C215" s="142"/>
      <c r="D215" s="142"/>
      <c r="E215" s="143">
        <v>2916968836.7700219</v>
      </c>
      <c r="F215" s="142"/>
      <c r="G215" s="142"/>
      <c r="H215" s="142"/>
      <c r="I215" s="142"/>
      <c r="J215" s="142"/>
      <c r="K215" s="142"/>
      <c r="L215" s="142"/>
      <c r="M215" s="142"/>
      <c r="N215" s="142"/>
      <c r="O215" s="142"/>
      <c r="P215" s="142"/>
      <c r="Q215" s="144">
        <v>0.99999999999999822</v>
      </c>
      <c r="R215" s="142"/>
      <c r="S215" s="142"/>
      <c r="T215" s="142"/>
      <c r="U215" s="142"/>
      <c r="V215" s="142"/>
      <c r="W215" s="142"/>
      <c r="X215" s="145">
        <v>42031</v>
      </c>
      <c r="Y215" s="142"/>
      <c r="Z215" s="142"/>
      <c r="AA215" s="142"/>
      <c r="AB215" s="142"/>
      <c r="AC215" s="142"/>
      <c r="AD215" s="142"/>
      <c r="AE215" s="144">
        <v>1</v>
      </c>
      <c r="AF215" s="142"/>
      <c r="AG215" s="142"/>
      <c r="AH215" s="142"/>
      <c r="AI215" s="142"/>
      <c r="AJ215" s="1"/>
    </row>
    <row r="216" spans="2:36" ht="17.100000000000001" customHeight="1"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ht="18.75" customHeight="1" x14ac:dyDescent="0.2">
      <c r="B217" s="69" t="s">
        <v>1044</v>
      </c>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1"/>
    </row>
    <row r="218" spans="2:36" ht="6.75" customHeight="1"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ht="13.5" customHeight="1" x14ac:dyDescent="0.2">
      <c r="B219" s="64"/>
      <c r="C219" s="65"/>
      <c r="D219" s="64" t="s">
        <v>1049</v>
      </c>
      <c r="E219" s="65"/>
      <c r="F219" s="65"/>
      <c r="G219" s="65"/>
      <c r="H219" s="65"/>
      <c r="I219" s="65"/>
      <c r="J219" s="65"/>
      <c r="K219" s="65"/>
      <c r="L219" s="65"/>
      <c r="M219" s="65"/>
      <c r="N219" s="65"/>
      <c r="O219" s="65"/>
      <c r="P219" s="64" t="s">
        <v>1050</v>
      </c>
      <c r="Q219" s="65"/>
      <c r="R219" s="65"/>
      <c r="S219" s="65"/>
      <c r="T219" s="65"/>
      <c r="U219" s="65"/>
      <c r="V219" s="65"/>
      <c r="W219" s="64" t="s">
        <v>1051</v>
      </c>
      <c r="X219" s="65"/>
      <c r="Y219" s="65"/>
      <c r="Z219" s="65"/>
      <c r="AA219" s="65"/>
      <c r="AB219" s="65"/>
      <c r="AC219" s="65"/>
      <c r="AD219" s="64" t="s">
        <v>1050</v>
      </c>
      <c r="AE219" s="65"/>
      <c r="AF219" s="65"/>
      <c r="AG219" s="65"/>
      <c r="AH219" s="65"/>
      <c r="AI219" s="65"/>
      <c r="AJ219" s="1"/>
    </row>
    <row r="220" spans="2:36" ht="12" customHeight="1" x14ac:dyDescent="0.2">
      <c r="B220" s="56" t="s">
        <v>1126</v>
      </c>
      <c r="C220" s="57"/>
      <c r="D220" s="140">
        <v>2771057881.720006</v>
      </c>
      <c r="E220" s="57"/>
      <c r="F220" s="57"/>
      <c r="G220" s="57"/>
      <c r="H220" s="57"/>
      <c r="I220" s="57"/>
      <c r="J220" s="57"/>
      <c r="K220" s="57"/>
      <c r="L220" s="57"/>
      <c r="M220" s="57"/>
      <c r="N220" s="57"/>
      <c r="O220" s="57"/>
      <c r="P220" s="119">
        <v>0.94997856911917899</v>
      </c>
      <c r="Q220" s="57"/>
      <c r="R220" s="57"/>
      <c r="S220" s="57"/>
      <c r="T220" s="57"/>
      <c r="U220" s="57"/>
      <c r="V220" s="57"/>
      <c r="W220" s="58">
        <v>40415</v>
      </c>
      <c r="X220" s="57"/>
      <c r="Y220" s="57"/>
      <c r="Z220" s="57"/>
      <c r="AA220" s="57"/>
      <c r="AB220" s="57"/>
      <c r="AC220" s="57"/>
      <c r="AD220" s="119">
        <v>0.9615521876710047</v>
      </c>
      <c r="AE220" s="57"/>
      <c r="AF220" s="57"/>
      <c r="AG220" s="57"/>
      <c r="AH220" s="57"/>
      <c r="AI220" s="57"/>
      <c r="AJ220" s="1"/>
    </row>
    <row r="221" spans="2:36" ht="12" customHeight="1" x14ac:dyDescent="0.2">
      <c r="B221" s="56" t="s">
        <v>1127</v>
      </c>
      <c r="C221" s="57"/>
      <c r="D221" s="140">
        <v>101137699.36999999</v>
      </c>
      <c r="E221" s="57"/>
      <c r="F221" s="57"/>
      <c r="G221" s="57"/>
      <c r="H221" s="57"/>
      <c r="I221" s="57"/>
      <c r="J221" s="57"/>
      <c r="K221" s="57"/>
      <c r="L221" s="57"/>
      <c r="M221" s="57"/>
      <c r="N221" s="57"/>
      <c r="O221" s="57"/>
      <c r="P221" s="119">
        <v>3.4672190561346884E-2</v>
      </c>
      <c r="Q221" s="57"/>
      <c r="R221" s="57"/>
      <c r="S221" s="57"/>
      <c r="T221" s="57"/>
      <c r="U221" s="57"/>
      <c r="V221" s="57"/>
      <c r="W221" s="58">
        <v>611</v>
      </c>
      <c r="X221" s="57"/>
      <c r="Y221" s="57"/>
      <c r="Z221" s="57"/>
      <c r="AA221" s="57"/>
      <c r="AB221" s="57"/>
      <c r="AC221" s="57"/>
      <c r="AD221" s="119">
        <v>1.4536889438747591E-2</v>
      </c>
      <c r="AE221" s="57"/>
      <c r="AF221" s="57"/>
      <c r="AG221" s="57"/>
      <c r="AH221" s="57"/>
      <c r="AI221" s="57"/>
      <c r="AJ221" s="1"/>
    </row>
    <row r="222" spans="2:36" ht="12" customHeight="1" x14ac:dyDescent="0.2">
      <c r="B222" s="56" t="s">
        <v>1128</v>
      </c>
      <c r="C222" s="57"/>
      <c r="D222" s="140">
        <v>44773255.680000007</v>
      </c>
      <c r="E222" s="57"/>
      <c r="F222" s="57"/>
      <c r="G222" s="57"/>
      <c r="H222" s="57"/>
      <c r="I222" s="57"/>
      <c r="J222" s="57"/>
      <c r="K222" s="57"/>
      <c r="L222" s="57"/>
      <c r="M222" s="57"/>
      <c r="N222" s="57"/>
      <c r="O222" s="57"/>
      <c r="P222" s="119">
        <v>1.5349240319474227E-2</v>
      </c>
      <c r="Q222" s="57"/>
      <c r="R222" s="57"/>
      <c r="S222" s="57"/>
      <c r="T222" s="57"/>
      <c r="U222" s="57"/>
      <c r="V222" s="57"/>
      <c r="W222" s="58">
        <v>1005</v>
      </c>
      <c r="X222" s="57"/>
      <c r="Y222" s="57"/>
      <c r="Z222" s="57"/>
      <c r="AA222" s="57"/>
      <c r="AB222" s="57"/>
      <c r="AC222" s="57"/>
      <c r="AD222" s="119">
        <v>2.3910922890247675E-2</v>
      </c>
      <c r="AE222" s="57"/>
      <c r="AF222" s="57"/>
      <c r="AG222" s="57"/>
      <c r="AH222" s="57"/>
      <c r="AI222" s="57"/>
      <c r="AJ222" s="1"/>
    </row>
    <row r="223" spans="2:36" ht="12" customHeight="1" x14ac:dyDescent="0.2">
      <c r="B223" s="141"/>
      <c r="C223" s="142"/>
      <c r="D223" s="143">
        <v>2916968836.7700057</v>
      </c>
      <c r="E223" s="142"/>
      <c r="F223" s="142"/>
      <c r="G223" s="142"/>
      <c r="H223" s="142"/>
      <c r="I223" s="142"/>
      <c r="J223" s="142"/>
      <c r="K223" s="142"/>
      <c r="L223" s="142"/>
      <c r="M223" s="142"/>
      <c r="N223" s="142"/>
      <c r="O223" s="142"/>
      <c r="P223" s="144">
        <v>1.0000000000000038</v>
      </c>
      <c r="Q223" s="142"/>
      <c r="R223" s="142"/>
      <c r="S223" s="142"/>
      <c r="T223" s="142"/>
      <c r="U223" s="142"/>
      <c r="V223" s="142"/>
      <c r="W223" s="145">
        <v>42031</v>
      </c>
      <c r="X223" s="142"/>
      <c r="Y223" s="142"/>
      <c r="Z223" s="142"/>
      <c r="AA223" s="142"/>
      <c r="AB223" s="142"/>
      <c r="AC223" s="142"/>
      <c r="AD223" s="144">
        <v>1</v>
      </c>
      <c r="AE223" s="142"/>
      <c r="AF223" s="142"/>
      <c r="AG223" s="142"/>
      <c r="AH223" s="142"/>
      <c r="AI223" s="142"/>
      <c r="AJ223" s="1"/>
    </row>
    <row r="224" spans="2:36" ht="9" customHeight="1"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ht="18.75" customHeight="1" x14ac:dyDescent="0.2">
      <c r="B225" s="69" t="s">
        <v>1045</v>
      </c>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1"/>
    </row>
    <row r="226" spans="2:36" ht="8.25" customHeight="1"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ht="12.75" customHeight="1" x14ac:dyDescent="0.2">
      <c r="B227" s="6"/>
      <c r="C227" s="64" t="s">
        <v>1049</v>
      </c>
      <c r="D227" s="65"/>
      <c r="E227" s="65"/>
      <c r="F227" s="65"/>
      <c r="G227" s="65"/>
      <c r="H227" s="65"/>
      <c r="I227" s="65"/>
      <c r="J227" s="65"/>
      <c r="K227" s="65"/>
      <c r="L227" s="65"/>
      <c r="M227" s="65"/>
      <c r="N227" s="65"/>
      <c r="O227" s="64" t="s">
        <v>1050</v>
      </c>
      <c r="P227" s="65"/>
      <c r="Q227" s="65"/>
      <c r="R227" s="65"/>
      <c r="S227" s="65"/>
      <c r="T227" s="65"/>
      <c r="U227" s="65"/>
      <c r="V227" s="64" t="s">
        <v>1051</v>
      </c>
      <c r="W227" s="65"/>
      <c r="X227" s="65"/>
      <c r="Y227" s="65"/>
      <c r="Z227" s="65"/>
      <c r="AA227" s="65"/>
      <c r="AB227" s="65"/>
      <c r="AC227" s="64" t="s">
        <v>1050</v>
      </c>
      <c r="AD227" s="65"/>
      <c r="AE227" s="65"/>
      <c r="AF227" s="65"/>
      <c r="AG227" s="65"/>
      <c r="AH227" s="65"/>
      <c r="AI227" s="1"/>
      <c r="AJ227" s="1"/>
    </row>
    <row r="228" spans="2:36" ht="12" customHeight="1" x14ac:dyDescent="0.2">
      <c r="B228" s="9" t="s">
        <v>86</v>
      </c>
      <c r="C228" s="140">
        <v>34191.040000000001</v>
      </c>
      <c r="D228" s="57"/>
      <c r="E228" s="57"/>
      <c r="F228" s="57"/>
      <c r="G228" s="57"/>
      <c r="H228" s="57"/>
      <c r="I228" s="57"/>
      <c r="J228" s="57"/>
      <c r="K228" s="57"/>
      <c r="L228" s="57"/>
      <c r="M228" s="57"/>
      <c r="N228" s="57"/>
      <c r="O228" s="119">
        <v>1.1721427931969354E-5</v>
      </c>
      <c r="P228" s="57"/>
      <c r="Q228" s="57"/>
      <c r="R228" s="57"/>
      <c r="S228" s="57"/>
      <c r="T228" s="57"/>
      <c r="U228" s="57"/>
      <c r="V228" s="58">
        <v>180</v>
      </c>
      <c r="W228" s="57"/>
      <c r="X228" s="57"/>
      <c r="Y228" s="57"/>
      <c r="Z228" s="57"/>
      <c r="AA228" s="57"/>
      <c r="AB228" s="57"/>
      <c r="AC228" s="119">
        <v>4.2825533534771951E-3</v>
      </c>
      <c r="AD228" s="57"/>
      <c r="AE228" s="57"/>
      <c r="AF228" s="57"/>
      <c r="AG228" s="57"/>
      <c r="AH228" s="57"/>
      <c r="AI228" s="1"/>
      <c r="AJ228" s="1"/>
    </row>
    <row r="229" spans="2:36" ht="12" customHeight="1" x14ac:dyDescent="0.2">
      <c r="B229" s="9" t="s">
        <v>1129</v>
      </c>
      <c r="C229" s="140">
        <v>51929195.740000114</v>
      </c>
      <c r="D229" s="57"/>
      <c r="E229" s="57"/>
      <c r="F229" s="57"/>
      <c r="G229" s="57"/>
      <c r="H229" s="57"/>
      <c r="I229" s="57"/>
      <c r="J229" s="57"/>
      <c r="K229" s="57"/>
      <c r="L229" s="57"/>
      <c r="M229" s="57"/>
      <c r="N229" s="57"/>
      <c r="O229" s="119">
        <v>1.7802451327351882E-2</v>
      </c>
      <c r="P229" s="57"/>
      <c r="Q229" s="57"/>
      <c r="R229" s="57"/>
      <c r="S229" s="57"/>
      <c r="T229" s="57"/>
      <c r="U229" s="57"/>
      <c r="V229" s="58">
        <v>2733</v>
      </c>
      <c r="W229" s="57"/>
      <c r="X229" s="57"/>
      <c r="Y229" s="57"/>
      <c r="Z229" s="57"/>
      <c r="AA229" s="57"/>
      <c r="AB229" s="57"/>
      <c r="AC229" s="119">
        <v>6.5023435083628747E-2</v>
      </c>
      <c r="AD229" s="57"/>
      <c r="AE229" s="57"/>
      <c r="AF229" s="57"/>
      <c r="AG229" s="57"/>
      <c r="AH229" s="57"/>
      <c r="AI229" s="1"/>
      <c r="AJ229" s="1"/>
    </row>
    <row r="230" spans="2:36" ht="12" customHeight="1" x14ac:dyDescent="0.2">
      <c r="B230" s="9" t="s">
        <v>1130</v>
      </c>
      <c r="C230" s="140">
        <v>182698790.49999994</v>
      </c>
      <c r="D230" s="57"/>
      <c r="E230" s="57"/>
      <c r="F230" s="57"/>
      <c r="G230" s="57"/>
      <c r="H230" s="57"/>
      <c r="I230" s="57"/>
      <c r="J230" s="57"/>
      <c r="K230" s="57"/>
      <c r="L230" s="57"/>
      <c r="M230" s="57"/>
      <c r="N230" s="57"/>
      <c r="O230" s="119">
        <v>6.2633096451693682E-2</v>
      </c>
      <c r="P230" s="57"/>
      <c r="Q230" s="57"/>
      <c r="R230" s="57"/>
      <c r="S230" s="57"/>
      <c r="T230" s="57"/>
      <c r="U230" s="57"/>
      <c r="V230" s="58">
        <v>5263</v>
      </c>
      <c r="W230" s="57"/>
      <c r="X230" s="57"/>
      <c r="Y230" s="57"/>
      <c r="Z230" s="57"/>
      <c r="AA230" s="57"/>
      <c r="AB230" s="57"/>
      <c r="AC230" s="119">
        <v>0.12521710166305822</v>
      </c>
      <c r="AD230" s="57"/>
      <c r="AE230" s="57"/>
      <c r="AF230" s="57"/>
      <c r="AG230" s="57"/>
      <c r="AH230" s="57"/>
      <c r="AI230" s="1"/>
      <c r="AJ230" s="1"/>
    </row>
    <row r="231" spans="2:36" ht="12" customHeight="1" x14ac:dyDescent="0.2">
      <c r="B231" s="9" t="s">
        <v>1131</v>
      </c>
      <c r="C231" s="140">
        <v>282959620.14000058</v>
      </c>
      <c r="D231" s="57"/>
      <c r="E231" s="57"/>
      <c r="F231" s="57"/>
      <c r="G231" s="57"/>
      <c r="H231" s="57"/>
      <c r="I231" s="57"/>
      <c r="J231" s="57"/>
      <c r="K231" s="57"/>
      <c r="L231" s="57"/>
      <c r="M231" s="57"/>
      <c r="N231" s="57"/>
      <c r="O231" s="119">
        <v>9.700467710629572E-2</v>
      </c>
      <c r="P231" s="57"/>
      <c r="Q231" s="57"/>
      <c r="R231" s="57"/>
      <c r="S231" s="57"/>
      <c r="T231" s="57"/>
      <c r="U231" s="57"/>
      <c r="V231" s="58">
        <v>5657</v>
      </c>
      <c r="W231" s="57"/>
      <c r="X231" s="57"/>
      <c r="Y231" s="57"/>
      <c r="Z231" s="57"/>
      <c r="AA231" s="57"/>
      <c r="AB231" s="57"/>
      <c r="AC231" s="119">
        <v>0.13459113511455831</v>
      </c>
      <c r="AD231" s="57"/>
      <c r="AE231" s="57"/>
      <c r="AF231" s="57"/>
      <c r="AG231" s="57"/>
      <c r="AH231" s="57"/>
      <c r="AI231" s="1"/>
      <c r="AJ231" s="1"/>
    </row>
    <row r="232" spans="2:36" ht="12" customHeight="1" x14ac:dyDescent="0.2">
      <c r="B232" s="9" t="s">
        <v>1132</v>
      </c>
      <c r="C232" s="140">
        <v>320455356.09000027</v>
      </c>
      <c r="D232" s="57"/>
      <c r="E232" s="57"/>
      <c r="F232" s="57"/>
      <c r="G232" s="57"/>
      <c r="H232" s="57"/>
      <c r="I232" s="57"/>
      <c r="J232" s="57"/>
      <c r="K232" s="57"/>
      <c r="L232" s="57"/>
      <c r="M232" s="57"/>
      <c r="N232" s="57"/>
      <c r="O232" s="119">
        <v>0.10985902627771822</v>
      </c>
      <c r="P232" s="57"/>
      <c r="Q232" s="57"/>
      <c r="R232" s="57"/>
      <c r="S232" s="57"/>
      <c r="T232" s="57"/>
      <c r="U232" s="57"/>
      <c r="V232" s="58">
        <v>5320</v>
      </c>
      <c r="W232" s="57"/>
      <c r="X232" s="57"/>
      <c r="Y232" s="57"/>
      <c r="Z232" s="57"/>
      <c r="AA232" s="57"/>
      <c r="AB232" s="57"/>
      <c r="AC232" s="119">
        <v>0.126573243558326</v>
      </c>
      <c r="AD232" s="57"/>
      <c r="AE232" s="57"/>
      <c r="AF232" s="57"/>
      <c r="AG232" s="57"/>
      <c r="AH232" s="57"/>
      <c r="AI232" s="1"/>
      <c r="AJ232" s="1"/>
    </row>
    <row r="233" spans="2:36" ht="12" customHeight="1" x14ac:dyDescent="0.2">
      <c r="B233" s="9" t="s">
        <v>1133</v>
      </c>
      <c r="C233" s="140">
        <v>374415382.44999939</v>
      </c>
      <c r="D233" s="57"/>
      <c r="E233" s="57"/>
      <c r="F233" s="57"/>
      <c r="G233" s="57"/>
      <c r="H233" s="57"/>
      <c r="I233" s="57"/>
      <c r="J233" s="57"/>
      <c r="K233" s="57"/>
      <c r="L233" s="57"/>
      <c r="M233" s="57"/>
      <c r="N233" s="57"/>
      <c r="O233" s="119">
        <v>0.1283576902606183</v>
      </c>
      <c r="P233" s="57"/>
      <c r="Q233" s="57"/>
      <c r="R233" s="57"/>
      <c r="S233" s="57"/>
      <c r="T233" s="57"/>
      <c r="U233" s="57"/>
      <c r="V233" s="58">
        <v>5298</v>
      </c>
      <c r="W233" s="57"/>
      <c r="X233" s="57"/>
      <c r="Y233" s="57"/>
      <c r="Z233" s="57"/>
      <c r="AA233" s="57"/>
      <c r="AB233" s="57"/>
      <c r="AC233" s="119">
        <v>0.12604982037067877</v>
      </c>
      <c r="AD233" s="57"/>
      <c r="AE233" s="57"/>
      <c r="AF233" s="57"/>
      <c r="AG233" s="57"/>
      <c r="AH233" s="57"/>
      <c r="AI233" s="1"/>
      <c r="AJ233" s="1"/>
    </row>
    <row r="234" spans="2:36" ht="12" customHeight="1" x14ac:dyDescent="0.2">
      <c r="B234" s="9" t="s">
        <v>1134</v>
      </c>
      <c r="C234" s="140">
        <v>386882873.109999</v>
      </c>
      <c r="D234" s="57"/>
      <c r="E234" s="57"/>
      <c r="F234" s="57"/>
      <c r="G234" s="57"/>
      <c r="H234" s="57"/>
      <c r="I234" s="57"/>
      <c r="J234" s="57"/>
      <c r="K234" s="57"/>
      <c r="L234" s="57"/>
      <c r="M234" s="57"/>
      <c r="N234" s="57"/>
      <c r="O234" s="119">
        <v>0.13263181568247406</v>
      </c>
      <c r="P234" s="57"/>
      <c r="Q234" s="57"/>
      <c r="R234" s="57"/>
      <c r="S234" s="57"/>
      <c r="T234" s="57"/>
      <c r="U234" s="57"/>
      <c r="V234" s="58">
        <v>4713</v>
      </c>
      <c r="W234" s="57"/>
      <c r="X234" s="57"/>
      <c r="Y234" s="57"/>
      <c r="Z234" s="57"/>
      <c r="AA234" s="57"/>
      <c r="AB234" s="57"/>
      <c r="AC234" s="119">
        <v>0.1121315219718779</v>
      </c>
      <c r="AD234" s="57"/>
      <c r="AE234" s="57"/>
      <c r="AF234" s="57"/>
      <c r="AG234" s="57"/>
      <c r="AH234" s="57"/>
      <c r="AI234" s="1"/>
      <c r="AJ234" s="1"/>
    </row>
    <row r="235" spans="2:36" ht="12" customHeight="1" x14ac:dyDescent="0.2">
      <c r="B235" s="9" t="s">
        <v>1135</v>
      </c>
      <c r="C235" s="140">
        <v>386152022.80999851</v>
      </c>
      <c r="D235" s="57"/>
      <c r="E235" s="57"/>
      <c r="F235" s="57"/>
      <c r="G235" s="57"/>
      <c r="H235" s="57"/>
      <c r="I235" s="57"/>
      <c r="J235" s="57"/>
      <c r="K235" s="57"/>
      <c r="L235" s="57"/>
      <c r="M235" s="57"/>
      <c r="N235" s="57"/>
      <c r="O235" s="119">
        <v>0.13238126439416828</v>
      </c>
      <c r="P235" s="57"/>
      <c r="Q235" s="57"/>
      <c r="R235" s="57"/>
      <c r="S235" s="57"/>
      <c r="T235" s="57"/>
      <c r="U235" s="57"/>
      <c r="V235" s="58">
        <v>4358</v>
      </c>
      <c r="W235" s="57"/>
      <c r="X235" s="57"/>
      <c r="Y235" s="57"/>
      <c r="Z235" s="57"/>
      <c r="AA235" s="57"/>
      <c r="AB235" s="57"/>
      <c r="AC235" s="119">
        <v>0.10368537508029788</v>
      </c>
      <c r="AD235" s="57"/>
      <c r="AE235" s="57"/>
      <c r="AF235" s="57"/>
      <c r="AG235" s="57"/>
      <c r="AH235" s="57"/>
      <c r="AI235" s="1"/>
      <c r="AJ235" s="1"/>
    </row>
    <row r="236" spans="2:36" ht="12" customHeight="1" x14ac:dyDescent="0.2">
      <c r="B236" s="9" t="s">
        <v>1136</v>
      </c>
      <c r="C236" s="140">
        <v>395619743.75999951</v>
      </c>
      <c r="D236" s="57"/>
      <c r="E236" s="57"/>
      <c r="F236" s="57"/>
      <c r="G236" s="57"/>
      <c r="H236" s="57"/>
      <c r="I236" s="57"/>
      <c r="J236" s="57"/>
      <c r="K236" s="57"/>
      <c r="L236" s="57"/>
      <c r="M236" s="57"/>
      <c r="N236" s="57"/>
      <c r="O236" s="119">
        <v>0.13562700388601859</v>
      </c>
      <c r="P236" s="57"/>
      <c r="Q236" s="57"/>
      <c r="R236" s="57"/>
      <c r="S236" s="57"/>
      <c r="T236" s="57"/>
      <c r="U236" s="57"/>
      <c r="V236" s="58">
        <v>3848</v>
      </c>
      <c r="W236" s="57"/>
      <c r="X236" s="57"/>
      <c r="Y236" s="57"/>
      <c r="Z236" s="57"/>
      <c r="AA236" s="57"/>
      <c r="AB236" s="57"/>
      <c r="AC236" s="119">
        <v>9.1551473912112491E-2</v>
      </c>
      <c r="AD236" s="57"/>
      <c r="AE236" s="57"/>
      <c r="AF236" s="57"/>
      <c r="AG236" s="57"/>
      <c r="AH236" s="57"/>
      <c r="AI236" s="1"/>
      <c r="AJ236" s="1"/>
    </row>
    <row r="237" spans="2:36" ht="12" customHeight="1" x14ac:dyDescent="0.2">
      <c r="B237" s="9" t="s">
        <v>1137</v>
      </c>
      <c r="C237" s="140">
        <v>365565304.79999977</v>
      </c>
      <c r="D237" s="57"/>
      <c r="E237" s="57"/>
      <c r="F237" s="57"/>
      <c r="G237" s="57"/>
      <c r="H237" s="57"/>
      <c r="I237" s="57"/>
      <c r="J237" s="57"/>
      <c r="K237" s="57"/>
      <c r="L237" s="57"/>
      <c r="M237" s="57"/>
      <c r="N237" s="57"/>
      <c r="O237" s="119">
        <v>0.12532369224924447</v>
      </c>
      <c r="P237" s="57"/>
      <c r="Q237" s="57"/>
      <c r="R237" s="57"/>
      <c r="S237" s="57"/>
      <c r="T237" s="57"/>
      <c r="U237" s="57"/>
      <c r="V237" s="58">
        <v>3258</v>
      </c>
      <c r="W237" s="57"/>
      <c r="X237" s="57"/>
      <c r="Y237" s="57"/>
      <c r="Z237" s="57"/>
      <c r="AA237" s="57"/>
      <c r="AB237" s="57"/>
      <c r="AC237" s="119">
        <v>7.7514215697937233E-2</v>
      </c>
      <c r="AD237" s="57"/>
      <c r="AE237" s="57"/>
      <c r="AF237" s="57"/>
      <c r="AG237" s="57"/>
      <c r="AH237" s="57"/>
      <c r="AI237" s="1"/>
      <c r="AJ237" s="1"/>
    </row>
    <row r="238" spans="2:36" ht="12" customHeight="1" x14ac:dyDescent="0.2">
      <c r="B238" s="9" t="s">
        <v>1138</v>
      </c>
      <c r="C238" s="140">
        <v>141054134.79999986</v>
      </c>
      <c r="D238" s="57"/>
      <c r="E238" s="57"/>
      <c r="F238" s="57"/>
      <c r="G238" s="57"/>
      <c r="H238" s="57"/>
      <c r="I238" s="57"/>
      <c r="J238" s="57"/>
      <c r="K238" s="57"/>
      <c r="L238" s="57"/>
      <c r="M238" s="57"/>
      <c r="N238" s="57"/>
      <c r="O238" s="119">
        <v>4.8356407864881823E-2</v>
      </c>
      <c r="P238" s="57"/>
      <c r="Q238" s="57"/>
      <c r="R238" s="57"/>
      <c r="S238" s="57"/>
      <c r="T238" s="57"/>
      <c r="U238" s="57"/>
      <c r="V238" s="58">
        <v>1108</v>
      </c>
      <c r="W238" s="57"/>
      <c r="X238" s="57"/>
      <c r="Y238" s="57"/>
      <c r="Z238" s="57"/>
      <c r="AA238" s="57"/>
      <c r="AB238" s="57"/>
      <c r="AC238" s="119">
        <v>2.6361495086959626E-2</v>
      </c>
      <c r="AD238" s="57"/>
      <c r="AE238" s="57"/>
      <c r="AF238" s="57"/>
      <c r="AG238" s="57"/>
      <c r="AH238" s="57"/>
      <c r="AI238" s="1"/>
      <c r="AJ238" s="1"/>
    </row>
    <row r="239" spans="2:36" ht="12" customHeight="1" x14ac:dyDescent="0.2">
      <c r="B239" s="9" t="s">
        <v>1139</v>
      </c>
      <c r="C239" s="140">
        <v>9560267.4599999972</v>
      </c>
      <c r="D239" s="57"/>
      <c r="E239" s="57"/>
      <c r="F239" s="57"/>
      <c r="G239" s="57"/>
      <c r="H239" s="57"/>
      <c r="I239" s="57"/>
      <c r="J239" s="57"/>
      <c r="K239" s="57"/>
      <c r="L239" s="57"/>
      <c r="M239" s="57"/>
      <c r="N239" s="57"/>
      <c r="O239" s="119">
        <v>3.2774664369010619E-3</v>
      </c>
      <c r="P239" s="57"/>
      <c r="Q239" s="57"/>
      <c r="R239" s="57"/>
      <c r="S239" s="57"/>
      <c r="T239" s="57"/>
      <c r="U239" s="57"/>
      <c r="V239" s="58">
        <v>85</v>
      </c>
      <c r="W239" s="57"/>
      <c r="X239" s="57"/>
      <c r="Y239" s="57"/>
      <c r="Z239" s="57"/>
      <c r="AA239" s="57"/>
      <c r="AB239" s="57"/>
      <c r="AC239" s="119">
        <v>2.0223168613642314E-3</v>
      </c>
      <c r="AD239" s="57"/>
      <c r="AE239" s="57"/>
      <c r="AF239" s="57"/>
      <c r="AG239" s="57"/>
      <c r="AH239" s="57"/>
      <c r="AI239" s="1"/>
      <c r="AJ239" s="1"/>
    </row>
    <row r="240" spans="2:36" ht="12" customHeight="1" x14ac:dyDescent="0.2">
      <c r="B240" s="9" t="s">
        <v>1140</v>
      </c>
      <c r="C240" s="140">
        <v>5311570.3599999994</v>
      </c>
      <c r="D240" s="57"/>
      <c r="E240" s="57"/>
      <c r="F240" s="57"/>
      <c r="G240" s="57"/>
      <c r="H240" s="57"/>
      <c r="I240" s="57"/>
      <c r="J240" s="57"/>
      <c r="K240" s="57"/>
      <c r="L240" s="57"/>
      <c r="M240" s="57"/>
      <c r="N240" s="57"/>
      <c r="O240" s="119">
        <v>1.8209211881336312E-3</v>
      </c>
      <c r="P240" s="57"/>
      <c r="Q240" s="57"/>
      <c r="R240" s="57"/>
      <c r="S240" s="57"/>
      <c r="T240" s="57"/>
      <c r="U240" s="57"/>
      <c r="V240" s="58">
        <v>45</v>
      </c>
      <c r="W240" s="57"/>
      <c r="X240" s="57"/>
      <c r="Y240" s="57"/>
      <c r="Z240" s="57"/>
      <c r="AA240" s="57"/>
      <c r="AB240" s="57"/>
      <c r="AC240" s="119">
        <v>1.0706383383692988E-3</v>
      </c>
      <c r="AD240" s="57"/>
      <c r="AE240" s="57"/>
      <c r="AF240" s="57"/>
      <c r="AG240" s="57"/>
      <c r="AH240" s="57"/>
      <c r="AI240" s="1"/>
      <c r="AJ240" s="1"/>
    </row>
    <row r="241" spans="2:36" ht="12" customHeight="1" x14ac:dyDescent="0.2">
      <c r="B241" s="9" t="s">
        <v>1141</v>
      </c>
      <c r="C241" s="140">
        <v>14330383.709999999</v>
      </c>
      <c r="D241" s="57"/>
      <c r="E241" s="57"/>
      <c r="F241" s="57"/>
      <c r="G241" s="57"/>
      <c r="H241" s="57"/>
      <c r="I241" s="57"/>
      <c r="J241" s="57"/>
      <c r="K241" s="57"/>
      <c r="L241" s="57"/>
      <c r="M241" s="57"/>
      <c r="N241" s="57"/>
      <c r="O241" s="119">
        <v>4.9127654465682419E-3</v>
      </c>
      <c r="P241" s="57"/>
      <c r="Q241" s="57"/>
      <c r="R241" s="57"/>
      <c r="S241" s="57"/>
      <c r="T241" s="57"/>
      <c r="U241" s="57"/>
      <c r="V241" s="58">
        <v>165</v>
      </c>
      <c r="W241" s="57"/>
      <c r="X241" s="57"/>
      <c r="Y241" s="57"/>
      <c r="Z241" s="57"/>
      <c r="AA241" s="57"/>
      <c r="AB241" s="57"/>
      <c r="AC241" s="119">
        <v>3.9256739073540957E-3</v>
      </c>
      <c r="AD241" s="57"/>
      <c r="AE241" s="57"/>
      <c r="AF241" s="57"/>
      <c r="AG241" s="57"/>
      <c r="AH241" s="57"/>
      <c r="AI241" s="1"/>
      <c r="AJ241" s="1"/>
    </row>
    <row r="242" spans="2:36" ht="12.75" customHeight="1" x14ac:dyDescent="0.2">
      <c r="B242" s="20"/>
      <c r="C242" s="143">
        <v>2916968836.7699971</v>
      </c>
      <c r="D242" s="142"/>
      <c r="E242" s="142"/>
      <c r="F242" s="142"/>
      <c r="G242" s="142"/>
      <c r="H242" s="142"/>
      <c r="I242" s="142"/>
      <c r="J242" s="142"/>
      <c r="K242" s="142"/>
      <c r="L242" s="142"/>
      <c r="M242" s="142"/>
      <c r="N242" s="142"/>
      <c r="O242" s="144">
        <v>1.0000000000000067</v>
      </c>
      <c r="P242" s="142"/>
      <c r="Q242" s="142"/>
      <c r="R242" s="142"/>
      <c r="S242" s="142"/>
      <c r="T242" s="142"/>
      <c r="U242" s="142"/>
      <c r="V242" s="145">
        <v>42031</v>
      </c>
      <c r="W242" s="142"/>
      <c r="X242" s="142"/>
      <c r="Y242" s="142"/>
      <c r="Z242" s="142"/>
      <c r="AA242" s="142"/>
      <c r="AB242" s="142"/>
      <c r="AC242" s="144">
        <v>1</v>
      </c>
      <c r="AD242" s="142"/>
      <c r="AE242" s="142"/>
      <c r="AF242" s="142"/>
      <c r="AG242" s="142"/>
      <c r="AH242" s="142"/>
      <c r="AI242" s="1"/>
      <c r="AJ242" s="1"/>
    </row>
    <row r="243" spans="2:36" ht="9" customHeight="1"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ht="18.75" customHeight="1" x14ac:dyDescent="0.2">
      <c r="B244" s="69" t="s">
        <v>1046</v>
      </c>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1"/>
    </row>
    <row r="245" spans="2:36" ht="8.25" customHeight="1"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ht="13.5" customHeight="1" x14ac:dyDescent="0.2">
      <c r="B246" s="64"/>
      <c r="C246" s="65"/>
      <c r="D246" s="64" t="s">
        <v>1049</v>
      </c>
      <c r="E246" s="65"/>
      <c r="F246" s="65"/>
      <c r="G246" s="65"/>
      <c r="H246" s="65"/>
      <c r="I246" s="65"/>
      <c r="J246" s="65"/>
      <c r="K246" s="65"/>
      <c r="L246" s="65"/>
      <c r="M246" s="65"/>
      <c r="N246" s="65"/>
      <c r="O246" s="65"/>
      <c r="P246" s="64" t="s">
        <v>1050</v>
      </c>
      <c r="Q246" s="65"/>
      <c r="R246" s="65"/>
      <c r="S246" s="65"/>
      <c r="T246" s="65"/>
      <c r="U246" s="65"/>
      <c r="V246" s="65"/>
      <c r="W246" s="64" t="s">
        <v>1051</v>
      </c>
      <c r="X246" s="65"/>
      <c r="Y246" s="65"/>
      <c r="Z246" s="65"/>
      <c r="AA246" s="65"/>
      <c r="AB246" s="65"/>
      <c r="AC246" s="65"/>
      <c r="AD246" s="64" t="s">
        <v>1050</v>
      </c>
      <c r="AE246" s="65"/>
      <c r="AF246" s="65"/>
      <c r="AG246" s="65"/>
      <c r="AH246" s="65"/>
      <c r="AI246" s="65"/>
      <c r="AJ246" s="1"/>
    </row>
    <row r="247" spans="2:36" ht="11.25" customHeight="1" x14ac:dyDescent="0.2">
      <c r="B247" s="56" t="s">
        <v>1142</v>
      </c>
      <c r="C247" s="57"/>
      <c r="D247" s="140">
        <v>14733058.979999989</v>
      </c>
      <c r="E247" s="57"/>
      <c r="F247" s="57"/>
      <c r="G247" s="57"/>
      <c r="H247" s="57"/>
      <c r="I247" s="57"/>
      <c r="J247" s="57"/>
      <c r="K247" s="57"/>
      <c r="L247" s="57"/>
      <c r="M247" s="57"/>
      <c r="N247" s="57"/>
      <c r="O247" s="57"/>
      <c r="P247" s="119">
        <v>5.0508112374330737E-3</v>
      </c>
      <c r="Q247" s="57"/>
      <c r="R247" s="57"/>
      <c r="S247" s="57"/>
      <c r="T247" s="57"/>
      <c r="U247" s="57"/>
      <c r="V247" s="57"/>
      <c r="W247" s="58">
        <v>1460</v>
      </c>
      <c r="X247" s="57"/>
      <c r="Y247" s="57"/>
      <c r="Z247" s="57"/>
      <c r="AA247" s="57"/>
      <c r="AB247" s="57"/>
      <c r="AC247" s="57"/>
      <c r="AD247" s="119">
        <v>3.4736266089315029E-2</v>
      </c>
      <c r="AE247" s="57"/>
      <c r="AF247" s="57"/>
      <c r="AG247" s="57"/>
      <c r="AH247" s="57"/>
      <c r="AI247" s="57"/>
      <c r="AJ247" s="1"/>
    </row>
    <row r="248" spans="2:36" ht="11.25" customHeight="1" x14ac:dyDescent="0.2">
      <c r="B248" s="56" t="s">
        <v>1143</v>
      </c>
      <c r="C248" s="57"/>
      <c r="D248" s="140">
        <v>80857857.419999942</v>
      </c>
      <c r="E248" s="57"/>
      <c r="F248" s="57"/>
      <c r="G248" s="57"/>
      <c r="H248" s="57"/>
      <c r="I248" s="57"/>
      <c r="J248" s="57"/>
      <c r="K248" s="57"/>
      <c r="L248" s="57"/>
      <c r="M248" s="57"/>
      <c r="N248" s="57"/>
      <c r="O248" s="57"/>
      <c r="P248" s="119">
        <v>2.7719822166333119E-2</v>
      </c>
      <c r="Q248" s="57"/>
      <c r="R248" s="57"/>
      <c r="S248" s="57"/>
      <c r="T248" s="57"/>
      <c r="U248" s="57"/>
      <c r="V248" s="57"/>
      <c r="W248" s="58">
        <v>3082</v>
      </c>
      <c r="X248" s="57"/>
      <c r="Y248" s="57"/>
      <c r="Z248" s="57"/>
      <c r="AA248" s="57"/>
      <c r="AB248" s="57"/>
      <c r="AC248" s="57"/>
      <c r="AD248" s="119">
        <v>7.3326830196759535E-2</v>
      </c>
      <c r="AE248" s="57"/>
      <c r="AF248" s="57"/>
      <c r="AG248" s="57"/>
      <c r="AH248" s="57"/>
      <c r="AI248" s="57"/>
      <c r="AJ248" s="1"/>
    </row>
    <row r="249" spans="2:36" ht="11.25" customHeight="1" x14ac:dyDescent="0.2">
      <c r="B249" s="56" t="s">
        <v>1144</v>
      </c>
      <c r="C249" s="57"/>
      <c r="D249" s="140">
        <v>210831130.55999964</v>
      </c>
      <c r="E249" s="57"/>
      <c r="F249" s="57"/>
      <c r="G249" s="57"/>
      <c r="H249" s="57"/>
      <c r="I249" s="57"/>
      <c r="J249" s="57"/>
      <c r="K249" s="57"/>
      <c r="L249" s="57"/>
      <c r="M249" s="57"/>
      <c r="N249" s="57"/>
      <c r="O249" s="57"/>
      <c r="P249" s="119">
        <v>7.2277471017981793E-2</v>
      </c>
      <c r="Q249" s="57"/>
      <c r="R249" s="57"/>
      <c r="S249" s="57"/>
      <c r="T249" s="57"/>
      <c r="U249" s="57"/>
      <c r="V249" s="57"/>
      <c r="W249" s="58">
        <v>5472</v>
      </c>
      <c r="X249" s="57"/>
      <c r="Y249" s="57"/>
      <c r="Z249" s="57"/>
      <c r="AA249" s="57"/>
      <c r="AB249" s="57"/>
      <c r="AC249" s="57"/>
      <c r="AD249" s="119">
        <v>0.13018962194570674</v>
      </c>
      <c r="AE249" s="57"/>
      <c r="AF249" s="57"/>
      <c r="AG249" s="57"/>
      <c r="AH249" s="57"/>
      <c r="AI249" s="57"/>
      <c r="AJ249" s="1"/>
    </row>
    <row r="250" spans="2:36" ht="11.25" customHeight="1" x14ac:dyDescent="0.2">
      <c r="B250" s="56" t="s">
        <v>1145</v>
      </c>
      <c r="C250" s="57"/>
      <c r="D250" s="140">
        <v>427846820.36999941</v>
      </c>
      <c r="E250" s="57"/>
      <c r="F250" s="57"/>
      <c r="G250" s="57"/>
      <c r="H250" s="57"/>
      <c r="I250" s="57"/>
      <c r="J250" s="57"/>
      <c r="K250" s="57"/>
      <c r="L250" s="57"/>
      <c r="M250" s="57"/>
      <c r="N250" s="57"/>
      <c r="O250" s="57"/>
      <c r="P250" s="119">
        <v>0.14667514269496287</v>
      </c>
      <c r="Q250" s="57"/>
      <c r="R250" s="57"/>
      <c r="S250" s="57"/>
      <c r="T250" s="57"/>
      <c r="U250" s="57"/>
      <c r="V250" s="57"/>
      <c r="W250" s="58">
        <v>6895</v>
      </c>
      <c r="X250" s="57"/>
      <c r="Y250" s="57"/>
      <c r="Z250" s="57"/>
      <c r="AA250" s="57"/>
      <c r="AB250" s="57"/>
      <c r="AC250" s="57"/>
      <c r="AD250" s="119">
        <v>0.16404558540125147</v>
      </c>
      <c r="AE250" s="57"/>
      <c r="AF250" s="57"/>
      <c r="AG250" s="57"/>
      <c r="AH250" s="57"/>
      <c r="AI250" s="57"/>
      <c r="AJ250" s="1"/>
    </row>
    <row r="251" spans="2:36" ht="11.25" customHeight="1" x14ac:dyDescent="0.2">
      <c r="B251" s="56" t="s">
        <v>1146</v>
      </c>
      <c r="C251" s="57"/>
      <c r="D251" s="140">
        <v>529546940.14000046</v>
      </c>
      <c r="E251" s="57"/>
      <c r="F251" s="57"/>
      <c r="G251" s="57"/>
      <c r="H251" s="57"/>
      <c r="I251" s="57"/>
      <c r="J251" s="57"/>
      <c r="K251" s="57"/>
      <c r="L251" s="57"/>
      <c r="M251" s="57"/>
      <c r="N251" s="57"/>
      <c r="O251" s="57"/>
      <c r="P251" s="119">
        <v>0.18154014313240843</v>
      </c>
      <c r="Q251" s="57"/>
      <c r="R251" s="57"/>
      <c r="S251" s="57"/>
      <c r="T251" s="57"/>
      <c r="U251" s="57"/>
      <c r="V251" s="57"/>
      <c r="W251" s="58">
        <v>5845</v>
      </c>
      <c r="X251" s="57"/>
      <c r="Y251" s="57"/>
      <c r="Z251" s="57"/>
      <c r="AA251" s="57"/>
      <c r="AB251" s="57"/>
      <c r="AC251" s="57"/>
      <c r="AD251" s="119">
        <v>0.13906402417263447</v>
      </c>
      <c r="AE251" s="57"/>
      <c r="AF251" s="57"/>
      <c r="AG251" s="57"/>
      <c r="AH251" s="57"/>
      <c r="AI251" s="57"/>
      <c r="AJ251" s="1"/>
    </row>
    <row r="252" spans="2:36" ht="11.25" customHeight="1" x14ac:dyDescent="0.2">
      <c r="B252" s="56" t="s">
        <v>1147</v>
      </c>
      <c r="C252" s="57"/>
      <c r="D252" s="140">
        <v>87358838.879999921</v>
      </c>
      <c r="E252" s="57"/>
      <c r="F252" s="57"/>
      <c r="G252" s="57"/>
      <c r="H252" s="57"/>
      <c r="I252" s="57"/>
      <c r="J252" s="57"/>
      <c r="K252" s="57"/>
      <c r="L252" s="57"/>
      <c r="M252" s="57"/>
      <c r="N252" s="57"/>
      <c r="O252" s="57"/>
      <c r="P252" s="119">
        <v>2.9948499201909066E-2</v>
      </c>
      <c r="Q252" s="57"/>
      <c r="R252" s="57"/>
      <c r="S252" s="57"/>
      <c r="T252" s="57"/>
      <c r="U252" s="57"/>
      <c r="V252" s="57"/>
      <c r="W252" s="58">
        <v>1763</v>
      </c>
      <c r="X252" s="57"/>
      <c r="Y252" s="57"/>
      <c r="Z252" s="57"/>
      <c r="AA252" s="57"/>
      <c r="AB252" s="57"/>
      <c r="AC252" s="57"/>
      <c r="AD252" s="119">
        <v>4.1945230901001641E-2</v>
      </c>
      <c r="AE252" s="57"/>
      <c r="AF252" s="57"/>
      <c r="AG252" s="57"/>
      <c r="AH252" s="57"/>
      <c r="AI252" s="57"/>
      <c r="AJ252" s="1"/>
    </row>
    <row r="253" spans="2:36" ht="11.25" customHeight="1" x14ac:dyDescent="0.2">
      <c r="B253" s="56" t="s">
        <v>1148</v>
      </c>
      <c r="C253" s="57"/>
      <c r="D253" s="140">
        <v>129275158.25000003</v>
      </c>
      <c r="E253" s="57"/>
      <c r="F253" s="57"/>
      <c r="G253" s="57"/>
      <c r="H253" s="57"/>
      <c r="I253" s="57"/>
      <c r="J253" s="57"/>
      <c r="K253" s="57"/>
      <c r="L253" s="57"/>
      <c r="M253" s="57"/>
      <c r="N253" s="57"/>
      <c r="O253" s="57"/>
      <c r="P253" s="119">
        <v>4.4318319969831516E-2</v>
      </c>
      <c r="Q253" s="57"/>
      <c r="R253" s="57"/>
      <c r="S253" s="57"/>
      <c r="T253" s="57"/>
      <c r="U253" s="57"/>
      <c r="V253" s="57"/>
      <c r="W253" s="58">
        <v>2041</v>
      </c>
      <c r="X253" s="57"/>
      <c r="Y253" s="57"/>
      <c r="Z253" s="57"/>
      <c r="AA253" s="57"/>
      <c r="AB253" s="57"/>
      <c r="AC253" s="57"/>
      <c r="AD253" s="119">
        <v>4.8559396635816418E-2</v>
      </c>
      <c r="AE253" s="57"/>
      <c r="AF253" s="57"/>
      <c r="AG253" s="57"/>
      <c r="AH253" s="57"/>
      <c r="AI253" s="57"/>
      <c r="AJ253" s="1"/>
    </row>
    <row r="254" spans="2:36" ht="11.25" customHeight="1" x14ac:dyDescent="0.2">
      <c r="B254" s="56" t="s">
        <v>1149</v>
      </c>
      <c r="C254" s="57"/>
      <c r="D254" s="140">
        <v>142992543.74000001</v>
      </c>
      <c r="E254" s="57"/>
      <c r="F254" s="57"/>
      <c r="G254" s="57"/>
      <c r="H254" s="57"/>
      <c r="I254" s="57"/>
      <c r="J254" s="57"/>
      <c r="K254" s="57"/>
      <c r="L254" s="57"/>
      <c r="M254" s="57"/>
      <c r="N254" s="57"/>
      <c r="O254" s="57"/>
      <c r="P254" s="119">
        <v>4.9020936369802877E-2</v>
      </c>
      <c r="Q254" s="57"/>
      <c r="R254" s="57"/>
      <c r="S254" s="57"/>
      <c r="T254" s="57"/>
      <c r="U254" s="57"/>
      <c r="V254" s="57"/>
      <c r="W254" s="58">
        <v>2032</v>
      </c>
      <c r="X254" s="57"/>
      <c r="Y254" s="57"/>
      <c r="Z254" s="57"/>
      <c r="AA254" s="57"/>
      <c r="AB254" s="57"/>
      <c r="AC254" s="57"/>
      <c r="AD254" s="119">
        <v>4.8345268968142563E-2</v>
      </c>
      <c r="AE254" s="57"/>
      <c r="AF254" s="57"/>
      <c r="AG254" s="57"/>
      <c r="AH254" s="57"/>
      <c r="AI254" s="57"/>
      <c r="AJ254" s="1"/>
    </row>
    <row r="255" spans="2:36" ht="11.25" customHeight="1" x14ac:dyDescent="0.2">
      <c r="B255" s="56" t="s">
        <v>1150</v>
      </c>
      <c r="C255" s="57"/>
      <c r="D255" s="140">
        <v>164015720.13999975</v>
      </c>
      <c r="E255" s="57"/>
      <c r="F255" s="57"/>
      <c r="G255" s="57"/>
      <c r="H255" s="57"/>
      <c r="I255" s="57"/>
      <c r="J255" s="57"/>
      <c r="K255" s="57"/>
      <c r="L255" s="57"/>
      <c r="M255" s="57"/>
      <c r="N255" s="57"/>
      <c r="O255" s="57"/>
      <c r="P255" s="119">
        <v>5.6228135889726097E-2</v>
      </c>
      <c r="Q255" s="57"/>
      <c r="R255" s="57"/>
      <c r="S255" s="57"/>
      <c r="T255" s="57"/>
      <c r="U255" s="57"/>
      <c r="V255" s="57"/>
      <c r="W255" s="58">
        <v>2138</v>
      </c>
      <c r="X255" s="57"/>
      <c r="Y255" s="57"/>
      <c r="Z255" s="57"/>
      <c r="AA255" s="57"/>
      <c r="AB255" s="57"/>
      <c r="AC255" s="57"/>
      <c r="AD255" s="119">
        <v>5.0867217054079129E-2</v>
      </c>
      <c r="AE255" s="57"/>
      <c r="AF255" s="57"/>
      <c r="AG255" s="57"/>
      <c r="AH255" s="57"/>
      <c r="AI255" s="57"/>
      <c r="AJ255" s="1"/>
    </row>
    <row r="256" spans="2:36" ht="11.25" customHeight="1" x14ac:dyDescent="0.2">
      <c r="B256" s="56" t="s">
        <v>1151</v>
      </c>
      <c r="C256" s="57"/>
      <c r="D256" s="140">
        <v>151606976.7400001</v>
      </c>
      <c r="E256" s="57"/>
      <c r="F256" s="57"/>
      <c r="G256" s="57"/>
      <c r="H256" s="57"/>
      <c r="I256" s="57"/>
      <c r="J256" s="57"/>
      <c r="K256" s="57"/>
      <c r="L256" s="57"/>
      <c r="M256" s="57"/>
      <c r="N256" s="57"/>
      <c r="O256" s="57"/>
      <c r="P256" s="119">
        <v>5.1974150299074394E-2</v>
      </c>
      <c r="Q256" s="57"/>
      <c r="R256" s="57"/>
      <c r="S256" s="57"/>
      <c r="T256" s="57"/>
      <c r="U256" s="57"/>
      <c r="V256" s="57"/>
      <c r="W256" s="58">
        <v>1853</v>
      </c>
      <c r="X256" s="57"/>
      <c r="Y256" s="57"/>
      <c r="Z256" s="57"/>
      <c r="AA256" s="57"/>
      <c r="AB256" s="57"/>
      <c r="AC256" s="57"/>
      <c r="AD256" s="119">
        <v>4.4086507577740242E-2</v>
      </c>
      <c r="AE256" s="57"/>
      <c r="AF256" s="57"/>
      <c r="AG256" s="57"/>
      <c r="AH256" s="57"/>
      <c r="AI256" s="57"/>
      <c r="AJ256" s="1"/>
    </row>
    <row r="257" spans="2:36" ht="11.25" customHeight="1" x14ac:dyDescent="0.2">
      <c r="B257" s="56" t="s">
        <v>1152</v>
      </c>
      <c r="C257" s="57"/>
      <c r="D257" s="140">
        <v>457125291.34000009</v>
      </c>
      <c r="E257" s="57"/>
      <c r="F257" s="57"/>
      <c r="G257" s="57"/>
      <c r="H257" s="57"/>
      <c r="I257" s="57"/>
      <c r="J257" s="57"/>
      <c r="K257" s="57"/>
      <c r="L257" s="57"/>
      <c r="M257" s="57"/>
      <c r="N257" s="57"/>
      <c r="O257" s="57"/>
      <c r="P257" s="119">
        <v>0.15671243572357854</v>
      </c>
      <c r="Q257" s="57"/>
      <c r="R257" s="57"/>
      <c r="S257" s="57"/>
      <c r="T257" s="57"/>
      <c r="U257" s="57"/>
      <c r="V257" s="57"/>
      <c r="W257" s="58">
        <v>5064</v>
      </c>
      <c r="X257" s="57"/>
      <c r="Y257" s="57"/>
      <c r="Z257" s="57"/>
      <c r="AA257" s="57"/>
      <c r="AB257" s="57"/>
      <c r="AC257" s="57"/>
      <c r="AD257" s="119">
        <v>0.12048250101115843</v>
      </c>
      <c r="AE257" s="57"/>
      <c r="AF257" s="57"/>
      <c r="AG257" s="57"/>
      <c r="AH257" s="57"/>
      <c r="AI257" s="57"/>
      <c r="AJ257" s="1"/>
    </row>
    <row r="258" spans="2:36" ht="11.25" customHeight="1" x14ac:dyDescent="0.2">
      <c r="B258" s="56" t="s">
        <v>1153</v>
      </c>
      <c r="C258" s="57"/>
      <c r="D258" s="140">
        <v>204170345.15999976</v>
      </c>
      <c r="E258" s="57"/>
      <c r="F258" s="57"/>
      <c r="G258" s="57"/>
      <c r="H258" s="57"/>
      <c r="I258" s="57"/>
      <c r="J258" s="57"/>
      <c r="K258" s="57"/>
      <c r="L258" s="57"/>
      <c r="M258" s="57"/>
      <c r="N258" s="57"/>
      <c r="O258" s="57"/>
      <c r="P258" s="119">
        <v>6.9994009735832668E-2</v>
      </c>
      <c r="Q258" s="57"/>
      <c r="R258" s="57"/>
      <c r="S258" s="57"/>
      <c r="T258" s="57"/>
      <c r="U258" s="57"/>
      <c r="V258" s="57"/>
      <c r="W258" s="58">
        <v>1987</v>
      </c>
      <c r="X258" s="57"/>
      <c r="Y258" s="57"/>
      <c r="Z258" s="57"/>
      <c r="AA258" s="57"/>
      <c r="AB258" s="57"/>
      <c r="AC258" s="57"/>
      <c r="AD258" s="119">
        <v>4.7274630629773259E-2</v>
      </c>
      <c r="AE258" s="57"/>
      <c r="AF258" s="57"/>
      <c r="AG258" s="57"/>
      <c r="AH258" s="57"/>
      <c r="AI258" s="57"/>
      <c r="AJ258" s="1"/>
    </row>
    <row r="259" spans="2:36" ht="11.25" customHeight="1" x14ac:dyDescent="0.2">
      <c r="B259" s="56" t="s">
        <v>1154</v>
      </c>
      <c r="C259" s="57"/>
      <c r="D259" s="140">
        <v>80005565.430000037</v>
      </c>
      <c r="E259" s="57"/>
      <c r="F259" s="57"/>
      <c r="G259" s="57"/>
      <c r="H259" s="57"/>
      <c r="I259" s="57"/>
      <c r="J259" s="57"/>
      <c r="K259" s="57"/>
      <c r="L259" s="57"/>
      <c r="M259" s="57"/>
      <c r="N259" s="57"/>
      <c r="O259" s="57"/>
      <c r="P259" s="119">
        <v>2.7427638040381449E-2</v>
      </c>
      <c r="Q259" s="57"/>
      <c r="R259" s="57"/>
      <c r="S259" s="57"/>
      <c r="T259" s="57"/>
      <c r="U259" s="57"/>
      <c r="V259" s="57"/>
      <c r="W259" s="58">
        <v>687</v>
      </c>
      <c r="X259" s="57"/>
      <c r="Y259" s="57"/>
      <c r="Z259" s="57"/>
      <c r="AA259" s="57"/>
      <c r="AB259" s="57"/>
      <c r="AC259" s="57"/>
      <c r="AD259" s="119">
        <v>1.6345078632437962E-2</v>
      </c>
      <c r="AE259" s="57"/>
      <c r="AF259" s="57"/>
      <c r="AG259" s="57"/>
      <c r="AH259" s="57"/>
      <c r="AI259" s="57"/>
      <c r="AJ259" s="1"/>
    </row>
    <row r="260" spans="2:36" ht="11.25" customHeight="1" x14ac:dyDescent="0.2">
      <c r="B260" s="56" t="s">
        <v>1155</v>
      </c>
      <c r="C260" s="57"/>
      <c r="D260" s="140">
        <v>236602589.61999989</v>
      </c>
      <c r="E260" s="57"/>
      <c r="F260" s="57"/>
      <c r="G260" s="57"/>
      <c r="H260" s="57"/>
      <c r="I260" s="57"/>
      <c r="J260" s="57"/>
      <c r="K260" s="57"/>
      <c r="L260" s="57"/>
      <c r="M260" s="57"/>
      <c r="N260" s="57"/>
      <c r="O260" s="57"/>
      <c r="P260" s="119">
        <v>8.1112484520744252E-2</v>
      </c>
      <c r="Q260" s="57"/>
      <c r="R260" s="57"/>
      <c r="S260" s="57"/>
      <c r="T260" s="57"/>
      <c r="U260" s="57"/>
      <c r="V260" s="57"/>
      <c r="W260" s="58">
        <v>1712</v>
      </c>
      <c r="X260" s="57"/>
      <c r="Y260" s="57"/>
      <c r="Z260" s="57"/>
      <c r="AA260" s="57"/>
      <c r="AB260" s="57"/>
      <c r="AC260" s="57"/>
      <c r="AD260" s="119">
        <v>4.0731840784183106E-2</v>
      </c>
      <c r="AE260" s="57"/>
      <c r="AF260" s="57"/>
      <c r="AG260" s="57"/>
      <c r="AH260" s="57"/>
      <c r="AI260" s="57"/>
      <c r="AJ260" s="1"/>
    </row>
    <row r="261" spans="2:36" ht="11.25" customHeight="1" x14ac:dyDescent="0.2">
      <c r="B261" s="141"/>
      <c r="C261" s="142"/>
      <c r="D261" s="143">
        <v>2916968836.7699986</v>
      </c>
      <c r="E261" s="142"/>
      <c r="F261" s="142"/>
      <c r="G261" s="142"/>
      <c r="H261" s="142"/>
      <c r="I261" s="142"/>
      <c r="J261" s="142"/>
      <c r="K261" s="142"/>
      <c r="L261" s="142"/>
      <c r="M261" s="142"/>
      <c r="N261" s="142"/>
      <c r="O261" s="142"/>
      <c r="P261" s="144">
        <v>0.99999999999999822</v>
      </c>
      <c r="Q261" s="142"/>
      <c r="R261" s="142"/>
      <c r="S261" s="142"/>
      <c r="T261" s="142"/>
      <c r="U261" s="142"/>
      <c r="V261" s="142"/>
      <c r="W261" s="145">
        <v>42031</v>
      </c>
      <c r="X261" s="142"/>
      <c r="Y261" s="142"/>
      <c r="Z261" s="142"/>
      <c r="AA261" s="142"/>
      <c r="AB261" s="142"/>
      <c r="AC261" s="142"/>
      <c r="AD261" s="144">
        <v>1</v>
      </c>
      <c r="AE261" s="142"/>
      <c r="AF261" s="142"/>
      <c r="AG261" s="142"/>
      <c r="AH261" s="142"/>
      <c r="AI261" s="142"/>
      <c r="AJ261" s="1"/>
    </row>
    <row r="262" spans="2:36" ht="9" customHeight="1"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ht="18.75" customHeight="1" x14ac:dyDescent="0.2">
      <c r="B263" s="69" t="s">
        <v>1047</v>
      </c>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1"/>
    </row>
    <row r="264" spans="2:36" ht="8.25" customHeight="1"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ht="10.5" customHeight="1" x14ac:dyDescent="0.2">
      <c r="B265" s="64" t="s">
        <v>1052</v>
      </c>
      <c r="C265" s="65"/>
      <c r="D265" s="64" t="s">
        <v>1049</v>
      </c>
      <c r="E265" s="65"/>
      <c r="F265" s="65"/>
      <c r="G265" s="65"/>
      <c r="H265" s="65"/>
      <c r="I265" s="65"/>
      <c r="J265" s="65"/>
      <c r="K265" s="65"/>
      <c r="L265" s="65"/>
      <c r="M265" s="65"/>
      <c r="N265" s="65"/>
      <c r="O265" s="65"/>
      <c r="P265" s="64" t="s">
        <v>1050</v>
      </c>
      <c r="Q265" s="65"/>
      <c r="R265" s="65"/>
      <c r="S265" s="65"/>
      <c r="T265" s="65"/>
      <c r="U265" s="65"/>
      <c r="V265" s="65"/>
      <c r="W265" s="64" t="s">
        <v>1051</v>
      </c>
      <c r="X265" s="65"/>
      <c r="Y265" s="65"/>
      <c r="Z265" s="65"/>
      <c r="AA265" s="65"/>
      <c r="AB265" s="65"/>
      <c r="AC265" s="65"/>
      <c r="AD265" s="64" t="s">
        <v>1050</v>
      </c>
      <c r="AE265" s="65"/>
      <c r="AF265" s="65"/>
      <c r="AG265" s="65"/>
      <c r="AH265" s="65"/>
      <c r="AI265" s="65"/>
      <c r="AJ265" s="1"/>
    </row>
    <row r="266" spans="2:36" ht="10.5" customHeight="1" x14ac:dyDescent="0.2">
      <c r="B266" s="56" t="s">
        <v>1156</v>
      </c>
      <c r="C266" s="57"/>
      <c r="D266" s="140">
        <v>38645087.530000009</v>
      </c>
      <c r="E266" s="57"/>
      <c r="F266" s="57"/>
      <c r="G266" s="57"/>
      <c r="H266" s="57"/>
      <c r="I266" s="57"/>
      <c r="J266" s="57"/>
      <c r="K266" s="57"/>
      <c r="L266" s="57"/>
      <c r="M266" s="57"/>
      <c r="N266" s="57"/>
      <c r="O266" s="57"/>
      <c r="P266" s="119">
        <v>1.3248371749076433E-2</v>
      </c>
      <c r="Q266" s="57"/>
      <c r="R266" s="57"/>
      <c r="S266" s="57"/>
      <c r="T266" s="57"/>
      <c r="U266" s="57"/>
      <c r="V266" s="57"/>
      <c r="W266" s="58">
        <v>1670</v>
      </c>
      <c r="X266" s="57"/>
      <c r="Y266" s="57"/>
      <c r="Z266" s="57"/>
      <c r="AA266" s="57"/>
      <c r="AB266" s="57"/>
      <c r="AC266" s="57"/>
      <c r="AD266" s="119">
        <v>3.9732578335038425E-2</v>
      </c>
      <c r="AE266" s="57"/>
      <c r="AF266" s="57"/>
      <c r="AG266" s="57"/>
      <c r="AH266" s="57"/>
      <c r="AI266" s="57"/>
      <c r="AJ266" s="1"/>
    </row>
    <row r="267" spans="2:36" ht="10.5" customHeight="1" x14ac:dyDescent="0.2">
      <c r="B267" s="56" t="s">
        <v>1054</v>
      </c>
      <c r="C267" s="57"/>
      <c r="D267" s="140">
        <v>89679283.640000001</v>
      </c>
      <c r="E267" s="57"/>
      <c r="F267" s="57"/>
      <c r="G267" s="57"/>
      <c r="H267" s="57"/>
      <c r="I267" s="57"/>
      <c r="J267" s="57"/>
      <c r="K267" s="57"/>
      <c r="L267" s="57"/>
      <c r="M267" s="57"/>
      <c r="N267" s="57"/>
      <c r="O267" s="57"/>
      <c r="P267" s="119">
        <v>3.0743997847883467E-2</v>
      </c>
      <c r="Q267" s="57"/>
      <c r="R267" s="57"/>
      <c r="S267" s="57"/>
      <c r="T267" s="57"/>
      <c r="U267" s="57"/>
      <c r="V267" s="57"/>
      <c r="W267" s="58">
        <v>2971</v>
      </c>
      <c r="X267" s="57"/>
      <c r="Y267" s="57"/>
      <c r="Z267" s="57"/>
      <c r="AA267" s="57"/>
      <c r="AB267" s="57"/>
      <c r="AC267" s="57"/>
      <c r="AD267" s="119">
        <v>7.0685922295448594E-2</v>
      </c>
      <c r="AE267" s="57"/>
      <c r="AF267" s="57"/>
      <c r="AG267" s="57"/>
      <c r="AH267" s="57"/>
      <c r="AI267" s="57"/>
      <c r="AJ267" s="1"/>
    </row>
    <row r="268" spans="2:36" ht="10.5" customHeight="1" x14ac:dyDescent="0.2">
      <c r="B268" s="56" t="s">
        <v>1055</v>
      </c>
      <c r="C268" s="57"/>
      <c r="D268" s="140">
        <v>228946003.62999934</v>
      </c>
      <c r="E268" s="57"/>
      <c r="F268" s="57"/>
      <c r="G268" s="57"/>
      <c r="H268" s="57"/>
      <c r="I268" s="57"/>
      <c r="J268" s="57"/>
      <c r="K268" s="57"/>
      <c r="L268" s="57"/>
      <c r="M268" s="57"/>
      <c r="N268" s="57"/>
      <c r="O268" s="57"/>
      <c r="P268" s="119">
        <v>7.8487641261027141E-2</v>
      </c>
      <c r="Q268" s="57"/>
      <c r="R268" s="57"/>
      <c r="S268" s="57"/>
      <c r="T268" s="57"/>
      <c r="U268" s="57"/>
      <c r="V268" s="57"/>
      <c r="W268" s="58">
        <v>6578</v>
      </c>
      <c r="X268" s="57"/>
      <c r="Y268" s="57"/>
      <c r="Z268" s="57"/>
      <c r="AA268" s="57"/>
      <c r="AB268" s="57"/>
      <c r="AC268" s="57"/>
      <c r="AD268" s="119">
        <v>0.15650353310651663</v>
      </c>
      <c r="AE268" s="57"/>
      <c r="AF268" s="57"/>
      <c r="AG268" s="57"/>
      <c r="AH268" s="57"/>
      <c r="AI268" s="57"/>
      <c r="AJ268" s="1"/>
    </row>
    <row r="269" spans="2:36" ht="10.5" customHeight="1" x14ac:dyDescent="0.2">
      <c r="B269" s="56" t="s">
        <v>1056</v>
      </c>
      <c r="C269" s="57"/>
      <c r="D269" s="140">
        <v>220216887.18000016</v>
      </c>
      <c r="E269" s="57"/>
      <c r="F269" s="57"/>
      <c r="G269" s="57"/>
      <c r="H269" s="57"/>
      <c r="I269" s="57"/>
      <c r="J269" s="57"/>
      <c r="K269" s="57"/>
      <c r="L269" s="57"/>
      <c r="M269" s="57"/>
      <c r="N269" s="57"/>
      <c r="O269" s="57"/>
      <c r="P269" s="119">
        <v>7.5495111364936418E-2</v>
      </c>
      <c r="Q269" s="57"/>
      <c r="R269" s="57"/>
      <c r="S269" s="57"/>
      <c r="T269" s="57"/>
      <c r="U269" s="57"/>
      <c r="V269" s="57"/>
      <c r="W269" s="58">
        <v>4385</v>
      </c>
      <c r="X269" s="57"/>
      <c r="Y269" s="57"/>
      <c r="Z269" s="57"/>
      <c r="AA269" s="57"/>
      <c r="AB269" s="57"/>
      <c r="AC269" s="57"/>
      <c r="AD269" s="119">
        <v>0.10432775808331946</v>
      </c>
      <c r="AE269" s="57"/>
      <c r="AF269" s="57"/>
      <c r="AG269" s="57"/>
      <c r="AH269" s="57"/>
      <c r="AI269" s="57"/>
      <c r="AJ269" s="1"/>
    </row>
    <row r="270" spans="2:36" ht="10.5" customHeight="1" x14ac:dyDescent="0.2">
      <c r="B270" s="56" t="s">
        <v>1057</v>
      </c>
      <c r="C270" s="57"/>
      <c r="D270" s="140">
        <v>256625021.91000021</v>
      </c>
      <c r="E270" s="57"/>
      <c r="F270" s="57"/>
      <c r="G270" s="57"/>
      <c r="H270" s="57"/>
      <c r="I270" s="57"/>
      <c r="J270" s="57"/>
      <c r="K270" s="57"/>
      <c r="L270" s="57"/>
      <c r="M270" s="57"/>
      <c r="N270" s="57"/>
      <c r="O270" s="57"/>
      <c r="P270" s="119">
        <v>8.7976607317534691E-2</v>
      </c>
      <c r="Q270" s="57"/>
      <c r="R270" s="57"/>
      <c r="S270" s="57"/>
      <c r="T270" s="57"/>
      <c r="U270" s="57"/>
      <c r="V270" s="57"/>
      <c r="W270" s="58">
        <v>4377</v>
      </c>
      <c r="X270" s="57"/>
      <c r="Y270" s="57"/>
      <c r="Z270" s="57"/>
      <c r="AA270" s="57"/>
      <c r="AB270" s="57"/>
      <c r="AC270" s="57"/>
      <c r="AD270" s="119">
        <v>0.10413742237872047</v>
      </c>
      <c r="AE270" s="57"/>
      <c r="AF270" s="57"/>
      <c r="AG270" s="57"/>
      <c r="AH270" s="57"/>
      <c r="AI270" s="57"/>
      <c r="AJ270" s="1"/>
    </row>
    <row r="271" spans="2:36" ht="10.5" customHeight="1" x14ac:dyDescent="0.2">
      <c r="B271" s="56" t="s">
        <v>1058</v>
      </c>
      <c r="C271" s="57"/>
      <c r="D271" s="140">
        <v>259884455.52000055</v>
      </c>
      <c r="E271" s="57"/>
      <c r="F271" s="57"/>
      <c r="G271" s="57"/>
      <c r="H271" s="57"/>
      <c r="I271" s="57"/>
      <c r="J271" s="57"/>
      <c r="K271" s="57"/>
      <c r="L271" s="57"/>
      <c r="M271" s="57"/>
      <c r="N271" s="57"/>
      <c r="O271" s="57"/>
      <c r="P271" s="119">
        <v>8.9094011647986693E-2</v>
      </c>
      <c r="Q271" s="57"/>
      <c r="R271" s="57"/>
      <c r="S271" s="57"/>
      <c r="T271" s="57"/>
      <c r="U271" s="57"/>
      <c r="V271" s="57"/>
      <c r="W271" s="58">
        <v>3656</v>
      </c>
      <c r="X271" s="57"/>
      <c r="Y271" s="57"/>
      <c r="Z271" s="57"/>
      <c r="AA271" s="57"/>
      <c r="AB271" s="57"/>
      <c r="AC271" s="57"/>
      <c r="AD271" s="119">
        <v>8.6983417001736812E-2</v>
      </c>
      <c r="AE271" s="57"/>
      <c r="AF271" s="57"/>
      <c r="AG271" s="57"/>
      <c r="AH271" s="57"/>
      <c r="AI271" s="57"/>
      <c r="AJ271" s="1"/>
    </row>
    <row r="272" spans="2:36" ht="10.5" customHeight="1" x14ac:dyDescent="0.2">
      <c r="B272" s="56" t="s">
        <v>1059</v>
      </c>
      <c r="C272" s="57"/>
      <c r="D272" s="140">
        <v>269015826.56000024</v>
      </c>
      <c r="E272" s="57"/>
      <c r="F272" s="57"/>
      <c r="G272" s="57"/>
      <c r="H272" s="57"/>
      <c r="I272" s="57"/>
      <c r="J272" s="57"/>
      <c r="K272" s="57"/>
      <c r="L272" s="57"/>
      <c r="M272" s="57"/>
      <c r="N272" s="57"/>
      <c r="O272" s="57"/>
      <c r="P272" s="119">
        <v>9.2224443116740745E-2</v>
      </c>
      <c r="Q272" s="57"/>
      <c r="R272" s="57"/>
      <c r="S272" s="57"/>
      <c r="T272" s="57"/>
      <c r="U272" s="57"/>
      <c r="V272" s="57"/>
      <c r="W272" s="58">
        <v>3365</v>
      </c>
      <c r="X272" s="57"/>
      <c r="Y272" s="57"/>
      <c r="Z272" s="57"/>
      <c r="AA272" s="57"/>
      <c r="AB272" s="57"/>
      <c r="AC272" s="57"/>
      <c r="AD272" s="119">
        <v>8.0059955746948686E-2</v>
      </c>
      <c r="AE272" s="57"/>
      <c r="AF272" s="57"/>
      <c r="AG272" s="57"/>
      <c r="AH272" s="57"/>
      <c r="AI272" s="57"/>
      <c r="AJ272" s="1"/>
    </row>
    <row r="273" spans="2:36" ht="10.5" customHeight="1" x14ac:dyDescent="0.2">
      <c r="B273" s="56" t="s">
        <v>1060</v>
      </c>
      <c r="C273" s="57"/>
      <c r="D273" s="140">
        <v>331015905.63</v>
      </c>
      <c r="E273" s="57"/>
      <c r="F273" s="57"/>
      <c r="G273" s="57"/>
      <c r="H273" s="57"/>
      <c r="I273" s="57"/>
      <c r="J273" s="57"/>
      <c r="K273" s="57"/>
      <c r="L273" s="57"/>
      <c r="M273" s="57"/>
      <c r="N273" s="57"/>
      <c r="O273" s="57"/>
      <c r="P273" s="119">
        <v>0.11347941104387613</v>
      </c>
      <c r="Q273" s="57"/>
      <c r="R273" s="57"/>
      <c r="S273" s="57"/>
      <c r="T273" s="57"/>
      <c r="U273" s="57"/>
      <c r="V273" s="57"/>
      <c r="W273" s="58">
        <v>3662</v>
      </c>
      <c r="X273" s="57"/>
      <c r="Y273" s="57"/>
      <c r="Z273" s="57"/>
      <c r="AA273" s="57"/>
      <c r="AB273" s="57"/>
      <c r="AC273" s="57"/>
      <c r="AD273" s="119">
        <v>8.7126168780186058E-2</v>
      </c>
      <c r="AE273" s="57"/>
      <c r="AF273" s="57"/>
      <c r="AG273" s="57"/>
      <c r="AH273" s="57"/>
      <c r="AI273" s="57"/>
      <c r="AJ273" s="1"/>
    </row>
    <row r="274" spans="2:36" ht="10.5" customHeight="1" x14ac:dyDescent="0.2">
      <c r="B274" s="56" t="s">
        <v>1061</v>
      </c>
      <c r="C274" s="57"/>
      <c r="D274" s="140">
        <v>297853540.10999948</v>
      </c>
      <c r="E274" s="57"/>
      <c r="F274" s="57"/>
      <c r="G274" s="57"/>
      <c r="H274" s="57"/>
      <c r="I274" s="57"/>
      <c r="J274" s="57"/>
      <c r="K274" s="57"/>
      <c r="L274" s="57"/>
      <c r="M274" s="57"/>
      <c r="N274" s="57"/>
      <c r="O274" s="57"/>
      <c r="P274" s="119">
        <v>0.10211063496990146</v>
      </c>
      <c r="Q274" s="57"/>
      <c r="R274" s="57"/>
      <c r="S274" s="57"/>
      <c r="T274" s="57"/>
      <c r="U274" s="57"/>
      <c r="V274" s="57"/>
      <c r="W274" s="58">
        <v>2946</v>
      </c>
      <c r="X274" s="57"/>
      <c r="Y274" s="57"/>
      <c r="Z274" s="57"/>
      <c r="AA274" s="57"/>
      <c r="AB274" s="57"/>
      <c r="AC274" s="57"/>
      <c r="AD274" s="119">
        <v>7.0091123218576759E-2</v>
      </c>
      <c r="AE274" s="57"/>
      <c r="AF274" s="57"/>
      <c r="AG274" s="57"/>
      <c r="AH274" s="57"/>
      <c r="AI274" s="57"/>
      <c r="AJ274" s="1"/>
    </row>
    <row r="275" spans="2:36" ht="10.5" customHeight="1" x14ac:dyDescent="0.2">
      <c r="B275" s="56" t="s">
        <v>1062</v>
      </c>
      <c r="C275" s="57"/>
      <c r="D275" s="140">
        <v>271064631.20999962</v>
      </c>
      <c r="E275" s="57"/>
      <c r="F275" s="57"/>
      <c r="G275" s="57"/>
      <c r="H275" s="57"/>
      <c r="I275" s="57"/>
      <c r="J275" s="57"/>
      <c r="K275" s="57"/>
      <c r="L275" s="57"/>
      <c r="M275" s="57"/>
      <c r="N275" s="57"/>
      <c r="O275" s="57"/>
      <c r="P275" s="119">
        <v>9.2926817658481833E-2</v>
      </c>
      <c r="Q275" s="57"/>
      <c r="R275" s="57"/>
      <c r="S275" s="57"/>
      <c r="T275" s="57"/>
      <c r="U275" s="57"/>
      <c r="V275" s="57"/>
      <c r="W275" s="58">
        <v>2807</v>
      </c>
      <c r="X275" s="57"/>
      <c r="Y275" s="57"/>
      <c r="Z275" s="57"/>
      <c r="AA275" s="57"/>
      <c r="AB275" s="57"/>
      <c r="AC275" s="57"/>
      <c r="AD275" s="119">
        <v>6.6784040351169374E-2</v>
      </c>
      <c r="AE275" s="57"/>
      <c r="AF275" s="57"/>
      <c r="AG275" s="57"/>
      <c r="AH275" s="57"/>
      <c r="AI275" s="57"/>
      <c r="AJ275" s="1"/>
    </row>
    <row r="276" spans="2:36" ht="10.5" customHeight="1" x14ac:dyDescent="0.2">
      <c r="B276" s="56" t="s">
        <v>1063</v>
      </c>
      <c r="C276" s="57"/>
      <c r="D276" s="140">
        <v>286952428.29000008</v>
      </c>
      <c r="E276" s="57"/>
      <c r="F276" s="57"/>
      <c r="G276" s="57"/>
      <c r="H276" s="57"/>
      <c r="I276" s="57"/>
      <c r="J276" s="57"/>
      <c r="K276" s="57"/>
      <c r="L276" s="57"/>
      <c r="M276" s="57"/>
      <c r="N276" s="57"/>
      <c r="O276" s="57"/>
      <c r="P276" s="119">
        <v>9.8373498089114497E-2</v>
      </c>
      <c r="Q276" s="57"/>
      <c r="R276" s="57"/>
      <c r="S276" s="57"/>
      <c r="T276" s="57"/>
      <c r="U276" s="57"/>
      <c r="V276" s="57"/>
      <c r="W276" s="58">
        <v>2683</v>
      </c>
      <c r="X276" s="57"/>
      <c r="Y276" s="57"/>
      <c r="Z276" s="57"/>
      <c r="AA276" s="57"/>
      <c r="AB276" s="57"/>
      <c r="AC276" s="57"/>
      <c r="AD276" s="119">
        <v>6.3833836929885091E-2</v>
      </c>
      <c r="AE276" s="57"/>
      <c r="AF276" s="57"/>
      <c r="AG276" s="57"/>
      <c r="AH276" s="57"/>
      <c r="AI276" s="57"/>
      <c r="AJ276" s="1"/>
    </row>
    <row r="277" spans="2:36" ht="10.5" customHeight="1" x14ac:dyDescent="0.2">
      <c r="B277" s="56" t="s">
        <v>1064</v>
      </c>
      <c r="C277" s="57"/>
      <c r="D277" s="140">
        <v>131126359.59999999</v>
      </c>
      <c r="E277" s="57"/>
      <c r="F277" s="57"/>
      <c r="G277" s="57"/>
      <c r="H277" s="57"/>
      <c r="I277" s="57"/>
      <c r="J277" s="57"/>
      <c r="K277" s="57"/>
      <c r="L277" s="57"/>
      <c r="M277" s="57"/>
      <c r="N277" s="57"/>
      <c r="O277" s="57"/>
      <c r="P277" s="119">
        <v>4.49529518269376E-2</v>
      </c>
      <c r="Q277" s="57"/>
      <c r="R277" s="57"/>
      <c r="S277" s="57"/>
      <c r="T277" s="57"/>
      <c r="U277" s="57"/>
      <c r="V277" s="57"/>
      <c r="W277" s="58">
        <v>1145</v>
      </c>
      <c r="X277" s="57"/>
      <c r="Y277" s="57"/>
      <c r="Z277" s="57"/>
      <c r="AA277" s="57"/>
      <c r="AB277" s="57"/>
      <c r="AC277" s="57"/>
      <c r="AD277" s="119">
        <v>2.7241797720729939E-2</v>
      </c>
      <c r="AE277" s="57"/>
      <c r="AF277" s="57"/>
      <c r="AG277" s="57"/>
      <c r="AH277" s="57"/>
      <c r="AI277" s="57"/>
      <c r="AJ277" s="1"/>
    </row>
    <row r="278" spans="2:36" ht="10.5" customHeight="1" x14ac:dyDescent="0.2">
      <c r="B278" s="56" t="s">
        <v>1065</v>
      </c>
      <c r="C278" s="57"/>
      <c r="D278" s="140">
        <v>226724529.67999989</v>
      </c>
      <c r="E278" s="57"/>
      <c r="F278" s="57"/>
      <c r="G278" s="57"/>
      <c r="H278" s="57"/>
      <c r="I278" s="57"/>
      <c r="J278" s="57"/>
      <c r="K278" s="57"/>
      <c r="L278" s="57"/>
      <c r="M278" s="57"/>
      <c r="N278" s="57"/>
      <c r="O278" s="57"/>
      <c r="P278" s="119">
        <v>7.7726071949076811E-2</v>
      </c>
      <c r="Q278" s="57"/>
      <c r="R278" s="57"/>
      <c r="S278" s="57"/>
      <c r="T278" s="57"/>
      <c r="U278" s="57"/>
      <c r="V278" s="57"/>
      <c r="W278" s="58">
        <v>1711</v>
      </c>
      <c r="X278" s="57"/>
      <c r="Y278" s="57"/>
      <c r="Z278" s="57"/>
      <c r="AA278" s="57"/>
      <c r="AB278" s="57"/>
      <c r="AC278" s="57"/>
      <c r="AD278" s="119">
        <v>4.0708048821108227E-2</v>
      </c>
      <c r="AE278" s="57"/>
      <c r="AF278" s="57"/>
      <c r="AG278" s="57"/>
      <c r="AH278" s="57"/>
      <c r="AI278" s="57"/>
      <c r="AJ278" s="1"/>
    </row>
    <row r="279" spans="2:36" ht="10.5" customHeight="1" x14ac:dyDescent="0.2">
      <c r="B279" s="56" t="s">
        <v>1066</v>
      </c>
      <c r="C279" s="57"/>
      <c r="D279" s="140">
        <v>6940174.6099999975</v>
      </c>
      <c r="E279" s="57"/>
      <c r="F279" s="57"/>
      <c r="G279" s="57"/>
      <c r="H279" s="57"/>
      <c r="I279" s="57"/>
      <c r="J279" s="57"/>
      <c r="K279" s="57"/>
      <c r="L279" s="57"/>
      <c r="M279" s="57"/>
      <c r="N279" s="57"/>
      <c r="O279" s="57"/>
      <c r="P279" s="119">
        <v>2.3792419454453104E-3</v>
      </c>
      <c r="Q279" s="57"/>
      <c r="R279" s="57"/>
      <c r="S279" s="57"/>
      <c r="T279" s="57"/>
      <c r="U279" s="57"/>
      <c r="V279" s="57"/>
      <c r="W279" s="58">
        <v>52</v>
      </c>
      <c r="X279" s="57"/>
      <c r="Y279" s="57"/>
      <c r="Z279" s="57"/>
      <c r="AA279" s="57"/>
      <c r="AB279" s="57"/>
      <c r="AC279" s="57"/>
      <c r="AD279" s="119">
        <v>1.2371820798934121E-3</v>
      </c>
      <c r="AE279" s="57"/>
      <c r="AF279" s="57"/>
      <c r="AG279" s="57"/>
      <c r="AH279" s="57"/>
      <c r="AI279" s="57"/>
      <c r="AJ279" s="1"/>
    </row>
    <row r="280" spans="2:36" ht="10.5" customHeight="1" x14ac:dyDescent="0.2">
      <c r="B280" s="56" t="s">
        <v>1067</v>
      </c>
      <c r="C280" s="57"/>
      <c r="D280" s="140">
        <v>1414178.2800000003</v>
      </c>
      <c r="E280" s="57"/>
      <c r="F280" s="57"/>
      <c r="G280" s="57"/>
      <c r="H280" s="57"/>
      <c r="I280" s="57"/>
      <c r="J280" s="57"/>
      <c r="K280" s="57"/>
      <c r="L280" s="57"/>
      <c r="M280" s="57"/>
      <c r="N280" s="57"/>
      <c r="O280" s="57"/>
      <c r="P280" s="119">
        <v>4.8481089759119252E-4</v>
      </c>
      <c r="Q280" s="57"/>
      <c r="R280" s="57"/>
      <c r="S280" s="57"/>
      <c r="T280" s="57"/>
      <c r="U280" s="57"/>
      <c r="V280" s="57"/>
      <c r="W280" s="58">
        <v>15</v>
      </c>
      <c r="X280" s="57"/>
      <c r="Y280" s="57"/>
      <c r="Z280" s="57"/>
      <c r="AA280" s="57"/>
      <c r="AB280" s="57"/>
      <c r="AC280" s="57"/>
      <c r="AD280" s="119">
        <v>3.5687944612309961E-4</v>
      </c>
      <c r="AE280" s="57"/>
      <c r="AF280" s="57"/>
      <c r="AG280" s="57"/>
      <c r="AH280" s="57"/>
      <c r="AI280" s="57"/>
      <c r="AJ280" s="1"/>
    </row>
    <row r="281" spans="2:36" ht="10.5" customHeight="1" x14ac:dyDescent="0.2">
      <c r="B281" s="56" t="s">
        <v>1068</v>
      </c>
      <c r="C281" s="57"/>
      <c r="D281" s="140">
        <v>639577.54</v>
      </c>
      <c r="E281" s="57"/>
      <c r="F281" s="57"/>
      <c r="G281" s="57"/>
      <c r="H281" s="57"/>
      <c r="I281" s="57"/>
      <c r="J281" s="57"/>
      <c r="K281" s="57"/>
      <c r="L281" s="57"/>
      <c r="M281" s="57"/>
      <c r="N281" s="57"/>
      <c r="O281" s="57"/>
      <c r="P281" s="119">
        <v>2.1926101230077357E-4</v>
      </c>
      <c r="Q281" s="57"/>
      <c r="R281" s="57"/>
      <c r="S281" s="57"/>
      <c r="T281" s="57"/>
      <c r="U281" s="57"/>
      <c r="V281" s="57"/>
      <c r="W281" s="58">
        <v>4</v>
      </c>
      <c r="X281" s="57"/>
      <c r="Y281" s="57"/>
      <c r="Z281" s="57"/>
      <c r="AA281" s="57"/>
      <c r="AB281" s="57"/>
      <c r="AC281" s="57"/>
      <c r="AD281" s="119">
        <v>9.5167852299493235E-5</v>
      </c>
      <c r="AE281" s="57"/>
      <c r="AF281" s="57"/>
      <c r="AG281" s="57"/>
      <c r="AH281" s="57"/>
      <c r="AI281" s="57"/>
      <c r="AJ281" s="1"/>
    </row>
    <row r="282" spans="2:36" ht="10.5" customHeight="1" x14ac:dyDescent="0.2">
      <c r="B282" s="56" t="s">
        <v>1070</v>
      </c>
      <c r="C282" s="57"/>
      <c r="D282" s="140">
        <v>224945.84999999998</v>
      </c>
      <c r="E282" s="57"/>
      <c r="F282" s="57"/>
      <c r="G282" s="57"/>
      <c r="H282" s="57"/>
      <c r="I282" s="57"/>
      <c r="J282" s="57"/>
      <c r="K282" s="57"/>
      <c r="L282" s="57"/>
      <c r="M282" s="57"/>
      <c r="N282" s="57"/>
      <c r="O282" s="57"/>
      <c r="P282" s="119">
        <v>7.7116302088809993E-5</v>
      </c>
      <c r="Q282" s="57"/>
      <c r="R282" s="57"/>
      <c r="S282" s="57"/>
      <c r="T282" s="57"/>
      <c r="U282" s="57"/>
      <c r="V282" s="57"/>
      <c r="W282" s="58">
        <v>4</v>
      </c>
      <c r="X282" s="57"/>
      <c r="Y282" s="57"/>
      <c r="Z282" s="57"/>
      <c r="AA282" s="57"/>
      <c r="AB282" s="57"/>
      <c r="AC282" s="57"/>
      <c r="AD282" s="119">
        <v>9.5167852299493235E-5</v>
      </c>
      <c r="AE282" s="57"/>
      <c r="AF282" s="57"/>
      <c r="AG282" s="57"/>
      <c r="AH282" s="57"/>
      <c r="AI282" s="57"/>
      <c r="AJ282" s="1"/>
    </row>
    <row r="283" spans="2:36" ht="9.75" customHeight="1" x14ac:dyDescent="0.2">
      <c r="B283" s="141"/>
      <c r="C283" s="142"/>
      <c r="D283" s="143">
        <v>2916968836.7699995</v>
      </c>
      <c r="E283" s="142"/>
      <c r="F283" s="142"/>
      <c r="G283" s="142"/>
      <c r="H283" s="142"/>
      <c r="I283" s="142"/>
      <c r="J283" s="142"/>
      <c r="K283" s="142"/>
      <c r="L283" s="142"/>
      <c r="M283" s="142"/>
      <c r="N283" s="142"/>
      <c r="O283" s="142"/>
      <c r="P283" s="144">
        <v>1.000000000000006</v>
      </c>
      <c r="Q283" s="142"/>
      <c r="R283" s="142"/>
      <c r="S283" s="142"/>
      <c r="T283" s="142"/>
      <c r="U283" s="142"/>
      <c r="V283" s="142"/>
      <c r="W283" s="145">
        <v>42031</v>
      </c>
      <c r="X283" s="142"/>
      <c r="Y283" s="142"/>
      <c r="Z283" s="142"/>
      <c r="AA283" s="142"/>
      <c r="AB283" s="142"/>
      <c r="AC283" s="142"/>
      <c r="AD283" s="144">
        <v>1</v>
      </c>
      <c r="AE283" s="142"/>
      <c r="AF283" s="142"/>
      <c r="AG283" s="142"/>
      <c r="AH283" s="142"/>
      <c r="AI283" s="142"/>
      <c r="AJ283" s="1"/>
    </row>
    <row r="284" spans="2:36" ht="9" customHeight="1"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ht="18.75" customHeight="1" x14ac:dyDescent="0.2">
      <c r="B285" s="69" t="s">
        <v>1048</v>
      </c>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c r="AG285" s="70"/>
      <c r="AH285" s="70"/>
      <c r="AI285" s="70"/>
      <c r="AJ285" s="71"/>
    </row>
    <row r="286" spans="2:36" ht="8.25" customHeight="1"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ht="12" customHeight="1" x14ac:dyDescent="0.2">
      <c r="B287" s="64" t="s">
        <v>1052</v>
      </c>
      <c r="C287" s="65"/>
      <c r="D287" s="64" t="s">
        <v>1049</v>
      </c>
      <c r="E287" s="65"/>
      <c r="F287" s="65"/>
      <c r="G287" s="65"/>
      <c r="H287" s="65"/>
      <c r="I287" s="65"/>
      <c r="J287" s="65"/>
      <c r="K287" s="65"/>
      <c r="L287" s="65"/>
      <c r="M287" s="65"/>
      <c r="N287" s="65"/>
      <c r="O287" s="65"/>
      <c r="P287" s="64" t="s">
        <v>1050</v>
      </c>
      <c r="Q287" s="65"/>
      <c r="R287" s="65"/>
      <c r="S287" s="65"/>
      <c r="T287" s="65"/>
      <c r="U287" s="65"/>
      <c r="V287" s="65"/>
      <c r="W287" s="64" t="s">
        <v>1051</v>
      </c>
      <c r="X287" s="65"/>
      <c r="Y287" s="65"/>
      <c r="Z287" s="65"/>
      <c r="AA287" s="65"/>
      <c r="AB287" s="65"/>
      <c r="AC287" s="65"/>
      <c r="AD287" s="65"/>
      <c r="AE287" s="64" t="s">
        <v>1050</v>
      </c>
      <c r="AF287" s="65"/>
      <c r="AG287" s="65"/>
      <c r="AH287" s="65"/>
      <c r="AI287" s="65"/>
      <c r="AJ287" s="1"/>
    </row>
    <row r="288" spans="2:36" ht="12" customHeight="1" x14ac:dyDescent="0.2">
      <c r="B288" s="56" t="s">
        <v>1124</v>
      </c>
      <c r="C288" s="57"/>
      <c r="D288" s="140">
        <v>2745161919.4600148</v>
      </c>
      <c r="E288" s="57"/>
      <c r="F288" s="57"/>
      <c r="G288" s="57"/>
      <c r="H288" s="57"/>
      <c r="I288" s="57"/>
      <c r="J288" s="57"/>
      <c r="K288" s="57"/>
      <c r="L288" s="57"/>
      <c r="M288" s="57"/>
      <c r="N288" s="57"/>
      <c r="O288" s="57"/>
      <c r="P288" s="119">
        <v>0.94110087322693403</v>
      </c>
      <c r="Q288" s="57"/>
      <c r="R288" s="57"/>
      <c r="S288" s="57"/>
      <c r="T288" s="57"/>
      <c r="U288" s="57"/>
      <c r="V288" s="57"/>
      <c r="W288" s="58">
        <v>39943</v>
      </c>
      <c r="X288" s="57"/>
      <c r="Y288" s="57"/>
      <c r="Z288" s="57"/>
      <c r="AA288" s="57"/>
      <c r="AB288" s="57"/>
      <c r="AC288" s="57"/>
      <c r="AD288" s="57"/>
      <c r="AE288" s="119">
        <v>0.95032238109966449</v>
      </c>
      <c r="AF288" s="57"/>
      <c r="AG288" s="57"/>
      <c r="AH288" s="57"/>
      <c r="AI288" s="57"/>
      <c r="AJ288" s="1"/>
    </row>
    <row r="289" spans="2:36" ht="12" customHeight="1" x14ac:dyDescent="0.2">
      <c r="B289" s="56" t="s">
        <v>1156</v>
      </c>
      <c r="C289" s="57"/>
      <c r="D289" s="140">
        <v>63829027.889999978</v>
      </c>
      <c r="E289" s="57"/>
      <c r="F289" s="57"/>
      <c r="G289" s="57"/>
      <c r="H289" s="57"/>
      <c r="I289" s="57"/>
      <c r="J289" s="57"/>
      <c r="K289" s="57"/>
      <c r="L289" s="57"/>
      <c r="M289" s="57"/>
      <c r="N289" s="57"/>
      <c r="O289" s="57"/>
      <c r="P289" s="119">
        <v>2.1881971135721292E-2</v>
      </c>
      <c r="Q289" s="57"/>
      <c r="R289" s="57"/>
      <c r="S289" s="57"/>
      <c r="T289" s="57"/>
      <c r="U289" s="57"/>
      <c r="V289" s="57"/>
      <c r="W289" s="58">
        <v>993</v>
      </c>
      <c r="X289" s="57"/>
      <c r="Y289" s="57"/>
      <c r="Z289" s="57"/>
      <c r="AA289" s="57"/>
      <c r="AB289" s="57"/>
      <c r="AC289" s="57"/>
      <c r="AD289" s="57"/>
      <c r="AE289" s="119">
        <v>2.3625419333349194E-2</v>
      </c>
      <c r="AF289" s="57"/>
      <c r="AG289" s="57"/>
      <c r="AH289" s="57"/>
      <c r="AI289" s="57"/>
      <c r="AJ289" s="1"/>
    </row>
    <row r="290" spans="2:36" ht="12" customHeight="1" x14ac:dyDescent="0.2">
      <c r="B290" s="56" t="s">
        <v>1054</v>
      </c>
      <c r="C290" s="57"/>
      <c r="D290" s="140">
        <v>49637443.540000044</v>
      </c>
      <c r="E290" s="57"/>
      <c r="F290" s="57"/>
      <c r="G290" s="57"/>
      <c r="H290" s="57"/>
      <c r="I290" s="57"/>
      <c r="J290" s="57"/>
      <c r="K290" s="57"/>
      <c r="L290" s="57"/>
      <c r="M290" s="57"/>
      <c r="N290" s="57"/>
      <c r="O290" s="57"/>
      <c r="P290" s="119">
        <v>1.7016789111454485E-2</v>
      </c>
      <c r="Q290" s="57"/>
      <c r="R290" s="57"/>
      <c r="S290" s="57"/>
      <c r="T290" s="57"/>
      <c r="U290" s="57"/>
      <c r="V290" s="57"/>
      <c r="W290" s="58">
        <v>504</v>
      </c>
      <c r="X290" s="57"/>
      <c r="Y290" s="57"/>
      <c r="Z290" s="57"/>
      <c r="AA290" s="57"/>
      <c r="AB290" s="57"/>
      <c r="AC290" s="57"/>
      <c r="AD290" s="57"/>
      <c r="AE290" s="119">
        <v>1.1991149389736147E-2</v>
      </c>
      <c r="AF290" s="57"/>
      <c r="AG290" s="57"/>
      <c r="AH290" s="57"/>
      <c r="AI290" s="57"/>
      <c r="AJ290" s="1"/>
    </row>
    <row r="291" spans="2:36" ht="12" customHeight="1" x14ac:dyDescent="0.2">
      <c r="B291" s="56" t="s">
        <v>1055</v>
      </c>
      <c r="C291" s="57"/>
      <c r="D291" s="140">
        <v>16681524.079999996</v>
      </c>
      <c r="E291" s="57"/>
      <c r="F291" s="57"/>
      <c r="G291" s="57"/>
      <c r="H291" s="57"/>
      <c r="I291" s="57"/>
      <c r="J291" s="57"/>
      <c r="K291" s="57"/>
      <c r="L291" s="57"/>
      <c r="M291" s="57"/>
      <c r="N291" s="57"/>
      <c r="O291" s="57"/>
      <c r="P291" s="119">
        <v>5.7187872114779241E-3</v>
      </c>
      <c r="Q291" s="57"/>
      <c r="R291" s="57"/>
      <c r="S291" s="57"/>
      <c r="T291" s="57"/>
      <c r="U291" s="57"/>
      <c r="V291" s="57"/>
      <c r="W291" s="58">
        <v>165</v>
      </c>
      <c r="X291" s="57"/>
      <c r="Y291" s="57"/>
      <c r="Z291" s="57"/>
      <c r="AA291" s="57"/>
      <c r="AB291" s="57"/>
      <c r="AC291" s="57"/>
      <c r="AD291" s="57"/>
      <c r="AE291" s="119">
        <v>3.9256739073540957E-3</v>
      </c>
      <c r="AF291" s="57"/>
      <c r="AG291" s="57"/>
      <c r="AH291" s="57"/>
      <c r="AI291" s="57"/>
      <c r="AJ291" s="1"/>
    </row>
    <row r="292" spans="2:36" ht="12" customHeight="1" x14ac:dyDescent="0.2">
      <c r="B292" s="56" t="s">
        <v>1056</v>
      </c>
      <c r="C292" s="57"/>
      <c r="D292" s="140">
        <v>5280677.4999999991</v>
      </c>
      <c r="E292" s="57"/>
      <c r="F292" s="57"/>
      <c r="G292" s="57"/>
      <c r="H292" s="57"/>
      <c r="I292" s="57"/>
      <c r="J292" s="57"/>
      <c r="K292" s="57"/>
      <c r="L292" s="57"/>
      <c r="M292" s="57"/>
      <c r="N292" s="57"/>
      <c r="O292" s="57"/>
      <c r="P292" s="119">
        <v>1.8103304476325293E-3</v>
      </c>
      <c r="Q292" s="57"/>
      <c r="R292" s="57"/>
      <c r="S292" s="57"/>
      <c r="T292" s="57"/>
      <c r="U292" s="57"/>
      <c r="V292" s="57"/>
      <c r="W292" s="58">
        <v>56</v>
      </c>
      <c r="X292" s="57"/>
      <c r="Y292" s="57"/>
      <c r="Z292" s="57"/>
      <c r="AA292" s="57"/>
      <c r="AB292" s="57"/>
      <c r="AC292" s="57"/>
      <c r="AD292" s="57"/>
      <c r="AE292" s="119">
        <v>1.3323499321929051E-3</v>
      </c>
      <c r="AF292" s="57"/>
      <c r="AG292" s="57"/>
      <c r="AH292" s="57"/>
      <c r="AI292" s="57"/>
      <c r="AJ292" s="1"/>
    </row>
    <row r="293" spans="2:36" ht="12" customHeight="1" x14ac:dyDescent="0.2">
      <c r="B293" s="56" t="s">
        <v>1057</v>
      </c>
      <c r="C293" s="57"/>
      <c r="D293" s="140">
        <v>5857569.1500000013</v>
      </c>
      <c r="E293" s="57"/>
      <c r="F293" s="57"/>
      <c r="G293" s="57"/>
      <c r="H293" s="57"/>
      <c r="I293" s="57"/>
      <c r="J293" s="57"/>
      <c r="K293" s="57"/>
      <c r="L293" s="57"/>
      <c r="M293" s="57"/>
      <c r="N293" s="57"/>
      <c r="O293" s="57"/>
      <c r="P293" s="119">
        <v>2.008101381187925E-3</v>
      </c>
      <c r="Q293" s="57"/>
      <c r="R293" s="57"/>
      <c r="S293" s="57"/>
      <c r="T293" s="57"/>
      <c r="U293" s="57"/>
      <c r="V293" s="57"/>
      <c r="W293" s="58">
        <v>66</v>
      </c>
      <c r="X293" s="57"/>
      <c r="Y293" s="57"/>
      <c r="Z293" s="57"/>
      <c r="AA293" s="57"/>
      <c r="AB293" s="57"/>
      <c r="AC293" s="57"/>
      <c r="AD293" s="57"/>
      <c r="AE293" s="119">
        <v>1.5702695629416384E-3</v>
      </c>
      <c r="AF293" s="57"/>
      <c r="AG293" s="57"/>
      <c r="AH293" s="57"/>
      <c r="AI293" s="57"/>
      <c r="AJ293" s="1"/>
    </row>
    <row r="294" spans="2:36" ht="12" customHeight="1" x14ac:dyDescent="0.2">
      <c r="B294" s="56" t="s">
        <v>1060</v>
      </c>
      <c r="C294" s="57"/>
      <c r="D294" s="140">
        <v>3589709.01</v>
      </c>
      <c r="E294" s="57"/>
      <c r="F294" s="57"/>
      <c r="G294" s="57"/>
      <c r="H294" s="57"/>
      <c r="I294" s="57"/>
      <c r="J294" s="57"/>
      <c r="K294" s="57"/>
      <c r="L294" s="57"/>
      <c r="M294" s="57"/>
      <c r="N294" s="57"/>
      <c r="O294" s="57"/>
      <c r="P294" s="119">
        <v>1.2306298801515194E-3</v>
      </c>
      <c r="Q294" s="57"/>
      <c r="R294" s="57"/>
      <c r="S294" s="57"/>
      <c r="T294" s="57"/>
      <c r="U294" s="57"/>
      <c r="V294" s="57"/>
      <c r="W294" s="58">
        <v>23</v>
      </c>
      <c r="X294" s="57"/>
      <c r="Y294" s="57"/>
      <c r="Z294" s="57"/>
      <c r="AA294" s="57"/>
      <c r="AB294" s="57"/>
      <c r="AC294" s="57"/>
      <c r="AD294" s="57"/>
      <c r="AE294" s="119">
        <v>5.4721515072208606E-4</v>
      </c>
      <c r="AF294" s="57"/>
      <c r="AG294" s="57"/>
      <c r="AH294" s="57"/>
      <c r="AI294" s="57"/>
      <c r="AJ294" s="1"/>
    </row>
    <row r="295" spans="2:36" ht="12" customHeight="1" x14ac:dyDescent="0.2">
      <c r="B295" s="56" t="s">
        <v>1059</v>
      </c>
      <c r="C295" s="57"/>
      <c r="D295" s="140">
        <v>26930966.140000008</v>
      </c>
      <c r="E295" s="57"/>
      <c r="F295" s="57"/>
      <c r="G295" s="57"/>
      <c r="H295" s="57"/>
      <c r="I295" s="57"/>
      <c r="J295" s="57"/>
      <c r="K295" s="57"/>
      <c r="L295" s="57"/>
      <c r="M295" s="57"/>
      <c r="N295" s="57"/>
      <c r="O295" s="57"/>
      <c r="P295" s="119">
        <v>9.2325176054403463E-3</v>
      </c>
      <c r="Q295" s="57"/>
      <c r="R295" s="57"/>
      <c r="S295" s="57"/>
      <c r="T295" s="57"/>
      <c r="U295" s="57"/>
      <c r="V295" s="57"/>
      <c r="W295" s="58">
        <v>281</v>
      </c>
      <c r="X295" s="57"/>
      <c r="Y295" s="57"/>
      <c r="Z295" s="57"/>
      <c r="AA295" s="57"/>
      <c r="AB295" s="57"/>
      <c r="AC295" s="57"/>
      <c r="AD295" s="57"/>
      <c r="AE295" s="119">
        <v>6.6855416240393997E-3</v>
      </c>
      <c r="AF295" s="57"/>
      <c r="AG295" s="57"/>
      <c r="AH295" s="57"/>
      <c r="AI295" s="57"/>
      <c r="AJ295" s="1"/>
    </row>
    <row r="296" spans="2:36" ht="9.75" customHeight="1" x14ac:dyDescent="0.2">
      <c r="B296" s="141"/>
      <c r="C296" s="142"/>
      <c r="D296" s="143">
        <v>2916968836.7700148</v>
      </c>
      <c r="E296" s="142"/>
      <c r="F296" s="142"/>
      <c r="G296" s="142"/>
      <c r="H296" s="142"/>
      <c r="I296" s="142"/>
      <c r="J296" s="142"/>
      <c r="K296" s="142"/>
      <c r="L296" s="142"/>
      <c r="M296" s="142"/>
      <c r="N296" s="142"/>
      <c r="O296" s="142"/>
      <c r="P296" s="144">
        <v>1.0000000000000007</v>
      </c>
      <c r="Q296" s="142"/>
      <c r="R296" s="142"/>
      <c r="S296" s="142"/>
      <c r="T296" s="142"/>
      <c r="U296" s="142"/>
      <c r="V296" s="142"/>
      <c r="W296" s="145">
        <v>42031</v>
      </c>
      <c r="X296" s="142"/>
      <c r="Y296" s="142"/>
      <c r="Z296" s="142"/>
      <c r="AA296" s="142"/>
      <c r="AB296" s="142"/>
      <c r="AC296" s="142"/>
      <c r="AD296" s="142"/>
      <c r="AE296" s="144">
        <v>1</v>
      </c>
      <c r="AF296" s="142"/>
      <c r="AG296" s="142"/>
      <c r="AH296" s="142"/>
      <c r="AI296" s="142"/>
    </row>
  </sheetData>
  <mergeCells count="1223">
    <mergeCell ref="B154:AJ154"/>
    <mergeCell ref="B164:AJ164"/>
    <mergeCell ref="B182:AJ182"/>
    <mergeCell ref="B190:AJ190"/>
    <mergeCell ref="B92:H92"/>
    <mergeCell ref="I92:T92"/>
    <mergeCell ref="U92:AA92"/>
    <mergeCell ref="AB92:AE92"/>
    <mergeCell ref="N3:AJ3"/>
    <mergeCell ref="B5:AJ5"/>
    <mergeCell ref="B7:J8"/>
    <mergeCell ref="B9:AJ9"/>
    <mergeCell ref="B26:AJ26"/>
    <mergeCell ref="B53:AJ53"/>
    <mergeCell ref="L7:T7"/>
    <mergeCell ref="B11:H11"/>
    <mergeCell ref="I11:T11"/>
    <mergeCell ref="U11:AA11"/>
    <mergeCell ref="B13:H13"/>
    <mergeCell ref="I13:T13"/>
    <mergeCell ref="U13:AA13"/>
    <mergeCell ref="AB13:AG13"/>
    <mergeCell ref="AH13:AI13"/>
    <mergeCell ref="B14:H14"/>
    <mergeCell ref="I14:T14"/>
    <mergeCell ref="U14:AA14"/>
    <mergeCell ref="AB14:AG14"/>
    <mergeCell ref="AH14:AI14"/>
    <mergeCell ref="AB11:AG11"/>
    <mergeCell ref="AH11:AI11"/>
    <mergeCell ref="B12:H12"/>
    <mergeCell ref="I12:T12"/>
    <mergeCell ref="U12:AA12"/>
    <mergeCell ref="AB12:AG12"/>
    <mergeCell ref="AH12:AI12"/>
    <mergeCell ref="B17:H17"/>
    <mergeCell ref="I17:T17"/>
    <mergeCell ref="U17:AA17"/>
    <mergeCell ref="AB17:AG17"/>
    <mergeCell ref="AH17:AI17"/>
    <mergeCell ref="B18:H18"/>
    <mergeCell ref="I18:T18"/>
    <mergeCell ref="U18:AA18"/>
    <mergeCell ref="AB18:AG18"/>
    <mergeCell ref="AH18:AI18"/>
    <mergeCell ref="B15:H15"/>
    <mergeCell ref="I15:T15"/>
    <mergeCell ref="U15:AA15"/>
    <mergeCell ref="AB15:AG15"/>
    <mergeCell ref="AH15:AI15"/>
    <mergeCell ref="B16:H16"/>
    <mergeCell ref="I16:T16"/>
    <mergeCell ref="U16:AA16"/>
    <mergeCell ref="AB16:AG16"/>
    <mergeCell ref="AH16:AI16"/>
    <mergeCell ref="B21:H21"/>
    <mergeCell ref="I21:T21"/>
    <mergeCell ref="U21:AA21"/>
    <mergeCell ref="AB21:AG21"/>
    <mergeCell ref="AH21:AI21"/>
    <mergeCell ref="B22:H22"/>
    <mergeCell ref="I22:T22"/>
    <mergeCell ref="U22:AA22"/>
    <mergeCell ref="AB22:AG22"/>
    <mergeCell ref="AH22:AI22"/>
    <mergeCell ref="B19:H19"/>
    <mergeCell ref="I19:T19"/>
    <mergeCell ref="U19:AA19"/>
    <mergeCell ref="AB19:AG19"/>
    <mergeCell ref="AH19:AI19"/>
    <mergeCell ref="B20:H20"/>
    <mergeCell ref="I20:T20"/>
    <mergeCell ref="U20:AA20"/>
    <mergeCell ref="AB20:AG20"/>
    <mergeCell ref="AH20:AI20"/>
    <mergeCell ref="B28:I28"/>
    <mergeCell ref="J28:T28"/>
    <mergeCell ref="U28:AA28"/>
    <mergeCell ref="AB28:AF28"/>
    <mergeCell ref="AG28:AI28"/>
    <mergeCell ref="B29:I29"/>
    <mergeCell ref="J29:T29"/>
    <mergeCell ref="U29:AA29"/>
    <mergeCell ref="AB29:AF29"/>
    <mergeCell ref="AG29:AI29"/>
    <mergeCell ref="B23:H23"/>
    <mergeCell ref="I23:T23"/>
    <mergeCell ref="U23:AA23"/>
    <mergeCell ref="AB23:AG23"/>
    <mergeCell ref="AH23:AI23"/>
    <mergeCell ref="B24:H24"/>
    <mergeCell ref="I24:T24"/>
    <mergeCell ref="U24:AA24"/>
    <mergeCell ref="AB24:AG24"/>
    <mergeCell ref="AH24:AI24"/>
    <mergeCell ref="B32:I32"/>
    <mergeCell ref="J32:T32"/>
    <mergeCell ref="U32:AA32"/>
    <mergeCell ref="AB32:AF32"/>
    <mergeCell ref="AG32:AI32"/>
    <mergeCell ref="B33:I33"/>
    <mergeCell ref="J33:T33"/>
    <mergeCell ref="U33:AA33"/>
    <mergeCell ref="AB33:AF33"/>
    <mergeCell ref="AG33:AI33"/>
    <mergeCell ref="B30:I30"/>
    <mergeCell ref="J30:T30"/>
    <mergeCell ref="U30:AA30"/>
    <mergeCell ref="AB30:AF30"/>
    <mergeCell ref="AG30:AI30"/>
    <mergeCell ref="B31:I31"/>
    <mergeCell ref="J31:T31"/>
    <mergeCell ref="U31:AA31"/>
    <mergeCell ref="AB31:AF31"/>
    <mergeCell ref="AG31:AI31"/>
    <mergeCell ref="B36:I36"/>
    <mergeCell ref="J36:T36"/>
    <mergeCell ref="U36:AA36"/>
    <mergeCell ref="AB36:AF36"/>
    <mergeCell ref="AG36:AI36"/>
    <mergeCell ref="B37:I37"/>
    <mergeCell ref="J37:T37"/>
    <mergeCell ref="U37:AA37"/>
    <mergeCell ref="AB37:AF37"/>
    <mergeCell ref="AG37:AI37"/>
    <mergeCell ref="B34:I34"/>
    <mergeCell ref="J34:T34"/>
    <mergeCell ref="U34:AA34"/>
    <mergeCell ref="AB34:AF34"/>
    <mergeCell ref="AG34:AI34"/>
    <mergeCell ref="B35:I35"/>
    <mergeCell ref="J35:T35"/>
    <mergeCell ref="U35:AA35"/>
    <mergeCell ref="AB35:AF35"/>
    <mergeCell ref="AG35:AI35"/>
    <mergeCell ref="B40:I40"/>
    <mergeCell ref="J40:T40"/>
    <mergeCell ref="U40:AA40"/>
    <mergeCell ref="AB40:AF40"/>
    <mergeCell ref="AG40:AI40"/>
    <mergeCell ref="B41:I41"/>
    <mergeCell ref="J41:T41"/>
    <mergeCell ref="U41:AA41"/>
    <mergeCell ref="AB41:AF41"/>
    <mergeCell ref="AG41:AI41"/>
    <mergeCell ref="B38:I38"/>
    <mergeCell ref="J38:T38"/>
    <mergeCell ref="U38:AA38"/>
    <mergeCell ref="AB38:AF38"/>
    <mergeCell ref="AG38:AI38"/>
    <mergeCell ref="B39:I39"/>
    <mergeCell ref="J39:T39"/>
    <mergeCell ref="U39:AA39"/>
    <mergeCell ref="AB39:AF39"/>
    <mergeCell ref="AG39:AI39"/>
    <mergeCell ref="B44:I44"/>
    <mergeCell ref="J44:T44"/>
    <mergeCell ref="U44:AA44"/>
    <mergeCell ref="AB44:AF44"/>
    <mergeCell ref="AG44:AI44"/>
    <mergeCell ref="B45:I45"/>
    <mergeCell ref="J45:T45"/>
    <mergeCell ref="U45:AA45"/>
    <mergeCell ref="AB45:AF45"/>
    <mergeCell ref="AG45:AI45"/>
    <mergeCell ref="B42:I42"/>
    <mergeCell ref="J42:T42"/>
    <mergeCell ref="U42:AA42"/>
    <mergeCell ref="AB42:AF42"/>
    <mergeCell ref="AG42:AI42"/>
    <mergeCell ref="B43:I43"/>
    <mergeCell ref="J43:T43"/>
    <mergeCell ref="U43:AA43"/>
    <mergeCell ref="AB43:AF43"/>
    <mergeCell ref="AG43:AI43"/>
    <mergeCell ref="B48:I48"/>
    <mergeCell ref="J48:T48"/>
    <mergeCell ref="U48:AA48"/>
    <mergeCell ref="AB48:AF48"/>
    <mergeCell ref="AG48:AI48"/>
    <mergeCell ref="B49:I49"/>
    <mergeCell ref="J49:T49"/>
    <mergeCell ref="U49:AA49"/>
    <mergeCell ref="AB49:AF49"/>
    <mergeCell ref="AG49:AI49"/>
    <mergeCell ref="B46:I46"/>
    <mergeCell ref="J46:T46"/>
    <mergeCell ref="U46:AA46"/>
    <mergeCell ref="AB46:AF46"/>
    <mergeCell ref="AG46:AI46"/>
    <mergeCell ref="B47:I47"/>
    <mergeCell ref="J47:T47"/>
    <mergeCell ref="U47:AA47"/>
    <mergeCell ref="AB47:AF47"/>
    <mergeCell ref="AG47:AI47"/>
    <mergeCell ref="B55:I55"/>
    <mergeCell ref="J55:T55"/>
    <mergeCell ref="U55:AA55"/>
    <mergeCell ref="AB55:AE55"/>
    <mergeCell ref="AF55:AJ55"/>
    <mergeCell ref="B56:I56"/>
    <mergeCell ref="J56:T56"/>
    <mergeCell ref="U56:AA56"/>
    <mergeCell ref="AB56:AE56"/>
    <mergeCell ref="AF56:AJ56"/>
    <mergeCell ref="B50:I50"/>
    <mergeCell ref="J50:T50"/>
    <mergeCell ref="U50:AA50"/>
    <mergeCell ref="AB50:AF50"/>
    <mergeCell ref="AG50:AI50"/>
    <mergeCell ref="B51:I51"/>
    <mergeCell ref="J51:T51"/>
    <mergeCell ref="U51:AA51"/>
    <mergeCell ref="AB51:AF51"/>
    <mergeCell ref="AG51:AI51"/>
    <mergeCell ref="B59:I59"/>
    <mergeCell ref="J59:T59"/>
    <mergeCell ref="U59:AA59"/>
    <mergeCell ref="AB59:AE59"/>
    <mergeCell ref="AF59:AJ59"/>
    <mergeCell ref="B60:I60"/>
    <mergeCell ref="J60:T60"/>
    <mergeCell ref="U60:AA60"/>
    <mergeCell ref="AB60:AE60"/>
    <mergeCell ref="AF60:AJ60"/>
    <mergeCell ref="B57:I57"/>
    <mergeCell ref="J57:T57"/>
    <mergeCell ref="U57:AA57"/>
    <mergeCell ref="AB57:AE57"/>
    <mergeCell ref="AF57:AJ57"/>
    <mergeCell ref="B58:I58"/>
    <mergeCell ref="J58:T58"/>
    <mergeCell ref="U58:AA58"/>
    <mergeCell ref="AB58:AE58"/>
    <mergeCell ref="AF58:AJ58"/>
    <mergeCell ref="B63:I63"/>
    <mergeCell ref="J63:T63"/>
    <mergeCell ref="U63:AA63"/>
    <mergeCell ref="AB63:AE63"/>
    <mergeCell ref="AF63:AJ63"/>
    <mergeCell ref="B64:I64"/>
    <mergeCell ref="J64:T64"/>
    <mergeCell ref="U64:AA64"/>
    <mergeCell ref="AB64:AE64"/>
    <mergeCell ref="AF64:AJ64"/>
    <mergeCell ref="B61:I61"/>
    <mergeCell ref="J61:T61"/>
    <mergeCell ref="U61:AA61"/>
    <mergeCell ref="AB61:AE61"/>
    <mergeCell ref="AF61:AJ61"/>
    <mergeCell ref="B62:I62"/>
    <mergeCell ref="J62:T62"/>
    <mergeCell ref="U62:AA62"/>
    <mergeCell ref="AB62:AE62"/>
    <mergeCell ref="AF62:AJ62"/>
    <mergeCell ref="B67:I67"/>
    <mergeCell ref="J67:T67"/>
    <mergeCell ref="U67:AA67"/>
    <mergeCell ref="AB67:AE67"/>
    <mergeCell ref="AF67:AJ67"/>
    <mergeCell ref="B68:I68"/>
    <mergeCell ref="J68:T68"/>
    <mergeCell ref="U68:AA68"/>
    <mergeCell ref="AB68:AE68"/>
    <mergeCell ref="AF68:AJ68"/>
    <mergeCell ref="B65:I65"/>
    <mergeCell ref="J65:T65"/>
    <mergeCell ref="U65:AA65"/>
    <mergeCell ref="AB65:AE65"/>
    <mergeCell ref="AF65:AJ65"/>
    <mergeCell ref="B66:I66"/>
    <mergeCell ref="J66:T66"/>
    <mergeCell ref="U66:AA66"/>
    <mergeCell ref="AB66:AE66"/>
    <mergeCell ref="AF66:AJ66"/>
    <mergeCell ref="B71:I71"/>
    <mergeCell ref="J71:T71"/>
    <mergeCell ref="U71:AA71"/>
    <mergeCell ref="AB71:AE71"/>
    <mergeCell ref="AF71:AJ71"/>
    <mergeCell ref="B72:I72"/>
    <mergeCell ref="J72:T72"/>
    <mergeCell ref="U72:AA72"/>
    <mergeCell ref="AB72:AE72"/>
    <mergeCell ref="AF72:AJ72"/>
    <mergeCell ref="B69:I69"/>
    <mergeCell ref="J69:T69"/>
    <mergeCell ref="U69:AA69"/>
    <mergeCell ref="AB69:AE69"/>
    <mergeCell ref="AF69:AJ69"/>
    <mergeCell ref="B70:I70"/>
    <mergeCell ref="J70:T70"/>
    <mergeCell ref="U70:AA70"/>
    <mergeCell ref="AB70:AE70"/>
    <mergeCell ref="AF70:AJ70"/>
    <mergeCell ref="B75:I75"/>
    <mergeCell ref="J75:T75"/>
    <mergeCell ref="U75:AA75"/>
    <mergeCell ref="AB75:AE75"/>
    <mergeCell ref="AF75:AJ75"/>
    <mergeCell ref="B76:I76"/>
    <mergeCell ref="J76:T76"/>
    <mergeCell ref="U76:AA76"/>
    <mergeCell ref="AB76:AE76"/>
    <mergeCell ref="AF76:AJ76"/>
    <mergeCell ref="B73:I73"/>
    <mergeCell ref="J73:T73"/>
    <mergeCell ref="U73:AA73"/>
    <mergeCell ref="AB73:AE73"/>
    <mergeCell ref="AF73:AJ73"/>
    <mergeCell ref="B74:I74"/>
    <mergeCell ref="J74:T74"/>
    <mergeCell ref="U74:AA74"/>
    <mergeCell ref="AB74:AE74"/>
    <mergeCell ref="AF74:AJ74"/>
    <mergeCell ref="B79:I79"/>
    <mergeCell ref="J79:T79"/>
    <mergeCell ref="U79:AA79"/>
    <mergeCell ref="AB79:AE79"/>
    <mergeCell ref="AF79:AJ79"/>
    <mergeCell ref="B80:I80"/>
    <mergeCell ref="J80:T80"/>
    <mergeCell ref="U80:AA80"/>
    <mergeCell ref="AB80:AE80"/>
    <mergeCell ref="AF80:AJ80"/>
    <mergeCell ref="B77:I77"/>
    <mergeCell ref="J77:T77"/>
    <mergeCell ref="U77:AA77"/>
    <mergeCell ref="AB77:AE77"/>
    <mergeCell ref="AF77:AJ77"/>
    <mergeCell ref="B78:I78"/>
    <mergeCell ref="J78:T78"/>
    <mergeCell ref="U78:AA78"/>
    <mergeCell ref="AB78:AE78"/>
    <mergeCell ref="AF78:AJ78"/>
    <mergeCell ref="B83:I83"/>
    <mergeCell ref="J83:T83"/>
    <mergeCell ref="U83:AA83"/>
    <mergeCell ref="AB83:AE83"/>
    <mergeCell ref="AF83:AJ83"/>
    <mergeCell ref="B84:I84"/>
    <mergeCell ref="J84:T84"/>
    <mergeCell ref="U84:AA84"/>
    <mergeCell ref="AB84:AE84"/>
    <mergeCell ref="AF84:AJ84"/>
    <mergeCell ref="B81:I81"/>
    <mergeCell ref="J81:T81"/>
    <mergeCell ref="U81:AA81"/>
    <mergeCell ref="AB81:AE81"/>
    <mergeCell ref="AF81:AJ81"/>
    <mergeCell ref="B82:I82"/>
    <mergeCell ref="J82:T82"/>
    <mergeCell ref="U82:AA82"/>
    <mergeCell ref="AB82:AE82"/>
    <mergeCell ref="AF82:AJ82"/>
    <mergeCell ref="AF92:AJ92"/>
    <mergeCell ref="B93:H93"/>
    <mergeCell ref="I93:T93"/>
    <mergeCell ref="U93:AA93"/>
    <mergeCell ref="AB93:AE93"/>
    <mergeCell ref="AF93:AJ93"/>
    <mergeCell ref="B87:I87"/>
    <mergeCell ref="J87:T87"/>
    <mergeCell ref="U87:AA87"/>
    <mergeCell ref="AB87:AE87"/>
    <mergeCell ref="AF87:AJ87"/>
    <mergeCell ref="B91:H91"/>
    <mergeCell ref="I91:T91"/>
    <mergeCell ref="U91:AA91"/>
    <mergeCell ref="AB91:AE91"/>
    <mergeCell ref="AF91:AJ91"/>
    <mergeCell ref="B85:I85"/>
    <mergeCell ref="J85:T85"/>
    <mergeCell ref="U85:AA85"/>
    <mergeCell ref="AB85:AE85"/>
    <mergeCell ref="AF85:AJ85"/>
    <mergeCell ref="B86:I86"/>
    <mergeCell ref="J86:T86"/>
    <mergeCell ref="U86:AA86"/>
    <mergeCell ref="AB86:AE86"/>
    <mergeCell ref="AF86:AJ86"/>
    <mergeCell ref="B89:AJ89"/>
    <mergeCell ref="B96:H96"/>
    <mergeCell ref="I96:T96"/>
    <mergeCell ref="U96:AA96"/>
    <mergeCell ref="AB96:AE96"/>
    <mergeCell ref="AF96:AJ96"/>
    <mergeCell ref="B97:H97"/>
    <mergeCell ref="I97:T97"/>
    <mergeCell ref="U97:AA97"/>
    <mergeCell ref="AB97:AE97"/>
    <mergeCell ref="AF97:AJ97"/>
    <mergeCell ref="B94:H94"/>
    <mergeCell ref="I94:T94"/>
    <mergeCell ref="U94:AA94"/>
    <mergeCell ref="AB94:AE94"/>
    <mergeCell ref="AF94:AJ94"/>
    <mergeCell ref="B95:H95"/>
    <mergeCell ref="I95:T95"/>
    <mergeCell ref="U95:AA95"/>
    <mergeCell ref="AB95:AE95"/>
    <mergeCell ref="AF95:AJ95"/>
    <mergeCell ref="B100:H100"/>
    <mergeCell ref="I100:T100"/>
    <mergeCell ref="U100:AA100"/>
    <mergeCell ref="AB100:AE100"/>
    <mergeCell ref="AF100:AJ100"/>
    <mergeCell ref="B101:H101"/>
    <mergeCell ref="I101:T101"/>
    <mergeCell ref="U101:AA101"/>
    <mergeCell ref="AB101:AE101"/>
    <mergeCell ref="AF101:AJ101"/>
    <mergeCell ref="B98:H98"/>
    <mergeCell ref="I98:T98"/>
    <mergeCell ref="U98:AA98"/>
    <mergeCell ref="AB98:AE98"/>
    <mergeCell ref="AF98:AJ98"/>
    <mergeCell ref="B99:H99"/>
    <mergeCell ref="I99:T99"/>
    <mergeCell ref="U99:AA99"/>
    <mergeCell ref="AB99:AE99"/>
    <mergeCell ref="AF99:AJ99"/>
    <mergeCell ref="B104:H104"/>
    <mergeCell ref="I104:T104"/>
    <mergeCell ref="U104:AA104"/>
    <mergeCell ref="AB104:AE104"/>
    <mergeCell ref="AF104:AJ104"/>
    <mergeCell ref="B105:H105"/>
    <mergeCell ref="I105:T105"/>
    <mergeCell ref="U105:AA105"/>
    <mergeCell ref="AB105:AE105"/>
    <mergeCell ref="AF105:AJ105"/>
    <mergeCell ref="B102:H102"/>
    <mergeCell ref="I102:T102"/>
    <mergeCell ref="U102:AA102"/>
    <mergeCell ref="AB102:AE102"/>
    <mergeCell ref="AF102:AJ102"/>
    <mergeCell ref="B103:H103"/>
    <mergeCell ref="I103:T103"/>
    <mergeCell ref="U103:AA103"/>
    <mergeCell ref="AB103:AE103"/>
    <mergeCell ref="AF103:AJ103"/>
    <mergeCell ref="B108:H108"/>
    <mergeCell ref="I108:T108"/>
    <mergeCell ref="U108:AA108"/>
    <mergeCell ref="AB108:AE108"/>
    <mergeCell ref="AF108:AJ108"/>
    <mergeCell ref="B109:H109"/>
    <mergeCell ref="I109:T109"/>
    <mergeCell ref="U109:AA109"/>
    <mergeCell ref="AB109:AE109"/>
    <mergeCell ref="AF109:AJ109"/>
    <mergeCell ref="B106:H106"/>
    <mergeCell ref="I106:T106"/>
    <mergeCell ref="U106:AA106"/>
    <mergeCell ref="AB106:AE106"/>
    <mergeCell ref="AF106:AJ106"/>
    <mergeCell ref="B107:H107"/>
    <mergeCell ref="I107:T107"/>
    <mergeCell ref="U107:AA107"/>
    <mergeCell ref="AB107:AE107"/>
    <mergeCell ref="AF107:AJ107"/>
    <mergeCell ref="B112:H112"/>
    <mergeCell ref="I112:T112"/>
    <mergeCell ref="U112:AA112"/>
    <mergeCell ref="AB112:AE112"/>
    <mergeCell ref="AF112:AJ112"/>
    <mergeCell ref="B113:H113"/>
    <mergeCell ref="I113:T113"/>
    <mergeCell ref="U113:AA113"/>
    <mergeCell ref="AB113:AE113"/>
    <mergeCell ref="AF113:AJ113"/>
    <mergeCell ref="B110:H110"/>
    <mergeCell ref="I110:T110"/>
    <mergeCell ref="U110:AA110"/>
    <mergeCell ref="AB110:AE110"/>
    <mergeCell ref="AF110:AJ110"/>
    <mergeCell ref="B111:H111"/>
    <mergeCell ref="I111:T111"/>
    <mergeCell ref="U111:AA111"/>
    <mergeCell ref="AB111:AE111"/>
    <mergeCell ref="AF111:AJ111"/>
    <mergeCell ref="B116:H116"/>
    <mergeCell ref="I116:T116"/>
    <mergeCell ref="U116:AA116"/>
    <mergeCell ref="AB116:AE116"/>
    <mergeCell ref="AF116:AJ116"/>
    <mergeCell ref="B117:H117"/>
    <mergeCell ref="I117:T117"/>
    <mergeCell ref="U117:AA117"/>
    <mergeCell ref="AB117:AE117"/>
    <mergeCell ref="AF117:AJ117"/>
    <mergeCell ref="B114:H114"/>
    <mergeCell ref="I114:T114"/>
    <mergeCell ref="U114:AA114"/>
    <mergeCell ref="AB114:AE114"/>
    <mergeCell ref="AF114:AJ114"/>
    <mergeCell ref="B115:H115"/>
    <mergeCell ref="I115:T115"/>
    <mergeCell ref="U115:AA115"/>
    <mergeCell ref="AB115:AE115"/>
    <mergeCell ref="AF115:AJ115"/>
    <mergeCell ref="B120:H120"/>
    <mergeCell ref="I120:T120"/>
    <mergeCell ref="U120:AA120"/>
    <mergeCell ref="AB120:AE120"/>
    <mergeCell ref="AF120:AJ120"/>
    <mergeCell ref="B121:H121"/>
    <mergeCell ref="I121:T121"/>
    <mergeCell ref="U121:AA121"/>
    <mergeCell ref="AB121:AE121"/>
    <mergeCell ref="AF121:AJ121"/>
    <mergeCell ref="B118:H118"/>
    <mergeCell ref="I118:T118"/>
    <mergeCell ref="U118:AA118"/>
    <mergeCell ref="AB118:AE118"/>
    <mergeCell ref="AF118:AJ118"/>
    <mergeCell ref="B119:H119"/>
    <mergeCell ref="I119:T119"/>
    <mergeCell ref="U119:AA119"/>
    <mergeCell ref="AB119:AE119"/>
    <mergeCell ref="AF119:AJ119"/>
    <mergeCell ref="B124:H124"/>
    <mergeCell ref="I124:T124"/>
    <mergeCell ref="U124:AA124"/>
    <mergeCell ref="AB124:AE124"/>
    <mergeCell ref="AF124:AJ124"/>
    <mergeCell ref="B128:H128"/>
    <mergeCell ref="I128:R128"/>
    <mergeCell ref="S128:Z128"/>
    <mergeCell ref="AA128:AD128"/>
    <mergeCell ref="AE128:AI128"/>
    <mergeCell ref="B122:H122"/>
    <mergeCell ref="I122:T122"/>
    <mergeCell ref="U122:AA122"/>
    <mergeCell ref="AB122:AE122"/>
    <mergeCell ref="AF122:AJ122"/>
    <mergeCell ref="B123:H123"/>
    <mergeCell ref="I123:T123"/>
    <mergeCell ref="U123:AA123"/>
    <mergeCell ref="AB123:AE123"/>
    <mergeCell ref="AF123:AJ123"/>
    <mergeCell ref="B126:AJ126"/>
    <mergeCell ref="B131:H131"/>
    <mergeCell ref="I131:R131"/>
    <mergeCell ref="S131:Z131"/>
    <mergeCell ref="AA131:AD131"/>
    <mergeCell ref="AE131:AI131"/>
    <mergeCell ref="B132:H132"/>
    <mergeCell ref="I132:R132"/>
    <mergeCell ref="S132:Z132"/>
    <mergeCell ref="AA132:AD132"/>
    <mergeCell ref="AE132:AI132"/>
    <mergeCell ref="B129:H129"/>
    <mergeCell ref="I129:R129"/>
    <mergeCell ref="S129:Z129"/>
    <mergeCell ref="AA129:AD129"/>
    <mergeCell ref="AE129:AI129"/>
    <mergeCell ref="B130:H130"/>
    <mergeCell ref="I130:R130"/>
    <mergeCell ref="S130:Z130"/>
    <mergeCell ref="AA130:AD130"/>
    <mergeCell ref="AE130:AI130"/>
    <mergeCell ref="B135:H135"/>
    <mergeCell ref="I135:R135"/>
    <mergeCell ref="S135:Z135"/>
    <mergeCell ref="AA135:AD135"/>
    <mergeCell ref="AE135:AI135"/>
    <mergeCell ref="B136:H136"/>
    <mergeCell ref="I136:R136"/>
    <mergeCell ref="S136:Z136"/>
    <mergeCell ref="AA136:AD136"/>
    <mergeCell ref="AE136:AI136"/>
    <mergeCell ref="B133:H133"/>
    <mergeCell ref="I133:R133"/>
    <mergeCell ref="S133:Z133"/>
    <mergeCell ref="AA133:AD133"/>
    <mergeCell ref="AE133:AI133"/>
    <mergeCell ref="B134:H134"/>
    <mergeCell ref="I134:R134"/>
    <mergeCell ref="S134:Z134"/>
    <mergeCell ref="AA134:AD134"/>
    <mergeCell ref="AE134:AI134"/>
    <mergeCell ref="B139:H139"/>
    <mergeCell ref="I139:R139"/>
    <mergeCell ref="S139:Z139"/>
    <mergeCell ref="AA139:AD139"/>
    <mergeCell ref="AE139:AI139"/>
    <mergeCell ref="B140:H140"/>
    <mergeCell ref="I140:R140"/>
    <mergeCell ref="S140:Z140"/>
    <mergeCell ref="AA140:AD140"/>
    <mergeCell ref="AE140:AI140"/>
    <mergeCell ref="B137:H137"/>
    <mergeCell ref="I137:R137"/>
    <mergeCell ref="S137:Z137"/>
    <mergeCell ref="AA137:AD137"/>
    <mergeCell ref="AE137:AI137"/>
    <mergeCell ref="B138:H138"/>
    <mergeCell ref="I138:R138"/>
    <mergeCell ref="S138:Z138"/>
    <mergeCell ref="AA138:AD138"/>
    <mergeCell ref="AE138:AI138"/>
    <mergeCell ref="B143:H143"/>
    <mergeCell ref="I143:R143"/>
    <mergeCell ref="S143:Z143"/>
    <mergeCell ref="AA143:AD143"/>
    <mergeCell ref="AE143:AI143"/>
    <mergeCell ref="B144:H144"/>
    <mergeCell ref="I144:R144"/>
    <mergeCell ref="S144:Z144"/>
    <mergeCell ref="AA144:AD144"/>
    <mergeCell ref="AE144:AI144"/>
    <mergeCell ref="B141:H141"/>
    <mergeCell ref="I141:R141"/>
    <mergeCell ref="S141:Z141"/>
    <mergeCell ref="AA141:AD141"/>
    <mergeCell ref="AE141:AI141"/>
    <mergeCell ref="B142:H142"/>
    <mergeCell ref="I142:R142"/>
    <mergeCell ref="S142:Z142"/>
    <mergeCell ref="AA142:AD142"/>
    <mergeCell ref="AE142:AI142"/>
    <mergeCell ref="B147:H147"/>
    <mergeCell ref="I147:R147"/>
    <mergeCell ref="S147:Z147"/>
    <mergeCell ref="AA147:AD147"/>
    <mergeCell ref="AE147:AI147"/>
    <mergeCell ref="B148:H148"/>
    <mergeCell ref="I148:R148"/>
    <mergeCell ref="S148:Z148"/>
    <mergeCell ref="AA148:AD148"/>
    <mergeCell ref="AE148:AI148"/>
    <mergeCell ref="B145:H145"/>
    <mergeCell ref="I145:R145"/>
    <mergeCell ref="S145:Z145"/>
    <mergeCell ref="AA145:AD145"/>
    <mergeCell ref="AE145:AI145"/>
    <mergeCell ref="B146:H146"/>
    <mergeCell ref="I146:R146"/>
    <mergeCell ref="S146:Z146"/>
    <mergeCell ref="AA146:AD146"/>
    <mergeCell ref="AE146:AI146"/>
    <mergeCell ref="B151:H151"/>
    <mergeCell ref="I151:R151"/>
    <mergeCell ref="S151:Z151"/>
    <mergeCell ref="AA151:AD151"/>
    <mergeCell ref="AE151:AI151"/>
    <mergeCell ref="B152:H152"/>
    <mergeCell ref="I152:R152"/>
    <mergeCell ref="S152:Z152"/>
    <mergeCell ref="AA152:AD152"/>
    <mergeCell ref="AE152:AI152"/>
    <mergeCell ref="B149:H149"/>
    <mergeCell ref="I149:R149"/>
    <mergeCell ref="S149:Z149"/>
    <mergeCell ref="AA149:AD149"/>
    <mergeCell ref="AE149:AI149"/>
    <mergeCell ref="B150:H150"/>
    <mergeCell ref="I150:R150"/>
    <mergeCell ref="S150:Z150"/>
    <mergeCell ref="AA150:AD150"/>
    <mergeCell ref="AE150:AI150"/>
    <mergeCell ref="B158:G158"/>
    <mergeCell ref="H158:S158"/>
    <mergeCell ref="T158:Z158"/>
    <mergeCell ref="AA158:AE158"/>
    <mergeCell ref="AF158:AI158"/>
    <mergeCell ref="B159:G159"/>
    <mergeCell ref="H159:S159"/>
    <mergeCell ref="T159:Z159"/>
    <mergeCell ref="AA159:AE159"/>
    <mergeCell ref="AF159:AI159"/>
    <mergeCell ref="B156:G156"/>
    <mergeCell ref="H156:S156"/>
    <mergeCell ref="T156:Z156"/>
    <mergeCell ref="AA156:AE156"/>
    <mergeCell ref="AF156:AI156"/>
    <mergeCell ref="B157:G157"/>
    <mergeCell ref="H157:S157"/>
    <mergeCell ref="T157:Z157"/>
    <mergeCell ref="AA157:AE157"/>
    <mergeCell ref="AF157:AI157"/>
    <mergeCell ref="B162:G162"/>
    <mergeCell ref="H162:S162"/>
    <mergeCell ref="T162:Z162"/>
    <mergeCell ref="AA162:AE162"/>
    <mergeCell ref="AF162:AI162"/>
    <mergeCell ref="B166:F166"/>
    <mergeCell ref="G166:R166"/>
    <mergeCell ref="S166:Y166"/>
    <mergeCell ref="Z166:AE166"/>
    <mergeCell ref="AF166:AI166"/>
    <mergeCell ref="B160:G160"/>
    <mergeCell ref="H160:S160"/>
    <mergeCell ref="T160:Z160"/>
    <mergeCell ref="AA160:AE160"/>
    <mergeCell ref="AF160:AI160"/>
    <mergeCell ref="B161:G161"/>
    <mergeCell ref="H161:S161"/>
    <mergeCell ref="T161:Z161"/>
    <mergeCell ref="AA161:AE161"/>
    <mergeCell ref="AF161:AI161"/>
    <mergeCell ref="B169:F169"/>
    <mergeCell ref="G169:R169"/>
    <mergeCell ref="S169:Y169"/>
    <mergeCell ref="Z169:AE169"/>
    <mergeCell ref="AF169:AI169"/>
    <mergeCell ref="B170:F170"/>
    <mergeCell ref="G170:R170"/>
    <mergeCell ref="S170:Y170"/>
    <mergeCell ref="Z170:AE170"/>
    <mergeCell ref="AF170:AI170"/>
    <mergeCell ref="B167:F167"/>
    <mergeCell ref="G167:R167"/>
    <mergeCell ref="S167:Y167"/>
    <mergeCell ref="Z167:AE167"/>
    <mergeCell ref="AF167:AI167"/>
    <mergeCell ref="B168:F168"/>
    <mergeCell ref="G168:R168"/>
    <mergeCell ref="S168:Y168"/>
    <mergeCell ref="Z168:AE168"/>
    <mergeCell ref="AF168:AI168"/>
    <mergeCell ref="B173:F173"/>
    <mergeCell ref="G173:R173"/>
    <mergeCell ref="S173:Y173"/>
    <mergeCell ref="Z173:AE173"/>
    <mergeCell ref="AF173:AI173"/>
    <mergeCell ref="B174:F174"/>
    <mergeCell ref="G174:R174"/>
    <mergeCell ref="S174:Y174"/>
    <mergeCell ref="Z174:AE174"/>
    <mergeCell ref="AF174:AI174"/>
    <mergeCell ref="B171:F171"/>
    <mergeCell ref="G171:R171"/>
    <mergeCell ref="S171:Y171"/>
    <mergeCell ref="Z171:AE171"/>
    <mergeCell ref="AF171:AI171"/>
    <mergeCell ref="B172:F172"/>
    <mergeCell ref="G172:R172"/>
    <mergeCell ref="S172:Y172"/>
    <mergeCell ref="Z172:AE172"/>
    <mergeCell ref="AF172:AI172"/>
    <mergeCell ref="B177:F177"/>
    <mergeCell ref="G177:R177"/>
    <mergeCell ref="S177:Y177"/>
    <mergeCell ref="Z177:AE177"/>
    <mergeCell ref="AF177:AI177"/>
    <mergeCell ref="B178:F178"/>
    <mergeCell ref="G178:R178"/>
    <mergeCell ref="S178:Y178"/>
    <mergeCell ref="Z178:AE178"/>
    <mergeCell ref="AF178:AI178"/>
    <mergeCell ref="B175:F175"/>
    <mergeCell ref="G175:R175"/>
    <mergeCell ref="S175:Y175"/>
    <mergeCell ref="Z175:AE175"/>
    <mergeCell ref="AF175:AI175"/>
    <mergeCell ref="B176:F176"/>
    <mergeCell ref="G176:R176"/>
    <mergeCell ref="S176:Y176"/>
    <mergeCell ref="Z176:AE176"/>
    <mergeCell ref="AF176:AI176"/>
    <mergeCell ref="B184:E184"/>
    <mergeCell ref="F184:Q184"/>
    <mergeCell ref="R184:X184"/>
    <mergeCell ref="Y184:AE184"/>
    <mergeCell ref="AF184:AI184"/>
    <mergeCell ref="B185:E185"/>
    <mergeCell ref="F185:Q185"/>
    <mergeCell ref="R185:X185"/>
    <mergeCell ref="Y185:AE185"/>
    <mergeCell ref="AF185:AI185"/>
    <mergeCell ref="B179:F179"/>
    <mergeCell ref="G179:R179"/>
    <mergeCell ref="S179:Y179"/>
    <mergeCell ref="Z179:AE179"/>
    <mergeCell ref="AF179:AI179"/>
    <mergeCell ref="B180:F180"/>
    <mergeCell ref="G180:R180"/>
    <mergeCell ref="S180:Y180"/>
    <mergeCell ref="Z180:AE180"/>
    <mergeCell ref="AF180:AI180"/>
    <mergeCell ref="B188:E188"/>
    <mergeCell ref="F188:Q188"/>
    <mergeCell ref="R188:X188"/>
    <mergeCell ref="Y188:AE188"/>
    <mergeCell ref="AF188:AI188"/>
    <mergeCell ref="B192:E192"/>
    <mergeCell ref="F192:Q192"/>
    <mergeCell ref="R192:X192"/>
    <mergeCell ref="Y192:AE192"/>
    <mergeCell ref="AF192:AJ192"/>
    <mergeCell ref="B186:E186"/>
    <mergeCell ref="F186:Q186"/>
    <mergeCell ref="R186:X186"/>
    <mergeCell ref="Y186:AE186"/>
    <mergeCell ref="AF186:AI186"/>
    <mergeCell ref="B187:E187"/>
    <mergeCell ref="F187:Q187"/>
    <mergeCell ref="R187:X187"/>
    <mergeCell ref="Y187:AE187"/>
    <mergeCell ref="AF187:AI187"/>
    <mergeCell ref="B195:E195"/>
    <mergeCell ref="F195:Q195"/>
    <mergeCell ref="R195:X195"/>
    <mergeCell ref="Y195:AE195"/>
    <mergeCell ref="AF195:AJ195"/>
    <mergeCell ref="B196:E196"/>
    <mergeCell ref="F196:Q196"/>
    <mergeCell ref="R196:X196"/>
    <mergeCell ref="Y196:AE196"/>
    <mergeCell ref="AF196:AJ196"/>
    <mergeCell ref="B193:E193"/>
    <mergeCell ref="F193:Q193"/>
    <mergeCell ref="R193:X193"/>
    <mergeCell ref="Y193:AE193"/>
    <mergeCell ref="AF193:AJ193"/>
    <mergeCell ref="B194:E194"/>
    <mergeCell ref="F194:Q194"/>
    <mergeCell ref="R194:X194"/>
    <mergeCell ref="Y194:AE194"/>
    <mergeCell ref="AF194:AJ194"/>
    <mergeCell ref="B199:E199"/>
    <mergeCell ref="F199:Q199"/>
    <mergeCell ref="R199:X199"/>
    <mergeCell ref="Y199:AE199"/>
    <mergeCell ref="AF199:AJ199"/>
    <mergeCell ref="B200:E200"/>
    <mergeCell ref="F200:Q200"/>
    <mergeCell ref="R200:X200"/>
    <mergeCell ref="Y200:AE200"/>
    <mergeCell ref="AF200:AJ200"/>
    <mergeCell ref="B197:E197"/>
    <mergeCell ref="F197:Q197"/>
    <mergeCell ref="R197:X197"/>
    <mergeCell ref="Y197:AE197"/>
    <mergeCell ref="AF197:AJ197"/>
    <mergeCell ref="B198:E198"/>
    <mergeCell ref="F198:Q198"/>
    <mergeCell ref="R198:X198"/>
    <mergeCell ref="Y198:AE198"/>
    <mergeCell ref="AF198:AJ198"/>
    <mergeCell ref="B203:E203"/>
    <mergeCell ref="F203:Q203"/>
    <mergeCell ref="R203:X203"/>
    <mergeCell ref="Y203:AE203"/>
    <mergeCell ref="AF203:AJ203"/>
    <mergeCell ref="B204:E204"/>
    <mergeCell ref="F204:Q204"/>
    <mergeCell ref="R204:X204"/>
    <mergeCell ref="Y204:AE204"/>
    <mergeCell ref="AF204:AJ204"/>
    <mergeCell ref="B201:E201"/>
    <mergeCell ref="F201:Q201"/>
    <mergeCell ref="R201:X201"/>
    <mergeCell ref="Y201:AE201"/>
    <mergeCell ref="AF201:AJ201"/>
    <mergeCell ref="B202:E202"/>
    <mergeCell ref="F202:Q202"/>
    <mergeCell ref="R202:X202"/>
    <mergeCell ref="Y202:AE202"/>
    <mergeCell ref="AF202:AJ202"/>
    <mergeCell ref="B207:E207"/>
    <mergeCell ref="F207:Q207"/>
    <mergeCell ref="R207:X207"/>
    <mergeCell ref="Y207:AE207"/>
    <mergeCell ref="AF207:AJ207"/>
    <mergeCell ref="B208:E208"/>
    <mergeCell ref="F208:Q208"/>
    <mergeCell ref="R208:X208"/>
    <mergeCell ref="Y208:AE208"/>
    <mergeCell ref="AF208:AJ208"/>
    <mergeCell ref="B205:E205"/>
    <mergeCell ref="F205:Q205"/>
    <mergeCell ref="R205:X205"/>
    <mergeCell ref="Y205:AE205"/>
    <mergeCell ref="AF205:AJ205"/>
    <mergeCell ref="B206:E206"/>
    <mergeCell ref="F206:Q206"/>
    <mergeCell ref="R206:X206"/>
    <mergeCell ref="Y206:AE206"/>
    <mergeCell ref="AF206:AJ206"/>
    <mergeCell ref="B219:C219"/>
    <mergeCell ref="D219:O219"/>
    <mergeCell ref="P219:V219"/>
    <mergeCell ref="W219:AC219"/>
    <mergeCell ref="AD219:AI219"/>
    <mergeCell ref="B220:C220"/>
    <mergeCell ref="D220:O220"/>
    <mergeCell ref="P220:V220"/>
    <mergeCell ref="W220:AC220"/>
    <mergeCell ref="AD220:AI220"/>
    <mergeCell ref="AE214:AI214"/>
    <mergeCell ref="B215:D215"/>
    <mergeCell ref="E215:P215"/>
    <mergeCell ref="Q215:W215"/>
    <mergeCell ref="X215:AD215"/>
    <mergeCell ref="AE215:AI215"/>
    <mergeCell ref="B209:E209"/>
    <mergeCell ref="F209:Q209"/>
    <mergeCell ref="R209:X209"/>
    <mergeCell ref="Y209:AE209"/>
    <mergeCell ref="AF209:AJ209"/>
    <mergeCell ref="B213:D213"/>
    <mergeCell ref="E213:P213"/>
    <mergeCell ref="Q213:W213"/>
    <mergeCell ref="X213:AD213"/>
    <mergeCell ref="AE213:AI213"/>
    <mergeCell ref="B211:AJ211"/>
    <mergeCell ref="B217:AJ217"/>
    <mergeCell ref="B214:D214"/>
    <mergeCell ref="E214:P214"/>
    <mergeCell ref="Q214:W214"/>
    <mergeCell ref="X214:AD214"/>
    <mergeCell ref="B223:C223"/>
    <mergeCell ref="D223:O223"/>
    <mergeCell ref="P223:V223"/>
    <mergeCell ref="W223:AC223"/>
    <mergeCell ref="AD223:AI223"/>
    <mergeCell ref="C227:N227"/>
    <mergeCell ref="O227:U227"/>
    <mergeCell ref="V227:AB227"/>
    <mergeCell ref="AC227:AH227"/>
    <mergeCell ref="B221:C221"/>
    <mergeCell ref="D221:O221"/>
    <mergeCell ref="P221:V221"/>
    <mergeCell ref="W221:AC221"/>
    <mergeCell ref="AD221:AI221"/>
    <mergeCell ref="B222:C222"/>
    <mergeCell ref="D222:O222"/>
    <mergeCell ref="P222:V222"/>
    <mergeCell ref="W222:AC222"/>
    <mergeCell ref="AD222:AI222"/>
    <mergeCell ref="B225:AJ225"/>
    <mergeCell ref="C232:N232"/>
    <mergeCell ref="O232:U232"/>
    <mergeCell ref="V232:AB232"/>
    <mergeCell ref="AC232:AH232"/>
    <mergeCell ref="C233:N233"/>
    <mergeCell ref="O233:U233"/>
    <mergeCell ref="V233:AB233"/>
    <mergeCell ref="AC233:AH233"/>
    <mergeCell ref="C230:N230"/>
    <mergeCell ref="O230:U230"/>
    <mergeCell ref="V230:AB230"/>
    <mergeCell ref="AC230:AH230"/>
    <mergeCell ref="C231:N231"/>
    <mergeCell ref="O231:U231"/>
    <mergeCell ref="V231:AB231"/>
    <mergeCell ref="AC231:AH231"/>
    <mergeCell ref="C228:N228"/>
    <mergeCell ref="O228:U228"/>
    <mergeCell ref="V228:AB228"/>
    <mergeCell ref="AC228:AH228"/>
    <mergeCell ref="C229:N229"/>
    <mergeCell ref="O229:U229"/>
    <mergeCell ref="V229:AB229"/>
    <mergeCell ref="AC229:AH229"/>
    <mergeCell ref="C238:N238"/>
    <mergeCell ref="O238:U238"/>
    <mergeCell ref="V238:AB238"/>
    <mergeCell ref="AC238:AH238"/>
    <mergeCell ref="C239:N239"/>
    <mergeCell ref="O239:U239"/>
    <mergeCell ref="V239:AB239"/>
    <mergeCell ref="AC239:AH239"/>
    <mergeCell ref="C236:N236"/>
    <mergeCell ref="O236:U236"/>
    <mergeCell ref="V236:AB236"/>
    <mergeCell ref="AC236:AH236"/>
    <mergeCell ref="C237:N237"/>
    <mergeCell ref="O237:U237"/>
    <mergeCell ref="V237:AB237"/>
    <mergeCell ref="AC237:AH237"/>
    <mergeCell ref="C234:N234"/>
    <mergeCell ref="O234:U234"/>
    <mergeCell ref="V234:AB234"/>
    <mergeCell ref="AC234:AH234"/>
    <mergeCell ref="C235:N235"/>
    <mergeCell ref="O235:U235"/>
    <mergeCell ref="V235:AB235"/>
    <mergeCell ref="AC235:AH235"/>
    <mergeCell ref="C242:N242"/>
    <mergeCell ref="O242:U242"/>
    <mergeCell ref="V242:AB242"/>
    <mergeCell ref="AC242:AH242"/>
    <mergeCell ref="B246:C246"/>
    <mergeCell ref="D246:O246"/>
    <mergeCell ref="P246:V246"/>
    <mergeCell ref="W246:AC246"/>
    <mergeCell ref="AD246:AI246"/>
    <mergeCell ref="C240:N240"/>
    <mergeCell ref="O240:U240"/>
    <mergeCell ref="V240:AB240"/>
    <mergeCell ref="AC240:AH240"/>
    <mergeCell ref="C241:N241"/>
    <mergeCell ref="O241:U241"/>
    <mergeCell ref="V241:AB241"/>
    <mergeCell ref="AC241:AH241"/>
    <mergeCell ref="B244:AJ244"/>
    <mergeCell ref="B249:C249"/>
    <mergeCell ref="D249:O249"/>
    <mergeCell ref="P249:V249"/>
    <mergeCell ref="W249:AC249"/>
    <mergeCell ref="AD249:AI249"/>
    <mergeCell ref="B250:C250"/>
    <mergeCell ref="D250:O250"/>
    <mergeCell ref="P250:V250"/>
    <mergeCell ref="W250:AC250"/>
    <mergeCell ref="AD250:AI250"/>
    <mergeCell ref="B247:C247"/>
    <mergeCell ref="D247:O247"/>
    <mergeCell ref="P247:V247"/>
    <mergeCell ref="W247:AC247"/>
    <mergeCell ref="AD247:AI247"/>
    <mergeCell ref="B248:C248"/>
    <mergeCell ref="D248:O248"/>
    <mergeCell ref="P248:V248"/>
    <mergeCell ref="W248:AC248"/>
    <mergeCell ref="AD248:AI248"/>
    <mergeCell ref="B253:C253"/>
    <mergeCell ref="D253:O253"/>
    <mergeCell ref="P253:V253"/>
    <mergeCell ref="W253:AC253"/>
    <mergeCell ref="AD253:AI253"/>
    <mergeCell ref="B254:C254"/>
    <mergeCell ref="D254:O254"/>
    <mergeCell ref="P254:V254"/>
    <mergeCell ref="W254:AC254"/>
    <mergeCell ref="AD254:AI254"/>
    <mergeCell ref="B251:C251"/>
    <mergeCell ref="D251:O251"/>
    <mergeCell ref="P251:V251"/>
    <mergeCell ref="W251:AC251"/>
    <mergeCell ref="AD251:AI251"/>
    <mergeCell ref="B252:C252"/>
    <mergeCell ref="D252:O252"/>
    <mergeCell ref="P252:V252"/>
    <mergeCell ref="W252:AC252"/>
    <mergeCell ref="AD252:AI252"/>
    <mergeCell ref="B257:C257"/>
    <mergeCell ref="D257:O257"/>
    <mergeCell ref="P257:V257"/>
    <mergeCell ref="W257:AC257"/>
    <mergeCell ref="AD257:AI257"/>
    <mergeCell ref="B258:C258"/>
    <mergeCell ref="D258:O258"/>
    <mergeCell ref="P258:V258"/>
    <mergeCell ref="W258:AC258"/>
    <mergeCell ref="AD258:AI258"/>
    <mergeCell ref="B255:C255"/>
    <mergeCell ref="D255:O255"/>
    <mergeCell ref="P255:V255"/>
    <mergeCell ref="W255:AC255"/>
    <mergeCell ref="AD255:AI255"/>
    <mergeCell ref="B256:C256"/>
    <mergeCell ref="D256:O256"/>
    <mergeCell ref="P256:V256"/>
    <mergeCell ref="W256:AC256"/>
    <mergeCell ref="AD256:AI256"/>
    <mergeCell ref="B261:C261"/>
    <mergeCell ref="D261:O261"/>
    <mergeCell ref="P261:V261"/>
    <mergeCell ref="W261:AC261"/>
    <mergeCell ref="AD261:AI261"/>
    <mergeCell ref="B265:C265"/>
    <mergeCell ref="D265:O265"/>
    <mergeCell ref="P265:V265"/>
    <mergeCell ref="W265:AC265"/>
    <mergeCell ref="AD265:AI265"/>
    <mergeCell ref="B259:C259"/>
    <mergeCell ref="D259:O259"/>
    <mergeCell ref="P259:V259"/>
    <mergeCell ref="W259:AC259"/>
    <mergeCell ref="AD259:AI259"/>
    <mergeCell ref="B260:C260"/>
    <mergeCell ref="D260:O260"/>
    <mergeCell ref="P260:V260"/>
    <mergeCell ref="W260:AC260"/>
    <mergeCell ref="AD260:AI260"/>
    <mergeCell ref="B263:AJ263"/>
    <mergeCell ref="B268:C268"/>
    <mergeCell ref="D268:O268"/>
    <mergeCell ref="P268:V268"/>
    <mergeCell ref="W268:AC268"/>
    <mergeCell ref="AD268:AI268"/>
    <mergeCell ref="B269:C269"/>
    <mergeCell ref="D269:O269"/>
    <mergeCell ref="P269:V269"/>
    <mergeCell ref="W269:AC269"/>
    <mergeCell ref="AD269:AI269"/>
    <mergeCell ref="B266:C266"/>
    <mergeCell ref="D266:O266"/>
    <mergeCell ref="P266:V266"/>
    <mergeCell ref="W266:AC266"/>
    <mergeCell ref="AD266:AI266"/>
    <mergeCell ref="B267:C267"/>
    <mergeCell ref="D267:O267"/>
    <mergeCell ref="P267:V267"/>
    <mergeCell ref="W267:AC267"/>
    <mergeCell ref="AD267:AI267"/>
    <mergeCell ref="B272:C272"/>
    <mergeCell ref="D272:O272"/>
    <mergeCell ref="P272:V272"/>
    <mergeCell ref="W272:AC272"/>
    <mergeCell ref="AD272:AI272"/>
    <mergeCell ref="B273:C273"/>
    <mergeCell ref="D273:O273"/>
    <mergeCell ref="P273:V273"/>
    <mergeCell ref="W273:AC273"/>
    <mergeCell ref="AD273:AI273"/>
    <mergeCell ref="B270:C270"/>
    <mergeCell ref="D270:O270"/>
    <mergeCell ref="P270:V270"/>
    <mergeCell ref="W270:AC270"/>
    <mergeCell ref="AD270:AI270"/>
    <mergeCell ref="B271:C271"/>
    <mergeCell ref="D271:O271"/>
    <mergeCell ref="P271:V271"/>
    <mergeCell ref="W271:AC271"/>
    <mergeCell ref="AD271:AI271"/>
    <mergeCell ref="B276:C276"/>
    <mergeCell ref="D276:O276"/>
    <mergeCell ref="P276:V276"/>
    <mergeCell ref="W276:AC276"/>
    <mergeCell ref="AD276:AI276"/>
    <mergeCell ref="B277:C277"/>
    <mergeCell ref="D277:O277"/>
    <mergeCell ref="P277:V277"/>
    <mergeCell ref="W277:AC277"/>
    <mergeCell ref="AD277:AI277"/>
    <mergeCell ref="B274:C274"/>
    <mergeCell ref="D274:O274"/>
    <mergeCell ref="P274:V274"/>
    <mergeCell ref="W274:AC274"/>
    <mergeCell ref="AD274:AI274"/>
    <mergeCell ref="B275:C275"/>
    <mergeCell ref="D275:O275"/>
    <mergeCell ref="P275:V275"/>
    <mergeCell ref="W275:AC275"/>
    <mergeCell ref="AD275:AI275"/>
    <mergeCell ref="B280:C280"/>
    <mergeCell ref="D280:O280"/>
    <mergeCell ref="P280:V280"/>
    <mergeCell ref="W280:AC280"/>
    <mergeCell ref="AD280:AI280"/>
    <mergeCell ref="B281:C281"/>
    <mergeCell ref="D281:O281"/>
    <mergeCell ref="P281:V281"/>
    <mergeCell ref="W281:AC281"/>
    <mergeCell ref="AD281:AI281"/>
    <mergeCell ref="B278:C278"/>
    <mergeCell ref="D278:O278"/>
    <mergeCell ref="P278:V278"/>
    <mergeCell ref="W278:AC278"/>
    <mergeCell ref="AD278:AI278"/>
    <mergeCell ref="B279:C279"/>
    <mergeCell ref="D279:O279"/>
    <mergeCell ref="P279:V279"/>
    <mergeCell ref="W279:AC279"/>
    <mergeCell ref="AD279:AI279"/>
    <mergeCell ref="B287:C287"/>
    <mergeCell ref="D287:O287"/>
    <mergeCell ref="P287:V287"/>
    <mergeCell ref="W287:AD287"/>
    <mergeCell ref="AE287:AI287"/>
    <mergeCell ref="B288:C288"/>
    <mergeCell ref="D288:O288"/>
    <mergeCell ref="P288:V288"/>
    <mergeCell ref="W288:AD288"/>
    <mergeCell ref="AE288:AI288"/>
    <mergeCell ref="B282:C282"/>
    <mergeCell ref="D282:O282"/>
    <mergeCell ref="P282:V282"/>
    <mergeCell ref="W282:AC282"/>
    <mergeCell ref="AD282:AI282"/>
    <mergeCell ref="B283:C283"/>
    <mergeCell ref="D283:O283"/>
    <mergeCell ref="P283:V283"/>
    <mergeCell ref="W283:AC283"/>
    <mergeCell ref="AD283:AI283"/>
    <mergeCell ref="B285:AJ285"/>
    <mergeCell ref="B291:C291"/>
    <mergeCell ref="D291:O291"/>
    <mergeCell ref="P291:V291"/>
    <mergeCell ref="W291:AD291"/>
    <mergeCell ref="AE291:AI291"/>
    <mergeCell ref="B292:C292"/>
    <mergeCell ref="D292:O292"/>
    <mergeCell ref="P292:V292"/>
    <mergeCell ref="W292:AD292"/>
    <mergeCell ref="AE292:AI292"/>
    <mergeCell ref="B289:C289"/>
    <mergeCell ref="D289:O289"/>
    <mergeCell ref="P289:V289"/>
    <mergeCell ref="W289:AD289"/>
    <mergeCell ref="AE289:AI289"/>
    <mergeCell ref="B290:C290"/>
    <mergeCell ref="D290:O290"/>
    <mergeCell ref="P290:V290"/>
    <mergeCell ref="W290:AD290"/>
    <mergeCell ref="AE290:AI290"/>
    <mergeCell ref="B295:C295"/>
    <mergeCell ref="D295:O295"/>
    <mergeCell ref="P295:V295"/>
    <mergeCell ref="W295:AD295"/>
    <mergeCell ref="AE295:AI295"/>
    <mergeCell ref="B296:C296"/>
    <mergeCell ref="D296:O296"/>
    <mergeCell ref="P296:V296"/>
    <mergeCell ref="W296:AD296"/>
    <mergeCell ref="AE296:AI296"/>
    <mergeCell ref="B293:C293"/>
    <mergeCell ref="D293:O293"/>
    <mergeCell ref="P293:V293"/>
    <mergeCell ref="W293:AD293"/>
    <mergeCell ref="AE293:AI293"/>
    <mergeCell ref="B294:C294"/>
    <mergeCell ref="D294:O294"/>
    <mergeCell ref="P294:V294"/>
    <mergeCell ref="W294:AD294"/>
    <mergeCell ref="AE294:AI294"/>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4" manualBreakCount="4">
    <brk id="52" max="16383" man="1"/>
    <brk id="125" max="16383" man="1"/>
    <brk id="189" max="16383" man="1"/>
    <brk id="2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
  <sheetViews>
    <sheetView showGridLines="0" zoomScaleNormal="100" workbookViewId="0"/>
  </sheetViews>
  <sheetFormatPr defaultRowHeight="12.75" x14ac:dyDescent="0.2"/>
  <cols>
    <col min="1" max="5" width="1" customWidth="1"/>
    <col min="6" max="6" width="2" customWidth="1"/>
    <col min="7" max="7" width="17" customWidth="1"/>
    <col min="8" max="8" width="1" customWidth="1"/>
    <col min="9" max="9" width="9" customWidth="1"/>
    <col min="10" max="10" width="1" customWidth="1"/>
    <col min="11" max="11" width="7" customWidth="1"/>
    <col min="12" max="12" width="37" customWidth="1"/>
    <col min="13" max="13" width="4" customWidth="1"/>
    <col min="14" max="14" width="1" customWidth="1"/>
    <col min="15" max="15" width="9" customWidth="1"/>
    <col min="16" max="17" width="2" customWidth="1"/>
    <col min="18" max="18" width="1" customWidth="1"/>
  </cols>
  <sheetData>
    <row r="1" spans="1:18" ht="0.75" customHeight="1" x14ac:dyDescent="0.2"/>
    <row r="2" spans="1:18" ht="8.25" customHeight="1" x14ac:dyDescent="0.2">
      <c r="A2" s="1"/>
      <c r="B2" s="1"/>
      <c r="C2" s="1"/>
      <c r="D2" s="1"/>
      <c r="E2" s="1"/>
      <c r="F2" s="1"/>
      <c r="G2" s="1"/>
      <c r="H2" s="1"/>
      <c r="I2" s="1"/>
      <c r="J2" s="1"/>
      <c r="K2" s="1"/>
      <c r="L2" s="1"/>
      <c r="M2" s="1"/>
      <c r="N2" s="1"/>
      <c r="O2" s="1"/>
      <c r="P2" s="1"/>
      <c r="Q2" s="1"/>
      <c r="R2" s="1"/>
    </row>
    <row r="3" spans="1:18" ht="22.5" customHeight="1" x14ac:dyDescent="0.2">
      <c r="A3" s="1"/>
      <c r="B3" s="1"/>
      <c r="C3" s="1"/>
      <c r="D3" s="1"/>
      <c r="E3" s="1"/>
      <c r="F3" s="1"/>
      <c r="G3" s="1"/>
      <c r="H3" s="1"/>
      <c r="I3" s="1"/>
      <c r="J3" s="1"/>
      <c r="K3" s="40" t="s">
        <v>855</v>
      </c>
      <c r="L3" s="41"/>
      <c r="M3" s="41"/>
      <c r="N3" s="41"/>
      <c r="O3" s="41"/>
      <c r="P3" s="41"/>
      <c r="Q3" s="41"/>
      <c r="R3" s="41"/>
    </row>
    <row r="4" spans="1:18" ht="7.15" customHeight="1" x14ac:dyDescent="0.2">
      <c r="A4" s="1"/>
      <c r="B4" s="1"/>
      <c r="C4" s="1"/>
      <c r="D4" s="1"/>
      <c r="E4" s="1"/>
      <c r="F4" s="1"/>
      <c r="G4" s="1"/>
      <c r="H4" s="1"/>
      <c r="I4" s="1"/>
      <c r="J4" s="1"/>
      <c r="K4" s="1"/>
      <c r="L4" s="1"/>
      <c r="M4" s="1"/>
      <c r="N4" s="1"/>
      <c r="O4" s="1"/>
      <c r="P4" s="1"/>
      <c r="Q4" s="1"/>
      <c r="R4" s="1"/>
    </row>
    <row r="5" spans="1:18" ht="9.4" customHeight="1" x14ac:dyDescent="0.2">
      <c r="A5" s="1"/>
      <c r="B5" s="1"/>
      <c r="C5" s="1"/>
      <c r="D5" s="1"/>
      <c r="E5" s="1"/>
      <c r="F5" s="1"/>
      <c r="G5" s="1"/>
      <c r="H5" s="1"/>
      <c r="I5" s="1"/>
      <c r="J5" s="1"/>
      <c r="K5" s="1"/>
      <c r="L5" s="1"/>
      <c r="M5" s="1"/>
      <c r="N5" s="1"/>
      <c r="O5" s="1"/>
      <c r="P5" s="1"/>
      <c r="Q5" s="1"/>
      <c r="R5" s="1"/>
    </row>
    <row r="6" spans="1:18" ht="32.25" customHeight="1" x14ac:dyDescent="0.2">
      <c r="A6" s="1"/>
      <c r="B6" s="42" t="s">
        <v>1033</v>
      </c>
      <c r="C6" s="43"/>
      <c r="D6" s="43"/>
      <c r="E6" s="43"/>
      <c r="F6" s="43"/>
      <c r="G6" s="43"/>
      <c r="H6" s="43"/>
      <c r="I6" s="43"/>
      <c r="J6" s="43"/>
      <c r="K6" s="43"/>
      <c r="L6" s="43"/>
      <c r="M6" s="43"/>
      <c r="N6" s="43"/>
      <c r="O6" s="43"/>
      <c r="P6" s="43"/>
      <c r="Q6" s="43"/>
      <c r="R6" s="43"/>
    </row>
    <row r="7" spans="1:18" ht="6.75" customHeight="1" x14ac:dyDescent="0.2">
      <c r="A7" s="1"/>
      <c r="B7" s="1"/>
      <c r="C7" s="1"/>
      <c r="D7" s="1"/>
      <c r="E7" s="1"/>
      <c r="F7" s="1"/>
      <c r="G7" s="1"/>
      <c r="H7" s="1"/>
      <c r="I7" s="1"/>
      <c r="J7" s="1"/>
      <c r="K7" s="1"/>
      <c r="L7" s="1"/>
      <c r="M7" s="1"/>
      <c r="N7" s="1"/>
      <c r="O7" s="1"/>
      <c r="P7" s="1"/>
      <c r="Q7" s="1"/>
      <c r="R7" s="1"/>
    </row>
    <row r="8" spans="1:18" ht="5.25" customHeight="1" x14ac:dyDescent="0.2">
      <c r="A8" s="1"/>
      <c r="B8" s="47" t="s">
        <v>990</v>
      </c>
      <c r="C8" s="48"/>
      <c r="D8" s="48"/>
      <c r="E8" s="48"/>
      <c r="F8" s="48"/>
      <c r="G8" s="48"/>
      <c r="H8" s="1"/>
      <c r="I8" s="1"/>
      <c r="J8" s="1"/>
      <c r="K8" s="1"/>
      <c r="L8" s="1"/>
      <c r="M8" s="1"/>
      <c r="N8" s="1"/>
      <c r="O8" s="1"/>
      <c r="P8" s="1"/>
      <c r="Q8" s="1"/>
      <c r="R8" s="1"/>
    </row>
    <row r="9" spans="1:18" ht="24" customHeight="1" x14ac:dyDescent="0.2">
      <c r="A9" s="1"/>
      <c r="B9" s="48"/>
      <c r="C9" s="48"/>
      <c r="D9" s="48"/>
      <c r="E9" s="48"/>
      <c r="F9" s="48"/>
      <c r="G9" s="48"/>
      <c r="H9" s="1"/>
      <c r="I9" s="49">
        <v>44377</v>
      </c>
      <c r="J9" s="34"/>
      <c r="K9" s="34"/>
      <c r="L9" s="1"/>
      <c r="M9" s="1"/>
      <c r="N9" s="1"/>
      <c r="O9" s="1"/>
      <c r="P9" s="1"/>
      <c r="Q9" s="1"/>
      <c r="R9" s="1"/>
    </row>
    <row r="10" spans="1:18" ht="21" customHeight="1" x14ac:dyDescent="0.2">
      <c r="A10" s="1"/>
      <c r="B10" s="69" t="s">
        <v>1034</v>
      </c>
      <c r="C10" s="70"/>
      <c r="D10" s="70"/>
      <c r="E10" s="70"/>
      <c r="F10" s="70"/>
      <c r="G10" s="70"/>
      <c r="H10" s="70"/>
      <c r="I10" s="70"/>
      <c r="J10" s="70"/>
      <c r="K10" s="70"/>
      <c r="L10" s="70"/>
      <c r="M10" s="70"/>
      <c r="N10" s="70"/>
      <c r="O10" s="70"/>
      <c r="P10" s="70"/>
      <c r="Q10" s="70"/>
      <c r="R10" s="71"/>
    </row>
    <row r="11" spans="1:18" ht="7.5" customHeight="1" x14ac:dyDescent="0.2">
      <c r="A11" s="1"/>
      <c r="B11" s="1"/>
      <c r="C11" s="1"/>
      <c r="D11" s="1"/>
      <c r="E11" s="1"/>
      <c r="F11" s="1"/>
      <c r="G11" s="1"/>
      <c r="H11" s="1"/>
      <c r="I11" s="1"/>
      <c r="J11" s="1"/>
      <c r="K11" s="1"/>
      <c r="L11" s="1"/>
      <c r="M11" s="1"/>
      <c r="N11" s="1"/>
      <c r="O11" s="1"/>
      <c r="P11" s="1"/>
      <c r="Q11" s="1"/>
      <c r="R11" s="1"/>
    </row>
    <row r="12" spans="1:18" ht="216" customHeight="1" x14ac:dyDescent="0.2">
      <c r="A12" s="1"/>
      <c r="B12" s="1"/>
      <c r="C12" s="1"/>
      <c r="D12" s="1"/>
      <c r="E12" s="1"/>
      <c r="F12" s="1"/>
      <c r="G12" s="1"/>
      <c r="H12" s="1"/>
      <c r="I12" s="1"/>
      <c r="J12" s="1"/>
      <c r="K12" s="1"/>
      <c r="L12" s="1"/>
      <c r="M12" s="1"/>
      <c r="N12" s="1"/>
      <c r="O12" s="1"/>
      <c r="P12" s="1"/>
      <c r="Q12" s="1"/>
      <c r="R12" s="1"/>
    </row>
    <row r="13" spans="1:18" ht="9" customHeight="1" x14ac:dyDescent="0.2">
      <c r="A13" s="1"/>
      <c r="B13" s="1"/>
      <c r="C13" s="1"/>
      <c r="D13" s="1"/>
      <c r="E13" s="1"/>
      <c r="F13" s="1"/>
      <c r="G13" s="1"/>
      <c r="H13" s="1"/>
      <c r="I13" s="1"/>
      <c r="J13" s="1"/>
      <c r="K13" s="1"/>
      <c r="L13" s="1"/>
      <c r="M13" s="1"/>
      <c r="N13" s="1"/>
      <c r="O13" s="1"/>
      <c r="P13" s="1"/>
      <c r="Q13" s="1"/>
      <c r="R13" s="1"/>
    </row>
    <row r="14" spans="1:18" ht="18.75" customHeight="1" x14ac:dyDescent="0.2">
      <c r="A14" s="1"/>
      <c r="B14" s="69" t="s">
        <v>1035</v>
      </c>
      <c r="C14" s="70"/>
      <c r="D14" s="70"/>
      <c r="E14" s="70"/>
      <c r="F14" s="70"/>
      <c r="G14" s="70"/>
      <c r="H14" s="70"/>
      <c r="I14" s="70"/>
      <c r="J14" s="70"/>
      <c r="K14" s="70"/>
      <c r="L14" s="70"/>
      <c r="M14" s="70"/>
      <c r="N14" s="70"/>
      <c r="O14" s="70"/>
      <c r="P14" s="70"/>
      <c r="Q14" s="70"/>
      <c r="R14" s="71"/>
    </row>
    <row r="15" spans="1:18" ht="342.4" customHeight="1" x14ac:dyDescent="0.2">
      <c r="A15" s="1"/>
      <c r="B15" s="1"/>
      <c r="C15" s="1"/>
      <c r="D15" s="1"/>
      <c r="E15" s="1"/>
      <c r="F15" s="1"/>
      <c r="G15" s="1"/>
      <c r="H15" s="1"/>
      <c r="I15" s="1"/>
      <c r="J15" s="1"/>
      <c r="K15" s="1"/>
      <c r="L15" s="1"/>
      <c r="M15" s="1"/>
      <c r="N15" s="1"/>
      <c r="O15" s="1"/>
      <c r="P15" s="1"/>
      <c r="Q15" s="1"/>
      <c r="R15" s="1"/>
    </row>
    <row r="16" spans="1:18" ht="13.35" customHeight="1" x14ac:dyDescent="0.2">
      <c r="A16" s="1"/>
      <c r="B16" s="1"/>
      <c r="C16" s="1"/>
      <c r="D16" s="1"/>
      <c r="E16" s="1"/>
      <c r="F16" s="1"/>
      <c r="G16" s="1"/>
      <c r="H16" s="1"/>
      <c r="I16" s="1"/>
      <c r="J16" s="1"/>
      <c r="K16" s="1"/>
      <c r="L16" s="1"/>
      <c r="M16" s="1"/>
      <c r="N16" s="1"/>
      <c r="O16" s="1"/>
      <c r="P16" s="1"/>
      <c r="Q16" s="1"/>
      <c r="R16" s="1"/>
    </row>
    <row r="17" spans="1:18" ht="18.75" customHeight="1" x14ac:dyDescent="0.2">
      <c r="A17" s="1"/>
      <c r="B17" s="69" t="s">
        <v>1036</v>
      </c>
      <c r="C17" s="70"/>
      <c r="D17" s="70"/>
      <c r="E17" s="70"/>
      <c r="F17" s="70"/>
      <c r="G17" s="70"/>
      <c r="H17" s="70"/>
      <c r="I17" s="70"/>
      <c r="J17" s="70"/>
      <c r="K17" s="70"/>
      <c r="L17" s="70"/>
      <c r="M17" s="70"/>
      <c r="N17" s="70"/>
      <c r="O17" s="70"/>
      <c r="P17" s="70"/>
      <c r="Q17" s="70"/>
      <c r="R17" s="71"/>
    </row>
    <row r="18" spans="1:18" ht="332.45" customHeight="1" x14ac:dyDescent="0.2">
      <c r="A18" s="1"/>
      <c r="B18" s="1"/>
      <c r="C18" s="1"/>
      <c r="D18" s="1"/>
      <c r="E18" s="1"/>
      <c r="F18" s="1"/>
      <c r="G18" s="1"/>
      <c r="H18" s="1"/>
      <c r="I18" s="1"/>
      <c r="J18" s="1"/>
      <c r="K18" s="1"/>
      <c r="L18" s="1"/>
      <c r="M18" s="1"/>
      <c r="N18" s="1"/>
      <c r="O18" s="1"/>
      <c r="P18" s="1"/>
      <c r="Q18" s="1"/>
      <c r="R18" s="1"/>
    </row>
    <row r="19" spans="1:18" ht="9" customHeight="1" x14ac:dyDescent="0.2">
      <c r="A19" s="1"/>
      <c r="B19" s="1"/>
      <c r="C19" s="1"/>
      <c r="D19" s="1"/>
      <c r="E19" s="1"/>
      <c r="F19" s="1"/>
      <c r="G19" s="1"/>
      <c r="H19" s="1"/>
      <c r="I19" s="1"/>
      <c r="J19" s="1"/>
      <c r="K19" s="1"/>
      <c r="L19" s="1"/>
      <c r="M19" s="1"/>
      <c r="N19" s="1"/>
      <c r="O19" s="1"/>
      <c r="P19" s="1"/>
      <c r="Q19" s="1"/>
      <c r="R19" s="1"/>
    </row>
    <row r="20" spans="1:18" ht="18.75" customHeight="1" x14ac:dyDescent="0.2">
      <c r="A20" s="1"/>
      <c r="B20" s="69" t="s">
        <v>1037</v>
      </c>
      <c r="C20" s="70"/>
      <c r="D20" s="70"/>
      <c r="E20" s="70"/>
      <c r="F20" s="70"/>
      <c r="G20" s="70"/>
      <c r="H20" s="70"/>
      <c r="I20" s="70"/>
      <c r="J20" s="70"/>
      <c r="K20" s="70"/>
      <c r="L20" s="70"/>
      <c r="M20" s="70"/>
      <c r="N20" s="70"/>
      <c r="O20" s="70"/>
      <c r="P20" s="70"/>
      <c r="Q20" s="70"/>
      <c r="R20" s="71"/>
    </row>
    <row r="21" spans="1:18" ht="334.5" customHeight="1" x14ac:dyDescent="0.2">
      <c r="A21" s="1"/>
      <c r="B21" s="1"/>
      <c r="C21" s="1"/>
      <c r="D21" s="1"/>
      <c r="E21" s="1"/>
      <c r="F21" s="1"/>
      <c r="G21" s="1"/>
      <c r="H21" s="1"/>
      <c r="I21" s="1"/>
      <c r="J21" s="1"/>
      <c r="K21" s="1"/>
      <c r="L21" s="1"/>
      <c r="M21" s="1"/>
      <c r="N21" s="1"/>
      <c r="O21" s="1"/>
      <c r="P21" s="1"/>
      <c r="Q21" s="1"/>
      <c r="R21" s="1"/>
    </row>
    <row r="22" spans="1:18" ht="19.149999999999999" customHeight="1" x14ac:dyDescent="0.2">
      <c r="A22" s="1"/>
      <c r="B22" s="1"/>
      <c r="C22" s="1"/>
      <c r="D22" s="1"/>
      <c r="E22" s="1"/>
      <c r="F22" s="1"/>
      <c r="G22" s="1"/>
      <c r="H22" s="1"/>
      <c r="I22" s="1"/>
      <c r="J22" s="1"/>
      <c r="K22" s="1"/>
      <c r="L22" s="1"/>
      <c r="M22" s="1"/>
      <c r="N22" s="1"/>
      <c r="O22" s="1"/>
      <c r="P22" s="1"/>
      <c r="Q22" s="1"/>
      <c r="R22" s="1"/>
    </row>
    <row r="23" spans="1:18" ht="18.75" customHeight="1" x14ac:dyDescent="0.2">
      <c r="A23" s="1"/>
      <c r="B23" s="69" t="s">
        <v>1038</v>
      </c>
      <c r="C23" s="70"/>
      <c r="D23" s="70"/>
      <c r="E23" s="70"/>
      <c r="F23" s="70"/>
      <c r="G23" s="70"/>
      <c r="H23" s="70"/>
      <c r="I23" s="70"/>
      <c r="J23" s="70"/>
      <c r="K23" s="70"/>
      <c r="L23" s="70"/>
      <c r="M23" s="70"/>
      <c r="N23" s="70"/>
      <c r="O23" s="70"/>
      <c r="P23" s="70"/>
      <c r="Q23" s="70"/>
      <c r="R23" s="71"/>
    </row>
    <row r="24" spans="1:18" ht="335.1" customHeight="1" x14ac:dyDescent="0.2">
      <c r="A24" s="1"/>
      <c r="B24" s="1"/>
      <c r="C24" s="1"/>
      <c r="D24" s="1"/>
      <c r="E24" s="1"/>
      <c r="F24" s="1"/>
      <c r="G24" s="1"/>
      <c r="H24" s="1"/>
      <c r="I24" s="1"/>
      <c r="J24" s="1"/>
      <c r="K24" s="1"/>
      <c r="L24" s="1"/>
      <c r="M24" s="1"/>
      <c r="N24" s="1"/>
      <c r="O24" s="1"/>
      <c r="P24" s="1"/>
      <c r="Q24" s="1"/>
      <c r="R24" s="1"/>
    </row>
    <row r="25" spans="1:18" ht="21.75" customHeight="1" x14ac:dyDescent="0.2">
      <c r="A25" s="1"/>
      <c r="B25" s="69" t="s">
        <v>1039</v>
      </c>
      <c r="C25" s="70"/>
      <c r="D25" s="70"/>
      <c r="E25" s="70"/>
      <c r="F25" s="70"/>
      <c r="G25" s="70"/>
      <c r="H25" s="70"/>
      <c r="I25" s="70"/>
      <c r="J25" s="70"/>
      <c r="K25" s="70"/>
      <c r="L25" s="70"/>
      <c r="M25" s="70"/>
      <c r="N25" s="70"/>
      <c r="O25" s="70"/>
      <c r="P25" s="70"/>
      <c r="Q25" s="70"/>
      <c r="R25" s="71"/>
    </row>
    <row r="26" spans="1:18" ht="329.45" customHeight="1" x14ac:dyDescent="0.2">
      <c r="A26" s="1"/>
      <c r="B26" s="1"/>
      <c r="C26" s="1"/>
      <c r="D26" s="1"/>
      <c r="E26" s="1"/>
      <c r="F26" s="1"/>
      <c r="G26" s="1"/>
      <c r="H26" s="1"/>
      <c r="I26" s="1"/>
      <c r="J26" s="1"/>
      <c r="K26" s="1"/>
      <c r="L26" s="1"/>
      <c r="M26" s="1"/>
      <c r="N26" s="1"/>
      <c r="O26" s="1"/>
      <c r="P26" s="1"/>
      <c r="Q26" s="1"/>
      <c r="R26" s="1"/>
    </row>
    <row r="27" spans="1:18" ht="26.1" customHeight="1" x14ac:dyDescent="0.2">
      <c r="A27" s="1"/>
      <c r="B27" s="1"/>
      <c r="C27" s="1"/>
      <c r="D27" s="1"/>
      <c r="E27" s="1"/>
      <c r="F27" s="1"/>
      <c r="G27" s="1"/>
      <c r="H27" s="1"/>
      <c r="I27" s="1"/>
      <c r="J27" s="1"/>
      <c r="K27" s="1"/>
      <c r="L27" s="1"/>
      <c r="M27" s="1"/>
      <c r="N27" s="1"/>
      <c r="O27" s="1"/>
      <c r="P27" s="1"/>
      <c r="Q27" s="1"/>
      <c r="R27" s="1"/>
    </row>
    <row r="28" spans="1:18" ht="19.899999999999999" customHeight="1" x14ac:dyDescent="0.2">
      <c r="A28" s="1"/>
      <c r="B28" s="69" t="s">
        <v>1040</v>
      </c>
      <c r="C28" s="70"/>
      <c r="D28" s="70"/>
      <c r="E28" s="70"/>
      <c r="F28" s="70"/>
      <c r="G28" s="70"/>
      <c r="H28" s="70"/>
      <c r="I28" s="70"/>
      <c r="J28" s="70"/>
      <c r="K28" s="70"/>
      <c r="L28" s="70"/>
      <c r="M28" s="70"/>
      <c r="N28" s="70"/>
      <c r="O28" s="70"/>
      <c r="P28" s="70"/>
      <c r="Q28" s="70"/>
      <c r="R28" s="71"/>
    </row>
    <row r="29" spans="1:18" ht="254.25" customHeight="1" x14ac:dyDescent="0.2">
      <c r="A29" s="1"/>
      <c r="B29" s="1"/>
      <c r="C29" s="1"/>
      <c r="D29" s="1"/>
      <c r="E29" s="1"/>
      <c r="F29" s="1"/>
      <c r="G29" s="1"/>
      <c r="H29" s="1"/>
      <c r="I29" s="1"/>
      <c r="J29" s="1"/>
      <c r="K29" s="1"/>
      <c r="L29" s="1"/>
      <c r="M29" s="1"/>
      <c r="N29" s="1"/>
      <c r="O29" s="1"/>
      <c r="P29" s="1"/>
      <c r="Q29" s="1"/>
      <c r="R29" s="1"/>
    </row>
    <row r="30" spans="1:18" ht="18.75" customHeight="1" x14ac:dyDescent="0.2">
      <c r="A30" s="1"/>
      <c r="B30" s="69" t="s">
        <v>1041</v>
      </c>
      <c r="C30" s="70"/>
      <c r="D30" s="70"/>
      <c r="E30" s="70"/>
      <c r="F30" s="70"/>
      <c r="G30" s="70"/>
      <c r="H30" s="70"/>
      <c r="I30" s="70"/>
      <c r="J30" s="70"/>
      <c r="K30" s="70"/>
      <c r="L30" s="70"/>
      <c r="M30" s="70"/>
      <c r="N30" s="70"/>
      <c r="O30" s="70"/>
      <c r="P30" s="70"/>
      <c r="Q30" s="70"/>
      <c r="R30" s="71"/>
    </row>
    <row r="31" spans="1:18" ht="162.75" customHeight="1" x14ac:dyDescent="0.2">
      <c r="A31" s="1"/>
      <c r="B31" s="1"/>
      <c r="C31" s="1"/>
      <c r="D31" s="1"/>
      <c r="E31" s="1"/>
      <c r="F31" s="1"/>
      <c r="G31" s="1"/>
      <c r="H31" s="1"/>
      <c r="I31" s="1"/>
      <c r="J31" s="1"/>
      <c r="K31" s="1"/>
      <c r="L31" s="1"/>
      <c r="M31" s="1"/>
      <c r="N31" s="1"/>
      <c r="O31" s="1"/>
      <c r="P31" s="1"/>
      <c r="Q31" s="1"/>
      <c r="R31" s="1"/>
    </row>
    <row r="32" spans="1:18" ht="9" customHeight="1" x14ac:dyDescent="0.2">
      <c r="A32" s="1"/>
      <c r="B32" s="1"/>
      <c r="C32" s="1"/>
      <c r="D32" s="1"/>
      <c r="E32" s="1"/>
      <c r="F32" s="1"/>
      <c r="G32" s="1"/>
      <c r="H32" s="1"/>
      <c r="I32" s="1"/>
      <c r="J32" s="1"/>
      <c r="K32" s="1"/>
      <c r="L32" s="1"/>
      <c r="M32" s="1"/>
      <c r="N32" s="1"/>
      <c r="O32" s="1"/>
      <c r="P32" s="1"/>
      <c r="Q32" s="1"/>
      <c r="R32" s="1"/>
    </row>
    <row r="33" spans="1:18" ht="18.75" customHeight="1" x14ac:dyDescent="0.2">
      <c r="A33" s="1"/>
      <c r="B33" s="69" t="s">
        <v>1042</v>
      </c>
      <c r="C33" s="70"/>
      <c r="D33" s="70"/>
      <c r="E33" s="70"/>
      <c r="F33" s="70"/>
      <c r="G33" s="70"/>
      <c r="H33" s="70"/>
      <c r="I33" s="70"/>
      <c r="J33" s="70"/>
      <c r="K33" s="70"/>
      <c r="L33" s="70"/>
      <c r="M33" s="70"/>
      <c r="N33" s="70"/>
      <c r="O33" s="70"/>
      <c r="P33" s="70"/>
      <c r="Q33" s="70"/>
      <c r="R33" s="71"/>
    </row>
    <row r="34" spans="1:18" ht="8.25" customHeight="1" x14ac:dyDescent="0.2">
      <c r="A34" s="1"/>
      <c r="B34" s="1"/>
      <c r="C34" s="1"/>
      <c r="D34" s="1"/>
      <c r="E34" s="1"/>
      <c r="F34" s="1"/>
      <c r="G34" s="1"/>
      <c r="H34" s="1"/>
      <c r="I34" s="1"/>
      <c r="J34" s="1"/>
      <c r="K34" s="1"/>
      <c r="L34" s="1"/>
      <c r="M34" s="1"/>
      <c r="N34" s="1"/>
      <c r="O34" s="1"/>
      <c r="P34" s="1"/>
      <c r="Q34" s="1"/>
      <c r="R34" s="1"/>
    </row>
    <row r="35" spans="1:18" ht="219.75" customHeight="1" x14ac:dyDescent="0.2">
      <c r="A35" s="1"/>
      <c r="B35" s="1"/>
      <c r="C35" s="1"/>
      <c r="D35" s="1"/>
      <c r="E35" s="1"/>
      <c r="F35" s="1"/>
      <c r="G35" s="1"/>
      <c r="H35" s="1"/>
      <c r="I35" s="1"/>
      <c r="J35" s="1"/>
      <c r="K35" s="1"/>
      <c r="L35" s="1"/>
      <c r="M35" s="1"/>
      <c r="N35" s="1"/>
      <c r="O35" s="1"/>
      <c r="P35" s="1"/>
      <c r="Q35" s="1"/>
      <c r="R35" s="1"/>
    </row>
    <row r="36" spans="1:18" ht="22.7" customHeight="1" x14ac:dyDescent="0.2">
      <c r="A36" s="1"/>
      <c r="B36" s="1"/>
      <c r="C36" s="1"/>
      <c r="D36" s="1"/>
      <c r="E36" s="1"/>
      <c r="F36" s="1"/>
      <c r="G36" s="1"/>
      <c r="H36" s="1"/>
      <c r="I36" s="1"/>
      <c r="J36" s="1"/>
      <c r="K36" s="1"/>
      <c r="L36" s="1"/>
      <c r="M36" s="1"/>
      <c r="N36" s="1"/>
      <c r="O36" s="1"/>
      <c r="P36" s="1"/>
      <c r="Q36" s="1"/>
      <c r="R36" s="1"/>
    </row>
    <row r="37" spans="1:18" ht="18.75" customHeight="1" x14ac:dyDescent="0.2">
      <c r="A37" s="1"/>
      <c r="B37" s="69" t="s">
        <v>1043</v>
      </c>
      <c r="C37" s="70"/>
      <c r="D37" s="70"/>
      <c r="E37" s="70"/>
      <c r="F37" s="70"/>
      <c r="G37" s="70"/>
      <c r="H37" s="70"/>
      <c r="I37" s="70"/>
      <c r="J37" s="70"/>
      <c r="K37" s="70"/>
      <c r="L37" s="70"/>
      <c r="M37" s="70"/>
      <c r="N37" s="70"/>
      <c r="O37" s="70"/>
      <c r="P37" s="70"/>
      <c r="Q37" s="70"/>
      <c r="R37" s="71"/>
    </row>
    <row r="38" spans="1:18" ht="178.35" customHeight="1" x14ac:dyDescent="0.2">
      <c r="A38" s="1"/>
      <c r="B38" s="1"/>
      <c r="C38" s="1"/>
      <c r="D38" s="1"/>
      <c r="E38" s="1"/>
      <c r="F38" s="1"/>
      <c r="G38" s="1"/>
      <c r="H38" s="1"/>
      <c r="I38" s="1"/>
      <c r="J38" s="1"/>
      <c r="K38" s="1"/>
      <c r="L38" s="1"/>
      <c r="M38" s="1"/>
      <c r="N38" s="1"/>
      <c r="O38" s="1"/>
      <c r="P38" s="1"/>
      <c r="Q38" s="1"/>
      <c r="R38" s="1"/>
    </row>
    <row r="39" spans="1:18" ht="22.35" customHeight="1" x14ac:dyDescent="0.2">
      <c r="A39" s="1"/>
      <c r="B39" s="69" t="s">
        <v>1044</v>
      </c>
      <c r="C39" s="70"/>
      <c r="D39" s="70"/>
      <c r="E39" s="70"/>
      <c r="F39" s="70"/>
      <c r="G39" s="70"/>
      <c r="H39" s="70"/>
      <c r="I39" s="70"/>
      <c r="J39" s="70"/>
      <c r="K39" s="70"/>
      <c r="L39" s="70"/>
      <c r="M39" s="70"/>
      <c r="N39" s="70"/>
      <c r="O39" s="70"/>
      <c r="P39" s="70"/>
      <c r="Q39" s="70"/>
      <c r="R39" s="71"/>
    </row>
    <row r="40" spans="1:18" ht="8.25" customHeight="1" x14ac:dyDescent="0.2">
      <c r="A40" s="1"/>
      <c r="B40" s="1"/>
      <c r="C40" s="1"/>
      <c r="D40" s="1"/>
      <c r="E40" s="1"/>
      <c r="F40" s="1"/>
      <c r="G40" s="1"/>
      <c r="H40" s="1"/>
      <c r="I40" s="1"/>
      <c r="J40" s="1"/>
      <c r="K40" s="1"/>
      <c r="L40" s="1"/>
      <c r="M40" s="1"/>
      <c r="N40" s="1"/>
      <c r="O40" s="1"/>
      <c r="P40" s="1"/>
      <c r="Q40" s="1"/>
      <c r="R40" s="1"/>
    </row>
    <row r="41" spans="1:18" ht="170.85" customHeight="1" x14ac:dyDescent="0.2">
      <c r="A41" s="1"/>
      <c r="B41" s="1"/>
      <c r="C41" s="1"/>
      <c r="D41" s="1"/>
      <c r="E41" s="1"/>
      <c r="F41" s="1"/>
      <c r="G41" s="1"/>
      <c r="H41" s="1"/>
      <c r="I41" s="1"/>
      <c r="J41" s="1"/>
      <c r="K41" s="1"/>
      <c r="L41" s="1"/>
      <c r="M41" s="1"/>
      <c r="N41" s="1"/>
      <c r="O41" s="1"/>
      <c r="P41" s="1"/>
      <c r="Q41" s="1"/>
      <c r="R41" s="1"/>
    </row>
    <row r="42" spans="1:18" ht="9" customHeight="1" x14ac:dyDescent="0.2">
      <c r="A42" s="1"/>
      <c r="B42" s="1"/>
      <c r="C42" s="1"/>
      <c r="D42" s="1"/>
      <c r="E42" s="1"/>
      <c r="F42" s="1"/>
      <c r="G42" s="1"/>
      <c r="H42" s="1"/>
      <c r="I42" s="1"/>
      <c r="J42" s="1"/>
      <c r="K42" s="1"/>
      <c r="L42" s="1"/>
      <c r="M42" s="1"/>
      <c r="N42" s="1"/>
      <c r="O42" s="1"/>
      <c r="P42" s="1"/>
      <c r="Q42" s="1"/>
      <c r="R42" s="1"/>
    </row>
    <row r="43" spans="1:18" ht="18.75" customHeight="1" x14ac:dyDescent="0.2">
      <c r="A43" s="1"/>
      <c r="B43" s="69" t="s">
        <v>1045</v>
      </c>
      <c r="C43" s="70"/>
      <c r="D43" s="70"/>
      <c r="E43" s="70"/>
      <c r="F43" s="70"/>
      <c r="G43" s="70"/>
      <c r="H43" s="70"/>
      <c r="I43" s="70"/>
      <c r="J43" s="70"/>
      <c r="K43" s="70"/>
      <c r="L43" s="70"/>
      <c r="M43" s="70"/>
      <c r="N43" s="70"/>
      <c r="O43" s="70"/>
      <c r="P43" s="70"/>
      <c r="Q43" s="70"/>
      <c r="R43" s="71"/>
    </row>
    <row r="44" spans="1:18" ht="8.25" customHeight="1" x14ac:dyDescent="0.2">
      <c r="A44" s="1"/>
      <c r="B44" s="1"/>
      <c r="C44" s="1"/>
      <c r="D44" s="1"/>
      <c r="E44" s="1"/>
      <c r="F44" s="1"/>
      <c r="G44" s="1"/>
      <c r="H44" s="1"/>
      <c r="I44" s="1"/>
      <c r="J44" s="1"/>
      <c r="K44" s="1"/>
      <c r="L44" s="1"/>
      <c r="M44" s="1"/>
      <c r="N44" s="1"/>
      <c r="O44" s="1"/>
      <c r="P44" s="1"/>
      <c r="Q44" s="1"/>
      <c r="R44" s="1"/>
    </row>
    <row r="45" spans="1:18" ht="287.85000000000002" customHeight="1" x14ac:dyDescent="0.2">
      <c r="A45" s="1"/>
      <c r="B45" s="1"/>
      <c r="C45" s="1"/>
      <c r="D45" s="1"/>
      <c r="E45" s="1"/>
      <c r="F45" s="1"/>
      <c r="G45" s="1"/>
      <c r="H45" s="1"/>
      <c r="I45" s="1"/>
      <c r="J45" s="1"/>
      <c r="K45" s="1"/>
      <c r="L45" s="1"/>
      <c r="M45" s="1"/>
      <c r="N45" s="1"/>
      <c r="O45" s="1"/>
      <c r="P45" s="1"/>
      <c r="Q45" s="1"/>
      <c r="R45" s="1"/>
    </row>
    <row r="46" spans="1:18" ht="14.1" customHeight="1" x14ac:dyDescent="0.2">
      <c r="A46" s="1"/>
      <c r="B46" s="1"/>
      <c r="C46" s="1"/>
      <c r="D46" s="1"/>
      <c r="E46" s="1"/>
      <c r="F46" s="1"/>
      <c r="G46" s="1"/>
      <c r="H46" s="1"/>
      <c r="I46" s="1"/>
      <c r="J46" s="1"/>
      <c r="K46" s="1"/>
      <c r="L46" s="1"/>
      <c r="M46" s="1"/>
      <c r="N46" s="1"/>
      <c r="O46" s="1"/>
      <c r="P46" s="1"/>
      <c r="Q46" s="1"/>
      <c r="R46" s="1"/>
    </row>
    <row r="47" spans="1:18" ht="18.75" customHeight="1" x14ac:dyDescent="0.2">
      <c r="A47" s="1"/>
      <c r="B47" s="69" t="s">
        <v>1046</v>
      </c>
      <c r="C47" s="70"/>
      <c r="D47" s="70"/>
      <c r="E47" s="70"/>
      <c r="F47" s="70"/>
      <c r="G47" s="70"/>
      <c r="H47" s="70"/>
      <c r="I47" s="70"/>
      <c r="J47" s="70"/>
      <c r="K47" s="70"/>
      <c r="L47" s="70"/>
      <c r="M47" s="70"/>
      <c r="N47" s="70"/>
      <c r="O47" s="70"/>
      <c r="P47" s="70"/>
      <c r="Q47" s="70"/>
      <c r="R47" s="71"/>
    </row>
    <row r="48" spans="1:18" ht="260.85000000000002" customHeight="1" x14ac:dyDescent="0.2">
      <c r="A48" s="1"/>
      <c r="B48" s="1"/>
      <c r="C48" s="1"/>
      <c r="D48" s="1"/>
      <c r="E48" s="1"/>
      <c r="F48" s="1"/>
      <c r="G48" s="1"/>
      <c r="H48" s="1"/>
      <c r="I48" s="1"/>
      <c r="J48" s="1"/>
      <c r="K48" s="1"/>
      <c r="L48" s="1"/>
      <c r="M48" s="1"/>
      <c r="N48" s="1"/>
      <c r="O48" s="1"/>
      <c r="P48" s="1"/>
      <c r="Q48" s="1"/>
      <c r="R48" s="1"/>
    </row>
    <row r="49" spans="1:18" ht="9" customHeight="1" x14ac:dyDescent="0.2">
      <c r="A49" s="1"/>
      <c r="B49" s="1"/>
      <c r="C49" s="1"/>
      <c r="D49" s="1"/>
      <c r="E49" s="1"/>
      <c r="F49" s="1"/>
      <c r="G49" s="1"/>
      <c r="H49" s="1"/>
      <c r="I49" s="1"/>
      <c r="J49" s="1"/>
      <c r="K49" s="1"/>
      <c r="L49" s="1"/>
      <c r="M49" s="1"/>
      <c r="N49" s="1"/>
      <c r="O49" s="1"/>
      <c r="P49" s="1"/>
      <c r="Q49" s="1"/>
      <c r="R49" s="1"/>
    </row>
    <row r="50" spans="1:18" ht="18.75" customHeight="1" x14ac:dyDescent="0.2">
      <c r="A50" s="1"/>
      <c r="B50" s="69" t="s">
        <v>1047</v>
      </c>
      <c r="C50" s="70"/>
      <c r="D50" s="70"/>
      <c r="E50" s="70"/>
      <c r="F50" s="70"/>
      <c r="G50" s="70"/>
      <c r="H50" s="70"/>
      <c r="I50" s="70"/>
      <c r="J50" s="70"/>
      <c r="K50" s="70"/>
      <c r="L50" s="70"/>
      <c r="M50" s="70"/>
      <c r="N50" s="70"/>
      <c r="O50" s="70"/>
      <c r="P50" s="70"/>
      <c r="Q50" s="70"/>
      <c r="R50" s="71"/>
    </row>
    <row r="51" spans="1:18" ht="13.7" customHeight="1" x14ac:dyDescent="0.2">
      <c r="A51" s="1"/>
      <c r="B51" s="1"/>
      <c r="C51" s="1"/>
      <c r="D51" s="1"/>
      <c r="E51" s="1"/>
      <c r="F51" s="1"/>
      <c r="G51" s="1"/>
      <c r="H51" s="1"/>
      <c r="I51" s="1"/>
      <c r="J51" s="1"/>
      <c r="K51" s="1"/>
      <c r="L51" s="1"/>
      <c r="M51" s="1"/>
      <c r="N51" s="1"/>
      <c r="O51" s="1"/>
      <c r="P51" s="1"/>
      <c r="Q51" s="1"/>
      <c r="R51" s="1"/>
    </row>
    <row r="52" spans="1:18" ht="343.35" customHeight="1" x14ac:dyDescent="0.2">
      <c r="A52" s="1"/>
      <c r="B52" s="1"/>
      <c r="C52" s="1"/>
      <c r="D52" s="1"/>
      <c r="E52" s="1"/>
      <c r="F52" s="1"/>
      <c r="G52" s="1"/>
      <c r="H52" s="1"/>
      <c r="I52" s="1"/>
      <c r="J52" s="1"/>
      <c r="K52" s="1"/>
      <c r="L52" s="1"/>
      <c r="M52" s="1"/>
      <c r="N52" s="1"/>
      <c r="O52" s="1"/>
      <c r="P52" s="1"/>
      <c r="Q52" s="1"/>
      <c r="R52" s="1"/>
    </row>
    <row r="53" spans="1:18" ht="73.7" customHeight="1" x14ac:dyDescent="0.2">
      <c r="A53" s="1"/>
      <c r="B53" s="1"/>
      <c r="C53" s="1"/>
      <c r="D53" s="1"/>
      <c r="E53" s="1"/>
      <c r="F53" s="1"/>
      <c r="G53" s="1"/>
      <c r="H53" s="1"/>
      <c r="I53" s="1"/>
      <c r="J53" s="1"/>
      <c r="K53" s="1"/>
      <c r="L53" s="1"/>
      <c r="M53" s="1"/>
      <c r="N53" s="1"/>
      <c r="O53" s="1"/>
      <c r="P53" s="1"/>
      <c r="Q53" s="1"/>
      <c r="R53" s="1"/>
    </row>
    <row r="54" spans="1:18" ht="18.75" customHeight="1" x14ac:dyDescent="0.2">
      <c r="A54" s="1"/>
      <c r="B54" s="69" t="s">
        <v>1048</v>
      </c>
      <c r="C54" s="70"/>
      <c r="D54" s="70"/>
      <c r="E54" s="70"/>
      <c r="F54" s="70"/>
      <c r="G54" s="70"/>
      <c r="H54" s="70"/>
      <c r="I54" s="70"/>
      <c r="J54" s="70"/>
      <c r="K54" s="70"/>
      <c r="L54" s="70"/>
      <c r="M54" s="70"/>
      <c r="N54" s="70"/>
      <c r="O54" s="70"/>
      <c r="P54" s="70"/>
      <c r="Q54" s="70"/>
      <c r="R54" s="71"/>
    </row>
    <row r="55" spans="1:18" ht="6.75" customHeight="1" x14ac:dyDescent="0.2">
      <c r="A55" s="1"/>
      <c r="B55" s="1"/>
      <c r="C55" s="1"/>
      <c r="D55" s="1"/>
      <c r="E55" s="1"/>
      <c r="F55" s="1"/>
      <c r="G55" s="1"/>
      <c r="H55" s="1"/>
      <c r="I55" s="1"/>
      <c r="J55" s="1"/>
      <c r="K55" s="1"/>
      <c r="L55" s="1"/>
      <c r="M55" s="1"/>
      <c r="N55" s="1"/>
      <c r="O55" s="1"/>
      <c r="P55" s="1"/>
      <c r="Q55" s="1"/>
      <c r="R55" s="1"/>
    </row>
    <row r="56" spans="1:18" ht="407.85" customHeight="1" x14ac:dyDescent="0.2"/>
  </sheetData>
  <mergeCells count="19">
    <mergeCell ref="B17:R17"/>
    <mergeCell ref="I9:K9"/>
    <mergeCell ref="K3:R3"/>
    <mergeCell ref="B6:R6"/>
    <mergeCell ref="B8:G9"/>
    <mergeCell ref="B10:R10"/>
    <mergeCell ref="B14:R14"/>
    <mergeCell ref="B54:R54"/>
    <mergeCell ref="B20:R20"/>
    <mergeCell ref="B23:R23"/>
    <mergeCell ref="B25:R25"/>
    <mergeCell ref="B28:R28"/>
    <mergeCell ref="B30:R30"/>
    <mergeCell ref="B33:R33"/>
    <mergeCell ref="B37:R37"/>
    <mergeCell ref="B39:R39"/>
    <mergeCell ref="B43:R43"/>
    <mergeCell ref="B47:R47"/>
    <mergeCell ref="B50:R50"/>
  </mergeCells>
  <pageMargins left="0.44196078431372554" right="0.44196078431372554" top="0.44196078431372554" bottom="0.39529411764705885" header="0.50980392156862753" footer="0.50980392156862753"/>
  <pageSetup paperSize="9" scale="89" orientation="portrait" r:id="rId1"/>
  <headerFooter alignWithMargins="0">
    <oddFooter>&amp;R&amp;1#&amp;"Calibri"&amp;10&amp;K0000FFClassification : Internal</oddFooter>
  </headerFooter>
  <rowBreaks count="5" manualBreakCount="5">
    <brk id="16" max="17" man="1"/>
    <brk id="22" max="17" man="1"/>
    <brk id="27" max="17" man="1"/>
    <brk id="36" max="17" man="1"/>
    <brk id="53" max="1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75" x14ac:dyDescent="0.2"/>
  <sheetData>
    <row r="1" spans="1:4" x14ac:dyDescent="0.2">
      <c r="B1" t="s">
        <v>1157</v>
      </c>
    </row>
    <row r="2" spans="1:4" x14ac:dyDescent="0.2">
      <c r="A2" t="s">
        <v>62</v>
      </c>
      <c r="B2">
        <v>4138283.51</v>
      </c>
      <c r="C2">
        <v>55</v>
      </c>
      <c r="D2">
        <v>1.3085579691180318E-3</v>
      </c>
    </row>
    <row r="3" spans="1:4" x14ac:dyDescent="0.2">
      <c r="A3" t="s">
        <v>483</v>
      </c>
      <c r="B3">
        <v>74535147.709999934</v>
      </c>
      <c r="C3">
        <v>1089</v>
      </c>
      <c r="D3">
        <v>2.5909447788537033E-2</v>
      </c>
    </row>
    <row r="4" spans="1:4" x14ac:dyDescent="0.2">
      <c r="A4" t="s">
        <v>549</v>
      </c>
      <c r="B4">
        <v>109724687.64999987</v>
      </c>
      <c r="C4">
        <v>1658</v>
      </c>
      <c r="D4">
        <v>3.9447074778139947E-2</v>
      </c>
    </row>
    <row r="5" spans="1:4" x14ac:dyDescent="0.2">
      <c r="A5" t="s">
        <v>547</v>
      </c>
      <c r="B5">
        <v>166253261.4499999</v>
      </c>
      <c r="C5">
        <v>1990</v>
      </c>
      <c r="D5">
        <v>4.7346006518997882E-2</v>
      </c>
    </row>
    <row r="6" spans="1:4" x14ac:dyDescent="0.2">
      <c r="A6" t="s">
        <v>545</v>
      </c>
      <c r="B6">
        <v>184477037.97000009</v>
      </c>
      <c r="C6">
        <v>2890</v>
      </c>
      <c r="D6">
        <v>6.8758773286383856E-2</v>
      </c>
    </row>
    <row r="7" spans="1:4" x14ac:dyDescent="0.2">
      <c r="A7" t="s">
        <v>541</v>
      </c>
      <c r="B7">
        <v>195672106.3699998</v>
      </c>
      <c r="C7">
        <v>3265</v>
      </c>
      <c r="D7">
        <v>7.7680759439461344E-2</v>
      </c>
    </row>
    <row r="8" spans="1:4" x14ac:dyDescent="0.2">
      <c r="A8" t="s">
        <v>543</v>
      </c>
      <c r="B8">
        <v>235042826.82000035</v>
      </c>
      <c r="C8">
        <v>3547</v>
      </c>
      <c r="D8">
        <v>8.4390093026575616E-2</v>
      </c>
    </row>
    <row r="9" spans="1:4" x14ac:dyDescent="0.2">
      <c r="A9" t="s">
        <v>537</v>
      </c>
      <c r="B9">
        <v>301922906.74999994</v>
      </c>
      <c r="C9">
        <v>3250</v>
      </c>
      <c r="D9">
        <v>7.7323879993338257E-2</v>
      </c>
    </row>
    <row r="10" spans="1:4" x14ac:dyDescent="0.2">
      <c r="A10" t="s">
        <v>539</v>
      </c>
      <c r="B10">
        <v>318401829.82999939</v>
      </c>
      <c r="C10">
        <v>5220</v>
      </c>
      <c r="D10">
        <v>0.12419404725083867</v>
      </c>
    </row>
    <row r="11" spans="1:4" x14ac:dyDescent="0.2">
      <c r="A11" t="s">
        <v>533</v>
      </c>
      <c r="B11">
        <v>402877457.53000021</v>
      </c>
      <c r="C11">
        <v>5524</v>
      </c>
      <c r="D11">
        <v>0.13142680402560014</v>
      </c>
    </row>
    <row r="12" spans="1:4" x14ac:dyDescent="0.2">
      <c r="A12" t="s">
        <v>535</v>
      </c>
      <c r="B12">
        <v>434272731.35000008</v>
      </c>
      <c r="C12">
        <v>6659</v>
      </c>
      <c r="D12">
        <v>0.15843068211558137</v>
      </c>
    </row>
    <row r="13" spans="1:4" x14ac:dyDescent="0.2">
      <c r="A13" t="s">
        <v>531</v>
      </c>
      <c r="B13">
        <v>489650559.82999939</v>
      </c>
      <c r="C13">
        <v>6884</v>
      </c>
      <c r="D13">
        <v>0.16378387380742784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23"/>
  <sheetViews>
    <sheetView showGridLines="0" workbookViewId="0"/>
  </sheetViews>
  <sheetFormatPr defaultRowHeight="12.75" x14ac:dyDescent="0.2"/>
  <sheetData>
    <row r="2" spans="1:2" x14ac:dyDescent="0.2">
      <c r="A2" t="s">
        <v>1053</v>
      </c>
      <c r="B2">
        <v>6.7195413632543666E-2</v>
      </c>
    </row>
    <row r="3" spans="1:2" x14ac:dyDescent="0.2">
      <c r="A3" t="s">
        <v>1054</v>
      </c>
      <c r="B3">
        <v>0.16757662659888775</v>
      </c>
    </row>
    <row r="4" spans="1:2" x14ac:dyDescent="0.2">
      <c r="A4" t="s">
        <v>1055</v>
      </c>
      <c r="B4">
        <v>0.10172455719772827</v>
      </c>
    </row>
    <row r="5" spans="1:2" x14ac:dyDescent="0.2">
      <c r="A5" t="s">
        <v>1056</v>
      </c>
      <c r="B5">
        <v>0.1371570824537906</v>
      </c>
    </row>
    <row r="6" spans="1:2" x14ac:dyDescent="0.2">
      <c r="A6" t="s">
        <v>1057</v>
      </c>
      <c r="B6">
        <v>0.2593344284807827</v>
      </c>
    </row>
    <row r="7" spans="1:2" x14ac:dyDescent="0.2">
      <c r="A7" t="s">
        <v>1058</v>
      </c>
      <c r="B7">
        <v>0.17278298729721392</v>
      </c>
    </row>
    <row r="8" spans="1:2" x14ac:dyDescent="0.2">
      <c r="A8" t="s">
        <v>1059</v>
      </c>
      <c r="B8">
        <v>7.5408439660798368E-2</v>
      </c>
    </row>
    <row r="9" spans="1:2" x14ac:dyDescent="0.2">
      <c r="A9" t="s">
        <v>1060</v>
      </c>
      <c r="B9">
        <v>3.4825233756177344E-3</v>
      </c>
    </row>
    <row r="10" spans="1:2" x14ac:dyDescent="0.2">
      <c r="A10" t="s">
        <v>1061</v>
      </c>
      <c r="B10">
        <v>1.4068595139823839E-3</v>
      </c>
    </row>
    <row r="11" spans="1:2" x14ac:dyDescent="0.2">
      <c r="A11" t="s">
        <v>1062</v>
      </c>
      <c r="B11">
        <v>8.6933384341806978E-4</v>
      </c>
    </row>
    <row r="12" spans="1:2" x14ac:dyDescent="0.2">
      <c r="A12" t="s">
        <v>1063</v>
      </c>
      <c r="B12">
        <v>2.5613812447421477E-3</v>
      </c>
    </row>
    <row r="13" spans="1:2" x14ac:dyDescent="0.2">
      <c r="A13" t="s">
        <v>1064</v>
      </c>
      <c r="B13">
        <v>5.3330132786833691E-3</v>
      </c>
    </row>
    <row r="14" spans="1:2" x14ac:dyDescent="0.2">
      <c r="A14" t="s">
        <v>1065</v>
      </c>
      <c r="B14">
        <v>6.1294107686793095E-4</v>
      </c>
    </row>
    <row r="15" spans="1:2" x14ac:dyDescent="0.2">
      <c r="A15" t="s">
        <v>1066</v>
      </c>
      <c r="B15">
        <v>2.2753373009460529E-3</v>
      </c>
    </row>
    <row r="16" spans="1:2" x14ac:dyDescent="0.2">
      <c r="A16" t="s">
        <v>1067</v>
      </c>
      <c r="B16">
        <v>3.8317274970878603E-4</v>
      </c>
    </row>
    <row r="17" spans="1:2" x14ac:dyDescent="0.2">
      <c r="A17" t="s">
        <v>1068</v>
      </c>
      <c r="B17">
        <v>8.8792565328466131E-4</v>
      </c>
    </row>
    <row r="18" spans="1:2" x14ac:dyDescent="0.2">
      <c r="A18" t="s">
        <v>1069</v>
      </c>
      <c r="B18">
        <v>7.1884229052027171E-4</v>
      </c>
    </row>
    <row r="19" spans="1:2" x14ac:dyDescent="0.2">
      <c r="A19" t="s">
        <v>1070</v>
      </c>
      <c r="B19">
        <v>1.4417489988192162E-4</v>
      </c>
    </row>
    <row r="20" spans="1:2" x14ac:dyDescent="0.2">
      <c r="A20" t="s">
        <v>1071</v>
      </c>
      <c r="B20">
        <v>1.2696291277835187E-4</v>
      </c>
    </row>
    <row r="21" spans="1:2" x14ac:dyDescent="0.2">
      <c r="A21" t="s">
        <v>1072</v>
      </c>
      <c r="B21">
        <v>2.6835871200694714E-6</v>
      </c>
    </row>
    <row r="22" spans="1:2" x14ac:dyDescent="0.2">
      <c r="A22" t="s">
        <v>1073</v>
      </c>
      <c r="B22">
        <v>1.3354506743080279E-5</v>
      </c>
    </row>
    <row r="23" spans="1:2" x14ac:dyDescent="0.2">
      <c r="A23" t="s">
        <v>1074</v>
      </c>
      <c r="B23">
        <v>1.9584439600409904E-6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75" x14ac:dyDescent="0.2"/>
  <sheetData>
    <row r="2" spans="1:2" x14ac:dyDescent="0.2">
      <c r="A2" t="s">
        <v>1075</v>
      </c>
      <c r="B2">
        <v>4.871641143665902E-4</v>
      </c>
    </row>
    <row r="3" spans="1:2" x14ac:dyDescent="0.2">
      <c r="A3" t="s">
        <v>1053</v>
      </c>
      <c r="B3">
        <v>5.4747530891291448E-3</v>
      </c>
    </row>
    <row r="4" spans="1:2" x14ac:dyDescent="0.2">
      <c r="A4" t="s">
        <v>1054</v>
      </c>
      <c r="B4">
        <v>6.253589184791933E-3</v>
      </c>
    </row>
    <row r="5" spans="1:2" x14ac:dyDescent="0.2">
      <c r="A5" t="s">
        <v>1055</v>
      </c>
      <c r="B5">
        <v>9.2030819601507784E-3</v>
      </c>
    </row>
    <row r="6" spans="1:2" x14ac:dyDescent="0.2">
      <c r="A6" t="s">
        <v>1056</v>
      </c>
      <c r="B6">
        <v>2.5567368745900796E-2</v>
      </c>
    </row>
    <row r="7" spans="1:2" x14ac:dyDescent="0.2">
      <c r="A7" t="s">
        <v>1057</v>
      </c>
      <c r="B7">
        <v>3.9130450939747111E-2</v>
      </c>
    </row>
    <row r="8" spans="1:2" x14ac:dyDescent="0.2">
      <c r="A8" t="s">
        <v>1058</v>
      </c>
      <c r="B8">
        <v>3.878814034752795E-2</v>
      </c>
    </row>
    <row r="9" spans="1:2" x14ac:dyDescent="0.2">
      <c r="A9" t="s">
        <v>1059</v>
      </c>
      <c r="B9">
        <v>3.759284488326059E-2</v>
      </c>
    </row>
    <row r="10" spans="1:2" x14ac:dyDescent="0.2">
      <c r="A10" t="s">
        <v>1060</v>
      </c>
      <c r="B10">
        <v>4.2403159869531561E-2</v>
      </c>
    </row>
    <row r="11" spans="1:2" x14ac:dyDescent="0.2">
      <c r="A11" t="s">
        <v>1061</v>
      </c>
      <c r="B11">
        <v>4.9740814523292272E-2</v>
      </c>
    </row>
    <row r="12" spans="1:2" x14ac:dyDescent="0.2">
      <c r="A12" t="s">
        <v>1062</v>
      </c>
      <c r="B12">
        <v>4.5003256094213302E-2</v>
      </c>
    </row>
    <row r="13" spans="1:2" x14ac:dyDescent="0.2">
      <c r="A13" t="s">
        <v>1063</v>
      </c>
      <c r="B13">
        <v>4.7065369608823501E-2</v>
      </c>
    </row>
    <row r="14" spans="1:2" x14ac:dyDescent="0.2">
      <c r="A14" t="s">
        <v>1064</v>
      </c>
      <c r="B14">
        <v>4.0489673575252051E-2</v>
      </c>
    </row>
    <row r="15" spans="1:2" x14ac:dyDescent="0.2">
      <c r="A15" t="s">
        <v>1065</v>
      </c>
      <c r="B15">
        <v>4.4224515344101198E-2</v>
      </c>
    </row>
    <row r="16" spans="1:2" x14ac:dyDescent="0.2">
      <c r="A16" t="s">
        <v>1066</v>
      </c>
      <c r="B16">
        <v>6.3749792656651011E-2</v>
      </c>
    </row>
    <row r="17" spans="1:2" x14ac:dyDescent="0.2">
      <c r="A17" t="s">
        <v>1067</v>
      </c>
      <c r="B17">
        <v>5.4710068053628456E-2</v>
      </c>
    </row>
    <row r="18" spans="1:2" x14ac:dyDescent="0.2">
      <c r="A18" t="s">
        <v>1068</v>
      </c>
      <c r="B18">
        <v>6.5771207227719758E-2</v>
      </c>
    </row>
    <row r="19" spans="1:2" x14ac:dyDescent="0.2">
      <c r="A19" t="s">
        <v>1069</v>
      </c>
      <c r="B19">
        <v>5.6959262181895211E-2</v>
      </c>
    </row>
    <row r="20" spans="1:2" x14ac:dyDescent="0.2">
      <c r="A20" t="s">
        <v>1070</v>
      </c>
      <c r="B20">
        <v>3.6475168362722327E-2</v>
      </c>
    </row>
    <row r="21" spans="1:2" x14ac:dyDescent="0.2">
      <c r="A21" t="s">
        <v>1071</v>
      </c>
      <c r="B21">
        <v>6.402246601536965E-2</v>
      </c>
    </row>
    <row r="22" spans="1:2" x14ac:dyDescent="0.2">
      <c r="A22" t="s">
        <v>1072</v>
      </c>
      <c r="B22">
        <v>5.3350021069241263E-2</v>
      </c>
    </row>
    <row r="23" spans="1:2" x14ac:dyDescent="0.2">
      <c r="A23" t="s">
        <v>1073</v>
      </c>
      <c r="B23">
        <v>5.3871656035244332E-2</v>
      </c>
    </row>
    <row r="24" spans="1:2" x14ac:dyDescent="0.2">
      <c r="A24" t="s">
        <v>1074</v>
      </c>
      <c r="B24">
        <v>2.5784571155475267E-2</v>
      </c>
    </row>
    <row r="25" spans="1:2" x14ac:dyDescent="0.2">
      <c r="A25" t="s">
        <v>1076</v>
      </c>
      <c r="B25">
        <v>2.2893976688468005E-2</v>
      </c>
    </row>
    <row r="26" spans="1:2" x14ac:dyDescent="0.2">
      <c r="A26" t="s">
        <v>1077</v>
      </c>
      <c r="B26">
        <v>4.8738078353083761E-2</v>
      </c>
    </row>
    <row r="27" spans="1:2" x14ac:dyDescent="0.2">
      <c r="A27" t="s">
        <v>1078</v>
      </c>
      <c r="B27">
        <v>2.1316516589478689E-2</v>
      </c>
    </row>
    <row r="28" spans="1:2" x14ac:dyDescent="0.2">
      <c r="A28" t="s">
        <v>1079</v>
      </c>
      <c r="B28">
        <v>3.3305039730069673E-4</v>
      </c>
    </row>
    <row r="29" spans="1:2" x14ac:dyDescent="0.2">
      <c r="A29" t="s">
        <v>1080</v>
      </c>
      <c r="B29">
        <v>8.2918582108620334E-5</v>
      </c>
    </row>
    <row r="30" spans="1:2" x14ac:dyDescent="0.2">
      <c r="A30" t="s">
        <v>1081</v>
      </c>
      <c r="B30">
        <v>1.846863954146788E-4</v>
      </c>
    </row>
    <row r="31" spans="1:2" x14ac:dyDescent="0.2">
      <c r="A31" t="s">
        <v>1082</v>
      </c>
      <c r="B31">
        <v>1.7221181922404222E-4</v>
      </c>
    </row>
    <row r="32" spans="1:2" x14ac:dyDescent="0.2">
      <c r="A32" t="s">
        <v>1083</v>
      </c>
      <c r="B32">
        <v>1.601661368852115E-4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33"/>
  <sheetViews>
    <sheetView showGridLines="0" workbookViewId="0"/>
  </sheetViews>
  <sheetFormatPr defaultRowHeight="12.75" x14ac:dyDescent="0.2"/>
  <sheetData>
    <row r="2" spans="1:2" x14ac:dyDescent="0.2">
      <c r="A2" t="s">
        <v>1053</v>
      </c>
      <c r="B2">
        <v>4.0452951883662589E-5</v>
      </c>
    </row>
    <row r="3" spans="1:2" x14ac:dyDescent="0.2">
      <c r="A3" t="s">
        <v>1054</v>
      </c>
      <c r="B3">
        <v>1.6202536860947135E-3</v>
      </c>
    </row>
    <row r="4" spans="1:2" x14ac:dyDescent="0.2">
      <c r="A4" t="s">
        <v>1055</v>
      </c>
      <c r="B4">
        <v>1.8733072843009129E-3</v>
      </c>
    </row>
    <row r="5" spans="1:2" x14ac:dyDescent="0.2">
      <c r="A5" t="s">
        <v>1056</v>
      </c>
      <c r="B5">
        <v>6.8522295980826139E-4</v>
      </c>
    </row>
    <row r="6" spans="1:2" x14ac:dyDescent="0.2">
      <c r="A6" t="s">
        <v>1057</v>
      </c>
      <c r="B6">
        <v>1.2423590181418667E-2</v>
      </c>
    </row>
    <row r="7" spans="1:2" x14ac:dyDescent="0.2">
      <c r="A7" t="s">
        <v>1058</v>
      </c>
      <c r="B7">
        <v>1.3751530490952206E-3</v>
      </c>
    </row>
    <row r="8" spans="1:2" x14ac:dyDescent="0.2">
      <c r="A8" t="s">
        <v>1059</v>
      </c>
      <c r="B8">
        <v>3.6812424646573932E-3</v>
      </c>
    </row>
    <row r="9" spans="1:2" x14ac:dyDescent="0.2">
      <c r="A9" t="s">
        <v>1060</v>
      </c>
      <c r="B9">
        <v>5.5728450558286697E-3</v>
      </c>
    </row>
    <row r="10" spans="1:2" x14ac:dyDescent="0.2">
      <c r="A10" t="s">
        <v>1061</v>
      </c>
      <c r="B10">
        <v>9.9891245297858335E-3</v>
      </c>
    </row>
    <row r="11" spans="1:2" x14ac:dyDescent="0.2">
      <c r="A11" t="s">
        <v>1062</v>
      </c>
      <c r="B11">
        <v>0.11794059208769236</v>
      </c>
    </row>
    <row r="12" spans="1:2" x14ac:dyDescent="0.2">
      <c r="A12" t="s">
        <v>1063</v>
      </c>
      <c r="B12">
        <v>1.8619746904852748E-2</v>
      </c>
    </row>
    <row r="13" spans="1:2" x14ac:dyDescent="0.2">
      <c r="A13" t="s">
        <v>1064</v>
      </c>
      <c r="B13">
        <v>2.0518305531941908E-2</v>
      </c>
    </row>
    <row r="14" spans="1:2" x14ac:dyDescent="0.2">
      <c r="A14" t="s">
        <v>1065</v>
      </c>
      <c r="B14">
        <v>6.674837763971371E-2</v>
      </c>
    </row>
    <row r="15" spans="1:2" x14ac:dyDescent="0.2">
      <c r="A15" t="s">
        <v>1066</v>
      </c>
      <c r="B15">
        <v>8.8315098794561637E-3</v>
      </c>
    </row>
    <row r="16" spans="1:2" x14ac:dyDescent="0.2">
      <c r="A16" t="s">
        <v>1067</v>
      </c>
      <c r="B16">
        <v>0.14399883114799267</v>
      </c>
    </row>
    <row r="17" spans="1:2" x14ac:dyDescent="0.2">
      <c r="A17" t="s">
        <v>1068</v>
      </c>
      <c r="B17">
        <v>1.0855178033050991E-2</v>
      </c>
    </row>
    <row r="18" spans="1:2" x14ac:dyDescent="0.2">
      <c r="A18" t="s">
        <v>1069</v>
      </c>
      <c r="B18">
        <v>1.4539284145031155E-2</v>
      </c>
    </row>
    <row r="19" spans="1:2" x14ac:dyDescent="0.2">
      <c r="A19" t="s">
        <v>1070</v>
      </c>
      <c r="B19">
        <v>6.8416822036051261E-2</v>
      </c>
    </row>
    <row r="20" spans="1:2" x14ac:dyDescent="0.2">
      <c r="A20" t="s">
        <v>1071</v>
      </c>
      <c r="B20">
        <v>9.138902128114133E-3</v>
      </c>
    </row>
    <row r="21" spans="1:2" x14ac:dyDescent="0.2">
      <c r="A21" t="s">
        <v>1072</v>
      </c>
      <c r="B21">
        <v>0.22900535994401841</v>
      </c>
    </row>
    <row r="22" spans="1:2" x14ac:dyDescent="0.2">
      <c r="A22" t="s">
        <v>1073</v>
      </c>
      <c r="B22">
        <v>1.5345694477684781E-2</v>
      </c>
    </row>
    <row r="23" spans="1:2" x14ac:dyDescent="0.2">
      <c r="A23" t="s">
        <v>1074</v>
      </c>
      <c r="B23">
        <v>5.3525666655008909E-3</v>
      </c>
    </row>
    <row r="24" spans="1:2" x14ac:dyDescent="0.2">
      <c r="A24" t="s">
        <v>1076</v>
      </c>
      <c r="B24">
        <v>7.6197848807366417E-3</v>
      </c>
    </row>
    <row r="25" spans="1:2" x14ac:dyDescent="0.2">
      <c r="A25" t="s">
        <v>1077</v>
      </c>
      <c r="B25">
        <v>5.4089628456473193E-3</v>
      </c>
    </row>
    <row r="26" spans="1:2" x14ac:dyDescent="0.2">
      <c r="A26" t="s">
        <v>1078</v>
      </c>
      <c r="B26">
        <v>0.19403113466468166</v>
      </c>
    </row>
    <row r="27" spans="1:2" x14ac:dyDescent="0.2">
      <c r="A27" t="s">
        <v>1079</v>
      </c>
      <c r="B27">
        <v>2.168316719832928E-2</v>
      </c>
    </row>
    <row r="28" spans="1:2" x14ac:dyDescent="0.2">
      <c r="A28" t="s">
        <v>1080</v>
      </c>
      <c r="B28">
        <v>3.0519090871939752E-4</v>
      </c>
    </row>
    <row r="29" spans="1:2" x14ac:dyDescent="0.2">
      <c r="A29" t="s">
        <v>1081</v>
      </c>
      <c r="B29">
        <v>1.7787503365121189E-4</v>
      </c>
    </row>
    <row r="30" spans="1:2" x14ac:dyDescent="0.2">
      <c r="A30" t="s">
        <v>1082</v>
      </c>
      <c r="B30">
        <v>1.9128552659405593E-4</v>
      </c>
    </row>
    <row r="31" spans="1:2" x14ac:dyDescent="0.2">
      <c r="A31" t="s">
        <v>1083</v>
      </c>
      <c r="B31">
        <v>3.2797551209335554E-3</v>
      </c>
    </row>
    <row r="32" spans="1:2" x14ac:dyDescent="0.2">
      <c r="A32" t="s">
        <v>1084</v>
      </c>
      <c r="B32">
        <v>6.3719553893422549E-4</v>
      </c>
    </row>
    <row r="33" spans="1:2" x14ac:dyDescent="0.2">
      <c r="A33" t="s">
        <v>1085</v>
      </c>
      <c r="B33">
        <v>9.3285497798225437E-5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24"/>
  <sheetViews>
    <sheetView showGridLines="0" workbookViewId="0"/>
  </sheetViews>
  <sheetFormatPr defaultRowHeight="12.75" x14ac:dyDescent="0.2"/>
  <sheetData>
    <row r="2" spans="1:2" x14ac:dyDescent="0.2">
      <c r="A2">
        <v>1999</v>
      </c>
      <c r="B2">
        <v>1.9584439600409947E-6</v>
      </c>
    </row>
    <row r="3" spans="1:2" x14ac:dyDescent="0.2">
      <c r="A3">
        <v>2000</v>
      </c>
      <c r="B3">
        <v>1.3354506743080307E-5</v>
      </c>
    </row>
    <row r="4" spans="1:2" x14ac:dyDescent="0.2">
      <c r="A4">
        <v>2001</v>
      </c>
      <c r="B4">
        <v>6.1155949885818491E-7</v>
      </c>
    </row>
    <row r="5" spans="1:2" x14ac:dyDescent="0.2">
      <c r="A5">
        <v>2002</v>
      </c>
      <c r="B5">
        <v>9.6690851285306174E-5</v>
      </c>
    </row>
    <row r="6" spans="1:2" x14ac:dyDescent="0.2">
      <c r="A6">
        <v>2003</v>
      </c>
      <c r="B6">
        <v>1.0343491373534708E-4</v>
      </c>
    </row>
    <row r="7" spans="1:2" x14ac:dyDescent="0.2">
      <c r="A7">
        <v>2004</v>
      </c>
      <c r="B7">
        <v>2.9454451455552085E-4</v>
      </c>
    </row>
    <row r="8" spans="1:2" x14ac:dyDescent="0.2">
      <c r="A8">
        <v>2005</v>
      </c>
      <c r="B8">
        <v>9.9709343937339368E-4</v>
      </c>
    </row>
    <row r="9" spans="1:2" x14ac:dyDescent="0.2">
      <c r="A9">
        <v>2006</v>
      </c>
      <c r="B9">
        <v>7.5825846410110427E-4</v>
      </c>
    </row>
    <row r="10" spans="1:2" x14ac:dyDescent="0.2">
      <c r="A10">
        <v>2007</v>
      </c>
      <c r="B10">
        <v>1.5932650227234706E-3</v>
      </c>
    </row>
    <row r="11" spans="1:2" x14ac:dyDescent="0.2">
      <c r="A11">
        <v>2008</v>
      </c>
      <c r="B11">
        <v>8.3744456204233966E-4</v>
      </c>
    </row>
    <row r="12" spans="1:2" x14ac:dyDescent="0.2">
      <c r="A12">
        <v>2009</v>
      </c>
      <c r="B12">
        <v>2.6255551493928738E-3</v>
      </c>
    </row>
    <row r="13" spans="1:2" x14ac:dyDescent="0.2">
      <c r="A13">
        <v>2010</v>
      </c>
      <c r="B13">
        <v>4.6084597135721671E-3</v>
      </c>
    </row>
    <row r="14" spans="1:2" x14ac:dyDescent="0.2">
      <c r="A14">
        <v>2011</v>
      </c>
      <c r="B14">
        <v>1.8050855955768236E-3</v>
      </c>
    </row>
    <row r="15" spans="1:2" x14ac:dyDescent="0.2">
      <c r="A15">
        <v>2012</v>
      </c>
      <c r="B15">
        <v>6.9714030001491825E-4</v>
      </c>
    </row>
    <row r="16" spans="1:2" x14ac:dyDescent="0.2">
      <c r="A16">
        <v>2013</v>
      </c>
      <c r="B16">
        <v>2.3837831355440985E-3</v>
      </c>
    </row>
    <row r="17" spans="1:2" x14ac:dyDescent="0.2">
      <c r="A17">
        <v>2014</v>
      </c>
      <c r="B17">
        <v>1.6076343051345972E-2</v>
      </c>
    </row>
    <row r="18" spans="1:2" x14ac:dyDescent="0.2">
      <c r="A18">
        <v>2015</v>
      </c>
      <c r="B18">
        <v>0.15740807339183902</v>
      </c>
    </row>
    <row r="19" spans="1:2" x14ac:dyDescent="0.2">
      <c r="A19">
        <v>2016</v>
      </c>
      <c r="B19">
        <v>0.25070410215618699</v>
      </c>
    </row>
    <row r="20" spans="1:2" x14ac:dyDescent="0.2">
      <c r="A20">
        <v>2017</v>
      </c>
      <c r="B20">
        <v>0.14377630194513752</v>
      </c>
    </row>
    <row r="21" spans="1:2" x14ac:dyDescent="0.2">
      <c r="A21">
        <v>2018</v>
      </c>
      <c r="B21">
        <v>0.11867387234185107</v>
      </c>
    </row>
    <row r="22" spans="1:2" x14ac:dyDescent="0.2">
      <c r="A22">
        <v>2019</v>
      </c>
      <c r="B22">
        <v>0.17985165572112166</v>
      </c>
    </row>
    <row r="23" spans="1:2" x14ac:dyDescent="0.2">
      <c r="A23">
        <v>2020</v>
      </c>
      <c r="B23">
        <v>9.4166147933262542E-2</v>
      </c>
    </row>
    <row r="24" spans="1:2" x14ac:dyDescent="0.2">
      <c r="A24">
        <v>2021</v>
      </c>
      <c r="B24">
        <v>2.2526823287135872E-2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75" x14ac:dyDescent="0.2"/>
  <sheetData>
    <row r="1" spans="1:3" x14ac:dyDescent="0.2">
      <c r="B1" t="s">
        <v>1158</v>
      </c>
      <c r="C1" t="s">
        <v>1159</v>
      </c>
    </row>
    <row r="2" spans="1:3" x14ac:dyDescent="0.2">
      <c r="A2" t="s">
        <v>1089</v>
      </c>
      <c r="B2">
        <v>0.21050142497919941</v>
      </c>
      <c r="C2">
        <v>0.53408377620621839</v>
      </c>
    </row>
    <row r="3" spans="1:3" x14ac:dyDescent="0.2">
      <c r="A3" t="s">
        <v>1090</v>
      </c>
      <c r="B3">
        <v>0.34804338427700821</v>
      </c>
      <c r="C3">
        <v>0.29459764824036488</v>
      </c>
    </row>
    <row r="4" spans="1:3" x14ac:dyDescent="0.2">
      <c r="A4" t="s">
        <v>1091</v>
      </c>
      <c r="B4">
        <v>0.22591938970788564</v>
      </c>
      <c r="C4">
        <v>0.11478428254592626</v>
      </c>
    </row>
    <row r="5" spans="1:3" x14ac:dyDescent="0.2">
      <c r="A5" t="s">
        <v>1092</v>
      </c>
      <c r="B5">
        <v>9.0290834913971482E-2</v>
      </c>
      <c r="C5">
        <v>3.2472695317403856E-2</v>
      </c>
    </row>
    <row r="6" spans="1:3" x14ac:dyDescent="0.2">
      <c r="A6" t="s">
        <v>1093</v>
      </c>
      <c r="B6">
        <v>0.12524496612193517</v>
      </c>
      <c r="C6">
        <v>2.406159769008662E-2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4"/>
  <sheetViews>
    <sheetView showGridLines="0" workbookViewId="0"/>
  </sheetViews>
  <sheetFormatPr defaultRowHeight="12.75" x14ac:dyDescent="0.2"/>
  <sheetData>
    <row r="2" spans="1:2" x14ac:dyDescent="0.2">
      <c r="A2" t="s">
        <v>1094</v>
      </c>
      <c r="B2">
        <v>1.0450709317057971E-3</v>
      </c>
    </row>
    <row r="3" spans="1:2" x14ac:dyDescent="0.2">
      <c r="A3" t="s">
        <v>1095</v>
      </c>
      <c r="B3">
        <v>2.2076786981141686E-2</v>
      </c>
    </row>
    <row r="4" spans="1:2" x14ac:dyDescent="0.2">
      <c r="A4" t="s">
        <v>1096</v>
      </c>
      <c r="B4">
        <v>0.22355704545067767</v>
      </c>
    </row>
    <row r="5" spans="1:2" x14ac:dyDescent="0.2">
      <c r="A5" t="s">
        <v>1097</v>
      </c>
      <c r="B5">
        <v>0.62765704129267674</v>
      </c>
    </row>
    <row r="6" spans="1:2" x14ac:dyDescent="0.2">
      <c r="A6" t="s">
        <v>1098</v>
      </c>
      <c r="B6">
        <v>8.0360643691197164E-2</v>
      </c>
    </row>
    <row r="7" spans="1:2" x14ac:dyDescent="0.2">
      <c r="A7" t="s">
        <v>1099</v>
      </c>
      <c r="B7">
        <v>3.5389455560419301E-2</v>
      </c>
    </row>
    <row r="8" spans="1:2" x14ac:dyDescent="0.2">
      <c r="A8" t="s">
        <v>1100</v>
      </c>
      <c r="B8">
        <v>6.3708021751023121E-3</v>
      </c>
    </row>
    <row r="9" spans="1:2" x14ac:dyDescent="0.2">
      <c r="A9" t="s">
        <v>1101</v>
      </c>
      <c r="B9">
        <v>2.2123297851703535E-3</v>
      </c>
    </row>
    <row r="10" spans="1:2" x14ac:dyDescent="0.2">
      <c r="A10" t="s">
        <v>1102</v>
      </c>
      <c r="B10">
        <v>9.9106419429599948E-4</v>
      </c>
    </row>
    <row r="11" spans="1:2" x14ac:dyDescent="0.2">
      <c r="A11" t="s">
        <v>1103</v>
      </c>
      <c r="B11">
        <v>2.4717847201905191E-4</v>
      </c>
    </row>
    <row r="12" spans="1:2" x14ac:dyDescent="0.2">
      <c r="A12" t="s">
        <v>1104</v>
      </c>
      <c r="B12">
        <v>6.3267902513609043E-5</v>
      </c>
    </row>
    <row r="13" spans="1:2" x14ac:dyDescent="0.2">
      <c r="A13" t="s">
        <v>1105</v>
      </c>
      <c r="B13">
        <v>2.829449151448295E-5</v>
      </c>
    </row>
    <row r="14" spans="1:2" x14ac:dyDescent="0.2">
      <c r="A14" t="s">
        <v>1106</v>
      </c>
      <c r="B14">
        <v>1.0190715658421636E-6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A1DFD-4CDE-4BC0-B55C-81E4E9C02CA0}">
  <sheetPr>
    <tabColor rgb="FF847A75"/>
  </sheetPr>
  <dimension ref="B1:J43"/>
  <sheetViews>
    <sheetView zoomScale="80" zoomScaleNormal="80" workbookViewId="0">
      <selection activeCell="K16" sqref="K16"/>
    </sheetView>
  </sheetViews>
  <sheetFormatPr defaultRowHeight="15" x14ac:dyDescent="0.25"/>
  <cols>
    <col min="1" max="1" width="9.140625" style="171"/>
    <col min="2" max="10" width="12.42578125" style="171" customWidth="1"/>
    <col min="11" max="16384" width="9.140625" style="171"/>
  </cols>
  <sheetData>
    <row r="1" spans="2:10" ht="15.75" thickBot="1" x14ac:dyDescent="0.3"/>
    <row r="2" spans="2:10" x14ac:dyDescent="0.25">
      <c r="B2" s="183"/>
      <c r="C2" s="184"/>
      <c r="D2" s="184"/>
      <c r="E2" s="184"/>
      <c r="F2" s="184"/>
      <c r="G2" s="184"/>
      <c r="H2" s="184"/>
      <c r="I2" s="184"/>
      <c r="J2" s="185"/>
    </row>
    <row r="3" spans="2:10" x14ac:dyDescent="0.25">
      <c r="B3" s="186"/>
      <c r="C3" s="187"/>
      <c r="D3" s="187"/>
      <c r="E3" s="187"/>
      <c r="F3" s="187"/>
      <c r="G3" s="187"/>
      <c r="H3" s="187"/>
      <c r="I3" s="187"/>
      <c r="J3" s="188"/>
    </row>
    <row r="4" spans="2:10" x14ac:dyDescent="0.25">
      <c r="B4" s="186"/>
      <c r="C4" s="187"/>
      <c r="D4" s="187"/>
      <c r="E4" s="187"/>
      <c r="F4" s="187"/>
      <c r="G4" s="187"/>
      <c r="H4" s="187"/>
      <c r="I4" s="187"/>
      <c r="J4" s="188"/>
    </row>
    <row r="5" spans="2:10" ht="31.5" x14ac:dyDescent="0.3">
      <c r="B5" s="186"/>
      <c r="C5" s="187"/>
      <c r="D5" s="187"/>
      <c r="E5" s="189"/>
      <c r="F5" s="190" t="s">
        <v>1701</v>
      </c>
      <c r="G5" s="187"/>
      <c r="H5" s="187"/>
      <c r="I5" s="187"/>
      <c r="J5" s="188"/>
    </row>
    <row r="6" spans="2:10" ht="41.25" customHeight="1" x14ac:dyDescent="0.25">
      <c r="B6" s="186"/>
      <c r="C6" s="187"/>
      <c r="D6" s="187"/>
      <c r="E6" s="191" t="s">
        <v>1702</v>
      </c>
      <c r="F6" s="191"/>
      <c r="G6" s="191"/>
      <c r="H6" s="187"/>
      <c r="I6" s="187"/>
      <c r="J6" s="188"/>
    </row>
    <row r="7" spans="2:10" ht="26.25" x14ac:dyDescent="0.25">
      <c r="B7" s="186"/>
      <c r="C7" s="187"/>
      <c r="D7" s="187"/>
      <c r="E7" s="187"/>
      <c r="F7" s="192" t="s">
        <v>7</v>
      </c>
      <c r="G7" s="187"/>
      <c r="H7" s="187"/>
      <c r="I7" s="187"/>
      <c r="J7" s="188"/>
    </row>
    <row r="8" spans="2:10" ht="26.25" x14ac:dyDescent="0.25">
      <c r="B8" s="186"/>
      <c r="C8" s="187"/>
      <c r="D8" s="187"/>
      <c r="E8" s="187"/>
      <c r="F8" s="192" t="s">
        <v>1703</v>
      </c>
      <c r="G8" s="187"/>
      <c r="H8" s="187"/>
      <c r="I8" s="187"/>
      <c r="J8" s="188"/>
    </row>
    <row r="9" spans="2:10" ht="21" x14ac:dyDescent="0.25">
      <c r="B9" s="186"/>
      <c r="C9" s="187"/>
      <c r="D9" s="187"/>
      <c r="E9" s="187"/>
      <c r="F9" s="193" t="s">
        <v>1704</v>
      </c>
      <c r="G9" s="187"/>
      <c r="H9" s="187"/>
      <c r="I9" s="187"/>
      <c r="J9" s="188"/>
    </row>
    <row r="10" spans="2:10" ht="21" x14ac:dyDescent="0.25">
      <c r="B10" s="186"/>
      <c r="C10" s="187"/>
      <c r="D10" s="187"/>
      <c r="E10" s="187"/>
      <c r="F10" s="193" t="s">
        <v>1705</v>
      </c>
      <c r="G10" s="187"/>
      <c r="H10" s="187"/>
      <c r="I10" s="187"/>
      <c r="J10" s="188"/>
    </row>
    <row r="11" spans="2:10" ht="21" x14ac:dyDescent="0.25">
      <c r="B11" s="186"/>
      <c r="C11" s="187"/>
      <c r="D11" s="187"/>
      <c r="E11" s="187"/>
      <c r="F11" s="193"/>
      <c r="G11" s="187"/>
      <c r="H11" s="187"/>
      <c r="I11" s="187"/>
      <c r="J11" s="188"/>
    </row>
    <row r="12" spans="2:10" x14ac:dyDescent="0.25">
      <c r="B12" s="186"/>
      <c r="C12" s="187"/>
      <c r="D12" s="187"/>
      <c r="E12" s="187"/>
      <c r="F12" s="187"/>
      <c r="G12" s="187"/>
      <c r="H12" s="187"/>
      <c r="I12" s="187"/>
      <c r="J12" s="188"/>
    </row>
    <row r="13" spans="2:10" x14ac:dyDescent="0.25">
      <c r="B13" s="186"/>
      <c r="C13" s="187"/>
      <c r="D13" s="187"/>
      <c r="E13" s="187"/>
      <c r="F13" s="187"/>
      <c r="G13" s="187"/>
      <c r="H13" s="187"/>
      <c r="I13" s="187"/>
      <c r="J13" s="188"/>
    </row>
    <row r="14" spans="2:10" x14ac:dyDescent="0.25">
      <c r="B14" s="186"/>
      <c r="C14" s="187"/>
      <c r="D14" s="187"/>
      <c r="E14" s="187"/>
      <c r="F14" s="187"/>
      <c r="G14" s="187"/>
      <c r="H14" s="187"/>
      <c r="I14" s="187"/>
      <c r="J14" s="188"/>
    </row>
    <row r="15" spans="2:10" x14ac:dyDescent="0.25">
      <c r="B15" s="186"/>
      <c r="C15" s="187"/>
      <c r="D15" s="187"/>
      <c r="E15" s="187"/>
      <c r="F15" s="187"/>
      <c r="G15" s="187"/>
      <c r="H15" s="187"/>
      <c r="I15" s="187"/>
      <c r="J15" s="188"/>
    </row>
    <row r="16" spans="2:10" x14ac:dyDescent="0.25">
      <c r="B16" s="186"/>
      <c r="C16" s="187"/>
      <c r="D16" s="187"/>
      <c r="E16" s="187"/>
      <c r="F16" s="187"/>
      <c r="G16" s="187"/>
      <c r="H16" s="187"/>
      <c r="I16" s="187"/>
      <c r="J16" s="188"/>
    </row>
    <row r="17" spans="2:10" x14ac:dyDescent="0.25">
      <c r="B17" s="186"/>
      <c r="C17" s="187"/>
      <c r="D17" s="187"/>
      <c r="E17" s="187"/>
      <c r="F17" s="187"/>
      <c r="G17" s="187"/>
      <c r="H17" s="187"/>
      <c r="I17" s="187"/>
      <c r="J17" s="188"/>
    </row>
    <row r="18" spans="2:10" x14ac:dyDescent="0.25">
      <c r="B18" s="186"/>
      <c r="C18" s="187"/>
      <c r="D18" s="187"/>
      <c r="E18" s="187"/>
      <c r="F18" s="187"/>
      <c r="G18" s="187"/>
      <c r="H18" s="187"/>
      <c r="I18" s="187"/>
      <c r="J18" s="188"/>
    </row>
    <row r="19" spans="2:10" x14ac:dyDescent="0.25">
      <c r="B19" s="186"/>
      <c r="C19" s="187"/>
      <c r="D19" s="187"/>
      <c r="E19" s="187"/>
      <c r="F19" s="187"/>
      <c r="G19" s="187"/>
      <c r="H19" s="187"/>
      <c r="I19" s="187"/>
      <c r="J19" s="188"/>
    </row>
    <row r="20" spans="2:10" x14ac:dyDescent="0.25">
      <c r="B20" s="186"/>
      <c r="C20" s="187"/>
      <c r="D20" s="187"/>
      <c r="E20" s="187"/>
      <c r="F20" s="187"/>
      <c r="G20" s="187"/>
      <c r="H20" s="187"/>
      <c r="I20" s="187"/>
      <c r="J20" s="188"/>
    </row>
    <row r="21" spans="2:10" x14ac:dyDescent="0.25">
      <c r="B21" s="186"/>
      <c r="C21" s="187"/>
      <c r="D21" s="187"/>
      <c r="E21" s="187"/>
      <c r="F21" s="187"/>
      <c r="G21" s="187"/>
      <c r="H21" s="187"/>
      <c r="I21" s="187"/>
      <c r="J21" s="188"/>
    </row>
    <row r="22" spans="2:10" x14ac:dyDescent="0.25">
      <c r="B22" s="186"/>
      <c r="C22" s="187"/>
      <c r="D22" s="187"/>
      <c r="E22" s="187"/>
      <c r="F22" s="194" t="s">
        <v>1706</v>
      </c>
      <c r="G22" s="187"/>
      <c r="H22" s="187"/>
      <c r="I22" s="187"/>
      <c r="J22" s="188"/>
    </row>
    <row r="23" spans="2:10" x14ac:dyDescent="0.25">
      <c r="B23" s="186"/>
      <c r="C23" s="187"/>
      <c r="D23" s="187"/>
      <c r="E23" s="187"/>
      <c r="F23" s="195"/>
      <c r="G23" s="187"/>
      <c r="H23" s="187"/>
      <c r="I23" s="187"/>
      <c r="J23" s="188"/>
    </row>
    <row r="24" spans="2:10" x14ac:dyDescent="0.25">
      <c r="B24" s="186"/>
      <c r="C24" s="187"/>
      <c r="D24" s="196" t="s">
        <v>1707</v>
      </c>
      <c r="E24" s="197" t="s">
        <v>1708</v>
      </c>
      <c r="F24" s="197"/>
      <c r="G24" s="197"/>
      <c r="H24" s="197"/>
      <c r="I24" s="187"/>
      <c r="J24" s="188"/>
    </row>
    <row r="25" spans="2:10" x14ac:dyDescent="0.25">
      <c r="B25" s="186"/>
      <c r="C25" s="187"/>
      <c r="D25" s="187"/>
      <c r="H25" s="187"/>
      <c r="I25" s="187"/>
      <c r="J25" s="188"/>
    </row>
    <row r="26" spans="2:10" x14ac:dyDescent="0.25">
      <c r="B26" s="186"/>
      <c r="C26" s="187"/>
      <c r="D26" s="196" t="s">
        <v>1709</v>
      </c>
      <c r="E26" s="197"/>
      <c r="F26" s="197"/>
      <c r="G26" s="197"/>
      <c r="H26" s="197"/>
      <c r="I26" s="187"/>
      <c r="J26" s="188"/>
    </row>
    <row r="27" spans="2:10" x14ac:dyDescent="0.25">
      <c r="B27" s="186"/>
      <c r="C27" s="187"/>
      <c r="D27" s="198"/>
      <c r="E27" s="198"/>
      <c r="F27" s="198"/>
      <c r="G27" s="198"/>
      <c r="H27" s="198"/>
      <c r="I27" s="187"/>
      <c r="J27" s="188"/>
    </row>
    <row r="28" spans="2:10" x14ac:dyDescent="0.25">
      <c r="B28" s="186"/>
      <c r="C28" s="187"/>
      <c r="D28" s="196" t="s">
        <v>1710</v>
      </c>
      <c r="E28" s="197" t="s">
        <v>1708</v>
      </c>
      <c r="F28" s="197"/>
      <c r="G28" s="197"/>
      <c r="H28" s="197"/>
      <c r="I28" s="187"/>
      <c r="J28" s="188"/>
    </row>
    <row r="29" spans="2:10" x14ac:dyDescent="0.25">
      <c r="B29" s="186"/>
      <c r="C29" s="187"/>
      <c r="D29" s="198"/>
      <c r="E29" s="198"/>
      <c r="F29" s="198"/>
      <c r="G29" s="198"/>
      <c r="H29" s="198"/>
      <c r="I29" s="187"/>
      <c r="J29" s="188"/>
    </row>
    <row r="30" spans="2:10" x14ac:dyDescent="0.25">
      <c r="B30" s="186"/>
      <c r="C30" s="187"/>
      <c r="D30" s="196" t="s">
        <v>1711</v>
      </c>
      <c r="E30" s="197" t="s">
        <v>1708</v>
      </c>
      <c r="F30" s="197"/>
      <c r="G30" s="197"/>
      <c r="H30" s="197"/>
      <c r="I30" s="187"/>
      <c r="J30" s="188"/>
    </row>
    <row r="31" spans="2:10" x14ac:dyDescent="0.25">
      <c r="B31" s="186"/>
      <c r="C31" s="187"/>
      <c r="D31" s="198"/>
      <c r="E31" s="198"/>
      <c r="F31" s="198"/>
      <c r="G31" s="198"/>
      <c r="H31" s="198"/>
      <c r="I31" s="187"/>
      <c r="J31" s="188"/>
    </row>
    <row r="32" spans="2:10" x14ac:dyDescent="0.25">
      <c r="B32" s="186"/>
      <c r="C32" s="187"/>
      <c r="D32" s="196" t="s">
        <v>1712</v>
      </c>
      <c r="E32" s="197" t="s">
        <v>1708</v>
      </c>
      <c r="F32" s="197"/>
      <c r="G32" s="197"/>
      <c r="H32" s="197"/>
      <c r="I32" s="187"/>
      <c r="J32" s="188"/>
    </row>
    <row r="33" spans="2:10" x14ac:dyDescent="0.25">
      <c r="B33" s="186"/>
      <c r="C33" s="187"/>
      <c r="I33" s="187"/>
      <c r="J33" s="188"/>
    </row>
    <row r="34" spans="2:10" x14ac:dyDescent="0.25">
      <c r="B34" s="186"/>
      <c r="C34" s="187"/>
      <c r="D34" s="196" t="s">
        <v>1713</v>
      </c>
      <c r="E34" s="197" t="s">
        <v>1708</v>
      </c>
      <c r="F34" s="197"/>
      <c r="G34" s="197"/>
      <c r="H34" s="197"/>
      <c r="I34" s="187"/>
      <c r="J34" s="188"/>
    </row>
    <row r="35" spans="2:10" x14ac:dyDescent="0.25">
      <c r="B35" s="186"/>
      <c r="C35" s="187"/>
      <c r="D35" s="187"/>
      <c r="E35" s="187"/>
      <c r="F35" s="187"/>
      <c r="G35" s="187"/>
      <c r="H35" s="187"/>
      <c r="I35" s="187"/>
      <c r="J35" s="188"/>
    </row>
    <row r="36" spans="2:10" x14ac:dyDescent="0.25">
      <c r="B36" s="186"/>
      <c r="C36" s="187"/>
      <c r="D36" s="199" t="s">
        <v>1714</v>
      </c>
      <c r="E36" s="200"/>
      <c r="F36" s="200"/>
      <c r="G36" s="200"/>
      <c r="H36" s="200"/>
      <c r="I36" s="187"/>
      <c r="J36" s="188"/>
    </row>
    <row r="37" spans="2:10" x14ac:dyDescent="0.25">
      <c r="B37" s="186"/>
      <c r="C37" s="187"/>
      <c r="D37" s="187"/>
      <c r="E37" s="187"/>
      <c r="F37" s="195"/>
      <c r="G37" s="187"/>
      <c r="H37" s="187"/>
      <c r="I37" s="187"/>
      <c r="J37" s="188"/>
    </row>
    <row r="38" spans="2:10" x14ac:dyDescent="0.25">
      <c r="B38" s="186"/>
      <c r="C38" s="187"/>
      <c r="D38" s="199" t="s">
        <v>1715</v>
      </c>
      <c r="E38" s="200"/>
      <c r="F38" s="200"/>
      <c r="G38" s="200"/>
      <c r="H38" s="200"/>
      <c r="I38" s="187"/>
      <c r="J38" s="188"/>
    </row>
    <row r="39" spans="2:10" x14ac:dyDescent="0.25">
      <c r="B39" s="186"/>
      <c r="C39" s="187"/>
      <c r="I39" s="187"/>
      <c r="J39" s="188"/>
    </row>
    <row r="40" spans="2:10" x14ac:dyDescent="0.25">
      <c r="B40" s="186"/>
      <c r="C40" s="187"/>
      <c r="D40" s="201" t="s">
        <v>1716</v>
      </c>
      <c r="E40" s="197" t="s">
        <v>1708</v>
      </c>
      <c r="F40" s="197"/>
      <c r="G40" s="197"/>
      <c r="H40" s="197"/>
      <c r="I40" s="187"/>
      <c r="J40" s="188"/>
    </row>
    <row r="41" spans="2:10" x14ac:dyDescent="0.25">
      <c r="B41" s="186"/>
      <c r="C41" s="187"/>
      <c r="D41" s="187"/>
      <c r="E41" s="198"/>
      <c r="F41" s="198"/>
      <c r="G41" s="198"/>
      <c r="H41" s="198"/>
      <c r="I41" s="187"/>
      <c r="J41" s="188"/>
    </row>
    <row r="42" spans="2:10" x14ac:dyDescent="0.25">
      <c r="B42" s="186"/>
      <c r="C42" s="187"/>
      <c r="D42" s="201" t="s">
        <v>1717</v>
      </c>
      <c r="E42" s="197"/>
      <c r="F42" s="197"/>
      <c r="G42" s="197"/>
      <c r="H42" s="197"/>
      <c r="I42" s="187"/>
      <c r="J42" s="188"/>
    </row>
    <row r="43" spans="2:10" ht="15.75" thickBot="1" x14ac:dyDescent="0.3">
      <c r="B43" s="202"/>
      <c r="C43" s="203"/>
      <c r="D43" s="203"/>
      <c r="E43" s="203"/>
      <c r="F43" s="203"/>
      <c r="G43" s="203"/>
      <c r="H43" s="203"/>
      <c r="I43" s="203"/>
      <c r="J43" s="204"/>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ED14B6A3-38BA-4334-944A-B8325C1B7A3A}"/>
    <hyperlink ref="D26:H26" location="'B1. HTT Mortgage Assets'!A1" display="Worksheet B1: HTT Mortgage Assets" xr:uid="{45F20987-42DD-491D-B26E-05C1168C16B0}"/>
    <hyperlink ref="D28:H28" location="'B2. HTT Public Sector Assets'!A1" display="Worksheet C: HTT Public Sector Assets" xr:uid="{C68658D9-16CA-46DF-8E48-C6F4F8B38B4E}"/>
    <hyperlink ref="D32:H32" location="'C. HTT Harmonised Glossary'!A1" display="Worksheet C: HTT Harmonised Glossary" xr:uid="{EE94B554-FE9C-4DC8-952A-458E96346EB2}"/>
    <hyperlink ref="D30:H30" location="'B3. HTT Shipping Assets'!A1" display="Worksheet B3: HTT Shipping Assets" xr:uid="{5D496325-8519-4508-BB0F-C3278ECCBA59}"/>
    <hyperlink ref="D34:H34" location="Disclaimer!A1" display="Disclaimer" xr:uid="{67450FCD-9D0B-463A-A9C2-E8BF09E63BC8}"/>
    <hyperlink ref="D40:H40" location="'F1. Optional Sustainable M data'!A1" display="Worksheet F1: Optional Sustainable M data" xr:uid="{30453A70-3B36-484A-89BB-A4BB72281E8B}"/>
    <hyperlink ref="D42:H42" location="'F1. Optional Sustainable M data'!A1" display="Temp. Optional COVID 19 impact" xr:uid="{5D83B5BC-A1F9-4BAB-BFE0-4CC40AB070F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75" x14ac:dyDescent="0.2"/>
  <sheetData>
    <row r="1" spans="1:4" x14ac:dyDescent="0.2">
      <c r="B1" t="s">
        <v>1157</v>
      </c>
    </row>
    <row r="2" spans="1:4" x14ac:dyDescent="0.2">
      <c r="A2" t="s">
        <v>1108</v>
      </c>
      <c r="B2">
        <v>178018602.90000004</v>
      </c>
      <c r="C2">
        <v>2163</v>
      </c>
      <c r="D2">
        <v>5.1462016130950965E-2</v>
      </c>
    </row>
    <row r="3" spans="1:4" x14ac:dyDescent="0.2">
      <c r="A3" t="s">
        <v>1107</v>
      </c>
      <c r="B3">
        <v>3438931.67</v>
      </c>
      <c r="C3">
        <v>64</v>
      </c>
      <c r="D3">
        <v>1.5226856367918918E-3</v>
      </c>
    </row>
    <row r="4" spans="1:4" x14ac:dyDescent="0.2">
      <c r="A4" t="s">
        <v>897</v>
      </c>
      <c r="B4">
        <v>2735511302.2000146</v>
      </c>
      <c r="C4">
        <v>39804</v>
      </c>
      <c r="D4">
        <v>0.94701529823225716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7"/>
  <sheetViews>
    <sheetView showGridLines="0" workbookViewId="0"/>
  </sheetViews>
  <sheetFormatPr defaultRowHeight="12.75" x14ac:dyDescent="0.2"/>
  <sheetData>
    <row r="2" spans="1:2" x14ac:dyDescent="0.2">
      <c r="A2" t="s">
        <v>1109</v>
      </c>
      <c r="B2">
        <v>7.6520468640713987E-3</v>
      </c>
    </row>
    <row r="3" spans="1:2" x14ac:dyDescent="0.2">
      <c r="A3" t="s">
        <v>1110</v>
      </c>
      <c r="B3">
        <v>1.0865113500867619E-2</v>
      </c>
    </row>
    <row r="4" spans="1:2" x14ac:dyDescent="0.2">
      <c r="A4" t="s">
        <v>1111</v>
      </c>
      <c r="B4">
        <v>7.1941930834054238E-3</v>
      </c>
    </row>
    <row r="5" spans="1:2" x14ac:dyDescent="0.2">
      <c r="A5" t="s">
        <v>1112</v>
      </c>
      <c r="B5">
        <v>1.0689636758179208E-2</v>
      </c>
    </row>
    <row r="6" spans="1:2" x14ac:dyDescent="0.2">
      <c r="A6" t="s">
        <v>1113</v>
      </c>
      <c r="B6">
        <v>4.2205725185711579E-3</v>
      </c>
    </row>
    <row r="7" spans="1:2" x14ac:dyDescent="0.2">
      <c r="A7" t="s">
        <v>1114</v>
      </c>
      <c r="B7">
        <v>3.2051989867511728E-3</v>
      </c>
    </row>
    <row r="8" spans="1:2" x14ac:dyDescent="0.2">
      <c r="A8" t="s">
        <v>1115</v>
      </c>
      <c r="B8">
        <v>1.2558551205011819E-3</v>
      </c>
    </row>
    <row r="9" spans="1:2" x14ac:dyDescent="0.2">
      <c r="A9" t="s">
        <v>1116</v>
      </c>
      <c r="B9">
        <v>1.094690913302946E-3</v>
      </c>
    </row>
    <row r="10" spans="1:2" x14ac:dyDescent="0.2">
      <c r="A10" t="s">
        <v>1117</v>
      </c>
      <c r="B10">
        <v>2.1598966470195262E-3</v>
      </c>
    </row>
    <row r="11" spans="1:2" x14ac:dyDescent="0.2">
      <c r="A11" t="s">
        <v>1118</v>
      </c>
      <c r="B11">
        <v>5.3431801545258854E-5</v>
      </c>
    </row>
    <row r="12" spans="1:2" x14ac:dyDescent="0.2">
      <c r="A12" t="s">
        <v>1119</v>
      </c>
      <c r="B12">
        <v>4.5343093259253851E-5</v>
      </c>
    </row>
    <row r="13" spans="1:2" x14ac:dyDescent="0.2">
      <c r="A13" t="s">
        <v>1120</v>
      </c>
      <c r="B13">
        <v>1.4708466288418814E-3</v>
      </c>
    </row>
    <row r="14" spans="1:2" x14ac:dyDescent="0.2">
      <c r="A14" t="s">
        <v>1121</v>
      </c>
      <c r="B14">
        <v>7.5273009067567129E-3</v>
      </c>
    </row>
    <row r="15" spans="1:2" x14ac:dyDescent="0.2">
      <c r="A15" t="s">
        <v>1122</v>
      </c>
      <c r="B15">
        <v>1.2275496415535818E-3</v>
      </c>
    </row>
    <row r="16" spans="1:2" x14ac:dyDescent="0.2">
      <c r="A16" t="s">
        <v>1123</v>
      </c>
      <c r="B16">
        <v>2.3745030843968872E-4</v>
      </c>
    </row>
    <row r="17" spans="1:2" x14ac:dyDescent="0.2">
      <c r="A17" t="s">
        <v>1124</v>
      </c>
      <c r="B17">
        <v>0.94110087322693403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2"/>
  <sheetViews>
    <sheetView showGridLines="0" workbookViewId="0"/>
  </sheetViews>
  <sheetFormatPr defaultRowHeight="12.75" x14ac:dyDescent="0.2"/>
  <sheetData>
    <row r="2" spans="1:2" x14ac:dyDescent="0.2">
      <c r="A2" t="s">
        <v>1125</v>
      </c>
      <c r="B2">
        <v>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75" x14ac:dyDescent="0.2"/>
  <sheetData>
    <row r="1" spans="1:4" x14ac:dyDescent="0.2">
      <c r="B1" t="s">
        <v>1157</v>
      </c>
    </row>
    <row r="2" spans="1:4" x14ac:dyDescent="0.2">
      <c r="A2" t="s">
        <v>1128</v>
      </c>
      <c r="B2">
        <v>44773255.680000007</v>
      </c>
      <c r="C2">
        <v>1005</v>
      </c>
      <c r="D2">
        <v>2.3910922890247675E-2</v>
      </c>
    </row>
    <row r="3" spans="1:4" x14ac:dyDescent="0.2">
      <c r="A3" t="s">
        <v>1127</v>
      </c>
      <c r="B3">
        <v>101137699.36999999</v>
      </c>
      <c r="C3">
        <v>611</v>
      </c>
      <c r="D3">
        <v>1.4536889438747591E-2</v>
      </c>
    </row>
    <row r="4" spans="1:4" x14ac:dyDescent="0.2">
      <c r="A4" t="s">
        <v>1126</v>
      </c>
      <c r="B4">
        <v>2771057881.720006</v>
      </c>
      <c r="C4">
        <v>40415</v>
      </c>
      <c r="D4">
        <v>0.9615521876710047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75" x14ac:dyDescent="0.2"/>
  <sheetData>
    <row r="2" spans="1:2" x14ac:dyDescent="0.2">
      <c r="A2" t="s">
        <v>86</v>
      </c>
      <c r="B2">
        <v>1.1721427931969344E-5</v>
      </c>
    </row>
    <row r="3" spans="1:2" x14ac:dyDescent="0.2">
      <c r="A3" t="s">
        <v>1129</v>
      </c>
      <c r="B3">
        <v>1.7802451327351844E-2</v>
      </c>
    </row>
    <row r="4" spans="1:2" x14ac:dyDescent="0.2">
      <c r="A4" t="s">
        <v>1130</v>
      </c>
      <c r="B4">
        <v>6.2633096451693612E-2</v>
      </c>
    </row>
    <row r="5" spans="1:2" x14ac:dyDescent="0.2">
      <c r="A5" t="s">
        <v>1131</v>
      </c>
      <c r="B5">
        <v>9.700467710629572E-2</v>
      </c>
    </row>
    <row r="6" spans="1:2" x14ac:dyDescent="0.2">
      <c r="A6" t="s">
        <v>1132</v>
      </c>
      <c r="B6">
        <v>0.10985902627771832</v>
      </c>
    </row>
    <row r="7" spans="1:2" x14ac:dyDescent="0.2">
      <c r="A7" t="s">
        <v>1133</v>
      </c>
      <c r="B7">
        <v>0.12835769026061808</v>
      </c>
    </row>
    <row r="8" spans="1:2" x14ac:dyDescent="0.2">
      <c r="A8" t="s">
        <v>1134</v>
      </c>
      <c r="B8">
        <v>0.13263181568247409</v>
      </c>
    </row>
    <row r="9" spans="1:2" x14ac:dyDescent="0.2">
      <c r="A9" t="s">
        <v>1135</v>
      </c>
      <c r="B9">
        <v>0.13238126439416881</v>
      </c>
    </row>
    <row r="10" spans="1:2" x14ac:dyDescent="0.2">
      <c r="A10" t="s">
        <v>1136</v>
      </c>
      <c r="B10">
        <v>0.13562700388601848</v>
      </c>
    </row>
    <row r="11" spans="1:2" x14ac:dyDescent="0.2">
      <c r="A11" t="s">
        <v>1137</v>
      </c>
      <c r="B11">
        <v>0.12532369224924431</v>
      </c>
    </row>
    <row r="12" spans="1:2" x14ac:dyDescent="0.2">
      <c r="A12" t="s">
        <v>1138</v>
      </c>
      <c r="B12">
        <v>4.8356407864881802E-2</v>
      </c>
    </row>
    <row r="13" spans="1:2" x14ac:dyDescent="0.2">
      <c r="A13" t="s">
        <v>1139</v>
      </c>
      <c r="B13">
        <v>3.2774664369010584E-3</v>
      </c>
    </row>
    <row r="14" spans="1:2" x14ac:dyDescent="0.2">
      <c r="A14" t="s">
        <v>1140</v>
      </c>
      <c r="B14">
        <v>1.8209211881336299E-3</v>
      </c>
    </row>
    <row r="15" spans="1:2" x14ac:dyDescent="0.2">
      <c r="A15" t="s">
        <v>1141</v>
      </c>
      <c r="B15">
        <v>4.9127654465682367E-3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75" x14ac:dyDescent="0.2"/>
  <sheetData>
    <row r="2" spans="1:2" x14ac:dyDescent="0.2">
      <c r="A2" t="s">
        <v>1142</v>
      </c>
      <c r="B2">
        <v>5.0508112374330729E-3</v>
      </c>
    </row>
    <row r="3" spans="1:2" x14ac:dyDescent="0.2">
      <c r="A3" t="s">
        <v>1143</v>
      </c>
      <c r="B3">
        <v>2.7719822166333084E-2</v>
      </c>
    </row>
    <row r="4" spans="1:2" x14ac:dyDescent="0.2">
      <c r="A4" t="s">
        <v>1144</v>
      </c>
      <c r="B4">
        <v>7.2277471017981668E-2</v>
      </c>
    </row>
    <row r="5" spans="1:2" x14ac:dyDescent="0.2">
      <c r="A5" t="s">
        <v>1145</v>
      </c>
      <c r="B5">
        <v>0.14667514269496312</v>
      </c>
    </row>
    <row r="6" spans="1:2" x14ac:dyDescent="0.2">
      <c r="A6" t="s">
        <v>1146</v>
      </c>
      <c r="B6">
        <v>0.18154014313240846</v>
      </c>
    </row>
    <row r="7" spans="1:2" x14ac:dyDescent="0.2">
      <c r="A7" t="s">
        <v>1147</v>
      </c>
      <c r="B7">
        <v>2.9948499201909055E-2</v>
      </c>
    </row>
    <row r="8" spans="1:2" x14ac:dyDescent="0.2">
      <c r="A8" t="s">
        <v>1148</v>
      </c>
      <c r="B8">
        <v>4.4318319969831453E-2</v>
      </c>
    </row>
    <row r="9" spans="1:2" x14ac:dyDescent="0.2">
      <c r="A9" t="s">
        <v>1149</v>
      </c>
      <c r="B9">
        <v>4.9020936369802801E-2</v>
      </c>
    </row>
    <row r="10" spans="1:2" x14ac:dyDescent="0.2">
      <c r="A10" t="s">
        <v>1150</v>
      </c>
      <c r="B10">
        <v>5.6228135889726173E-2</v>
      </c>
    </row>
    <row r="11" spans="1:2" x14ac:dyDescent="0.2">
      <c r="A11" t="s">
        <v>1151</v>
      </c>
      <c r="B11">
        <v>5.1974150299074366E-2</v>
      </c>
    </row>
    <row r="12" spans="1:2" x14ac:dyDescent="0.2">
      <c r="A12" t="s">
        <v>1152</v>
      </c>
      <c r="B12">
        <v>0.15671243572357851</v>
      </c>
    </row>
    <row r="13" spans="1:2" x14ac:dyDescent="0.2">
      <c r="A13" t="s">
        <v>1153</v>
      </c>
      <c r="B13">
        <v>6.9994009735832627E-2</v>
      </c>
    </row>
    <row r="14" spans="1:2" x14ac:dyDescent="0.2">
      <c r="A14" t="s">
        <v>1154</v>
      </c>
      <c r="B14">
        <v>2.7427638040381425E-2</v>
      </c>
    </row>
    <row r="15" spans="1:2" x14ac:dyDescent="0.2">
      <c r="A15" t="s">
        <v>1155</v>
      </c>
      <c r="B15">
        <v>8.1112484520744155E-2</v>
      </c>
    </row>
  </sheetData>
  <pageMargins left="0.78431372549019618" right="0.78431372549019618" top="0.98039215686274517" bottom="0.98039215686274517" header="0.50980392156862753" footer="0.50980392156862753"/>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8"/>
  <sheetViews>
    <sheetView showGridLines="0" workbookViewId="0"/>
  </sheetViews>
  <sheetFormatPr defaultRowHeight="12.75" x14ac:dyDescent="0.2"/>
  <sheetData>
    <row r="2" spans="1:2" x14ac:dyDescent="0.2">
      <c r="A2" t="s">
        <v>1156</v>
      </c>
      <c r="B2">
        <v>1.3248371749076435E-2</v>
      </c>
    </row>
    <row r="3" spans="1:2" x14ac:dyDescent="0.2">
      <c r="A3" t="s">
        <v>1054</v>
      </c>
      <c r="B3">
        <v>3.0743997847883436E-2</v>
      </c>
    </row>
    <row r="4" spans="1:2" x14ac:dyDescent="0.2">
      <c r="A4" t="s">
        <v>1055</v>
      </c>
      <c r="B4">
        <v>7.8487641261027266E-2</v>
      </c>
    </row>
    <row r="5" spans="1:2" x14ac:dyDescent="0.2">
      <c r="A5" t="s">
        <v>1056</v>
      </c>
      <c r="B5">
        <v>7.549511136493646E-2</v>
      </c>
    </row>
    <row r="6" spans="1:2" x14ac:dyDescent="0.2">
      <c r="A6" t="s">
        <v>1057</v>
      </c>
      <c r="B6">
        <v>8.7976607317534594E-2</v>
      </c>
    </row>
    <row r="7" spans="1:2" x14ac:dyDescent="0.2">
      <c r="A7" t="s">
        <v>1058</v>
      </c>
      <c r="B7">
        <v>8.9094011647986429E-2</v>
      </c>
    </row>
    <row r="8" spans="1:2" x14ac:dyDescent="0.2">
      <c r="A8" t="s">
        <v>1059</v>
      </c>
      <c r="B8">
        <v>9.2224443116740704E-2</v>
      </c>
    </row>
    <row r="9" spans="1:2" x14ac:dyDescent="0.2">
      <c r="A9" t="s">
        <v>1060</v>
      </c>
      <c r="B9">
        <v>0.1134794110438762</v>
      </c>
    </row>
    <row r="10" spans="1:2" x14ac:dyDescent="0.2">
      <c r="A10" t="s">
        <v>1061</v>
      </c>
      <c r="B10">
        <v>0.1021106349699014</v>
      </c>
    </row>
    <row r="11" spans="1:2" x14ac:dyDescent="0.2">
      <c r="A11" t="s">
        <v>1062</v>
      </c>
      <c r="B11">
        <v>9.2926817658481778E-2</v>
      </c>
    </row>
    <row r="12" spans="1:2" x14ac:dyDescent="0.2">
      <c r="A12" t="s">
        <v>1063</v>
      </c>
      <c r="B12">
        <v>9.8373498089114594E-2</v>
      </c>
    </row>
    <row r="13" spans="1:2" x14ac:dyDescent="0.2">
      <c r="A13" t="s">
        <v>1064</v>
      </c>
      <c r="B13">
        <v>4.4952951826937544E-2</v>
      </c>
    </row>
    <row r="14" spans="1:2" x14ac:dyDescent="0.2">
      <c r="A14" t="s">
        <v>1065</v>
      </c>
      <c r="B14">
        <v>7.7726071949076894E-2</v>
      </c>
    </row>
    <row r="15" spans="1:2" x14ac:dyDescent="0.2">
      <c r="A15" t="s">
        <v>1066</v>
      </c>
      <c r="B15">
        <v>2.37924194544531E-3</v>
      </c>
    </row>
    <row r="16" spans="1:2" x14ac:dyDescent="0.2">
      <c r="A16" t="s">
        <v>1067</v>
      </c>
      <c r="B16">
        <v>4.8481089759119231E-4</v>
      </c>
    </row>
    <row r="17" spans="1:2" x14ac:dyDescent="0.2">
      <c r="A17" t="s">
        <v>1068</v>
      </c>
      <c r="B17">
        <v>2.1926101230077346E-4</v>
      </c>
    </row>
    <row r="18" spans="1:2" x14ac:dyDescent="0.2">
      <c r="A18" t="s">
        <v>1070</v>
      </c>
      <c r="B18">
        <v>7.7116302088809952E-5</v>
      </c>
    </row>
  </sheetData>
  <pageMargins left="0.78431372549019618" right="0.78431372549019618" top="0.98039215686274517" bottom="0.98039215686274517" header="0.50980392156862753" footer="0.50980392156862753"/>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75" x14ac:dyDescent="0.2"/>
  <sheetData>
    <row r="2" spans="1:2" x14ac:dyDescent="0.2">
      <c r="A2" t="s">
        <v>1124</v>
      </c>
      <c r="B2">
        <v>0.94110087322693325</v>
      </c>
    </row>
    <row r="3" spans="1:2" x14ac:dyDescent="0.2">
      <c r="A3" t="s">
        <v>1156</v>
      </c>
      <c r="B3">
        <v>2.1881971135721608E-2</v>
      </c>
    </row>
    <row r="4" spans="1:2" x14ac:dyDescent="0.2">
      <c r="A4" t="s">
        <v>1054</v>
      </c>
      <c r="B4">
        <v>1.7016789111454673E-2</v>
      </c>
    </row>
    <row r="5" spans="1:2" x14ac:dyDescent="0.2">
      <c r="A5" t="s">
        <v>1055</v>
      </c>
      <c r="B5">
        <v>5.7187872114780021E-3</v>
      </c>
    </row>
    <row r="6" spans="1:2" x14ac:dyDescent="0.2">
      <c r="A6" t="s">
        <v>1056</v>
      </c>
      <c r="B6">
        <v>1.8103304476325536E-3</v>
      </c>
    </row>
    <row r="7" spans="1:2" x14ac:dyDescent="0.2">
      <c r="A7" t="s">
        <v>1057</v>
      </c>
      <c r="B7">
        <v>2.0081013811879514E-3</v>
      </c>
    </row>
    <row r="8" spans="1:2" x14ac:dyDescent="0.2">
      <c r="A8" t="s">
        <v>1060</v>
      </c>
      <c r="B8">
        <v>1.2306298801515356E-3</v>
      </c>
    </row>
    <row r="9" spans="1:2" x14ac:dyDescent="0.2">
      <c r="A9" t="s">
        <v>1059</v>
      </c>
      <c r="B9">
        <v>9.2325176054404694E-3</v>
      </c>
    </row>
  </sheetData>
  <pageMargins left="0.78431372549019618" right="0.78431372549019618" top="0.98039215686274517" bottom="0.98039215686274517" header="0.50980392156862753" footer="0.50980392156862753"/>
  <pageSetup paperSize="9"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M20"/>
  <sheetViews>
    <sheetView showGridLines="0" topLeftCell="B1" zoomScaleNormal="100" workbookViewId="0"/>
  </sheetViews>
  <sheetFormatPr defaultRowHeight="12.75" x14ac:dyDescent="0.2"/>
  <cols>
    <col min="1" max="1" width="0" hidden="1" customWidth="1"/>
    <col min="2" max="2" width="16" customWidth="1"/>
    <col min="3" max="3" width="5" customWidth="1"/>
    <col min="4" max="4" width="3" customWidth="1"/>
    <col min="5" max="5" width="12" customWidth="1"/>
    <col min="6" max="6" width="1" customWidth="1"/>
    <col min="7" max="7" width="3" customWidth="1"/>
    <col min="8" max="8" width="1" customWidth="1"/>
    <col min="9" max="9" width="16" customWidth="1"/>
    <col min="10" max="10" width="25" customWidth="1"/>
    <col min="11" max="11" width="16" customWidth="1"/>
    <col min="12" max="13" width="1" customWidth="1"/>
  </cols>
  <sheetData>
    <row r="1" spans="2:13" ht="0.75" customHeight="1" x14ac:dyDescent="0.2"/>
    <row r="2" spans="2:13" ht="8.25" customHeight="1" x14ac:dyDescent="0.2">
      <c r="B2" s="1"/>
      <c r="C2" s="1"/>
      <c r="D2" s="1"/>
      <c r="E2" s="1"/>
      <c r="F2" s="1"/>
      <c r="G2" s="1"/>
      <c r="H2" s="1"/>
      <c r="I2" s="1"/>
      <c r="J2" s="1"/>
      <c r="K2" s="1"/>
      <c r="L2" s="1"/>
      <c r="M2" s="1"/>
    </row>
    <row r="3" spans="2:13" ht="22.5" customHeight="1" x14ac:dyDescent="0.2">
      <c r="B3" s="1"/>
      <c r="C3" s="1"/>
      <c r="D3" s="1"/>
      <c r="E3" s="1"/>
      <c r="F3" s="1"/>
      <c r="G3" s="40" t="s">
        <v>855</v>
      </c>
      <c r="H3" s="41"/>
      <c r="I3" s="41"/>
      <c r="J3" s="41"/>
      <c r="K3" s="41"/>
      <c r="L3" s="41"/>
      <c r="M3" s="41"/>
    </row>
    <row r="4" spans="2:13" ht="7.15" customHeight="1" x14ac:dyDescent="0.2">
      <c r="B4" s="1"/>
      <c r="C4" s="1"/>
      <c r="D4" s="1"/>
      <c r="E4" s="1"/>
      <c r="F4" s="1"/>
      <c r="G4" s="1"/>
      <c r="H4" s="1"/>
      <c r="I4" s="1"/>
      <c r="J4" s="1"/>
      <c r="K4" s="1"/>
      <c r="L4" s="1"/>
      <c r="M4" s="1"/>
    </row>
    <row r="5" spans="2:13" ht="8.4499999999999993" customHeight="1" x14ac:dyDescent="0.2">
      <c r="B5" s="1"/>
      <c r="C5" s="1"/>
      <c r="D5" s="1"/>
      <c r="E5" s="1"/>
      <c r="F5" s="1"/>
      <c r="G5" s="1"/>
      <c r="H5" s="1"/>
      <c r="I5" s="1"/>
      <c r="J5" s="1"/>
      <c r="K5" s="1"/>
      <c r="L5" s="1"/>
      <c r="M5" s="1"/>
    </row>
    <row r="6" spans="2:13" ht="32.25" customHeight="1" x14ac:dyDescent="0.2">
      <c r="B6" s="42" t="s">
        <v>1163</v>
      </c>
      <c r="C6" s="43"/>
      <c r="D6" s="43"/>
      <c r="E6" s="43"/>
      <c r="F6" s="43"/>
      <c r="G6" s="43"/>
      <c r="H6" s="43"/>
      <c r="I6" s="43"/>
      <c r="J6" s="43"/>
      <c r="K6" s="43"/>
      <c r="L6" s="43"/>
      <c r="M6" s="43"/>
    </row>
    <row r="7" spans="2:13" ht="14.45" customHeight="1" x14ac:dyDescent="0.2">
      <c r="B7" s="1"/>
      <c r="C7" s="1"/>
      <c r="D7" s="1"/>
      <c r="E7" s="1"/>
      <c r="F7" s="1"/>
      <c r="G7" s="1"/>
      <c r="H7" s="1"/>
      <c r="I7" s="1"/>
      <c r="J7" s="1"/>
      <c r="K7" s="1"/>
      <c r="L7" s="1"/>
      <c r="M7" s="1"/>
    </row>
    <row r="8" spans="2:13" ht="21" customHeight="1" x14ac:dyDescent="0.2">
      <c r="B8" s="47" t="s">
        <v>990</v>
      </c>
      <c r="C8" s="48"/>
      <c r="D8" s="1"/>
      <c r="E8" s="49">
        <v>44377</v>
      </c>
      <c r="F8" s="34"/>
      <c r="G8" s="34"/>
      <c r="H8" s="34"/>
      <c r="I8" s="1"/>
      <c r="J8" s="1"/>
      <c r="K8" s="1"/>
      <c r="L8" s="1"/>
      <c r="M8" s="1"/>
    </row>
    <row r="9" spans="2:13" ht="14.1" customHeight="1" x14ac:dyDescent="0.2">
      <c r="B9" s="1"/>
      <c r="C9" s="1"/>
      <c r="D9" s="1"/>
      <c r="E9" s="1"/>
      <c r="F9" s="1"/>
      <c r="G9" s="1"/>
      <c r="H9" s="1"/>
      <c r="I9" s="1"/>
      <c r="J9" s="1"/>
      <c r="K9" s="1"/>
      <c r="L9" s="1"/>
      <c r="M9" s="1"/>
    </row>
    <row r="10" spans="2:13" ht="18.75" customHeight="1" x14ac:dyDescent="0.2">
      <c r="B10" s="154" t="s">
        <v>1164</v>
      </c>
      <c r="C10" s="70"/>
      <c r="D10" s="70"/>
      <c r="E10" s="70"/>
      <c r="F10" s="70"/>
      <c r="G10" s="70"/>
      <c r="H10" s="70"/>
      <c r="I10" s="70"/>
      <c r="J10" s="70"/>
      <c r="K10" s="70"/>
      <c r="L10" s="70"/>
      <c r="M10" s="71"/>
    </row>
    <row r="11" spans="2:13" ht="15.2" customHeight="1" x14ac:dyDescent="0.2">
      <c r="B11" s="1"/>
      <c r="C11" s="1"/>
      <c r="D11" s="1"/>
      <c r="E11" s="1"/>
      <c r="F11" s="1"/>
      <c r="G11" s="1"/>
      <c r="H11" s="1"/>
      <c r="I11" s="1"/>
      <c r="J11" s="1"/>
      <c r="K11" s="1"/>
      <c r="L11" s="1"/>
      <c r="M11" s="1"/>
    </row>
    <row r="12" spans="2:13" ht="15" customHeight="1" x14ac:dyDescent="0.2">
      <c r="B12" s="3"/>
      <c r="C12" s="35" t="s">
        <v>1049</v>
      </c>
      <c r="D12" s="32"/>
      <c r="E12" s="32"/>
      <c r="F12" s="32"/>
      <c r="G12" s="32"/>
      <c r="H12" s="35" t="s">
        <v>1050</v>
      </c>
      <c r="I12" s="32"/>
      <c r="J12" s="4" t="s">
        <v>1051</v>
      </c>
      <c r="K12" s="35" t="s">
        <v>1050</v>
      </c>
      <c r="L12" s="32"/>
      <c r="M12" s="1"/>
    </row>
    <row r="13" spans="2:13" ht="15" customHeight="1" x14ac:dyDescent="0.2">
      <c r="B13" s="5" t="s">
        <v>1165</v>
      </c>
      <c r="C13" s="152">
        <v>2912010717.3000226</v>
      </c>
      <c r="D13" s="34"/>
      <c r="E13" s="34"/>
      <c r="F13" s="34"/>
      <c r="G13" s="34"/>
      <c r="H13" s="153">
        <v>0.99830024942073436</v>
      </c>
      <c r="I13" s="34"/>
      <c r="J13" s="21">
        <v>41983</v>
      </c>
      <c r="K13" s="153">
        <v>0.99885798577240603</v>
      </c>
      <c r="L13" s="34"/>
      <c r="M13" s="1"/>
    </row>
    <row r="14" spans="2:13" ht="17.850000000000001" customHeight="1" x14ac:dyDescent="0.2">
      <c r="B14" s="5" t="s">
        <v>1160</v>
      </c>
      <c r="C14" s="152">
        <v>3294368.6599999997</v>
      </c>
      <c r="D14" s="34"/>
      <c r="E14" s="34"/>
      <c r="F14" s="34"/>
      <c r="G14" s="34"/>
      <c r="H14" s="153">
        <v>1.129380821101906E-3</v>
      </c>
      <c r="I14" s="34"/>
      <c r="J14" s="21">
        <v>27</v>
      </c>
      <c r="K14" s="153">
        <v>6.4238300302157936E-4</v>
      </c>
      <c r="L14" s="34"/>
      <c r="M14" s="1"/>
    </row>
    <row r="15" spans="2:13" ht="17.100000000000001" customHeight="1" x14ac:dyDescent="0.2">
      <c r="B15" s="5" t="s">
        <v>1161</v>
      </c>
      <c r="C15" s="152">
        <v>760671.2300000001</v>
      </c>
      <c r="D15" s="34"/>
      <c r="E15" s="34"/>
      <c r="F15" s="34"/>
      <c r="G15" s="34"/>
      <c r="H15" s="153">
        <v>2.6077454802098468E-4</v>
      </c>
      <c r="I15" s="34"/>
      <c r="J15" s="21">
        <v>13</v>
      </c>
      <c r="K15" s="153">
        <v>3.0929551997335302E-4</v>
      </c>
      <c r="L15" s="34"/>
      <c r="M15" s="1"/>
    </row>
    <row r="16" spans="2:13" ht="17.100000000000001" customHeight="1" x14ac:dyDescent="0.2">
      <c r="B16" s="5" t="s">
        <v>1166</v>
      </c>
      <c r="C16" s="1"/>
      <c r="D16" s="1"/>
      <c r="E16" s="1"/>
      <c r="F16" s="1"/>
      <c r="G16" s="1"/>
      <c r="H16" s="1"/>
      <c r="I16" s="1"/>
      <c r="J16" s="1"/>
      <c r="K16" s="1"/>
      <c r="L16" s="1"/>
      <c r="M16" s="1"/>
    </row>
    <row r="17" spans="2:13" ht="17.100000000000001" customHeight="1" x14ac:dyDescent="0.2">
      <c r="B17" s="5" t="s">
        <v>1162</v>
      </c>
      <c r="C17" s="152">
        <v>903079.58</v>
      </c>
      <c r="D17" s="34"/>
      <c r="E17" s="34"/>
      <c r="F17" s="34"/>
      <c r="G17" s="34"/>
      <c r="H17" s="153">
        <v>3.095952101428638E-4</v>
      </c>
      <c r="I17" s="34"/>
      <c r="J17" s="21">
        <v>8</v>
      </c>
      <c r="K17" s="153">
        <v>1.9033570459898647E-4</v>
      </c>
      <c r="L17" s="34"/>
      <c r="M17" s="1"/>
    </row>
    <row r="18" spans="2:13" ht="17.100000000000001" customHeight="1" x14ac:dyDescent="0.2">
      <c r="B18" s="22" t="s">
        <v>64</v>
      </c>
      <c r="C18" s="149">
        <v>2916968836.7700224</v>
      </c>
      <c r="D18" s="150"/>
      <c r="E18" s="150"/>
      <c r="F18" s="150"/>
      <c r="G18" s="150"/>
      <c r="H18" s="151">
        <v>0.999999999999998</v>
      </c>
      <c r="I18" s="150"/>
      <c r="J18" s="23">
        <v>42031</v>
      </c>
      <c r="K18" s="151">
        <v>1</v>
      </c>
      <c r="L18" s="150"/>
      <c r="M18" s="1"/>
    </row>
    <row r="19" spans="2:13" ht="8.4499999999999993" customHeight="1" x14ac:dyDescent="0.2">
      <c r="B19" s="1"/>
      <c r="C19" s="1"/>
      <c r="D19" s="1"/>
      <c r="E19" s="1"/>
      <c r="F19" s="1"/>
      <c r="G19" s="1"/>
      <c r="H19" s="1"/>
      <c r="I19" s="1"/>
      <c r="J19" s="1"/>
      <c r="K19" s="1"/>
      <c r="L19" s="1"/>
      <c r="M19" s="1"/>
    </row>
    <row r="20" spans="2:13" ht="341.1" customHeight="1" x14ac:dyDescent="0.2"/>
  </sheetData>
  <mergeCells count="23">
    <mergeCell ref="C12:G12"/>
    <mergeCell ref="H12:I12"/>
    <mergeCell ref="K12:L12"/>
    <mergeCell ref="G3:M3"/>
    <mergeCell ref="B6:M6"/>
    <mergeCell ref="B8:C8"/>
    <mergeCell ref="B10:M10"/>
    <mergeCell ref="E8:H8"/>
    <mergeCell ref="C13:G13"/>
    <mergeCell ref="H13:I13"/>
    <mergeCell ref="K13:L13"/>
    <mergeCell ref="C14:G14"/>
    <mergeCell ref="H14:I14"/>
    <mergeCell ref="K14:L14"/>
    <mergeCell ref="C18:G18"/>
    <mergeCell ref="H18:I18"/>
    <mergeCell ref="K18:L18"/>
    <mergeCell ref="C15:G15"/>
    <mergeCell ref="H15:I15"/>
    <mergeCell ref="K15:L15"/>
    <mergeCell ref="C17:G17"/>
    <mergeCell ref="H17:I17"/>
    <mergeCell ref="K17:L17"/>
  </mergeCells>
  <pageMargins left="0.44431372549019615" right="0.44431372549019615" top="0.44431372549019615" bottom="0.44431372549019615" header="0.50980392156862753" footer="0.50980392156862753"/>
  <pageSetup paperSize="9" scale="96"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4"/>
  <sheetViews>
    <sheetView showGridLines="0" workbookViewId="0"/>
  </sheetViews>
  <sheetFormatPr defaultRowHeight="12.75" x14ac:dyDescent="0.2"/>
  <sheetData>
    <row r="1" spans="1:3" x14ac:dyDescent="0.2">
      <c r="B1" t="s">
        <v>1157</v>
      </c>
    </row>
    <row r="2" spans="1:3" x14ac:dyDescent="0.2">
      <c r="A2" t="s">
        <v>1160</v>
      </c>
      <c r="B2">
        <v>3294368.66</v>
      </c>
      <c r="C2">
        <v>27</v>
      </c>
    </row>
    <row r="3" spans="1:3" x14ac:dyDescent="0.2">
      <c r="A3" t="s">
        <v>1161</v>
      </c>
      <c r="B3">
        <v>760671.23000000021</v>
      </c>
      <c r="C3">
        <v>13</v>
      </c>
    </row>
    <row r="4" spans="1:3" x14ac:dyDescent="0.2">
      <c r="A4" t="s">
        <v>1162</v>
      </c>
      <c r="B4">
        <v>903079.58000000019</v>
      </c>
      <c r="C4">
        <v>8</v>
      </c>
    </row>
  </sheetData>
  <pageMargins left="0.78431372549019618" right="0.78431372549019618" top="0.98039215686274517" bottom="0.98039215686274517" header="0.50980392156862753" footer="0.50980392156862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3D92-640E-4D94-A96C-B5CE02A8093C}">
  <sheetPr>
    <tabColor rgb="FFE36E00"/>
  </sheetPr>
  <dimension ref="A1:G413"/>
  <sheetViews>
    <sheetView view="pageBreakPreview" zoomScale="60" zoomScaleNormal="100" workbookViewId="0"/>
  </sheetViews>
  <sheetFormatPr defaultRowHeight="15" x14ac:dyDescent="0.25"/>
  <cols>
    <col min="1" max="1" width="13.28515625" style="211" customWidth="1"/>
    <col min="2" max="2" width="60.7109375" style="211" customWidth="1"/>
    <col min="3" max="3" width="39.140625" style="211" bestFit="1" customWidth="1"/>
    <col min="4" max="4" width="35.140625" style="211" bestFit="1" customWidth="1"/>
    <col min="5" max="5" width="6.7109375" style="211" customWidth="1"/>
    <col min="6" max="6" width="41.7109375" style="211" customWidth="1"/>
    <col min="7" max="7" width="41.7109375" style="205" customWidth="1"/>
    <col min="8" max="16384" width="9.140625" style="171"/>
  </cols>
  <sheetData>
    <row r="1" spans="1:7" ht="31.5" x14ac:dyDescent="0.25">
      <c r="A1" s="170" t="s">
        <v>1718</v>
      </c>
      <c r="B1" s="170"/>
      <c r="C1" s="205"/>
      <c r="D1" s="205"/>
      <c r="E1" s="205"/>
      <c r="F1" s="206" t="s">
        <v>1719</v>
      </c>
    </row>
    <row r="2" spans="1:7" ht="15.75" thickBot="1" x14ac:dyDescent="0.3">
      <c r="A2" s="205"/>
      <c r="B2" s="207"/>
      <c r="C2" s="207"/>
      <c r="D2" s="205"/>
      <c r="E2" s="205"/>
      <c r="F2" s="205"/>
    </row>
    <row r="3" spans="1:7" ht="19.5" thickBot="1" x14ac:dyDescent="0.3">
      <c r="A3" s="208"/>
      <c r="B3" s="209" t="s">
        <v>0</v>
      </c>
      <c r="C3" s="210" t="s">
        <v>1</v>
      </c>
      <c r="D3" s="208"/>
      <c r="E3" s="208"/>
      <c r="F3" s="205"/>
      <c r="G3" s="208"/>
    </row>
    <row r="4" spans="1:7" ht="15.75" thickBot="1" x14ac:dyDescent="0.3"/>
    <row r="5" spans="1:7" ht="18.75" x14ac:dyDescent="0.25">
      <c r="A5" s="212"/>
      <c r="B5" s="213" t="s">
        <v>2</v>
      </c>
      <c r="C5" s="212"/>
      <c r="E5" s="214"/>
      <c r="F5" s="214"/>
    </row>
    <row r="6" spans="1:7" x14ac:dyDescent="0.25">
      <c r="B6" s="215" t="s">
        <v>3</v>
      </c>
    </row>
    <row r="7" spans="1:7" x14ac:dyDescent="0.25">
      <c r="B7" s="216" t="s">
        <v>1720</v>
      </c>
    </row>
    <row r="8" spans="1:7" x14ac:dyDescent="0.25">
      <c r="B8" s="216" t="s">
        <v>4</v>
      </c>
      <c r="F8" s="211" t="s">
        <v>1721</v>
      </c>
    </row>
    <row r="9" spans="1:7" x14ac:dyDescent="0.25">
      <c r="B9" s="215" t="s">
        <v>1722</v>
      </c>
    </row>
    <row r="10" spans="1:7" x14ac:dyDescent="0.25">
      <c r="B10" s="215" t="s">
        <v>333</v>
      </c>
    </row>
    <row r="11" spans="1:7" ht="15.75" thickBot="1" x14ac:dyDescent="0.3">
      <c r="B11" s="217" t="s">
        <v>342</v>
      </c>
    </row>
    <row r="12" spans="1:7" x14ac:dyDescent="0.25">
      <c r="B12" s="218"/>
    </row>
    <row r="13" spans="1:7" ht="37.5" x14ac:dyDescent="0.25">
      <c r="A13" s="219" t="s">
        <v>5</v>
      </c>
      <c r="B13" s="219" t="s">
        <v>3</v>
      </c>
      <c r="C13" s="220"/>
      <c r="D13" s="220"/>
      <c r="E13" s="220"/>
      <c r="F13" s="220"/>
      <c r="G13" s="221"/>
    </row>
    <row r="14" spans="1:7" x14ac:dyDescent="0.25">
      <c r="A14" s="211" t="s">
        <v>1723</v>
      </c>
      <c r="B14" s="222" t="s">
        <v>6</v>
      </c>
      <c r="C14" s="211" t="s">
        <v>7</v>
      </c>
      <c r="E14" s="214"/>
      <c r="F14" s="214"/>
    </row>
    <row r="15" spans="1:7" x14ac:dyDescent="0.25">
      <c r="A15" s="211" t="s">
        <v>8</v>
      </c>
      <c r="B15" s="222" t="s">
        <v>9</v>
      </c>
      <c r="C15" s="211" t="s">
        <v>10</v>
      </c>
      <c r="E15" s="214"/>
      <c r="F15" s="214"/>
    </row>
    <row r="16" spans="1:7" ht="30" x14ac:dyDescent="0.25">
      <c r="A16" s="211" t="s">
        <v>1724</v>
      </c>
      <c r="B16" s="222" t="s">
        <v>11</v>
      </c>
      <c r="C16" s="211" t="s">
        <v>12</v>
      </c>
      <c r="E16" s="214"/>
      <c r="F16" s="214"/>
    </row>
    <row r="17" spans="1:7" x14ac:dyDescent="0.25">
      <c r="A17" s="211" t="s">
        <v>13</v>
      </c>
      <c r="B17" s="222" t="s">
        <v>14</v>
      </c>
      <c r="C17" s="223">
        <v>44377</v>
      </c>
      <c r="E17" s="214"/>
      <c r="F17" s="214"/>
    </row>
    <row r="18" spans="1:7" x14ac:dyDescent="0.25">
      <c r="A18" s="211" t="s">
        <v>15</v>
      </c>
      <c r="B18" s="224" t="s">
        <v>1725</v>
      </c>
      <c r="C18" s="211" t="s">
        <v>2280</v>
      </c>
      <c r="E18" s="214"/>
      <c r="F18" s="214"/>
    </row>
    <row r="19" spans="1:7" x14ac:dyDescent="0.25">
      <c r="A19" s="211" t="s">
        <v>16</v>
      </c>
      <c r="B19" s="224" t="s">
        <v>1726</v>
      </c>
      <c r="E19" s="214"/>
      <c r="F19" s="214"/>
    </row>
    <row r="20" spans="1:7" x14ac:dyDescent="0.25">
      <c r="A20" s="211" t="s">
        <v>1727</v>
      </c>
      <c r="B20" s="224"/>
      <c r="E20" s="214"/>
      <c r="F20" s="214"/>
    </row>
    <row r="21" spans="1:7" x14ac:dyDescent="0.25">
      <c r="A21" s="211" t="s">
        <v>17</v>
      </c>
      <c r="B21" s="224"/>
      <c r="E21" s="214"/>
      <c r="F21" s="214"/>
    </row>
    <row r="22" spans="1:7" x14ac:dyDescent="0.25">
      <c r="A22" s="211" t="s">
        <v>18</v>
      </c>
      <c r="B22" s="224"/>
      <c r="E22" s="214"/>
      <c r="F22" s="214"/>
    </row>
    <row r="23" spans="1:7" x14ac:dyDescent="0.25">
      <c r="A23" s="211" t="s">
        <v>1728</v>
      </c>
      <c r="B23" s="224"/>
      <c r="E23" s="214"/>
      <c r="F23" s="214"/>
    </row>
    <row r="24" spans="1:7" x14ac:dyDescent="0.25">
      <c r="A24" s="211" t="s">
        <v>1729</v>
      </c>
      <c r="B24" s="224"/>
      <c r="E24" s="214"/>
      <c r="F24" s="214"/>
    </row>
    <row r="25" spans="1:7" x14ac:dyDescent="0.25">
      <c r="A25" s="211" t="s">
        <v>1730</v>
      </c>
      <c r="B25" s="224"/>
      <c r="E25" s="214"/>
      <c r="F25" s="214"/>
    </row>
    <row r="26" spans="1:7" ht="18.75" x14ac:dyDescent="0.25">
      <c r="A26" s="220"/>
      <c r="B26" s="219" t="s">
        <v>1720</v>
      </c>
      <c r="C26" s="220"/>
      <c r="D26" s="220"/>
      <c r="E26" s="220"/>
      <c r="F26" s="220"/>
      <c r="G26" s="221"/>
    </row>
    <row r="27" spans="1:7" x14ac:dyDescent="0.25">
      <c r="A27" s="211" t="s">
        <v>19</v>
      </c>
      <c r="B27" s="225" t="s">
        <v>20</v>
      </c>
      <c r="C27" s="211" t="s">
        <v>21</v>
      </c>
      <c r="D27" s="226"/>
      <c r="E27" s="226"/>
      <c r="F27" s="226"/>
    </row>
    <row r="28" spans="1:7" x14ac:dyDescent="0.25">
      <c r="A28" s="211" t="s">
        <v>22</v>
      </c>
      <c r="B28" s="225" t="s">
        <v>23</v>
      </c>
      <c r="C28" s="211" t="s">
        <v>21</v>
      </c>
      <c r="D28" s="226"/>
      <c r="E28" s="226"/>
      <c r="F28" s="226"/>
    </row>
    <row r="29" spans="1:7" x14ac:dyDescent="0.25">
      <c r="A29" s="211" t="s">
        <v>1731</v>
      </c>
      <c r="B29" s="225" t="s">
        <v>24</v>
      </c>
      <c r="C29" s="211" t="s">
        <v>25</v>
      </c>
      <c r="E29" s="226"/>
      <c r="F29" s="226"/>
    </row>
    <row r="30" spans="1:7" x14ac:dyDescent="0.25">
      <c r="A30" s="211" t="s">
        <v>26</v>
      </c>
      <c r="B30" s="225"/>
      <c r="E30" s="226"/>
      <c r="F30" s="226"/>
    </row>
    <row r="31" spans="1:7" x14ac:dyDescent="0.25">
      <c r="A31" s="211" t="s">
        <v>27</v>
      </c>
      <c r="B31" s="225"/>
      <c r="E31" s="226"/>
      <c r="F31" s="226"/>
    </row>
    <row r="32" spans="1:7" x14ac:dyDescent="0.25">
      <c r="A32" s="211" t="s">
        <v>28</v>
      </c>
      <c r="B32" s="225"/>
      <c r="E32" s="226"/>
      <c r="F32" s="226"/>
    </row>
    <row r="33" spans="1:7" x14ac:dyDescent="0.25">
      <c r="A33" s="211" t="s">
        <v>29</v>
      </c>
      <c r="B33" s="225"/>
      <c r="E33" s="226"/>
      <c r="F33" s="226"/>
    </row>
    <row r="34" spans="1:7" x14ac:dyDescent="0.25">
      <c r="A34" s="211" t="s">
        <v>30</v>
      </c>
      <c r="B34" s="225"/>
      <c r="E34" s="226"/>
      <c r="F34" s="226"/>
    </row>
    <row r="35" spans="1:7" x14ac:dyDescent="0.25">
      <c r="A35" s="211" t="s">
        <v>1732</v>
      </c>
      <c r="B35" s="227"/>
      <c r="E35" s="226"/>
      <c r="F35" s="226"/>
    </row>
    <row r="36" spans="1:7" ht="18.75" x14ac:dyDescent="0.25">
      <c r="A36" s="219"/>
      <c r="B36" s="219" t="s">
        <v>4</v>
      </c>
      <c r="C36" s="219"/>
      <c r="D36" s="220"/>
      <c r="E36" s="220"/>
      <c r="F36" s="220"/>
      <c r="G36" s="221"/>
    </row>
    <row r="37" spans="1:7" x14ac:dyDescent="0.25">
      <c r="A37" s="228"/>
      <c r="B37" s="229" t="s">
        <v>31</v>
      </c>
      <c r="C37" s="228" t="s">
        <v>50</v>
      </c>
      <c r="D37" s="230"/>
      <c r="E37" s="230"/>
      <c r="F37" s="230"/>
      <c r="G37" s="231"/>
    </row>
    <row r="38" spans="1:7" x14ac:dyDescent="0.25">
      <c r="A38" s="211" t="s">
        <v>32</v>
      </c>
      <c r="B38" s="226" t="s">
        <v>1733</v>
      </c>
      <c r="C38" s="232">
        <v>2916.9688367700328</v>
      </c>
      <c r="F38" s="226"/>
    </row>
    <row r="39" spans="1:7" x14ac:dyDescent="0.25">
      <c r="A39" s="211" t="s">
        <v>33</v>
      </c>
      <c r="B39" s="226" t="s">
        <v>34</v>
      </c>
      <c r="C39" s="232">
        <v>2250</v>
      </c>
      <c r="F39" s="226"/>
    </row>
    <row r="40" spans="1:7" x14ac:dyDescent="0.25">
      <c r="A40" s="211" t="s">
        <v>35</v>
      </c>
      <c r="B40" s="233" t="s">
        <v>36</v>
      </c>
      <c r="C40" s="232">
        <v>3295.4420918455457</v>
      </c>
      <c r="F40" s="226"/>
    </row>
    <row r="41" spans="1:7" x14ac:dyDescent="0.25">
      <c r="A41" s="211" t="s">
        <v>37</v>
      </c>
      <c r="B41" s="233" t="s">
        <v>38</v>
      </c>
      <c r="C41" s="232">
        <v>2351.4861887693414</v>
      </c>
      <c r="F41" s="226"/>
    </row>
    <row r="42" spans="1:7" x14ac:dyDescent="0.25">
      <c r="A42" s="211" t="s">
        <v>39</v>
      </c>
      <c r="B42" s="233"/>
      <c r="C42" s="232"/>
      <c r="F42" s="226"/>
    </row>
    <row r="43" spans="1:7" x14ac:dyDescent="0.25">
      <c r="A43" s="234" t="s">
        <v>1734</v>
      </c>
      <c r="B43" s="226"/>
      <c r="F43" s="226"/>
    </row>
    <row r="44" spans="1:7" x14ac:dyDescent="0.25">
      <c r="A44" s="228"/>
      <c r="B44" s="229" t="s">
        <v>1735</v>
      </c>
      <c r="C44" s="235" t="s">
        <v>1736</v>
      </c>
      <c r="D44" s="228" t="s">
        <v>40</v>
      </c>
      <c r="E44" s="230"/>
      <c r="F44" s="231" t="s">
        <v>41</v>
      </c>
      <c r="G44" s="231" t="s">
        <v>42</v>
      </c>
    </row>
    <row r="45" spans="1:7" x14ac:dyDescent="0.25">
      <c r="A45" s="211" t="s">
        <v>43</v>
      </c>
      <c r="B45" s="226" t="s">
        <v>44</v>
      </c>
      <c r="C45" s="236">
        <v>0.05</v>
      </c>
      <c r="D45" s="237">
        <f>IF(OR(C38="[For completion]",C39="[For completion]"),"Please complete G.3.1.1 and G.3.1.2",(C38/C39-1))</f>
        <v>0.29643059412001449</v>
      </c>
      <c r="E45" s="237"/>
      <c r="F45" s="236">
        <v>0.05</v>
      </c>
      <c r="G45" s="211" t="s">
        <v>45</v>
      </c>
    </row>
    <row r="46" spans="1:7" x14ac:dyDescent="0.25">
      <c r="A46" s="211" t="s">
        <v>46</v>
      </c>
      <c r="B46" s="224" t="s">
        <v>1737</v>
      </c>
      <c r="C46" s="237"/>
      <c r="D46" s="237"/>
      <c r="E46" s="237"/>
      <c r="F46" s="237"/>
      <c r="G46" s="236"/>
    </row>
    <row r="47" spans="1:7" x14ac:dyDescent="0.25">
      <c r="A47" s="211" t="s">
        <v>47</v>
      </c>
      <c r="B47" s="224" t="s">
        <v>1738</v>
      </c>
      <c r="C47" s="237"/>
      <c r="D47" s="237"/>
      <c r="E47" s="237"/>
      <c r="F47" s="237"/>
      <c r="G47" s="236"/>
    </row>
    <row r="48" spans="1:7" x14ac:dyDescent="0.25">
      <c r="A48" s="211" t="s">
        <v>48</v>
      </c>
      <c r="B48" s="224"/>
      <c r="C48" s="236"/>
      <c r="D48" s="236"/>
      <c r="E48" s="236"/>
      <c r="F48" s="236"/>
      <c r="G48" s="236"/>
    </row>
    <row r="49" spans="1:7" x14ac:dyDescent="0.25">
      <c r="A49" s="211" t="s">
        <v>49</v>
      </c>
      <c r="B49" s="224"/>
      <c r="C49" s="236"/>
      <c r="D49" s="236"/>
      <c r="E49" s="236"/>
      <c r="F49" s="236"/>
      <c r="G49" s="236"/>
    </row>
    <row r="50" spans="1:7" x14ac:dyDescent="0.25">
      <c r="A50" s="211" t="s">
        <v>1739</v>
      </c>
      <c r="B50" s="224"/>
      <c r="C50" s="236"/>
      <c r="D50" s="236"/>
      <c r="E50" s="236"/>
      <c r="F50" s="236"/>
      <c r="G50" s="236"/>
    </row>
    <row r="51" spans="1:7" x14ac:dyDescent="0.25">
      <c r="A51" s="211" t="s">
        <v>1740</v>
      </c>
      <c r="B51" s="224"/>
      <c r="C51" s="236"/>
      <c r="D51" s="236"/>
      <c r="E51" s="236"/>
      <c r="F51" s="236"/>
      <c r="G51" s="236"/>
    </row>
    <row r="52" spans="1:7" x14ac:dyDescent="0.25">
      <c r="A52" s="228"/>
      <c r="B52" s="229" t="s">
        <v>1741</v>
      </c>
      <c r="C52" s="228" t="s">
        <v>50</v>
      </c>
      <c r="D52" s="228"/>
      <c r="E52" s="230"/>
      <c r="F52" s="231" t="s">
        <v>276</v>
      </c>
      <c r="G52" s="231"/>
    </row>
    <row r="53" spans="1:7" x14ac:dyDescent="0.25">
      <c r="A53" s="211" t="s">
        <v>51</v>
      </c>
      <c r="B53" s="226" t="s">
        <v>52</v>
      </c>
      <c r="C53" s="232">
        <v>2916.9688367700169</v>
      </c>
      <c r="E53" s="238"/>
      <c r="F53" s="239">
        <f>IF($C$58=0,"",IF(C53="[for completion]","",C53/$C$58))</f>
        <v>0.99556309274117361</v>
      </c>
      <c r="G53" s="240"/>
    </row>
    <row r="54" spans="1:7" x14ac:dyDescent="0.25">
      <c r="A54" s="211" t="s">
        <v>53</v>
      </c>
      <c r="B54" s="226" t="s">
        <v>54</v>
      </c>
      <c r="C54" s="232" t="s">
        <v>55</v>
      </c>
      <c r="E54" s="238"/>
      <c r="F54" s="239"/>
      <c r="G54" s="240"/>
    </row>
    <row r="55" spans="1:7" x14ac:dyDescent="0.25">
      <c r="A55" s="211" t="s">
        <v>57</v>
      </c>
      <c r="B55" s="226" t="s">
        <v>58</v>
      </c>
      <c r="C55" s="232" t="s">
        <v>55</v>
      </c>
      <c r="E55" s="238"/>
      <c r="F55" s="239"/>
      <c r="G55" s="240"/>
    </row>
    <row r="56" spans="1:7" x14ac:dyDescent="0.25">
      <c r="A56" s="211" t="s">
        <v>59</v>
      </c>
      <c r="B56" s="226" t="s">
        <v>60</v>
      </c>
      <c r="C56" s="232">
        <v>13</v>
      </c>
      <c r="E56" s="238"/>
      <c r="F56" s="239">
        <f t="shared" ref="F55:F56" si="0">IF($C$58=0,"",IF(C56="[for completion]","",C56/$C$58))</f>
        <v>4.4369072588263895E-3</v>
      </c>
      <c r="G56" s="240"/>
    </row>
    <row r="57" spans="1:7" x14ac:dyDescent="0.25">
      <c r="A57" s="211" t="s">
        <v>61</v>
      </c>
      <c r="B57" s="211" t="s">
        <v>62</v>
      </c>
      <c r="C57" s="232">
        <v>0</v>
      </c>
      <c r="E57" s="238"/>
      <c r="F57" s="239">
        <f>IF($C$58=0,"",IF(C57="[for completion]","",C57/$C$58))</f>
        <v>0</v>
      </c>
      <c r="G57" s="240"/>
    </row>
    <row r="58" spans="1:7" x14ac:dyDescent="0.25">
      <c r="A58" s="211" t="s">
        <v>63</v>
      </c>
      <c r="B58" s="241" t="s">
        <v>64</v>
      </c>
      <c r="C58" s="242">
        <f>SUM(C53:C57)</f>
        <v>2929.9688367700169</v>
      </c>
      <c r="D58" s="238"/>
      <c r="E58" s="238"/>
      <c r="F58" s="243">
        <f>SUM(F53:F57)</f>
        <v>1</v>
      </c>
      <c r="G58" s="240"/>
    </row>
    <row r="59" spans="1:7" x14ac:dyDescent="0.25">
      <c r="A59" s="211" t="s">
        <v>65</v>
      </c>
      <c r="B59" s="244" t="s">
        <v>165</v>
      </c>
      <c r="C59" s="232"/>
      <c r="E59" s="238"/>
      <c r="F59" s="239">
        <f t="shared" ref="F59:F64" si="1">IF($C$58=0,"",IF(C59="[for completion]","",C59/$C$58))</f>
        <v>0</v>
      </c>
      <c r="G59" s="240"/>
    </row>
    <row r="60" spans="1:7" x14ac:dyDescent="0.25">
      <c r="A60" s="211" t="s">
        <v>66</v>
      </c>
      <c r="B60" s="244" t="s">
        <v>165</v>
      </c>
      <c r="C60" s="232"/>
      <c r="E60" s="238"/>
      <c r="F60" s="239">
        <f t="shared" si="1"/>
        <v>0</v>
      </c>
      <c r="G60" s="240"/>
    </row>
    <row r="61" spans="1:7" x14ac:dyDescent="0.25">
      <c r="A61" s="211" t="s">
        <v>67</v>
      </c>
      <c r="B61" s="244" t="s">
        <v>165</v>
      </c>
      <c r="C61" s="232"/>
      <c r="E61" s="238"/>
      <c r="F61" s="239">
        <f t="shared" si="1"/>
        <v>0</v>
      </c>
      <c r="G61" s="240"/>
    </row>
    <row r="62" spans="1:7" x14ac:dyDescent="0.25">
      <c r="A62" s="211" t="s">
        <v>68</v>
      </c>
      <c r="B62" s="244" t="s">
        <v>165</v>
      </c>
      <c r="C62" s="232"/>
      <c r="E62" s="238"/>
      <c r="F62" s="239">
        <f t="shared" si="1"/>
        <v>0</v>
      </c>
      <c r="G62" s="240"/>
    </row>
    <row r="63" spans="1:7" x14ac:dyDescent="0.25">
      <c r="A63" s="211" t="s">
        <v>69</v>
      </c>
      <c r="B63" s="244" t="s">
        <v>165</v>
      </c>
      <c r="C63" s="232"/>
      <c r="E63" s="238"/>
      <c r="F63" s="239">
        <f t="shared" si="1"/>
        <v>0</v>
      </c>
      <c r="G63" s="240"/>
    </row>
    <row r="64" spans="1:7" x14ac:dyDescent="0.25">
      <c r="A64" s="211" t="s">
        <v>70</v>
      </c>
      <c r="B64" s="244" t="s">
        <v>165</v>
      </c>
      <c r="C64" s="245"/>
      <c r="D64" s="234"/>
      <c r="E64" s="234"/>
      <c r="F64" s="239">
        <f t="shared" si="1"/>
        <v>0</v>
      </c>
      <c r="G64" s="246"/>
    </row>
    <row r="65" spans="1:7" x14ac:dyDescent="0.25">
      <c r="A65" s="228"/>
      <c r="B65" s="229" t="s">
        <v>71</v>
      </c>
      <c r="C65" s="235" t="s">
        <v>1742</v>
      </c>
      <c r="D65" s="235" t="s">
        <v>1743</v>
      </c>
      <c r="E65" s="230"/>
      <c r="F65" s="231" t="s">
        <v>72</v>
      </c>
      <c r="G65" s="247" t="s">
        <v>73</v>
      </c>
    </row>
    <row r="66" spans="1:7" x14ac:dyDescent="0.25">
      <c r="A66" s="211" t="s">
        <v>74</v>
      </c>
      <c r="B66" s="226" t="s">
        <v>1744</v>
      </c>
      <c r="C66" s="232">
        <v>7.1702838252903147</v>
      </c>
      <c r="D66" s="248" t="s">
        <v>1745</v>
      </c>
      <c r="E66" s="222"/>
      <c r="F66" s="249"/>
      <c r="G66" s="250"/>
    </row>
    <row r="67" spans="1:7" x14ac:dyDescent="0.25">
      <c r="B67" s="226"/>
      <c r="E67" s="222"/>
      <c r="F67" s="249"/>
      <c r="G67" s="250"/>
    </row>
    <row r="68" spans="1:7" x14ac:dyDescent="0.25">
      <c r="B68" s="226" t="s">
        <v>76</v>
      </c>
      <c r="C68" s="222"/>
      <c r="D68" s="222"/>
      <c r="E68" s="222"/>
      <c r="F68" s="250"/>
      <c r="G68" s="250"/>
    </row>
    <row r="69" spans="1:7" x14ac:dyDescent="0.25">
      <c r="B69" s="226" t="s">
        <v>77</v>
      </c>
      <c r="E69" s="222"/>
      <c r="F69" s="250"/>
      <c r="G69" s="250"/>
    </row>
    <row r="70" spans="1:7" x14ac:dyDescent="0.25">
      <c r="A70" s="211" t="s">
        <v>78</v>
      </c>
      <c r="B70" s="251" t="s">
        <v>106</v>
      </c>
      <c r="C70" s="232">
        <v>38.645087530000012</v>
      </c>
      <c r="D70" s="232" t="s">
        <v>1745</v>
      </c>
      <c r="E70" s="251"/>
      <c r="F70" s="239">
        <f t="shared" ref="F70:F76" si="2">IF($C$77=0,"",IF(C70="[for completion]","",C70/$C$77))</f>
        <v>1.3248371749076469E-2</v>
      </c>
      <c r="G70" s="239" t="str">
        <f>IF($D$77=0,"",IF(D70="[Mark as ND1 if not relevant]","",D70/$D$77))</f>
        <v/>
      </c>
    </row>
    <row r="71" spans="1:7" x14ac:dyDescent="0.25">
      <c r="A71" s="211" t="s">
        <v>79</v>
      </c>
      <c r="B71" s="251" t="s">
        <v>108</v>
      </c>
      <c r="C71" s="232">
        <v>89.679283639999994</v>
      </c>
      <c r="D71" s="232" t="s">
        <v>1745</v>
      </c>
      <c r="E71" s="251"/>
      <c r="F71" s="239">
        <f t="shared" si="2"/>
        <v>3.0743997847883543E-2</v>
      </c>
      <c r="G71" s="239" t="str">
        <f t="shared" ref="G71:G76" si="3">IF($D$77=0,"",IF(D71="[Mark as ND1 if not relevant]","",D71/$D$77))</f>
        <v/>
      </c>
    </row>
    <row r="72" spans="1:7" x14ac:dyDescent="0.25">
      <c r="A72" s="211" t="s">
        <v>80</v>
      </c>
      <c r="B72" s="251" t="s">
        <v>110</v>
      </c>
      <c r="C72" s="232">
        <v>228.94600362999935</v>
      </c>
      <c r="D72" s="232" t="s">
        <v>1745</v>
      </c>
      <c r="E72" s="251"/>
      <c r="F72" s="239">
        <f t="shared" si="2"/>
        <v>7.8487641261027349E-2</v>
      </c>
      <c r="G72" s="239" t="str">
        <f t="shared" si="3"/>
        <v/>
      </c>
    </row>
    <row r="73" spans="1:7" x14ac:dyDescent="0.25">
      <c r="A73" s="211" t="s">
        <v>81</v>
      </c>
      <c r="B73" s="251" t="s">
        <v>112</v>
      </c>
      <c r="C73" s="232">
        <v>220.21688718000016</v>
      </c>
      <c r="D73" s="232" t="s">
        <v>1745</v>
      </c>
      <c r="E73" s="251"/>
      <c r="F73" s="239">
        <f t="shared" si="2"/>
        <v>7.5495111364936612E-2</v>
      </c>
      <c r="G73" s="239" t="str">
        <f t="shared" si="3"/>
        <v/>
      </c>
    </row>
    <row r="74" spans="1:7" x14ac:dyDescent="0.25">
      <c r="A74" s="211" t="s">
        <v>82</v>
      </c>
      <c r="B74" s="251" t="s">
        <v>114</v>
      </c>
      <c r="C74" s="232">
        <v>256.62502191000021</v>
      </c>
      <c r="D74" s="232" t="s">
        <v>1745</v>
      </c>
      <c r="E74" s="251"/>
      <c r="F74" s="239">
        <f t="shared" si="2"/>
        <v>8.7976607317534927E-2</v>
      </c>
      <c r="G74" s="239" t="str">
        <f t="shared" si="3"/>
        <v/>
      </c>
    </row>
    <row r="75" spans="1:7" x14ac:dyDescent="0.25">
      <c r="A75" s="211" t="s">
        <v>83</v>
      </c>
      <c r="B75" s="251" t="s">
        <v>116</v>
      </c>
      <c r="C75" s="232">
        <v>1428.8343590299937</v>
      </c>
      <c r="D75" s="232" t="s">
        <v>1745</v>
      </c>
      <c r="E75" s="251"/>
      <c r="F75" s="239">
        <f t="shared" si="2"/>
        <v>0.48983531843698602</v>
      </c>
      <c r="G75" s="239" t="str">
        <f t="shared" si="3"/>
        <v/>
      </c>
    </row>
    <row r="76" spans="1:7" x14ac:dyDescent="0.25">
      <c r="A76" s="211" t="s">
        <v>84</v>
      </c>
      <c r="B76" s="251" t="s">
        <v>118</v>
      </c>
      <c r="C76" s="232">
        <v>654.02219384999864</v>
      </c>
      <c r="D76" s="232" t="s">
        <v>1745</v>
      </c>
      <c r="E76" s="251"/>
      <c r="F76" s="239">
        <f t="shared" si="2"/>
        <v>0.22421295202255515</v>
      </c>
      <c r="G76" s="239" t="str">
        <f t="shared" si="3"/>
        <v/>
      </c>
    </row>
    <row r="77" spans="1:7" x14ac:dyDescent="0.25">
      <c r="A77" s="211" t="s">
        <v>85</v>
      </c>
      <c r="B77" s="252" t="s">
        <v>64</v>
      </c>
      <c r="C77" s="242">
        <f>SUM(C70:C76)</f>
        <v>2916.9688367699919</v>
      </c>
      <c r="D77" s="242">
        <f>SUM(D70:D76)</f>
        <v>0</v>
      </c>
      <c r="E77" s="226"/>
      <c r="F77" s="243">
        <f>SUM(F70:F76)</f>
        <v>1</v>
      </c>
      <c r="G77" s="243">
        <f>SUM(G70:G76)</f>
        <v>0</v>
      </c>
    </row>
    <row r="78" spans="1:7" x14ac:dyDescent="0.25">
      <c r="A78" s="211" t="s">
        <v>87</v>
      </c>
      <c r="B78" s="253" t="s">
        <v>88</v>
      </c>
      <c r="C78" s="242"/>
      <c r="D78" s="242"/>
      <c r="E78" s="226"/>
      <c r="F78" s="239">
        <f>IF($C$77=0,"",IF(C78="[for completion]","",C78/$C$77))</f>
        <v>0</v>
      </c>
      <c r="G78" s="239" t="str">
        <f t="shared" ref="G78:G87" si="4">IF($D$77=0,"",IF(D78="[for completion]","",D78/$D$77))</f>
        <v/>
      </c>
    </row>
    <row r="79" spans="1:7" x14ac:dyDescent="0.25">
      <c r="A79" s="211" t="s">
        <v>89</v>
      </c>
      <c r="B79" s="253" t="s">
        <v>90</v>
      </c>
      <c r="C79" s="242"/>
      <c r="D79" s="242"/>
      <c r="E79" s="226"/>
      <c r="F79" s="239">
        <f t="shared" ref="F79:F87" si="5">IF($C$77=0,"",IF(C79="[for completion]","",C79/$C$77))</f>
        <v>0</v>
      </c>
      <c r="G79" s="239" t="str">
        <f t="shared" si="4"/>
        <v/>
      </c>
    </row>
    <row r="80" spans="1:7" x14ac:dyDescent="0.25">
      <c r="A80" s="211" t="s">
        <v>91</v>
      </c>
      <c r="B80" s="253" t="s">
        <v>1746</v>
      </c>
      <c r="C80" s="242"/>
      <c r="D80" s="242"/>
      <c r="E80" s="226"/>
      <c r="F80" s="239">
        <f t="shared" si="5"/>
        <v>0</v>
      </c>
      <c r="G80" s="239" t="str">
        <f t="shared" si="4"/>
        <v/>
      </c>
    </row>
    <row r="81" spans="1:7" x14ac:dyDescent="0.25">
      <c r="A81" s="211" t="s">
        <v>92</v>
      </c>
      <c r="B81" s="253" t="s">
        <v>93</v>
      </c>
      <c r="C81" s="242"/>
      <c r="D81" s="242"/>
      <c r="E81" s="226"/>
      <c r="F81" s="239">
        <f t="shared" si="5"/>
        <v>0</v>
      </c>
      <c r="G81" s="239" t="str">
        <f t="shared" si="4"/>
        <v/>
      </c>
    </row>
    <row r="82" spans="1:7" x14ac:dyDescent="0.25">
      <c r="A82" s="211" t="s">
        <v>94</v>
      </c>
      <c r="B82" s="253" t="s">
        <v>1747</v>
      </c>
      <c r="C82" s="242"/>
      <c r="D82" s="242"/>
      <c r="E82" s="226"/>
      <c r="F82" s="239">
        <f t="shared" si="5"/>
        <v>0</v>
      </c>
      <c r="G82" s="239" t="str">
        <f t="shared" si="4"/>
        <v/>
      </c>
    </row>
    <row r="83" spans="1:7" x14ac:dyDescent="0.25">
      <c r="A83" s="211" t="s">
        <v>95</v>
      </c>
      <c r="B83" s="253"/>
      <c r="C83" s="238"/>
      <c r="D83" s="238"/>
      <c r="E83" s="226"/>
      <c r="F83" s="240"/>
      <c r="G83" s="240"/>
    </row>
    <row r="84" spans="1:7" x14ac:dyDescent="0.25">
      <c r="A84" s="211" t="s">
        <v>96</v>
      </c>
      <c r="B84" s="253"/>
      <c r="C84" s="238"/>
      <c r="D84" s="238"/>
      <c r="E84" s="226"/>
      <c r="F84" s="240"/>
      <c r="G84" s="240"/>
    </row>
    <row r="85" spans="1:7" x14ac:dyDescent="0.25">
      <c r="A85" s="211" t="s">
        <v>97</v>
      </c>
      <c r="B85" s="253"/>
      <c r="C85" s="238"/>
      <c r="D85" s="238"/>
      <c r="E85" s="226"/>
      <c r="F85" s="240"/>
      <c r="G85" s="240"/>
    </row>
    <row r="86" spans="1:7" x14ac:dyDescent="0.25">
      <c r="A86" s="211" t="s">
        <v>98</v>
      </c>
      <c r="B86" s="252"/>
      <c r="C86" s="238"/>
      <c r="D86" s="238"/>
      <c r="E86" s="226"/>
      <c r="F86" s="240">
        <f t="shared" si="5"/>
        <v>0</v>
      </c>
      <c r="G86" s="240" t="str">
        <f t="shared" si="4"/>
        <v/>
      </c>
    </row>
    <row r="87" spans="1:7" x14ac:dyDescent="0.25">
      <c r="A87" s="211" t="s">
        <v>1748</v>
      </c>
      <c r="B87" s="253"/>
      <c r="C87" s="238"/>
      <c r="D87" s="238"/>
      <c r="E87" s="226"/>
      <c r="F87" s="240">
        <f t="shared" si="5"/>
        <v>0</v>
      </c>
      <c r="G87" s="240" t="str">
        <f t="shared" si="4"/>
        <v/>
      </c>
    </row>
    <row r="88" spans="1:7" x14ac:dyDescent="0.25">
      <c r="A88" s="228"/>
      <c r="B88" s="229" t="s">
        <v>99</v>
      </c>
      <c r="C88" s="235" t="s">
        <v>1749</v>
      </c>
      <c r="D88" s="235" t="s">
        <v>100</v>
      </c>
      <c r="E88" s="230"/>
      <c r="F88" s="231" t="s">
        <v>1750</v>
      </c>
      <c r="G88" s="228" t="s">
        <v>101</v>
      </c>
    </row>
    <row r="89" spans="1:7" x14ac:dyDescent="0.25">
      <c r="A89" s="211" t="s">
        <v>102</v>
      </c>
      <c r="B89" s="226" t="s">
        <v>75</v>
      </c>
      <c r="C89" s="232">
        <v>4.4258751902587514</v>
      </c>
      <c r="D89" s="248">
        <v>5.4258751902587514</v>
      </c>
      <c r="E89" s="222"/>
      <c r="F89" s="254"/>
      <c r="G89" s="255"/>
    </row>
    <row r="90" spans="1:7" x14ac:dyDescent="0.25">
      <c r="B90" s="226"/>
      <c r="C90" s="248"/>
      <c r="D90" s="248"/>
      <c r="E90" s="222"/>
      <c r="F90" s="254"/>
      <c r="G90" s="255"/>
    </row>
    <row r="91" spans="1:7" x14ac:dyDescent="0.25">
      <c r="B91" s="226" t="s">
        <v>103</v>
      </c>
      <c r="C91" s="256"/>
      <c r="D91" s="256"/>
      <c r="E91" s="222"/>
      <c r="F91" s="255"/>
      <c r="G91" s="255"/>
    </row>
    <row r="92" spans="1:7" x14ac:dyDescent="0.25">
      <c r="A92" s="211" t="s">
        <v>104</v>
      </c>
      <c r="B92" s="226" t="s">
        <v>77</v>
      </c>
      <c r="C92" s="248"/>
      <c r="D92" s="248"/>
      <c r="E92" s="222"/>
      <c r="F92" s="255"/>
      <c r="G92" s="255"/>
    </row>
    <row r="93" spans="1:7" x14ac:dyDescent="0.25">
      <c r="A93" s="211" t="s">
        <v>105</v>
      </c>
      <c r="B93" s="251" t="s">
        <v>106</v>
      </c>
      <c r="C93" s="232">
        <v>0</v>
      </c>
      <c r="D93" s="248">
        <v>0</v>
      </c>
      <c r="E93" s="251"/>
      <c r="F93" s="239">
        <f>IF($C$100=0,"",IF(C93="[for completion]","",IF(C93="","",C93/$C$100)))</f>
        <v>0</v>
      </c>
      <c r="G93" s="239">
        <f>IF($D$100=0,"",IF(D93="[Mark as ND1 if not relevant]","",IF(D93="","",D93/$D$100)))</f>
        <v>0</v>
      </c>
    </row>
    <row r="94" spans="1:7" x14ac:dyDescent="0.25">
      <c r="A94" s="211" t="s">
        <v>107</v>
      </c>
      <c r="B94" s="251" t="s">
        <v>108</v>
      </c>
      <c r="C94" s="232">
        <v>0</v>
      </c>
      <c r="D94" s="248">
        <v>0</v>
      </c>
      <c r="E94" s="251"/>
      <c r="F94" s="239">
        <f t="shared" ref="F94:F99" si="6">IF($C$100=0,"",IF(C94="[for completion]","",IF(C94="","",C94/$C$100)))</f>
        <v>0</v>
      </c>
      <c r="G94" s="239">
        <f t="shared" ref="G94:G99" si="7">IF($D$100=0,"",IF(D94="[Mark as ND1 if not relevant]","",IF(D94="","",D94/$D$100)))</f>
        <v>0</v>
      </c>
    </row>
    <row r="95" spans="1:7" x14ac:dyDescent="0.25">
      <c r="A95" s="211" t="s">
        <v>109</v>
      </c>
      <c r="B95" s="251" t="s">
        <v>110</v>
      </c>
      <c r="C95" s="232">
        <v>500</v>
      </c>
      <c r="D95" s="248">
        <v>0</v>
      </c>
      <c r="E95" s="251"/>
      <c r="F95" s="239">
        <f t="shared" si="6"/>
        <v>0.22222222222222221</v>
      </c>
      <c r="G95" s="239">
        <f t="shared" si="7"/>
        <v>0</v>
      </c>
    </row>
    <row r="96" spans="1:7" x14ac:dyDescent="0.25">
      <c r="A96" s="211" t="s">
        <v>111</v>
      </c>
      <c r="B96" s="251" t="s">
        <v>112</v>
      </c>
      <c r="C96" s="232">
        <v>500</v>
      </c>
      <c r="D96" s="248">
        <v>500</v>
      </c>
      <c r="E96" s="251"/>
      <c r="F96" s="239">
        <f t="shared" si="6"/>
        <v>0.22222222222222221</v>
      </c>
      <c r="G96" s="239">
        <f t="shared" si="7"/>
        <v>0.22222222222222221</v>
      </c>
    </row>
    <row r="97" spans="1:7" x14ac:dyDescent="0.25">
      <c r="A97" s="211" t="s">
        <v>113</v>
      </c>
      <c r="B97" s="251" t="s">
        <v>114</v>
      </c>
      <c r="C97" s="232">
        <v>500</v>
      </c>
      <c r="D97" s="248">
        <v>500</v>
      </c>
      <c r="E97" s="251"/>
      <c r="F97" s="239">
        <f t="shared" si="6"/>
        <v>0.22222222222222221</v>
      </c>
      <c r="G97" s="239">
        <f t="shared" si="7"/>
        <v>0.22222222222222221</v>
      </c>
    </row>
    <row r="98" spans="1:7" x14ac:dyDescent="0.25">
      <c r="A98" s="211" t="s">
        <v>115</v>
      </c>
      <c r="B98" s="251" t="s">
        <v>116</v>
      </c>
      <c r="C98" s="232">
        <v>750</v>
      </c>
      <c r="D98" s="248">
        <v>1250</v>
      </c>
      <c r="E98" s="251"/>
      <c r="F98" s="239">
        <f t="shared" si="6"/>
        <v>0.33333333333333331</v>
      </c>
      <c r="G98" s="239">
        <f t="shared" si="7"/>
        <v>0.55555555555555558</v>
      </c>
    </row>
    <row r="99" spans="1:7" x14ac:dyDescent="0.25">
      <c r="A99" s="211" t="s">
        <v>117</v>
      </c>
      <c r="B99" s="251" t="s">
        <v>118</v>
      </c>
      <c r="C99" s="232">
        <v>0</v>
      </c>
      <c r="D99" s="248">
        <v>0</v>
      </c>
      <c r="E99" s="251"/>
      <c r="F99" s="239">
        <f t="shared" si="6"/>
        <v>0</v>
      </c>
      <c r="G99" s="239">
        <f t="shared" si="7"/>
        <v>0</v>
      </c>
    </row>
    <row r="100" spans="1:7" x14ac:dyDescent="0.25">
      <c r="A100" s="211" t="s">
        <v>119</v>
      </c>
      <c r="B100" s="252" t="s">
        <v>64</v>
      </c>
      <c r="C100" s="242">
        <f>SUM(C93:C99)</f>
        <v>2250</v>
      </c>
      <c r="D100" s="242">
        <f>SUM(D93:D99)</f>
        <v>2250</v>
      </c>
      <c r="E100" s="226"/>
      <c r="F100" s="243">
        <f>SUM(F93:F99)</f>
        <v>1</v>
      </c>
      <c r="G100" s="243">
        <f>SUM(G93:G99)</f>
        <v>1</v>
      </c>
    </row>
    <row r="101" spans="1:7" x14ac:dyDescent="0.25">
      <c r="A101" s="211" t="s">
        <v>120</v>
      </c>
      <c r="B101" s="253" t="s">
        <v>88</v>
      </c>
      <c r="C101" s="242"/>
      <c r="D101" s="242"/>
      <c r="E101" s="226"/>
      <c r="F101" s="239">
        <f t="shared" ref="F101:F105" si="8">IF($C$100=0,"",IF(C101="[for completion]","",C101/$C$100))</f>
        <v>0</v>
      </c>
      <c r="G101" s="239">
        <f t="shared" ref="G101:G105" si="9">IF($D$100=0,"",IF(D101="[for completion]","",D101/$D$100))</f>
        <v>0</v>
      </c>
    </row>
    <row r="102" spans="1:7" x14ac:dyDescent="0.25">
      <c r="A102" s="211" t="s">
        <v>121</v>
      </c>
      <c r="B102" s="253" t="s">
        <v>90</v>
      </c>
      <c r="C102" s="242"/>
      <c r="D102" s="242"/>
      <c r="E102" s="226"/>
      <c r="F102" s="239">
        <f t="shared" si="8"/>
        <v>0</v>
      </c>
      <c r="G102" s="239">
        <f t="shared" si="9"/>
        <v>0</v>
      </c>
    </row>
    <row r="103" spans="1:7" x14ac:dyDescent="0.25">
      <c r="A103" s="211" t="s">
        <v>122</v>
      </c>
      <c r="B103" s="253" t="s">
        <v>1746</v>
      </c>
      <c r="C103" s="242"/>
      <c r="D103" s="242"/>
      <c r="E103" s="226"/>
      <c r="F103" s="239">
        <f t="shared" si="8"/>
        <v>0</v>
      </c>
      <c r="G103" s="239">
        <f t="shared" si="9"/>
        <v>0</v>
      </c>
    </row>
    <row r="104" spans="1:7" x14ac:dyDescent="0.25">
      <c r="A104" s="211" t="s">
        <v>123</v>
      </c>
      <c r="B104" s="253" t="s">
        <v>93</v>
      </c>
      <c r="C104" s="242"/>
      <c r="D104" s="242"/>
      <c r="E104" s="226"/>
      <c r="F104" s="239">
        <f t="shared" si="8"/>
        <v>0</v>
      </c>
      <c r="G104" s="239">
        <f t="shared" si="9"/>
        <v>0</v>
      </c>
    </row>
    <row r="105" spans="1:7" x14ac:dyDescent="0.25">
      <c r="A105" s="211" t="s">
        <v>124</v>
      </c>
      <c r="B105" s="253" t="s">
        <v>1747</v>
      </c>
      <c r="C105" s="242"/>
      <c r="D105" s="242"/>
      <c r="E105" s="226"/>
      <c r="F105" s="239">
        <f t="shared" si="8"/>
        <v>0</v>
      </c>
      <c r="G105" s="239">
        <f t="shared" si="9"/>
        <v>0</v>
      </c>
    </row>
    <row r="106" spans="1:7" x14ac:dyDescent="0.25">
      <c r="A106" s="211" t="s">
        <v>125</v>
      </c>
      <c r="B106" s="253"/>
      <c r="C106" s="238"/>
      <c r="D106" s="238"/>
      <c r="E106" s="226"/>
      <c r="F106" s="240"/>
      <c r="G106" s="240"/>
    </row>
    <row r="107" spans="1:7" x14ac:dyDescent="0.25">
      <c r="A107" s="211" t="s">
        <v>126</v>
      </c>
      <c r="B107" s="253"/>
      <c r="C107" s="238"/>
      <c r="D107" s="238"/>
      <c r="E107" s="226"/>
      <c r="F107" s="240"/>
      <c r="G107" s="240"/>
    </row>
    <row r="108" spans="1:7" x14ac:dyDescent="0.25">
      <c r="A108" s="211" t="s">
        <v>127</v>
      </c>
      <c r="B108" s="252"/>
      <c r="C108" s="238"/>
      <c r="D108" s="238"/>
      <c r="E108" s="226"/>
      <c r="F108" s="240"/>
      <c r="G108" s="240"/>
    </row>
    <row r="109" spans="1:7" x14ac:dyDescent="0.25">
      <c r="A109" s="211" t="s">
        <v>128</v>
      </c>
      <c r="B109" s="253"/>
      <c r="C109" s="238"/>
      <c r="D109" s="238"/>
      <c r="E109" s="226"/>
      <c r="F109" s="240"/>
      <c r="G109" s="240"/>
    </row>
    <row r="110" spans="1:7" x14ac:dyDescent="0.25">
      <c r="A110" s="211" t="s">
        <v>129</v>
      </c>
      <c r="B110" s="253"/>
      <c r="C110" s="238"/>
      <c r="D110" s="238"/>
      <c r="E110" s="226"/>
      <c r="F110" s="240"/>
      <c r="G110" s="240"/>
    </row>
    <row r="111" spans="1:7" x14ac:dyDescent="0.25">
      <c r="A111" s="228"/>
      <c r="B111" s="257" t="s">
        <v>1751</v>
      </c>
      <c r="C111" s="231" t="s">
        <v>130</v>
      </c>
      <c r="D111" s="231" t="s">
        <v>131</v>
      </c>
      <c r="E111" s="230"/>
      <c r="F111" s="231" t="s">
        <v>132</v>
      </c>
      <c r="G111" s="231" t="s">
        <v>133</v>
      </c>
    </row>
    <row r="112" spans="1:7" x14ac:dyDescent="0.25">
      <c r="A112" s="211" t="s">
        <v>134</v>
      </c>
      <c r="B112" s="226" t="s">
        <v>1</v>
      </c>
      <c r="C112" s="232">
        <v>2916.9688367700169</v>
      </c>
      <c r="D112" s="258">
        <f>C112</f>
        <v>2916.9688367700169</v>
      </c>
      <c r="E112" s="240"/>
      <c r="F112" s="239">
        <f>IF($C$129=0,"",IF(C112="[for completion]","",IF(C112="","",C112/$C$129)))</f>
        <v>1</v>
      </c>
      <c r="G112" s="239">
        <f>IF($D$129=0,"",IF(D112="[for completion]","",IF(D112="","",D112/$D$129)))</f>
        <v>1</v>
      </c>
    </row>
    <row r="113" spans="1:7" x14ac:dyDescent="0.25">
      <c r="A113" s="211" t="s">
        <v>136</v>
      </c>
      <c r="B113" s="226" t="s">
        <v>145</v>
      </c>
      <c r="C113" s="232">
        <v>0</v>
      </c>
      <c r="D113" s="232">
        <v>0</v>
      </c>
      <c r="E113" s="240"/>
      <c r="F113" s="239">
        <f t="shared" ref="F113:F128" si="10">IF($C$129=0,"",IF(C113="[for completion]","",IF(C113="","",C113/$C$129)))</f>
        <v>0</v>
      </c>
      <c r="G113" s="239">
        <f t="shared" ref="G113:G128" si="11">IF($D$129=0,"",IF(D113="[for completion]","",IF(D113="","",D113/$D$129)))</f>
        <v>0</v>
      </c>
    </row>
    <row r="114" spans="1:7" x14ac:dyDescent="0.25">
      <c r="A114" s="211" t="s">
        <v>138</v>
      </c>
      <c r="B114" s="226" t="s">
        <v>149</v>
      </c>
      <c r="C114" s="232">
        <v>0</v>
      </c>
      <c r="D114" s="232">
        <v>0</v>
      </c>
      <c r="E114" s="240"/>
      <c r="F114" s="239">
        <f t="shared" si="10"/>
        <v>0</v>
      </c>
      <c r="G114" s="239">
        <f t="shared" si="11"/>
        <v>0</v>
      </c>
    </row>
    <row r="115" spans="1:7" x14ac:dyDescent="0.25">
      <c r="A115" s="211" t="s">
        <v>140</v>
      </c>
      <c r="B115" s="226" t="s">
        <v>147</v>
      </c>
      <c r="C115" s="232">
        <v>0</v>
      </c>
      <c r="D115" s="232">
        <v>0</v>
      </c>
      <c r="E115" s="240"/>
      <c r="F115" s="239">
        <f t="shared" si="10"/>
        <v>0</v>
      </c>
      <c r="G115" s="239">
        <f t="shared" si="11"/>
        <v>0</v>
      </c>
    </row>
    <row r="116" spans="1:7" x14ac:dyDescent="0.25">
      <c r="A116" s="211" t="s">
        <v>142</v>
      </c>
      <c r="B116" s="226" t="s">
        <v>143</v>
      </c>
      <c r="C116" s="232">
        <v>0</v>
      </c>
      <c r="D116" s="232">
        <v>0</v>
      </c>
      <c r="E116" s="240"/>
      <c r="F116" s="239">
        <f t="shared" si="10"/>
        <v>0</v>
      </c>
      <c r="G116" s="239">
        <f t="shared" si="11"/>
        <v>0</v>
      </c>
    </row>
    <row r="117" spans="1:7" x14ac:dyDescent="0.25">
      <c r="A117" s="211" t="s">
        <v>144</v>
      </c>
      <c r="B117" s="226" t="s">
        <v>151</v>
      </c>
      <c r="C117" s="232">
        <v>0</v>
      </c>
      <c r="D117" s="232">
        <v>0</v>
      </c>
      <c r="E117" s="226"/>
      <c r="F117" s="239">
        <f t="shared" si="10"/>
        <v>0</v>
      </c>
      <c r="G117" s="239">
        <f t="shared" si="11"/>
        <v>0</v>
      </c>
    </row>
    <row r="118" spans="1:7" x14ac:dyDescent="0.25">
      <c r="A118" s="211" t="s">
        <v>146</v>
      </c>
      <c r="B118" s="226" t="s">
        <v>153</v>
      </c>
      <c r="C118" s="232">
        <v>0</v>
      </c>
      <c r="D118" s="232">
        <v>0</v>
      </c>
      <c r="E118" s="226"/>
      <c r="F118" s="239">
        <f t="shared" si="10"/>
        <v>0</v>
      </c>
      <c r="G118" s="239">
        <f t="shared" si="11"/>
        <v>0</v>
      </c>
    </row>
    <row r="119" spans="1:7" x14ac:dyDescent="0.25">
      <c r="A119" s="211" t="s">
        <v>148</v>
      </c>
      <c r="B119" s="226" t="s">
        <v>139</v>
      </c>
      <c r="C119" s="232">
        <v>0</v>
      </c>
      <c r="D119" s="232">
        <v>0</v>
      </c>
      <c r="E119" s="226"/>
      <c r="F119" s="239">
        <f t="shared" si="10"/>
        <v>0</v>
      </c>
      <c r="G119" s="239">
        <f t="shared" si="11"/>
        <v>0</v>
      </c>
    </row>
    <row r="120" spans="1:7" x14ac:dyDescent="0.25">
      <c r="A120" s="211" t="s">
        <v>150</v>
      </c>
      <c r="B120" s="226" t="s">
        <v>155</v>
      </c>
      <c r="C120" s="232">
        <v>0</v>
      </c>
      <c r="D120" s="232">
        <v>0</v>
      </c>
      <c r="E120" s="226"/>
      <c r="F120" s="239">
        <f t="shared" si="10"/>
        <v>0</v>
      </c>
      <c r="G120" s="239">
        <f t="shared" si="11"/>
        <v>0</v>
      </c>
    </row>
    <row r="121" spans="1:7" x14ac:dyDescent="0.25">
      <c r="A121" s="211" t="s">
        <v>152</v>
      </c>
      <c r="B121" s="226" t="s">
        <v>1752</v>
      </c>
      <c r="C121" s="232">
        <v>0</v>
      </c>
      <c r="D121" s="232">
        <v>0</v>
      </c>
      <c r="E121" s="226"/>
      <c r="F121" s="239">
        <f t="shared" si="10"/>
        <v>0</v>
      </c>
      <c r="G121" s="239">
        <f t="shared" si="11"/>
        <v>0</v>
      </c>
    </row>
    <row r="122" spans="1:7" x14ac:dyDescent="0.25">
      <c r="A122" s="211" t="s">
        <v>154</v>
      </c>
      <c r="B122" s="226" t="s">
        <v>157</v>
      </c>
      <c r="C122" s="232">
        <v>0</v>
      </c>
      <c r="D122" s="232">
        <v>0</v>
      </c>
      <c r="E122" s="226"/>
      <c r="F122" s="239">
        <f t="shared" si="10"/>
        <v>0</v>
      </c>
      <c r="G122" s="239">
        <f t="shared" si="11"/>
        <v>0</v>
      </c>
    </row>
    <row r="123" spans="1:7" x14ac:dyDescent="0.25">
      <c r="A123" s="211" t="s">
        <v>156</v>
      </c>
      <c r="B123" s="226" t="s">
        <v>141</v>
      </c>
      <c r="C123" s="232">
        <v>0</v>
      </c>
      <c r="D123" s="232">
        <v>0</v>
      </c>
      <c r="E123" s="226"/>
      <c r="F123" s="239">
        <f t="shared" si="10"/>
        <v>0</v>
      </c>
      <c r="G123" s="239">
        <f t="shared" si="11"/>
        <v>0</v>
      </c>
    </row>
    <row r="124" spans="1:7" x14ac:dyDescent="0.25">
      <c r="A124" s="211" t="s">
        <v>158</v>
      </c>
      <c r="B124" s="251" t="s">
        <v>1753</v>
      </c>
      <c r="C124" s="232">
        <v>0</v>
      </c>
      <c r="D124" s="232">
        <v>0</v>
      </c>
      <c r="E124" s="226"/>
      <c r="F124" s="239">
        <f t="shared" si="10"/>
        <v>0</v>
      </c>
      <c r="G124" s="239">
        <f t="shared" si="11"/>
        <v>0</v>
      </c>
    </row>
    <row r="125" spans="1:7" x14ac:dyDescent="0.25">
      <c r="A125" s="211" t="s">
        <v>160</v>
      </c>
      <c r="B125" s="226" t="s">
        <v>159</v>
      </c>
      <c r="C125" s="232">
        <v>0</v>
      </c>
      <c r="D125" s="232">
        <v>0</v>
      </c>
      <c r="E125" s="226"/>
      <c r="F125" s="239">
        <f t="shared" si="10"/>
        <v>0</v>
      </c>
      <c r="G125" s="239">
        <f t="shared" si="11"/>
        <v>0</v>
      </c>
    </row>
    <row r="126" spans="1:7" x14ac:dyDescent="0.25">
      <c r="A126" s="211" t="s">
        <v>162</v>
      </c>
      <c r="B126" s="226" t="s">
        <v>161</v>
      </c>
      <c r="C126" s="232">
        <v>0</v>
      </c>
      <c r="D126" s="232">
        <v>0</v>
      </c>
      <c r="E126" s="226"/>
      <c r="F126" s="239">
        <f t="shared" si="10"/>
        <v>0</v>
      </c>
      <c r="G126" s="239">
        <f t="shared" si="11"/>
        <v>0</v>
      </c>
    </row>
    <row r="127" spans="1:7" x14ac:dyDescent="0.25">
      <c r="A127" s="211" t="s">
        <v>163</v>
      </c>
      <c r="B127" s="226" t="s">
        <v>137</v>
      </c>
      <c r="C127" s="232">
        <v>0</v>
      </c>
      <c r="D127" s="232">
        <v>0</v>
      </c>
      <c r="E127" s="226"/>
      <c r="F127" s="239">
        <f t="shared" si="10"/>
        <v>0</v>
      </c>
      <c r="G127" s="239">
        <f t="shared" si="11"/>
        <v>0</v>
      </c>
    </row>
    <row r="128" spans="1:7" x14ac:dyDescent="0.25">
      <c r="A128" s="211" t="s">
        <v>1754</v>
      </c>
      <c r="B128" s="226" t="s">
        <v>62</v>
      </c>
      <c r="C128" s="232">
        <v>0</v>
      </c>
      <c r="D128" s="232">
        <v>0</v>
      </c>
      <c r="E128" s="226"/>
      <c r="F128" s="239">
        <f t="shared" si="10"/>
        <v>0</v>
      </c>
      <c r="G128" s="239">
        <f t="shared" si="11"/>
        <v>0</v>
      </c>
    </row>
    <row r="129" spans="1:7" x14ac:dyDescent="0.25">
      <c r="A129" s="211" t="s">
        <v>1755</v>
      </c>
      <c r="B129" s="252" t="s">
        <v>64</v>
      </c>
      <c r="C129" s="232">
        <f>SUM(C112:C128)</f>
        <v>2916.9688367700169</v>
      </c>
      <c r="D129" s="232">
        <f>SUM(D112:D128)</f>
        <v>2916.9688367700169</v>
      </c>
      <c r="E129" s="226"/>
      <c r="F129" s="237">
        <f>SUM(F112:F128)</f>
        <v>1</v>
      </c>
      <c r="G129" s="237">
        <f>SUM(G112:G128)</f>
        <v>1</v>
      </c>
    </row>
    <row r="130" spans="1:7" x14ac:dyDescent="0.25">
      <c r="A130" s="211" t="s">
        <v>164</v>
      </c>
      <c r="B130" s="244" t="s">
        <v>165</v>
      </c>
      <c r="C130" s="232"/>
      <c r="D130" s="232"/>
      <c r="E130" s="226"/>
      <c r="F130" s="239" t="str">
        <f>IF($C$129=0,"",IF(C130="[for completion]","",IF(C130="","",C130/$C$129)))</f>
        <v/>
      </c>
      <c r="G130" s="239" t="str">
        <f>IF($D$129=0,"",IF(D130="[for completion]","",IF(D130="","",D130/$D$129)))</f>
        <v/>
      </c>
    </row>
    <row r="131" spans="1:7" x14ac:dyDescent="0.25">
      <c r="A131" s="211" t="s">
        <v>166</v>
      </c>
      <c r="B131" s="244" t="s">
        <v>165</v>
      </c>
      <c r="C131" s="232"/>
      <c r="D131" s="232"/>
      <c r="E131" s="226"/>
      <c r="F131" s="239">
        <f t="shared" ref="F131:F136" si="12">IF($C$129=0,"",IF(C131="[for completion]","",C131/$C$129))</f>
        <v>0</v>
      </c>
      <c r="G131" s="239">
        <f t="shared" ref="G131:G136" si="13">IF($D$129=0,"",IF(D131="[for completion]","",D131/$D$129))</f>
        <v>0</v>
      </c>
    </row>
    <row r="132" spans="1:7" x14ac:dyDescent="0.25">
      <c r="A132" s="211" t="s">
        <v>167</v>
      </c>
      <c r="B132" s="244" t="s">
        <v>165</v>
      </c>
      <c r="C132" s="232"/>
      <c r="D132" s="232"/>
      <c r="E132" s="226"/>
      <c r="F132" s="239">
        <f t="shared" si="12"/>
        <v>0</v>
      </c>
      <c r="G132" s="239">
        <f t="shared" si="13"/>
        <v>0</v>
      </c>
    </row>
    <row r="133" spans="1:7" x14ac:dyDescent="0.25">
      <c r="A133" s="211" t="s">
        <v>168</v>
      </c>
      <c r="B133" s="244" t="s">
        <v>165</v>
      </c>
      <c r="C133" s="232"/>
      <c r="D133" s="232"/>
      <c r="E133" s="226"/>
      <c r="F133" s="239">
        <f t="shared" si="12"/>
        <v>0</v>
      </c>
      <c r="G133" s="239">
        <f t="shared" si="13"/>
        <v>0</v>
      </c>
    </row>
    <row r="134" spans="1:7" x14ac:dyDescent="0.25">
      <c r="A134" s="211" t="s">
        <v>169</v>
      </c>
      <c r="B134" s="244" t="s">
        <v>165</v>
      </c>
      <c r="C134" s="232"/>
      <c r="D134" s="232"/>
      <c r="E134" s="226"/>
      <c r="F134" s="239">
        <f t="shared" si="12"/>
        <v>0</v>
      </c>
      <c r="G134" s="239">
        <f t="shared" si="13"/>
        <v>0</v>
      </c>
    </row>
    <row r="135" spans="1:7" x14ac:dyDescent="0.25">
      <c r="A135" s="211" t="s">
        <v>170</v>
      </c>
      <c r="B135" s="244" t="s">
        <v>165</v>
      </c>
      <c r="C135" s="232"/>
      <c r="D135" s="232"/>
      <c r="E135" s="226"/>
      <c r="F135" s="239">
        <f t="shared" si="12"/>
        <v>0</v>
      </c>
      <c r="G135" s="239">
        <f t="shared" si="13"/>
        <v>0</v>
      </c>
    </row>
    <row r="136" spans="1:7" x14ac:dyDescent="0.25">
      <c r="A136" s="211" t="s">
        <v>171</v>
      </c>
      <c r="B136" s="244" t="s">
        <v>165</v>
      </c>
      <c r="C136" s="232"/>
      <c r="D136" s="232"/>
      <c r="E136" s="226"/>
      <c r="F136" s="239">
        <f t="shared" si="12"/>
        <v>0</v>
      </c>
      <c r="G136" s="239">
        <f t="shared" si="13"/>
        <v>0</v>
      </c>
    </row>
    <row r="137" spans="1:7" x14ac:dyDescent="0.25">
      <c r="A137" s="228"/>
      <c r="B137" s="229" t="s">
        <v>172</v>
      </c>
      <c r="C137" s="231" t="s">
        <v>130</v>
      </c>
      <c r="D137" s="231" t="s">
        <v>131</v>
      </c>
      <c r="E137" s="230"/>
      <c r="F137" s="231" t="s">
        <v>132</v>
      </c>
      <c r="G137" s="231" t="s">
        <v>133</v>
      </c>
    </row>
    <row r="138" spans="1:7" x14ac:dyDescent="0.25">
      <c r="A138" s="211" t="s">
        <v>173</v>
      </c>
      <c r="B138" s="226" t="s">
        <v>1</v>
      </c>
      <c r="C138" s="258">
        <v>2250</v>
      </c>
      <c r="D138" s="258">
        <f>C138</f>
        <v>2250</v>
      </c>
      <c r="E138" s="240"/>
      <c r="F138" s="239">
        <f>IF($C$155=0,"",IF(C138="[for completion]","",IF(C138="","",C138/$C$155)))</f>
        <v>1</v>
      </c>
      <c r="G138" s="239">
        <f>IF($D$155=0,"",IF(D138="[for completion]","",IF(D138="","",D138/$D$155)))</f>
        <v>1</v>
      </c>
    </row>
    <row r="139" spans="1:7" x14ac:dyDescent="0.25">
      <c r="A139" s="211" t="s">
        <v>174</v>
      </c>
      <c r="B139" s="226" t="s">
        <v>145</v>
      </c>
      <c r="C139" s="232">
        <v>0</v>
      </c>
      <c r="D139" s="232">
        <v>0</v>
      </c>
      <c r="E139" s="240"/>
      <c r="F139" s="239">
        <f t="shared" ref="F139:F154" si="14">IF($C$155=0,"",IF(C139="[for completion]","",IF(C139="","",C139/$C$155)))</f>
        <v>0</v>
      </c>
      <c r="G139" s="239">
        <f t="shared" ref="G139:G154" si="15">IF($D$155=0,"",IF(D139="[for completion]","",IF(D139="","",D139/$D$155)))</f>
        <v>0</v>
      </c>
    </row>
    <row r="140" spans="1:7" x14ac:dyDescent="0.25">
      <c r="A140" s="211" t="s">
        <v>175</v>
      </c>
      <c r="B140" s="226" t="s">
        <v>149</v>
      </c>
      <c r="C140" s="232">
        <v>0</v>
      </c>
      <c r="D140" s="232">
        <v>0</v>
      </c>
      <c r="E140" s="240"/>
      <c r="F140" s="239">
        <f t="shared" si="14"/>
        <v>0</v>
      </c>
      <c r="G140" s="239">
        <f t="shared" si="15"/>
        <v>0</v>
      </c>
    </row>
    <row r="141" spans="1:7" x14ac:dyDescent="0.25">
      <c r="A141" s="211" t="s">
        <v>176</v>
      </c>
      <c r="B141" s="226" t="s">
        <v>147</v>
      </c>
      <c r="C141" s="232">
        <v>0</v>
      </c>
      <c r="D141" s="232">
        <v>0</v>
      </c>
      <c r="E141" s="240"/>
      <c r="F141" s="239">
        <f t="shared" si="14"/>
        <v>0</v>
      </c>
      <c r="G141" s="239">
        <f t="shared" si="15"/>
        <v>0</v>
      </c>
    </row>
    <row r="142" spans="1:7" x14ac:dyDescent="0.25">
      <c r="A142" s="211" t="s">
        <v>177</v>
      </c>
      <c r="B142" s="226" t="s">
        <v>143</v>
      </c>
      <c r="C142" s="232">
        <v>0</v>
      </c>
      <c r="D142" s="232">
        <v>0</v>
      </c>
      <c r="E142" s="240"/>
      <c r="F142" s="239">
        <f t="shared" si="14"/>
        <v>0</v>
      </c>
      <c r="G142" s="239">
        <f t="shared" si="15"/>
        <v>0</v>
      </c>
    </row>
    <row r="143" spans="1:7" x14ac:dyDescent="0.25">
      <c r="A143" s="211" t="s">
        <v>178</v>
      </c>
      <c r="B143" s="226" t="s">
        <v>151</v>
      </c>
      <c r="C143" s="232">
        <v>0</v>
      </c>
      <c r="D143" s="232">
        <v>0</v>
      </c>
      <c r="E143" s="226"/>
      <c r="F143" s="239">
        <f t="shared" si="14"/>
        <v>0</v>
      </c>
      <c r="G143" s="239">
        <f t="shared" si="15"/>
        <v>0</v>
      </c>
    </row>
    <row r="144" spans="1:7" x14ac:dyDescent="0.25">
      <c r="A144" s="211" t="s">
        <v>179</v>
      </c>
      <c r="B144" s="226" t="s">
        <v>153</v>
      </c>
      <c r="C144" s="232">
        <v>0</v>
      </c>
      <c r="D144" s="232">
        <v>0</v>
      </c>
      <c r="E144" s="226"/>
      <c r="F144" s="239">
        <f t="shared" si="14"/>
        <v>0</v>
      </c>
      <c r="G144" s="239">
        <f t="shared" si="15"/>
        <v>0</v>
      </c>
    </row>
    <row r="145" spans="1:7" x14ac:dyDescent="0.25">
      <c r="A145" s="211" t="s">
        <v>180</v>
      </c>
      <c r="B145" s="226" t="s">
        <v>139</v>
      </c>
      <c r="C145" s="232">
        <v>0</v>
      </c>
      <c r="D145" s="232">
        <v>0</v>
      </c>
      <c r="E145" s="226"/>
      <c r="F145" s="239">
        <f t="shared" si="14"/>
        <v>0</v>
      </c>
      <c r="G145" s="239">
        <f t="shared" si="15"/>
        <v>0</v>
      </c>
    </row>
    <row r="146" spans="1:7" x14ac:dyDescent="0.25">
      <c r="A146" s="211" t="s">
        <v>181</v>
      </c>
      <c r="B146" s="226" t="s">
        <v>155</v>
      </c>
      <c r="C146" s="232">
        <v>0</v>
      </c>
      <c r="D146" s="232">
        <v>0</v>
      </c>
      <c r="E146" s="226"/>
      <c r="F146" s="239">
        <f t="shared" si="14"/>
        <v>0</v>
      </c>
      <c r="G146" s="239">
        <f t="shared" si="15"/>
        <v>0</v>
      </c>
    </row>
    <row r="147" spans="1:7" x14ac:dyDescent="0.25">
      <c r="A147" s="211" t="s">
        <v>182</v>
      </c>
      <c r="B147" s="226" t="s">
        <v>1752</v>
      </c>
      <c r="C147" s="232">
        <v>0</v>
      </c>
      <c r="D147" s="232">
        <v>0</v>
      </c>
      <c r="E147" s="226"/>
      <c r="F147" s="239">
        <f t="shared" si="14"/>
        <v>0</v>
      </c>
      <c r="G147" s="239">
        <f t="shared" si="15"/>
        <v>0</v>
      </c>
    </row>
    <row r="148" spans="1:7" x14ac:dyDescent="0.25">
      <c r="A148" s="211" t="s">
        <v>183</v>
      </c>
      <c r="B148" s="226" t="s">
        <v>157</v>
      </c>
      <c r="C148" s="232">
        <v>0</v>
      </c>
      <c r="D148" s="232">
        <v>0</v>
      </c>
      <c r="E148" s="226"/>
      <c r="F148" s="239">
        <f t="shared" si="14"/>
        <v>0</v>
      </c>
      <c r="G148" s="239">
        <f t="shared" si="15"/>
        <v>0</v>
      </c>
    </row>
    <row r="149" spans="1:7" x14ac:dyDescent="0.25">
      <c r="A149" s="211" t="s">
        <v>184</v>
      </c>
      <c r="B149" s="226" t="s">
        <v>141</v>
      </c>
      <c r="C149" s="232">
        <v>0</v>
      </c>
      <c r="D149" s="232">
        <v>0</v>
      </c>
      <c r="E149" s="226"/>
      <c r="F149" s="239">
        <f t="shared" si="14"/>
        <v>0</v>
      </c>
      <c r="G149" s="239">
        <f t="shared" si="15"/>
        <v>0</v>
      </c>
    </row>
    <row r="150" spans="1:7" x14ac:dyDescent="0.25">
      <c r="A150" s="211" t="s">
        <v>185</v>
      </c>
      <c r="B150" s="251" t="s">
        <v>1753</v>
      </c>
      <c r="C150" s="232">
        <v>0</v>
      </c>
      <c r="D150" s="232">
        <v>0</v>
      </c>
      <c r="E150" s="226"/>
      <c r="F150" s="239">
        <f t="shared" si="14"/>
        <v>0</v>
      </c>
      <c r="G150" s="239">
        <f t="shared" si="15"/>
        <v>0</v>
      </c>
    </row>
    <row r="151" spans="1:7" x14ac:dyDescent="0.25">
      <c r="A151" s="211" t="s">
        <v>186</v>
      </c>
      <c r="B151" s="226" t="s">
        <v>159</v>
      </c>
      <c r="C151" s="232">
        <v>0</v>
      </c>
      <c r="D151" s="232">
        <v>0</v>
      </c>
      <c r="E151" s="226"/>
      <c r="F151" s="239">
        <f t="shared" si="14"/>
        <v>0</v>
      </c>
      <c r="G151" s="239">
        <f t="shared" si="15"/>
        <v>0</v>
      </c>
    </row>
    <row r="152" spans="1:7" x14ac:dyDescent="0.25">
      <c r="A152" s="211" t="s">
        <v>187</v>
      </c>
      <c r="B152" s="226" t="s">
        <v>161</v>
      </c>
      <c r="C152" s="232">
        <v>0</v>
      </c>
      <c r="D152" s="232">
        <v>0</v>
      </c>
      <c r="E152" s="226"/>
      <c r="F152" s="239">
        <f t="shared" si="14"/>
        <v>0</v>
      </c>
      <c r="G152" s="239">
        <f t="shared" si="15"/>
        <v>0</v>
      </c>
    </row>
    <row r="153" spans="1:7" x14ac:dyDescent="0.25">
      <c r="A153" s="211" t="s">
        <v>188</v>
      </c>
      <c r="B153" s="226" t="s">
        <v>137</v>
      </c>
      <c r="C153" s="232">
        <v>0</v>
      </c>
      <c r="D153" s="232">
        <v>0</v>
      </c>
      <c r="E153" s="226"/>
      <c r="F153" s="239">
        <f t="shared" si="14"/>
        <v>0</v>
      </c>
      <c r="G153" s="239">
        <f t="shared" si="15"/>
        <v>0</v>
      </c>
    </row>
    <row r="154" spans="1:7" x14ac:dyDescent="0.25">
      <c r="A154" s="211" t="s">
        <v>1756</v>
      </c>
      <c r="B154" s="226" t="s">
        <v>62</v>
      </c>
      <c r="C154" s="232">
        <v>0</v>
      </c>
      <c r="D154" s="232">
        <v>0</v>
      </c>
      <c r="E154" s="226"/>
      <c r="F154" s="239">
        <f t="shared" si="14"/>
        <v>0</v>
      </c>
      <c r="G154" s="239">
        <f t="shared" si="15"/>
        <v>0</v>
      </c>
    </row>
    <row r="155" spans="1:7" x14ac:dyDescent="0.25">
      <c r="A155" s="211" t="s">
        <v>1757</v>
      </c>
      <c r="B155" s="252" t="s">
        <v>64</v>
      </c>
      <c r="C155" s="232">
        <f>SUM(C138:C154)</f>
        <v>2250</v>
      </c>
      <c r="D155" s="232">
        <f>SUM(D138:D154)</f>
        <v>2250</v>
      </c>
      <c r="E155" s="226"/>
      <c r="F155" s="237">
        <f>SUM(F138:F154)</f>
        <v>1</v>
      </c>
      <c r="G155" s="237">
        <f>SUM(G138:G154)</f>
        <v>1</v>
      </c>
    </row>
    <row r="156" spans="1:7" x14ac:dyDescent="0.25">
      <c r="A156" s="211" t="s">
        <v>189</v>
      </c>
      <c r="B156" s="244" t="s">
        <v>165</v>
      </c>
      <c r="C156" s="232"/>
      <c r="D156" s="232"/>
      <c r="E156" s="226"/>
      <c r="F156" s="239" t="str">
        <f>IF($C$155=0,"",IF(C156="[for completion]","",IF(C156="","",C156/$C$155)))</f>
        <v/>
      </c>
      <c r="G156" s="239" t="str">
        <f>IF($D$155=0,"",IF(D156="[for completion]","",IF(D156="","",D156/$D$155)))</f>
        <v/>
      </c>
    </row>
    <row r="157" spans="1:7" x14ac:dyDescent="0.25">
      <c r="A157" s="211" t="s">
        <v>190</v>
      </c>
      <c r="B157" s="244" t="s">
        <v>165</v>
      </c>
      <c r="C157" s="232"/>
      <c r="D157" s="232"/>
      <c r="E157" s="226"/>
      <c r="F157" s="239" t="str">
        <f t="shared" ref="F157:F162" si="16">IF($C$155=0,"",IF(C157="[for completion]","",IF(C157="","",C157/$C$155)))</f>
        <v/>
      </c>
      <c r="G157" s="239" t="str">
        <f t="shared" ref="G157:G162" si="17">IF($D$155=0,"",IF(D157="[for completion]","",IF(D157="","",D157/$D$155)))</f>
        <v/>
      </c>
    </row>
    <row r="158" spans="1:7" x14ac:dyDescent="0.25">
      <c r="A158" s="211" t="s">
        <v>191</v>
      </c>
      <c r="B158" s="244" t="s">
        <v>165</v>
      </c>
      <c r="C158" s="232"/>
      <c r="D158" s="232"/>
      <c r="E158" s="226"/>
      <c r="F158" s="239" t="str">
        <f t="shared" si="16"/>
        <v/>
      </c>
      <c r="G158" s="239" t="str">
        <f t="shared" si="17"/>
        <v/>
      </c>
    </row>
    <row r="159" spans="1:7" x14ac:dyDescent="0.25">
      <c r="A159" s="211" t="s">
        <v>192</v>
      </c>
      <c r="B159" s="244" t="s">
        <v>165</v>
      </c>
      <c r="C159" s="232"/>
      <c r="D159" s="232"/>
      <c r="E159" s="226"/>
      <c r="F159" s="239" t="str">
        <f t="shared" si="16"/>
        <v/>
      </c>
      <c r="G159" s="239" t="str">
        <f t="shared" si="17"/>
        <v/>
      </c>
    </row>
    <row r="160" spans="1:7" x14ac:dyDescent="0.25">
      <c r="A160" s="211" t="s">
        <v>1758</v>
      </c>
      <c r="B160" s="244" t="s">
        <v>165</v>
      </c>
      <c r="C160" s="232"/>
      <c r="D160" s="232"/>
      <c r="E160" s="226"/>
      <c r="F160" s="239" t="str">
        <f t="shared" si="16"/>
        <v/>
      </c>
      <c r="G160" s="239" t="str">
        <f t="shared" si="17"/>
        <v/>
      </c>
    </row>
    <row r="161" spans="1:7" x14ac:dyDescent="0.25">
      <c r="A161" s="211" t="s">
        <v>193</v>
      </c>
      <c r="B161" s="244" t="s">
        <v>165</v>
      </c>
      <c r="C161" s="232"/>
      <c r="D161" s="232"/>
      <c r="E161" s="226"/>
      <c r="F161" s="239" t="str">
        <f t="shared" si="16"/>
        <v/>
      </c>
      <c r="G161" s="239" t="str">
        <f t="shared" si="17"/>
        <v/>
      </c>
    </row>
    <row r="162" spans="1:7" x14ac:dyDescent="0.25">
      <c r="A162" s="211" t="s">
        <v>194</v>
      </c>
      <c r="B162" s="244" t="s">
        <v>165</v>
      </c>
      <c r="C162" s="232"/>
      <c r="D162" s="232"/>
      <c r="E162" s="226"/>
      <c r="F162" s="239" t="str">
        <f t="shared" si="16"/>
        <v/>
      </c>
      <c r="G162" s="239" t="str">
        <f t="shared" si="17"/>
        <v/>
      </c>
    </row>
    <row r="163" spans="1:7" x14ac:dyDescent="0.25">
      <c r="A163" s="228"/>
      <c r="B163" s="229" t="s">
        <v>195</v>
      </c>
      <c r="C163" s="235" t="s">
        <v>130</v>
      </c>
      <c r="D163" s="235" t="s">
        <v>131</v>
      </c>
      <c r="E163" s="230"/>
      <c r="F163" s="235" t="s">
        <v>132</v>
      </c>
      <c r="G163" s="235" t="s">
        <v>133</v>
      </c>
    </row>
    <row r="164" spans="1:7" x14ac:dyDescent="0.25">
      <c r="A164" s="211" t="s">
        <v>196</v>
      </c>
      <c r="B164" s="205" t="s">
        <v>197</v>
      </c>
      <c r="C164" s="211">
        <v>2250</v>
      </c>
      <c r="D164" s="211">
        <f>C164</f>
        <v>2250</v>
      </c>
      <c r="E164" s="259"/>
      <c r="F164" s="239">
        <f>IF($C$167=0,"",IF(C164="[for completion]","",IF(C164="","",C164/$C$167)))</f>
        <v>1</v>
      </c>
      <c r="G164" s="239">
        <f>IF($D$167=0,"",IF(D164="[for completion]","",IF(D164="","",D164/$D$167)))</f>
        <v>1</v>
      </c>
    </row>
    <row r="165" spans="1:7" x14ac:dyDescent="0.25">
      <c r="A165" s="211" t="s">
        <v>198</v>
      </c>
      <c r="B165" s="205" t="s">
        <v>199</v>
      </c>
      <c r="C165" s="211">
        <v>0</v>
      </c>
      <c r="D165" s="211">
        <f>C165</f>
        <v>0</v>
      </c>
      <c r="E165" s="259"/>
      <c r="F165" s="239">
        <f t="shared" ref="F165:F166" si="18">IF($C$167=0,"",IF(C165="[for completion]","",IF(C165="","",C165/$C$167)))</f>
        <v>0</v>
      </c>
      <c r="G165" s="239">
        <f t="shared" ref="G165:G166" si="19">IF($D$167=0,"",IF(D165="[for completion]","",IF(D165="","",D165/$D$167)))</f>
        <v>0</v>
      </c>
    </row>
    <row r="166" spans="1:7" x14ac:dyDescent="0.25">
      <c r="A166" s="211" t="s">
        <v>200</v>
      </c>
      <c r="B166" s="205" t="s">
        <v>62</v>
      </c>
      <c r="C166" s="211">
        <v>0</v>
      </c>
      <c r="D166" s="211">
        <f>C166</f>
        <v>0</v>
      </c>
      <c r="E166" s="259"/>
      <c r="F166" s="239">
        <f t="shared" si="18"/>
        <v>0</v>
      </c>
      <c r="G166" s="239">
        <f t="shared" si="19"/>
        <v>0</v>
      </c>
    </row>
    <row r="167" spans="1:7" x14ac:dyDescent="0.25">
      <c r="A167" s="211" t="s">
        <v>201</v>
      </c>
      <c r="B167" s="260" t="s">
        <v>64</v>
      </c>
      <c r="C167" s="261">
        <f>SUM(C164:C166)</f>
        <v>2250</v>
      </c>
      <c r="D167" s="261">
        <f>SUM(D164:D166)</f>
        <v>2250</v>
      </c>
      <c r="E167" s="259"/>
      <c r="F167" s="262">
        <f>SUM(F164:F166)</f>
        <v>1</v>
      </c>
      <c r="G167" s="262">
        <f>SUM(G164:G166)</f>
        <v>1</v>
      </c>
    </row>
    <row r="168" spans="1:7" x14ac:dyDescent="0.25">
      <c r="A168" s="211" t="s">
        <v>202</v>
      </c>
      <c r="B168" s="260"/>
      <c r="C168" s="261"/>
      <c r="D168" s="261"/>
      <c r="E168" s="259"/>
      <c r="F168" s="259"/>
      <c r="G168" s="251"/>
    </row>
    <row r="169" spans="1:7" x14ac:dyDescent="0.25">
      <c r="A169" s="211" t="s">
        <v>203</v>
      </c>
      <c r="B169" s="260"/>
      <c r="C169" s="261"/>
      <c r="D169" s="261"/>
      <c r="E169" s="259"/>
      <c r="F169" s="259"/>
      <c r="G169" s="251"/>
    </row>
    <row r="170" spans="1:7" x14ac:dyDescent="0.25">
      <c r="A170" s="211" t="s">
        <v>204</v>
      </c>
      <c r="B170" s="260"/>
      <c r="C170" s="261"/>
      <c r="D170" s="261"/>
      <c r="E170" s="259"/>
      <c r="F170" s="259"/>
      <c r="G170" s="251"/>
    </row>
    <row r="171" spans="1:7" x14ac:dyDescent="0.25">
      <c r="A171" s="211" t="s">
        <v>205</v>
      </c>
      <c r="B171" s="260"/>
      <c r="C171" s="261"/>
      <c r="D171" s="261"/>
      <c r="E171" s="259"/>
      <c r="F171" s="259"/>
      <c r="G171" s="251"/>
    </row>
    <row r="172" spans="1:7" x14ac:dyDescent="0.25">
      <c r="A172" s="211" t="s">
        <v>206</v>
      </c>
      <c r="B172" s="260"/>
      <c r="C172" s="261"/>
      <c r="D172" s="261"/>
      <c r="E172" s="259"/>
      <c r="F172" s="259"/>
      <c r="G172" s="251"/>
    </row>
    <row r="173" spans="1:7" x14ac:dyDescent="0.25">
      <c r="A173" s="228"/>
      <c r="B173" s="229" t="s">
        <v>207</v>
      </c>
      <c r="C173" s="228" t="s">
        <v>50</v>
      </c>
      <c r="D173" s="228"/>
      <c r="E173" s="230"/>
      <c r="F173" s="231" t="s">
        <v>208</v>
      </c>
      <c r="G173" s="231"/>
    </row>
    <row r="174" spans="1:7" x14ac:dyDescent="0.25">
      <c r="A174" s="211" t="s">
        <v>209</v>
      </c>
      <c r="B174" s="226" t="s">
        <v>210</v>
      </c>
      <c r="C174" s="211">
        <v>0</v>
      </c>
      <c r="D174" s="222"/>
      <c r="E174" s="214"/>
      <c r="F174" s="239">
        <f>IF($C$179=0,"",IF(C174="[for completion]","",C174/$C$179))</f>
        <v>0</v>
      </c>
      <c r="G174" s="240"/>
    </row>
    <row r="175" spans="1:7" ht="30" x14ac:dyDescent="0.25">
      <c r="A175" s="211" t="s">
        <v>211</v>
      </c>
      <c r="B175" s="226" t="s">
        <v>212</v>
      </c>
      <c r="C175" s="211">
        <v>13</v>
      </c>
      <c r="E175" s="246"/>
      <c r="F175" s="239">
        <f>IF($C$179=0,"",IF(C175="[for completion]","",C175/$C$179))</f>
        <v>1</v>
      </c>
      <c r="G175" s="240"/>
    </row>
    <row r="176" spans="1:7" x14ac:dyDescent="0.25">
      <c r="A176" s="211" t="s">
        <v>213</v>
      </c>
      <c r="B176" s="226" t="s">
        <v>214</v>
      </c>
      <c r="C176" s="211">
        <v>0</v>
      </c>
      <c r="E176" s="246"/>
      <c r="F176" s="239"/>
      <c r="G176" s="240"/>
    </row>
    <row r="177" spans="1:7" x14ac:dyDescent="0.25">
      <c r="A177" s="211" t="s">
        <v>215</v>
      </c>
      <c r="B177" s="226" t="s">
        <v>216</v>
      </c>
      <c r="C177" s="211">
        <v>0</v>
      </c>
      <c r="E177" s="246"/>
      <c r="F177" s="239">
        <f t="shared" ref="F177:F187" si="20">IF($C$179=0,"",IF(C177="[for completion]","",C177/$C$179))</f>
        <v>0</v>
      </c>
      <c r="G177" s="240"/>
    </row>
    <row r="178" spans="1:7" x14ac:dyDescent="0.25">
      <c r="A178" s="211" t="s">
        <v>217</v>
      </c>
      <c r="B178" s="226" t="s">
        <v>62</v>
      </c>
      <c r="C178" s="211">
        <v>0</v>
      </c>
      <c r="E178" s="246"/>
      <c r="F178" s="239">
        <f t="shared" si="20"/>
        <v>0</v>
      </c>
      <c r="G178" s="240"/>
    </row>
    <row r="179" spans="1:7" x14ac:dyDescent="0.25">
      <c r="A179" s="211" t="s">
        <v>218</v>
      </c>
      <c r="B179" s="252" t="s">
        <v>64</v>
      </c>
      <c r="C179" s="242">
        <f>SUM(C174:C178)</f>
        <v>13</v>
      </c>
      <c r="E179" s="246"/>
      <c r="F179" s="243">
        <f>SUM(F174:F178)</f>
        <v>1</v>
      </c>
      <c r="G179" s="240"/>
    </row>
    <row r="180" spans="1:7" x14ac:dyDescent="0.25">
      <c r="A180" s="211" t="s">
        <v>219</v>
      </c>
      <c r="B180" s="263" t="s">
        <v>220</v>
      </c>
      <c r="C180" s="232"/>
      <c r="E180" s="246"/>
      <c r="F180" s="239">
        <f t="shared" si="20"/>
        <v>0</v>
      </c>
      <c r="G180" s="240"/>
    </row>
    <row r="181" spans="1:7" ht="30" x14ac:dyDescent="0.25">
      <c r="A181" s="211" t="s">
        <v>221</v>
      </c>
      <c r="B181" s="263" t="s">
        <v>222</v>
      </c>
      <c r="C181" s="264"/>
      <c r="D181" s="263"/>
      <c r="E181" s="263"/>
      <c r="F181" s="239">
        <f t="shared" si="20"/>
        <v>0</v>
      </c>
      <c r="G181" s="263"/>
    </row>
    <row r="182" spans="1:7" ht="30" x14ac:dyDescent="0.25">
      <c r="A182" s="211" t="s">
        <v>223</v>
      </c>
      <c r="B182" s="263" t="s">
        <v>224</v>
      </c>
      <c r="C182" s="232"/>
      <c r="E182" s="246"/>
      <c r="F182" s="239">
        <f t="shared" si="20"/>
        <v>0</v>
      </c>
      <c r="G182" s="240"/>
    </row>
    <row r="183" spans="1:7" x14ac:dyDescent="0.25">
      <c r="A183" s="211" t="s">
        <v>225</v>
      </c>
      <c r="B183" s="263" t="s">
        <v>226</v>
      </c>
      <c r="C183" s="232"/>
      <c r="E183" s="246"/>
      <c r="F183" s="239">
        <f t="shared" si="20"/>
        <v>0</v>
      </c>
      <c r="G183" s="240"/>
    </row>
    <row r="184" spans="1:7" ht="30" x14ac:dyDescent="0.25">
      <c r="A184" s="211" t="s">
        <v>227</v>
      </c>
      <c r="B184" s="263" t="s">
        <v>228</v>
      </c>
      <c r="C184" s="264"/>
      <c r="D184" s="263"/>
      <c r="E184" s="263"/>
      <c r="F184" s="239">
        <f t="shared" si="20"/>
        <v>0</v>
      </c>
      <c r="G184" s="263"/>
    </row>
    <row r="185" spans="1:7" ht="30" x14ac:dyDescent="0.25">
      <c r="A185" s="211" t="s">
        <v>229</v>
      </c>
      <c r="B185" s="263" t="s">
        <v>230</v>
      </c>
      <c r="C185" s="232"/>
      <c r="E185" s="246"/>
      <c r="F185" s="239">
        <f t="shared" si="20"/>
        <v>0</v>
      </c>
      <c r="G185" s="240"/>
    </row>
    <row r="186" spans="1:7" x14ac:dyDescent="0.25">
      <c r="A186" s="211" t="s">
        <v>231</v>
      </c>
      <c r="B186" s="263" t="s">
        <v>232</v>
      </c>
      <c r="C186" s="232"/>
      <c r="E186" s="246"/>
      <c r="F186" s="239">
        <f t="shared" si="20"/>
        <v>0</v>
      </c>
      <c r="G186" s="240"/>
    </row>
    <row r="187" spans="1:7" x14ac:dyDescent="0.25">
      <c r="A187" s="211" t="s">
        <v>233</v>
      </c>
      <c r="B187" s="263" t="s">
        <v>234</v>
      </c>
      <c r="C187" s="232"/>
      <c r="E187" s="246"/>
      <c r="F187" s="239">
        <f t="shared" si="20"/>
        <v>0</v>
      </c>
      <c r="G187" s="240"/>
    </row>
    <row r="188" spans="1:7" x14ac:dyDescent="0.25">
      <c r="A188" s="211" t="s">
        <v>235</v>
      </c>
      <c r="B188" s="263"/>
      <c r="E188" s="246"/>
      <c r="F188" s="240"/>
      <c r="G188" s="240"/>
    </row>
    <row r="189" spans="1:7" x14ac:dyDescent="0.25">
      <c r="A189" s="211" t="s">
        <v>236</v>
      </c>
      <c r="B189" s="263"/>
      <c r="E189" s="246"/>
      <c r="F189" s="240"/>
      <c r="G189" s="240"/>
    </row>
    <row r="190" spans="1:7" x14ac:dyDescent="0.25">
      <c r="A190" s="211" t="s">
        <v>237</v>
      </c>
      <c r="B190" s="263"/>
      <c r="E190" s="246"/>
      <c r="F190" s="240"/>
      <c r="G190" s="240"/>
    </row>
    <row r="191" spans="1:7" x14ac:dyDescent="0.25">
      <c r="A191" s="211" t="s">
        <v>238</v>
      </c>
      <c r="B191" s="244"/>
      <c r="E191" s="246"/>
      <c r="F191" s="240"/>
      <c r="G191" s="240"/>
    </row>
    <row r="192" spans="1:7" x14ac:dyDescent="0.25">
      <c r="A192" s="228"/>
      <c r="B192" s="229" t="s">
        <v>239</v>
      </c>
      <c r="C192" s="228" t="s">
        <v>50</v>
      </c>
      <c r="D192" s="228"/>
      <c r="E192" s="230"/>
      <c r="F192" s="231" t="s">
        <v>208</v>
      </c>
      <c r="G192" s="231"/>
    </row>
    <row r="193" spans="1:7" x14ac:dyDescent="0.25">
      <c r="A193" s="211" t="s">
        <v>240</v>
      </c>
      <c r="B193" s="226" t="s">
        <v>241</v>
      </c>
      <c r="C193" s="211">
        <v>13</v>
      </c>
      <c r="E193" s="238"/>
      <c r="F193" s="239">
        <f t="shared" ref="F193:F206" si="21">IF($C$208=0,"",IF(C193="[for completion]","",C193/$C$208))</f>
        <v>1</v>
      </c>
      <c r="G193" s="240"/>
    </row>
    <row r="194" spans="1:7" x14ac:dyDescent="0.25">
      <c r="A194" s="211" t="s">
        <v>242</v>
      </c>
      <c r="B194" s="226" t="s">
        <v>243</v>
      </c>
      <c r="C194" s="211">
        <v>0</v>
      </c>
      <c r="E194" s="246"/>
      <c r="F194" s="239">
        <f t="shared" si="21"/>
        <v>0</v>
      </c>
      <c r="G194" s="246"/>
    </row>
    <row r="195" spans="1:7" x14ac:dyDescent="0.25">
      <c r="A195" s="211" t="s">
        <v>244</v>
      </c>
      <c r="B195" s="226" t="s">
        <v>245</v>
      </c>
      <c r="C195" s="211">
        <v>0</v>
      </c>
      <c r="E195" s="246"/>
      <c r="F195" s="239">
        <f t="shared" si="21"/>
        <v>0</v>
      </c>
      <c r="G195" s="246"/>
    </row>
    <row r="196" spans="1:7" x14ac:dyDescent="0.25">
      <c r="A196" s="211" t="s">
        <v>246</v>
      </c>
      <c r="B196" s="226" t="s">
        <v>247</v>
      </c>
      <c r="C196" s="211">
        <v>0</v>
      </c>
      <c r="E196" s="246"/>
      <c r="F196" s="239">
        <f t="shared" si="21"/>
        <v>0</v>
      </c>
      <c r="G196" s="246"/>
    </row>
    <row r="197" spans="1:7" x14ac:dyDescent="0.25">
      <c r="A197" s="211" t="s">
        <v>248</v>
      </c>
      <c r="B197" s="226" t="s">
        <v>249</v>
      </c>
      <c r="C197" s="211">
        <v>0</v>
      </c>
      <c r="E197" s="246"/>
      <c r="F197" s="239">
        <f t="shared" si="21"/>
        <v>0</v>
      </c>
      <c r="G197" s="246"/>
    </row>
    <row r="198" spans="1:7" x14ac:dyDescent="0.25">
      <c r="A198" s="211" t="s">
        <v>250</v>
      </c>
      <c r="B198" s="226" t="s">
        <v>251</v>
      </c>
      <c r="C198" s="211">
        <v>0</v>
      </c>
      <c r="E198" s="246"/>
      <c r="F198" s="239">
        <f t="shared" si="21"/>
        <v>0</v>
      </c>
      <c r="G198" s="246"/>
    </row>
    <row r="199" spans="1:7" x14ac:dyDescent="0.25">
      <c r="A199" s="211" t="s">
        <v>252</v>
      </c>
      <c r="B199" s="226" t="s">
        <v>253</v>
      </c>
      <c r="C199" s="211">
        <v>0</v>
      </c>
      <c r="E199" s="246"/>
      <c r="F199" s="239">
        <f t="shared" si="21"/>
        <v>0</v>
      </c>
      <c r="G199" s="246"/>
    </row>
    <row r="200" spans="1:7" x14ac:dyDescent="0.25">
      <c r="A200" s="211" t="s">
        <v>254</v>
      </c>
      <c r="B200" s="226" t="s">
        <v>255</v>
      </c>
      <c r="C200" s="211">
        <v>0</v>
      </c>
      <c r="E200" s="246"/>
      <c r="F200" s="239">
        <f t="shared" si="21"/>
        <v>0</v>
      </c>
      <c r="G200" s="246"/>
    </row>
    <row r="201" spans="1:7" x14ac:dyDescent="0.25">
      <c r="A201" s="211" t="s">
        <v>256</v>
      </c>
      <c r="B201" s="226" t="s">
        <v>257</v>
      </c>
      <c r="C201" s="211">
        <v>0</v>
      </c>
      <c r="E201" s="246"/>
      <c r="F201" s="239">
        <f t="shared" si="21"/>
        <v>0</v>
      </c>
      <c r="G201" s="246"/>
    </row>
    <row r="202" spans="1:7" x14ac:dyDescent="0.25">
      <c r="A202" s="211" t="s">
        <v>258</v>
      </c>
      <c r="B202" s="226" t="s">
        <v>259</v>
      </c>
      <c r="C202" s="211">
        <v>0</v>
      </c>
      <c r="E202" s="246"/>
      <c r="F202" s="239">
        <f t="shared" si="21"/>
        <v>0</v>
      </c>
      <c r="G202" s="246"/>
    </row>
    <row r="203" spans="1:7" x14ac:dyDescent="0.25">
      <c r="A203" s="211" t="s">
        <v>260</v>
      </c>
      <c r="B203" s="226" t="s">
        <v>261</v>
      </c>
      <c r="C203" s="211">
        <v>0</v>
      </c>
      <c r="E203" s="246"/>
      <c r="F203" s="239">
        <f t="shared" si="21"/>
        <v>0</v>
      </c>
      <c r="G203" s="246"/>
    </row>
    <row r="204" spans="1:7" x14ac:dyDescent="0.25">
      <c r="A204" s="211" t="s">
        <v>262</v>
      </c>
      <c r="B204" s="226" t="s">
        <v>263</v>
      </c>
      <c r="C204" s="211">
        <v>0</v>
      </c>
      <c r="E204" s="246"/>
      <c r="F204" s="239">
        <f t="shared" si="21"/>
        <v>0</v>
      </c>
      <c r="G204" s="246"/>
    </row>
    <row r="205" spans="1:7" x14ac:dyDescent="0.25">
      <c r="A205" s="211" t="s">
        <v>264</v>
      </c>
      <c r="B205" s="226" t="s">
        <v>265</v>
      </c>
      <c r="C205" s="211">
        <v>0</v>
      </c>
      <c r="E205" s="246"/>
      <c r="F205" s="239">
        <f t="shared" si="21"/>
        <v>0</v>
      </c>
      <c r="G205" s="246"/>
    </row>
    <row r="206" spans="1:7" x14ac:dyDescent="0.25">
      <c r="A206" s="211" t="s">
        <v>266</v>
      </c>
      <c r="B206" s="226" t="s">
        <v>62</v>
      </c>
      <c r="C206" s="211">
        <v>0</v>
      </c>
      <c r="E206" s="246"/>
      <c r="F206" s="239">
        <f t="shared" si="21"/>
        <v>0</v>
      </c>
      <c r="G206" s="246"/>
    </row>
    <row r="207" spans="1:7" x14ac:dyDescent="0.25">
      <c r="A207" s="211" t="s">
        <v>267</v>
      </c>
      <c r="B207" s="241" t="s">
        <v>268</v>
      </c>
      <c r="C207" s="211">
        <v>13</v>
      </c>
      <c r="E207" s="246"/>
      <c r="F207" s="239"/>
      <c r="G207" s="246"/>
    </row>
    <row r="208" spans="1:7" x14ac:dyDescent="0.25">
      <c r="A208" s="211" t="s">
        <v>269</v>
      </c>
      <c r="B208" s="252" t="s">
        <v>64</v>
      </c>
      <c r="C208" s="242">
        <f>SUM(C193:C206)</f>
        <v>13</v>
      </c>
      <c r="D208" s="226"/>
      <c r="E208" s="246"/>
      <c r="F208" s="243">
        <f>SUM(F193:F206)</f>
        <v>1</v>
      </c>
      <c r="G208" s="246"/>
    </row>
    <row r="209" spans="1:7" x14ac:dyDescent="0.25">
      <c r="A209" s="211" t="s">
        <v>270</v>
      </c>
      <c r="B209" s="244" t="s">
        <v>165</v>
      </c>
      <c r="C209" s="232"/>
      <c r="E209" s="246"/>
      <c r="F209" s="239">
        <f>IF($C$208=0,"",IF(C209="[for completion]","",C209/$C$208))</f>
        <v>0</v>
      </c>
      <c r="G209" s="246"/>
    </row>
    <row r="210" spans="1:7" x14ac:dyDescent="0.25">
      <c r="A210" s="211" t="s">
        <v>1759</v>
      </c>
      <c r="B210" s="244" t="s">
        <v>165</v>
      </c>
      <c r="C210" s="232"/>
      <c r="E210" s="246"/>
      <c r="F210" s="239">
        <f t="shared" ref="F210:F215" si="22">IF($C$208=0,"",IF(C210="[for completion]","",C210/$C$208))</f>
        <v>0</v>
      </c>
      <c r="G210" s="246"/>
    </row>
    <row r="211" spans="1:7" x14ac:dyDescent="0.25">
      <c r="A211" s="211" t="s">
        <v>271</v>
      </c>
      <c r="B211" s="244" t="s">
        <v>165</v>
      </c>
      <c r="C211" s="232"/>
      <c r="E211" s="246"/>
      <c r="F211" s="239">
        <f t="shared" si="22"/>
        <v>0</v>
      </c>
      <c r="G211" s="246"/>
    </row>
    <row r="212" spans="1:7" x14ac:dyDescent="0.25">
      <c r="A212" s="211" t="s">
        <v>272</v>
      </c>
      <c r="B212" s="244" t="s">
        <v>165</v>
      </c>
      <c r="C212" s="232"/>
      <c r="E212" s="246"/>
      <c r="F212" s="239">
        <f t="shared" si="22"/>
        <v>0</v>
      </c>
      <c r="G212" s="246"/>
    </row>
    <row r="213" spans="1:7" x14ac:dyDescent="0.25">
      <c r="A213" s="211" t="s">
        <v>273</v>
      </c>
      <c r="B213" s="244" t="s">
        <v>165</v>
      </c>
      <c r="C213" s="232"/>
      <c r="E213" s="246"/>
      <c r="F213" s="239">
        <f t="shared" si="22"/>
        <v>0</v>
      </c>
      <c r="G213" s="246"/>
    </row>
    <row r="214" spans="1:7" x14ac:dyDescent="0.25">
      <c r="A214" s="211" t="s">
        <v>274</v>
      </c>
      <c r="B214" s="244" t="s">
        <v>165</v>
      </c>
      <c r="C214" s="232"/>
      <c r="E214" s="246"/>
      <c r="F214" s="239">
        <f t="shared" si="22"/>
        <v>0</v>
      </c>
      <c r="G214" s="246"/>
    </row>
    <row r="215" spans="1:7" x14ac:dyDescent="0.25">
      <c r="A215" s="211" t="s">
        <v>275</v>
      </c>
      <c r="B215" s="244" t="s">
        <v>165</v>
      </c>
      <c r="C215" s="232"/>
      <c r="E215" s="246"/>
      <c r="F215" s="239">
        <f t="shared" si="22"/>
        <v>0</v>
      </c>
      <c r="G215" s="246"/>
    </row>
    <row r="216" spans="1:7" x14ac:dyDescent="0.25">
      <c r="A216" s="228"/>
      <c r="B216" s="229" t="s">
        <v>1760</v>
      </c>
      <c r="C216" s="228" t="s">
        <v>50</v>
      </c>
      <c r="D216" s="228"/>
      <c r="E216" s="230"/>
      <c r="F216" s="231" t="s">
        <v>276</v>
      </c>
      <c r="G216" s="231" t="s">
        <v>277</v>
      </c>
    </row>
    <row r="217" spans="1:7" x14ac:dyDescent="0.25">
      <c r="A217" s="211" t="s">
        <v>278</v>
      </c>
      <c r="B217" s="251" t="s">
        <v>279</v>
      </c>
      <c r="C217" s="211">
        <v>13</v>
      </c>
      <c r="E217" s="259"/>
      <c r="F217" s="239">
        <f>IF($C$38=0,"",IF(C217="[for completion]","",IF(C217="","",C217/$C$38)))</f>
        <v>4.4566811397254878E-3</v>
      </c>
      <c r="G217" s="239">
        <f>IF($C$39=0,"",IF(C217="[for completion]","",IF(C217="","",C217/$C$39)))</f>
        <v>5.7777777777777775E-3</v>
      </c>
    </row>
    <row r="218" spans="1:7" x14ac:dyDescent="0.25">
      <c r="A218" s="211" t="s">
        <v>280</v>
      </c>
      <c r="B218" s="251" t="s">
        <v>281</v>
      </c>
      <c r="C218" s="211">
        <v>0</v>
      </c>
      <c r="E218" s="259"/>
      <c r="F218" s="239">
        <f t="shared" ref="F218:F219" si="23">IF($C$38=0,"",IF(C218="[for completion]","",IF(C218="","",C218/$C$38)))</f>
        <v>0</v>
      </c>
      <c r="G218" s="239">
        <f t="shared" ref="G218:G219" si="24">IF($C$39=0,"",IF(C218="[for completion]","",IF(C218="","",C218/$C$39)))</f>
        <v>0</v>
      </c>
    </row>
    <row r="219" spans="1:7" x14ac:dyDescent="0.25">
      <c r="A219" s="211" t="s">
        <v>282</v>
      </c>
      <c r="B219" s="251" t="s">
        <v>62</v>
      </c>
      <c r="C219" s="211">
        <v>0</v>
      </c>
      <c r="E219" s="259"/>
      <c r="F219" s="239">
        <f t="shared" si="23"/>
        <v>0</v>
      </c>
      <c r="G219" s="239">
        <f t="shared" si="24"/>
        <v>0</v>
      </c>
    </row>
    <row r="220" spans="1:7" x14ac:dyDescent="0.25">
      <c r="A220" s="211" t="s">
        <v>283</v>
      </c>
      <c r="B220" s="252" t="s">
        <v>64</v>
      </c>
      <c r="C220" s="232">
        <f>SUM(C217:C219)</f>
        <v>13</v>
      </c>
      <c r="E220" s="259"/>
      <c r="F220" s="237">
        <f>SUM(F217:F219)</f>
        <v>4.4566811397254878E-3</v>
      </c>
      <c r="G220" s="237">
        <f>SUM(G217:G219)</f>
        <v>5.7777777777777775E-3</v>
      </c>
    </row>
    <row r="221" spans="1:7" x14ac:dyDescent="0.25">
      <c r="A221" s="211" t="s">
        <v>284</v>
      </c>
      <c r="B221" s="244" t="s">
        <v>165</v>
      </c>
      <c r="C221" s="232"/>
      <c r="E221" s="259"/>
      <c r="F221" s="239" t="str">
        <f t="shared" ref="F221:F227" si="25">IF($C$38=0,"",IF(C221="[for completion]","",IF(C221="","",C221/$C$38)))</f>
        <v/>
      </c>
      <c r="G221" s="239" t="str">
        <f t="shared" ref="G221:G227" si="26">IF($C$39=0,"",IF(C221="[for completion]","",IF(C221="","",C221/$C$39)))</f>
        <v/>
      </c>
    </row>
    <row r="222" spans="1:7" x14ac:dyDescent="0.25">
      <c r="A222" s="211" t="s">
        <v>285</v>
      </c>
      <c r="B222" s="244" t="s">
        <v>165</v>
      </c>
      <c r="C222" s="232"/>
      <c r="E222" s="259"/>
      <c r="F222" s="239" t="str">
        <f t="shared" si="25"/>
        <v/>
      </c>
      <c r="G222" s="239" t="str">
        <f t="shared" si="26"/>
        <v/>
      </c>
    </row>
    <row r="223" spans="1:7" x14ac:dyDescent="0.25">
      <c r="A223" s="211" t="s">
        <v>286</v>
      </c>
      <c r="B223" s="244" t="s">
        <v>165</v>
      </c>
      <c r="C223" s="232"/>
      <c r="E223" s="259"/>
      <c r="F223" s="239" t="str">
        <f t="shared" si="25"/>
        <v/>
      </c>
      <c r="G223" s="239" t="str">
        <f t="shared" si="26"/>
        <v/>
      </c>
    </row>
    <row r="224" spans="1:7" x14ac:dyDescent="0.25">
      <c r="A224" s="211" t="s">
        <v>287</v>
      </c>
      <c r="B224" s="244" t="s">
        <v>165</v>
      </c>
      <c r="C224" s="232"/>
      <c r="E224" s="259"/>
      <c r="F224" s="239" t="str">
        <f t="shared" si="25"/>
        <v/>
      </c>
      <c r="G224" s="239" t="str">
        <f t="shared" si="26"/>
        <v/>
      </c>
    </row>
    <row r="225" spans="1:7" x14ac:dyDescent="0.25">
      <c r="A225" s="211" t="s">
        <v>288</v>
      </c>
      <c r="B225" s="244" t="s">
        <v>165</v>
      </c>
      <c r="C225" s="232"/>
      <c r="E225" s="259"/>
      <c r="F225" s="239" t="str">
        <f t="shared" si="25"/>
        <v/>
      </c>
      <c r="G225" s="239" t="str">
        <f t="shared" si="26"/>
        <v/>
      </c>
    </row>
    <row r="226" spans="1:7" x14ac:dyDescent="0.25">
      <c r="A226" s="211" t="s">
        <v>289</v>
      </c>
      <c r="B226" s="244" t="s">
        <v>165</v>
      </c>
      <c r="C226" s="232"/>
      <c r="E226" s="226"/>
      <c r="F226" s="239" t="str">
        <f t="shared" si="25"/>
        <v/>
      </c>
      <c r="G226" s="239" t="str">
        <f t="shared" si="26"/>
        <v/>
      </c>
    </row>
    <row r="227" spans="1:7" x14ac:dyDescent="0.25">
      <c r="A227" s="211" t="s">
        <v>290</v>
      </c>
      <c r="B227" s="244" t="s">
        <v>165</v>
      </c>
      <c r="C227" s="232"/>
      <c r="E227" s="259"/>
      <c r="F227" s="239" t="str">
        <f t="shared" si="25"/>
        <v/>
      </c>
      <c r="G227" s="239" t="str">
        <f t="shared" si="26"/>
        <v/>
      </c>
    </row>
    <row r="228" spans="1:7" x14ac:dyDescent="0.25">
      <c r="A228" s="228"/>
      <c r="B228" s="229" t="s">
        <v>1761</v>
      </c>
      <c r="C228" s="228"/>
      <c r="D228" s="228"/>
      <c r="E228" s="230"/>
      <c r="F228" s="231"/>
      <c r="G228" s="231"/>
    </row>
    <row r="229" spans="1:7" ht="30" x14ac:dyDescent="0.25">
      <c r="A229" s="211" t="s">
        <v>291</v>
      </c>
      <c r="B229" s="226" t="s">
        <v>1762</v>
      </c>
      <c r="C229" s="265" t="s">
        <v>1763</v>
      </c>
    </row>
    <row r="230" spans="1:7" x14ac:dyDescent="0.25">
      <c r="A230" s="228"/>
      <c r="B230" s="229" t="s">
        <v>292</v>
      </c>
      <c r="C230" s="228"/>
      <c r="D230" s="228"/>
      <c r="E230" s="230"/>
      <c r="F230" s="231"/>
      <c r="G230" s="231"/>
    </row>
    <row r="231" spans="1:7" x14ac:dyDescent="0.25">
      <c r="A231" s="211" t="s">
        <v>293</v>
      </c>
      <c r="B231" s="211" t="s">
        <v>294</v>
      </c>
      <c r="C231" s="211">
        <v>0</v>
      </c>
      <c r="E231" s="226"/>
    </row>
    <row r="232" spans="1:7" x14ac:dyDescent="0.25">
      <c r="A232" s="211" t="s">
        <v>295</v>
      </c>
      <c r="B232" s="266" t="s">
        <v>296</v>
      </c>
      <c r="C232" s="211">
        <v>0</v>
      </c>
      <c r="E232" s="226"/>
    </row>
    <row r="233" spans="1:7" x14ac:dyDescent="0.25">
      <c r="A233" s="211" t="s">
        <v>297</v>
      </c>
      <c r="B233" s="266" t="s">
        <v>298</v>
      </c>
      <c r="C233" s="211">
        <v>0</v>
      </c>
      <c r="E233" s="226"/>
    </row>
    <row r="234" spans="1:7" x14ac:dyDescent="0.25">
      <c r="A234" s="211" t="s">
        <v>299</v>
      </c>
      <c r="B234" s="224" t="s">
        <v>300</v>
      </c>
      <c r="C234" s="242"/>
      <c r="D234" s="226"/>
      <c r="E234" s="226"/>
    </row>
    <row r="235" spans="1:7" x14ac:dyDescent="0.25">
      <c r="A235" s="211" t="s">
        <v>301</v>
      </c>
      <c r="B235" s="224" t="s">
        <v>302</v>
      </c>
      <c r="C235" s="242"/>
      <c r="D235" s="226"/>
      <c r="E235" s="226"/>
    </row>
    <row r="236" spans="1:7" x14ac:dyDescent="0.25">
      <c r="A236" s="211" t="s">
        <v>303</v>
      </c>
      <c r="B236" s="224" t="s">
        <v>304</v>
      </c>
      <c r="C236" s="226"/>
      <c r="D236" s="226"/>
      <c r="E236" s="226"/>
    </row>
    <row r="237" spans="1:7" x14ac:dyDescent="0.25">
      <c r="A237" s="211" t="s">
        <v>305</v>
      </c>
      <c r="C237" s="226"/>
      <c r="D237" s="226"/>
      <c r="E237" s="226"/>
    </row>
    <row r="238" spans="1:7" x14ac:dyDescent="0.25">
      <c r="A238" s="211" t="s">
        <v>306</v>
      </c>
      <c r="C238" s="226"/>
      <c r="D238" s="226"/>
      <c r="E238" s="226"/>
    </row>
    <row r="239" spans="1:7" x14ac:dyDescent="0.25">
      <c r="A239" s="228"/>
      <c r="B239" s="229" t="s">
        <v>1764</v>
      </c>
      <c r="C239" s="228"/>
      <c r="D239" s="228"/>
      <c r="E239" s="230"/>
      <c r="F239" s="231"/>
      <c r="G239" s="231"/>
    </row>
    <row r="240" spans="1:7" ht="30" x14ac:dyDescent="0.25">
      <c r="A240" s="211" t="s">
        <v>1765</v>
      </c>
      <c r="B240" s="211" t="s">
        <v>1766</v>
      </c>
      <c r="C240" s="211" t="s">
        <v>1767</v>
      </c>
      <c r="D240" s="171"/>
      <c r="E240" s="171"/>
      <c r="F240" s="171"/>
      <c r="G240" s="171"/>
    </row>
    <row r="241" spans="1:7" ht="30" x14ac:dyDescent="0.25">
      <c r="A241" s="211" t="s">
        <v>1768</v>
      </c>
      <c r="B241" s="211" t="s">
        <v>1769</v>
      </c>
      <c r="D241" s="171"/>
      <c r="E241" s="171"/>
      <c r="F241" s="171"/>
      <c r="G241" s="171"/>
    </row>
    <row r="242" spans="1:7" x14ac:dyDescent="0.25">
      <c r="A242" s="211" t="s">
        <v>1770</v>
      </c>
      <c r="B242" s="211" t="s">
        <v>1771</v>
      </c>
      <c r="C242" s="267"/>
      <c r="D242" s="171"/>
      <c r="E242" s="171"/>
      <c r="F242" s="171"/>
      <c r="G242" s="171"/>
    </row>
    <row r="243" spans="1:7" x14ac:dyDescent="0.25">
      <c r="A243" s="211" t="s">
        <v>1772</v>
      </c>
      <c r="B243" s="211" t="s">
        <v>1773</v>
      </c>
      <c r="D243" s="171"/>
      <c r="E243" s="171"/>
      <c r="F243" s="171"/>
      <c r="G243" s="171"/>
    </row>
    <row r="244" spans="1:7" x14ac:dyDescent="0.25">
      <c r="A244" s="211" t="s">
        <v>1774</v>
      </c>
      <c r="D244" s="171"/>
      <c r="E244" s="171"/>
      <c r="F244" s="171"/>
      <c r="G244" s="171"/>
    </row>
    <row r="245" spans="1:7" x14ac:dyDescent="0.25">
      <c r="A245" s="211" t="s">
        <v>1775</v>
      </c>
      <c r="D245" s="171"/>
      <c r="E245" s="171"/>
      <c r="F245" s="171"/>
      <c r="G245" s="171"/>
    </row>
    <row r="246" spans="1:7" x14ac:dyDescent="0.25">
      <c r="A246" s="211" t="s">
        <v>1776</v>
      </c>
      <c r="D246" s="171"/>
      <c r="E246" s="171"/>
      <c r="F246" s="171"/>
      <c r="G246" s="171"/>
    </row>
    <row r="247" spans="1:7" x14ac:dyDescent="0.25">
      <c r="A247" s="211" t="s">
        <v>1777</v>
      </c>
      <c r="D247" s="171"/>
      <c r="E247" s="171"/>
      <c r="F247" s="171"/>
      <c r="G247" s="171"/>
    </row>
    <row r="248" spans="1:7" x14ac:dyDescent="0.25">
      <c r="A248" s="211" t="s">
        <v>1778</v>
      </c>
      <c r="D248" s="171"/>
      <c r="E248" s="171"/>
      <c r="F248" s="171"/>
      <c r="G248" s="171"/>
    </row>
    <row r="249" spans="1:7" x14ac:dyDescent="0.25">
      <c r="A249" s="211" t="s">
        <v>1779</v>
      </c>
      <c r="D249" s="171"/>
      <c r="E249" s="171"/>
      <c r="F249" s="171"/>
      <c r="G249" s="171"/>
    </row>
    <row r="250" spans="1:7" x14ac:dyDescent="0.25">
      <c r="A250" s="211" t="s">
        <v>1780</v>
      </c>
      <c r="D250" s="171"/>
      <c r="E250" s="171"/>
      <c r="F250" s="171"/>
      <c r="G250" s="171"/>
    </row>
    <row r="251" spans="1:7" x14ac:dyDescent="0.25">
      <c r="A251" s="211" t="s">
        <v>1781</v>
      </c>
      <c r="D251" s="171"/>
      <c r="E251" s="171"/>
      <c r="F251" s="171"/>
      <c r="G251" s="171"/>
    </row>
    <row r="252" spans="1:7" x14ac:dyDescent="0.25">
      <c r="A252" s="211" t="s">
        <v>1782</v>
      </c>
      <c r="D252" s="171"/>
      <c r="E252" s="171"/>
      <c r="F252" s="171"/>
      <c r="G252" s="171"/>
    </row>
    <row r="253" spans="1:7" x14ac:dyDescent="0.25">
      <c r="A253" s="211" t="s">
        <v>1783</v>
      </c>
      <c r="D253" s="171"/>
      <c r="E253" s="171"/>
      <c r="F253" s="171"/>
      <c r="G253" s="171"/>
    </row>
    <row r="254" spans="1:7" x14ac:dyDescent="0.25">
      <c r="A254" s="211" t="s">
        <v>1784</v>
      </c>
      <c r="D254" s="171"/>
      <c r="E254" s="171"/>
      <c r="F254" s="171"/>
      <c r="G254" s="171"/>
    </row>
    <row r="255" spans="1:7" x14ac:dyDescent="0.25">
      <c r="A255" s="211" t="s">
        <v>1785</v>
      </c>
      <c r="D255" s="171"/>
      <c r="E255" s="171"/>
      <c r="F255" s="171"/>
      <c r="G255" s="171"/>
    </row>
    <row r="256" spans="1:7" x14ac:dyDescent="0.25">
      <c r="A256" s="211" t="s">
        <v>1786</v>
      </c>
      <c r="D256" s="171"/>
      <c r="E256" s="171"/>
      <c r="F256" s="171"/>
      <c r="G256" s="171"/>
    </row>
    <row r="257" spans="1:7" x14ac:dyDescent="0.25">
      <c r="A257" s="211" t="s">
        <v>1787</v>
      </c>
      <c r="D257" s="171"/>
      <c r="E257" s="171"/>
      <c r="F257" s="171"/>
      <c r="G257" s="171"/>
    </row>
    <row r="258" spans="1:7" x14ac:dyDescent="0.25">
      <c r="A258" s="211" t="s">
        <v>1788</v>
      </c>
      <c r="D258" s="171"/>
      <c r="E258" s="171"/>
      <c r="F258" s="171"/>
      <c r="G258" s="171"/>
    </row>
    <row r="259" spans="1:7" x14ac:dyDescent="0.25">
      <c r="A259" s="211" t="s">
        <v>1789</v>
      </c>
      <c r="D259" s="171"/>
      <c r="E259" s="171"/>
      <c r="F259" s="171"/>
      <c r="G259" s="171"/>
    </row>
    <row r="260" spans="1:7" x14ac:dyDescent="0.25">
      <c r="A260" s="211" t="s">
        <v>1790</v>
      </c>
      <c r="D260" s="171"/>
      <c r="E260" s="171"/>
      <c r="F260" s="171"/>
      <c r="G260" s="171"/>
    </row>
    <row r="261" spans="1:7" x14ac:dyDescent="0.25">
      <c r="A261" s="211" t="s">
        <v>1791</v>
      </c>
      <c r="D261" s="171"/>
      <c r="E261" s="171"/>
      <c r="F261" s="171"/>
      <c r="G261" s="171"/>
    </row>
    <row r="262" spans="1:7" x14ac:dyDescent="0.25">
      <c r="A262" s="211" t="s">
        <v>1792</v>
      </c>
      <c r="D262" s="171"/>
      <c r="E262" s="171"/>
      <c r="F262" s="171"/>
      <c r="G262" s="171"/>
    </row>
    <row r="263" spans="1:7" x14ac:dyDescent="0.25">
      <c r="A263" s="211" t="s">
        <v>1793</v>
      </c>
      <c r="D263" s="171"/>
      <c r="E263" s="171"/>
      <c r="F263" s="171"/>
      <c r="G263" s="171"/>
    </row>
    <row r="264" spans="1:7" x14ac:dyDescent="0.25">
      <c r="A264" s="211" t="s">
        <v>1794</v>
      </c>
      <c r="D264" s="171"/>
      <c r="E264" s="171"/>
      <c r="F264" s="171"/>
      <c r="G264" s="171"/>
    </row>
    <row r="265" spans="1:7" x14ac:dyDescent="0.25">
      <c r="A265" s="211" t="s">
        <v>1795</v>
      </c>
      <c r="D265" s="171"/>
      <c r="E265" s="171"/>
      <c r="F265" s="171"/>
      <c r="G265" s="171"/>
    </row>
    <row r="266" spans="1:7" x14ac:dyDescent="0.25">
      <c r="A266" s="211" t="s">
        <v>1796</v>
      </c>
      <c r="D266" s="171"/>
      <c r="E266" s="171"/>
      <c r="F266" s="171"/>
      <c r="G266" s="171"/>
    </row>
    <row r="267" spans="1:7" x14ac:dyDescent="0.25">
      <c r="A267" s="211" t="s">
        <v>1797</v>
      </c>
      <c r="D267" s="171"/>
      <c r="E267" s="171"/>
      <c r="F267" s="171"/>
      <c r="G267" s="171"/>
    </row>
    <row r="268" spans="1:7" x14ac:dyDescent="0.25">
      <c r="A268" s="211" t="s">
        <v>1798</v>
      </c>
      <c r="D268" s="171"/>
      <c r="E268" s="171"/>
      <c r="F268" s="171"/>
      <c r="G268" s="171"/>
    </row>
    <row r="269" spans="1:7" x14ac:dyDescent="0.25">
      <c r="A269" s="211" t="s">
        <v>1799</v>
      </c>
      <c r="D269" s="171"/>
      <c r="E269" s="171"/>
      <c r="F269" s="171"/>
      <c r="G269" s="171"/>
    </row>
    <row r="270" spans="1:7" x14ac:dyDescent="0.25">
      <c r="A270" s="211" t="s">
        <v>1800</v>
      </c>
      <c r="D270" s="171"/>
      <c r="E270" s="171"/>
      <c r="F270" s="171"/>
      <c r="G270" s="171"/>
    </row>
    <row r="271" spans="1:7" x14ac:dyDescent="0.25">
      <c r="A271" s="211" t="s">
        <v>1801</v>
      </c>
      <c r="D271" s="171"/>
      <c r="E271" s="171"/>
      <c r="F271" s="171"/>
      <c r="G271" s="171"/>
    </row>
    <row r="272" spans="1:7" x14ac:dyDescent="0.25">
      <c r="A272" s="211" t="s">
        <v>1802</v>
      </c>
      <c r="D272" s="171"/>
      <c r="E272" s="171"/>
      <c r="F272" s="171"/>
      <c r="G272" s="171"/>
    </row>
    <row r="273" spans="1:7" x14ac:dyDescent="0.25">
      <c r="A273" s="211" t="s">
        <v>1803</v>
      </c>
      <c r="D273" s="171"/>
      <c r="E273" s="171"/>
      <c r="F273" s="171"/>
      <c r="G273" s="171"/>
    </row>
    <row r="274" spans="1:7" x14ac:dyDescent="0.25">
      <c r="A274" s="211" t="s">
        <v>1804</v>
      </c>
      <c r="D274" s="171"/>
      <c r="E274" s="171"/>
      <c r="F274" s="171"/>
      <c r="G274" s="171"/>
    </row>
    <row r="275" spans="1:7" x14ac:dyDescent="0.25">
      <c r="A275" s="211" t="s">
        <v>1805</v>
      </c>
      <c r="D275" s="171"/>
      <c r="E275" s="171"/>
      <c r="F275" s="171"/>
      <c r="G275" s="171"/>
    </row>
    <row r="276" spans="1:7" x14ac:dyDescent="0.25">
      <c r="A276" s="211" t="s">
        <v>1806</v>
      </c>
      <c r="D276" s="171"/>
      <c r="E276" s="171"/>
      <c r="F276" s="171"/>
      <c r="G276" s="171"/>
    </row>
    <row r="277" spans="1:7" x14ac:dyDescent="0.25">
      <c r="A277" s="211" t="s">
        <v>1807</v>
      </c>
      <c r="D277" s="171"/>
      <c r="E277" s="171"/>
      <c r="F277" s="171"/>
      <c r="G277" s="171"/>
    </row>
    <row r="278" spans="1:7" x14ac:dyDescent="0.25">
      <c r="A278" s="211" t="s">
        <v>1808</v>
      </c>
      <c r="D278" s="171"/>
      <c r="E278" s="171"/>
      <c r="F278" s="171"/>
      <c r="G278" s="171"/>
    </row>
    <row r="279" spans="1:7" x14ac:dyDescent="0.25">
      <c r="A279" s="211" t="s">
        <v>1809</v>
      </c>
      <c r="D279" s="171"/>
      <c r="E279" s="171"/>
      <c r="F279" s="171"/>
      <c r="G279" s="171"/>
    </row>
    <row r="280" spans="1:7" x14ac:dyDescent="0.25">
      <c r="A280" s="211" t="s">
        <v>1810</v>
      </c>
      <c r="D280" s="171"/>
      <c r="E280" s="171"/>
      <c r="F280" s="171"/>
      <c r="G280" s="171"/>
    </row>
    <row r="281" spans="1:7" x14ac:dyDescent="0.25">
      <c r="A281" s="211" t="s">
        <v>1811</v>
      </c>
      <c r="D281" s="171"/>
      <c r="E281" s="171"/>
      <c r="F281" s="171"/>
      <c r="G281" s="171"/>
    </row>
    <row r="282" spans="1:7" x14ac:dyDescent="0.25">
      <c r="A282" s="211" t="s">
        <v>1812</v>
      </c>
      <c r="D282" s="171"/>
      <c r="E282" s="171"/>
      <c r="F282" s="171"/>
      <c r="G282" s="171"/>
    </row>
    <row r="283" spans="1:7" x14ac:dyDescent="0.25">
      <c r="A283" s="211" t="s">
        <v>1813</v>
      </c>
      <c r="D283" s="171"/>
      <c r="E283" s="171"/>
      <c r="F283" s="171"/>
      <c r="G283" s="171"/>
    </row>
    <row r="284" spans="1:7" x14ac:dyDescent="0.25">
      <c r="A284" s="211" t="s">
        <v>1814</v>
      </c>
      <c r="D284" s="171"/>
      <c r="E284" s="171"/>
      <c r="F284" s="171"/>
      <c r="G284" s="171"/>
    </row>
    <row r="285" spans="1:7" ht="37.5" x14ac:dyDescent="0.25">
      <c r="A285" s="219"/>
      <c r="B285" s="219" t="s">
        <v>307</v>
      </c>
      <c r="C285" s="219" t="s">
        <v>308</v>
      </c>
      <c r="D285" s="219" t="s">
        <v>308</v>
      </c>
      <c r="E285" s="219"/>
      <c r="F285" s="220"/>
      <c r="G285" s="221"/>
    </row>
    <row r="286" spans="1:7" x14ac:dyDescent="0.25">
      <c r="A286" s="268" t="s">
        <v>1815</v>
      </c>
      <c r="B286" s="269"/>
      <c r="C286" s="269"/>
      <c r="D286" s="269"/>
      <c r="E286" s="269"/>
      <c r="F286" s="270"/>
      <c r="G286" s="269"/>
    </row>
    <row r="287" spans="1:7" x14ac:dyDescent="0.25">
      <c r="A287" s="268" t="s">
        <v>1816</v>
      </c>
      <c r="B287" s="269"/>
      <c r="C287" s="269"/>
      <c r="D287" s="269"/>
      <c r="E287" s="269"/>
      <c r="F287" s="270"/>
      <c r="G287" s="269"/>
    </row>
    <row r="288" spans="1:7" x14ac:dyDescent="0.25">
      <c r="A288" s="211" t="s">
        <v>309</v>
      </c>
      <c r="B288" s="224" t="s">
        <v>1817</v>
      </c>
      <c r="C288" s="265">
        <f>ROW(B38)</f>
        <v>38</v>
      </c>
      <c r="D288" s="236"/>
      <c r="E288" s="236"/>
      <c r="F288" s="236"/>
      <c r="G288" s="236"/>
    </row>
    <row r="289" spans="1:7" x14ac:dyDescent="0.25">
      <c r="A289" s="211" t="s">
        <v>310</v>
      </c>
      <c r="B289" s="224" t="s">
        <v>1818</v>
      </c>
      <c r="C289" s="265">
        <f>ROW(B39)</f>
        <v>39</v>
      </c>
      <c r="E289" s="236"/>
      <c r="F289" s="236"/>
    </row>
    <row r="290" spans="1:7" x14ac:dyDescent="0.25">
      <c r="A290" s="211" t="s">
        <v>311</v>
      </c>
      <c r="B290" s="224" t="s">
        <v>1819</v>
      </c>
      <c r="C290" s="265"/>
      <c r="D290" s="265"/>
      <c r="E290" s="271"/>
      <c r="F290" s="236"/>
      <c r="G290" s="271"/>
    </row>
    <row r="291" spans="1:7" x14ac:dyDescent="0.25">
      <c r="A291" s="211" t="s">
        <v>312</v>
      </c>
      <c r="B291" s="224" t="s">
        <v>1820</v>
      </c>
      <c r="C291" s="265">
        <f>ROW(B52)</f>
        <v>52</v>
      </c>
    </row>
    <row r="292" spans="1:7" x14ac:dyDescent="0.25">
      <c r="A292" s="211" t="s">
        <v>313</v>
      </c>
      <c r="B292" s="224" t="s">
        <v>1821</v>
      </c>
      <c r="C292" s="272"/>
      <c r="D292" s="265"/>
      <c r="E292" s="271"/>
      <c r="F292" s="265" t="str">
        <f ca="1">IF(ISREF(INDIRECT("'B2. HTT Public Sector Assets'!A1")),ROW(#REF!)&amp; " for Public Sector Assets","")</f>
        <v/>
      </c>
      <c r="G292" s="271"/>
    </row>
    <row r="293" spans="1:7" x14ac:dyDescent="0.25">
      <c r="A293" s="211" t="s">
        <v>314</v>
      </c>
      <c r="B293" s="224" t="s">
        <v>1822</v>
      </c>
      <c r="C293" s="265"/>
      <c r="D293" s="265"/>
    </row>
    <row r="294" spans="1:7" x14ac:dyDescent="0.25">
      <c r="A294" s="211" t="s">
        <v>315</v>
      </c>
      <c r="B294" s="224" t="s">
        <v>1823</v>
      </c>
      <c r="C294" s="265">
        <f>ROW(B111)</f>
        <v>111</v>
      </c>
      <c r="F294" s="271"/>
    </row>
    <row r="295" spans="1:7" x14ac:dyDescent="0.25">
      <c r="A295" s="211" t="s">
        <v>316</v>
      </c>
      <c r="B295" s="224" t="s">
        <v>1824</v>
      </c>
      <c r="C295" s="265">
        <f>ROW(B163)</f>
        <v>163</v>
      </c>
      <c r="E295" s="271"/>
      <c r="F295" s="271"/>
    </row>
    <row r="296" spans="1:7" x14ac:dyDescent="0.25">
      <c r="A296" s="211" t="s">
        <v>317</v>
      </c>
      <c r="B296" s="224" t="s">
        <v>1825</v>
      </c>
      <c r="C296" s="265">
        <f>ROW(B137)</f>
        <v>137</v>
      </c>
      <c r="E296" s="271"/>
      <c r="F296" s="271"/>
    </row>
    <row r="297" spans="1:7" ht="30" x14ac:dyDescent="0.25">
      <c r="A297" s="211" t="s">
        <v>318</v>
      </c>
      <c r="B297" s="211" t="s">
        <v>319</v>
      </c>
      <c r="C297" s="265"/>
      <c r="E297" s="271"/>
    </row>
    <row r="298" spans="1:7" x14ac:dyDescent="0.25">
      <c r="A298" s="211" t="s">
        <v>320</v>
      </c>
      <c r="B298" s="224" t="s">
        <v>1826</v>
      </c>
      <c r="C298" s="265">
        <f>ROW(B65)</f>
        <v>65</v>
      </c>
      <c r="E298" s="271"/>
    </row>
    <row r="299" spans="1:7" x14ac:dyDescent="0.25">
      <c r="A299" s="211" t="s">
        <v>321</v>
      </c>
      <c r="B299" s="224" t="s">
        <v>1827</v>
      </c>
      <c r="C299" s="265">
        <f>ROW(B88)</f>
        <v>88</v>
      </c>
      <c r="E299" s="271"/>
    </row>
    <row r="300" spans="1:7" x14ac:dyDescent="0.25">
      <c r="A300" s="211" t="s">
        <v>322</v>
      </c>
      <c r="B300" s="224" t="s">
        <v>1828</v>
      </c>
      <c r="C300" s="265"/>
      <c r="D300" s="265"/>
      <c r="E300" s="271"/>
    </row>
    <row r="301" spans="1:7" x14ac:dyDescent="0.25">
      <c r="A301" s="211" t="s">
        <v>323</v>
      </c>
      <c r="B301" s="224"/>
      <c r="C301" s="265"/>
      <c r="D301" s="265"/>
      <c r="E301" s="271"/>
    </row>
    <row r="302" spans="1:7" x14ac:dyDescent="0.25">
      <c r="A302" s="211" t="s">
        <v>324</v>
      </c>
      <c r="B302" s="224"/>
      <c r="C302" s="265"/>
      <c r="D302" s="265"/>
      <c r="E302" s="271"/>
    </row>
    <row r="303" spans="1:7" x14ac:dyDescent="0.25">
      <c r="A303" s="211" t="s">
        <v>325</v>
      </c>
      <c r="B303" s="224"/>
      <c r="C303" s="265"/>
      <c r="D303" s="265"/>
      <c r="E303" s="271"/>
    </row>
    <row r="304" spans="1:7" x14ac:dyDescent="0.25">
      <c r="A304" s="211" t="s">
        <v>326</v>
      </c>
      <c r="B304" s="224"/>
      <c r="C304" s="265"/>
      <c r="D304" s="265"/>
      <c r="E304" s="271"/>
    </row>
    <row r="305" spans="1:7" x14ac:dyDescent="0.25">
      <c r="A305" s="211" t="s">
        <v>327</v>
      </c>
      <c r="B305" s="224"/>
      <c r="C305" s="265"/>
      <c r="D305" s="265"/>
      <c r="E305" s="271"/>
    </row>
    <row r="306" spans="1:7" x14ac:dyDescent="0.25">
      <c r="A306" s="211" t="s">
        <v>328</v>
      </c>
      <c r="B306" s="224"/>
      <c r="C306" s="265"/>
      <c r="D306" s="265"/>
      <c r="E306" s="271"/>
    </row>
    <row r="307" spans="1:7" x14ac:dyDescent="0.25">
      <c r="A307" s="211" t="s">
        <v>329</v>
      </c>
      <c r="B307" s="224"/>
      <c r="C307" s="265"/>
      <c r="D307" s="265"/>
      <c r="E307" s="271"/>
    </row>
    <row r="308" spans="1:7" x14ac:dyDescent="0.25">
      <c r="A308" s="211" t="s">
        <v>330</v>
      </c>
      <c r="B308" s="224"/>
      <c r="C308" s="265"/>
      <c r="D308" s="265"/>
      <c r="E308" s="271"/>
    </row>
    <row r="309" spans="1:7" x14ac:dyDescent="0.25">
      <c r="A309" s="211" t="s">
        <v>331</v>
      </c>
      <c r="B309" s="224"/>
      <c r="C309" s="265"/>
      <c r="D309" s="265"/>
      <c r="E309" s="271"/>
    </row>
    <row r="310" spans="1:7" x14ac:dyDescent="0.25">
      <c r="A310" s="211" t="s">
        <v>332</v>
      </c>
    </row>
    <row r="311" spans="1:7" ht="37.5" x14ac:dyDescent="0.25">
      <c r="A311" s="220"/>
      <c r="B311" s="219" t="s">
        <v>333</v>
      </c>
      <c r="C311" s="220"/>
      <c r="D311" s="220"/>
      <c r="E311" s="220"/>
      <c r="F311" s="220"/>
      <c r="G311" s="221"/>
    </row>
    <row r="312" spans="1:7" x14ac:dyDescent="0.25">
      <c r="A312" s="211" t="s">
        <v>334</v>
      </c>
      <c r="B312" s="233" t="s">
        <v>335</v>
      </c>
      <c r="C312" s="211">
        <v>0</v>
      </c>
    </row>
    <row r="313" spans="1:7" x14ac:dyDescent="0.25">
      <c r="A313" s="211" t="s">
        <v>336</v>
      </c>
      <c r="B313" s="233"/>
      <c r="C313" s="265"/>
    </row>
    <row r="314" spans="1:7" x14ac:dyDescent="0.25">
      <c r="A314" s="211" t="s">
        <v>337</v>
      </c>
      <c r="B314" s="233"/>
      <c r="C314" s="265"/>
    </row>
    <row r="315" spans="1:7" x14ac:dyDescent="0.25">
      <c r="A315" s="211" t="s">
        <v>338</v>
      </c>
      <c r="B315" s="233"/>
      <c r="C315" s="265"/>
    </row>
    <row r="316" spans="1:7" x14ac:dyDescent="0.25">
      <c r="A316" s="211" t="s">
        <v>339</v>
      </c>
      <c r="B316" s="233"/>
      <c r="C316" s="265"/>
    </row>
    <row r="317" spans="1:7" x14ac:dyDescent="0.25">
      <c r="A317" s="211" t="s">
        <v>340</v>
      </c>
      <c r="B317" s="233"/>
      <c r="C317" s="265"/>
    </row>
    <row r="318" spans="1:7" x14ac:dyDescent="0.25">
      <c r="A318" s="211" t="s">
        <v>341</v>
      </c>
      <c r="B318" s="233"/>
      <c r="C318" s="265"/>
    </row>
    <row r="319" spans="1:7" ht="18.75" x14ac:dyDescent="0.25">
      <c r="A319" s="220"/>
      <c r="B319" s="219" t="s">
        <v>342</v>
      </c>
      <c r="C319" s="220"/>
      <c r="D319" s="220"/>
      <c r="E319" s="220"/>
      <c r="F319" s="220"/>
      <c r="G319" s="221"/>
    </row>
    <row r="320" spans="1:7" x14ac:dyDescent="0.25">
      <c r="A320" s="228"/>
      <c r="B320" s="229" t="s">
        <v>343</v>
      </c>
      <c r="C320" s="228"/>
      <c r="D320" s="228"/>
      <c r="E320" s="230"/>
      <c r="F320" s="231"/>
      <c r="G320" s="231"/>
    </row>
    <row r="321" spans="1:3" x14ac:dyDescent="0.25">
      <c r="A321" s="211" t="s">
        <v>344</v>
      </c>
      <c r="B321" s="224" t="s">
        <v>1829</v>
      </c>
      <c r="C321" s="224"/>
    </row>
    <row r="322" spans="1:3" x14ac:dyDescent="0.25">
      <c r="A322" s="211" t="s">
        <v>345</v>
      </c>
      <c r="B322" s="224" t="s">
        <v>1830</v>
      </c>
      <c r="C322" s="224"/>
    </row>
    <row r="323" spans="1:3" x14ac:dyDescent="0.25">
      <c r="A323" s="211" t="s">
        <v>346</v>
      </c>
      <c r="B323" s="224" t="s">
        <v>347</v>
      </c>
      <c r="C323" s="224"/>
    </row>
    <row r="324" spans="1:3" x14ac:dyDescent="0.25">
      <c r="A324" s="211" t="s">
        <v>348</v>
      </c>
      <c r="B324" s="224" t="s">
        <v>349</v>
      </c>
    </row>
    <row r="325" spans="1:3" x14ac:dyDescent="0.25">
      <c r="A325" s="211" t="s">
        <v>350</v>
      </c>
      <c r="B325" s="224" t="s">
        <v>351</v>
      </c>
    </row>
    <row r="326" spans="1:3" x14ac:dyDescent="0.25">
      <c r="A326" s="211" t="s">
        <v>352</v>
      </c>
      <c r="B326" s="224" t="s">
        <v>757</v>
      </c>
    </row>
    <row r="327" spans="1:3" x14ac:dyDescent="0.25">
      <c r="A327" s="211" t="s">
        <v>353</v>
      </c>
      <c r="B327" s="224" t="s">
        <v>354</v>
      </c>
    </row>
    <row r="328" spans="1:3" x14ac:dyDescent="0.25">
      <c r="A328" s="211" t="s">
        <v>355</v>
      </c>
      <c r="B328" s="224" t="s">
        <v>356</v>
      </c>
    </row>
    <row r="329" spans="1:3" x14ac:dyDescent="0.25">
      <c r="A329" s="211" t="s">
        <v>357</v>
      </c>
      <c r="B329" s="224" t="s">
        <v>1831</v>
      </c>
    </row>
    <row r="330" spans="1:3" x14ac:dyDescent="0.25">
      <c r="A330" s="211" t="s">
        <v>358</v>
      </c>
      <c r="B330" s="244" t="s">
        <v>359</v>
      </c>
    </row>
    <row r="331" spans="1:3" x14ac:dyDescent="0.25">
      <c r="A331" s="211" t="s">
        <v>360</v>
      </c>
      <c r="B331" s="244" t="s">
        <v>359</v>
      </c>
    </row>
    <row r="332" spans="1:3" x14ac:dyDescent="0.25">
      <c r="A332" s="211" t="s">
        <v>361</v>
      </c>
      <c r="B332" s="244" t="s">
        <v>359</v>
      </c>
    </row>
    <row r="333" spans="1:3" x14ac:dyDescent="0.25">
      <c r="A333" s="211" t="s">
        <v>362</v>
      </c>
      <c r="B333" s="244" t="s">
        <v>359</v>
      </c>
    </row>
    <row r="334" spans="1:3" x14ac:dyDescent="0.25">
      <c r="A334" s="211" t="s">
        <v>363</v>
      </c>
      <c r="B334" s="244" t="s">
        <v>359</v>
      </c>
    </row>
    <row r="335" spans="1:3" x14ac:dyDescent="0.25">
      <c r="A335" s="211" t="s">
        <v>364</v>
      </c>
      <c r="B335" s="244" t="s">
        <v>359</v>
      </c>
    </row>
    <row r="336" spans="1:3" x14ac:dyDescent="0.25">
      <c r="A336" s="211" t="s">
        <v>365</v>
      </c>
      <c r="B336" s="244" t="s">
        <v>359</v>
      </c>
    </row>
    <row r="337" spans="1:2" x14ac:dyDescent="0.25">
      <c r="A337" s="211" t="s">
        <v>366</v>
      </c>
      <c r="B337" s="244" t="s">
        <v>359</v>
      </c>
    </row>
    <row r="338" spans="1:2" x14ac:dyDescent="0.25">
      <c r="A338" s="211" t="s">
        <v>367</v>
      </c>
      <c r="B338" s="244" t="s">
        <v>359</v>
      </c>
    </row>
    <row r="339" spans="1:2" x14ac:dyDescent="0.25">
      <c r="A339" s="211" t="s">
        <v>368</v>
      </c>
      <c r="B339" s="244" t="s">
        <v>359</v>
      </c>
    </row>
    <row r="340" spans="1:2" x14ac:dyDescent="0.25">
      <c r="A340" s="211" t="s">
        <v>369</v>
      </c>
      <c r="B340" s="244" t="s">
        <v>359</v>
      </c>
    </row>
    <row r="341" spans="1:2" x14ac:dyDescent="0.25">
      <c r="A341" s="211" t="s">
        <v>370</v>
      </c>
      <c r="B341" s="244" t="s">
        <v>359</v>
      </c>
    </row>
    <row r="342" spans="1:2" x14ac:dyDescent="0.25">
      <c r="A342" s="211" t="s">
        <v>371</v>
      </c>
      <c r="B342" s="244" t="s">
        <v>359</v>
      </c>
    </row>
    <row r="343" spans="1:2" x14ac:dyDescent="0.25">
      <c r="A343" s="211" t="s">
        <v>372</v>
      </c>
      <c r="B343" s="244" t="s">
        <v>359</v>
      </c>
    </row>
    <row r="344" spans="1:2" x14ac:dyDescent="0.25">
      <c r="A344" s="211" t="s">
        <v>373</v>
      </c>
      <c r="B344" s="244" t="s">
        <v>359</v>
      </c>
    </row>
    <row r="345" spans="1:2" x14ac:dyDescent="0.25">
      <c r="A345" s="211" t="s">
        <v>374</v>
      </c>
      <c r="B345" s="244" t="s">
        <v>359</v>
      </c>
    </row>
    <row r="346" spans="1:2" x14ac:dyDescent="0.25">
      <c r="A346" s="211" t="s">
        <v>375</v>
      </c>
      <c r="B346" s="244" t="s">
        <v>359</v>
      </c>
    </row>
    <row r="347" spans="1:2" x14ac:dyDescent="0.25">
      <c r="A347" s="211" t="s">
        <v>376</v>
      </c>
      <c r="B347" s="244" t="s">
        <v>359</v>
      </c>
    </row>
    <row r="348" spans="1:2" x14ac:dyDescent="0.25">
      <c r="A348" s="211" t="s">
        <v>377</v>
      </c>
      <c r="B348" s="244" t="s">
        <v>359</v>
      </c>
    </row>
    <row r="349" spans="1:2" x14ac:dyDescent="0.25">
      <c r="A349" s="211" t="s">
        <v>378</v>
      </c>
      <c r="B349" s="244" t="s">
        <v>359</v>
      </c>
    </row>
    <row r="350" spans="1:2" x14ac:dyDescent="0.25">
      <c r="A350" s="211" t="s">
        <v>379</v>
      </c>
      <c r="B350" s="244" t="s">
        <v>359</v>
      </c>
    </row>
    <row r="351" spans="1:2" x14ac:dyDescent="0.25">
      <c r="A351" s="211" t="s">
        <v>380</v>
      </c>
      <c r="B351" s="244" t="s">
        <v>359</v>
      </c>
    </row>
    <row r="352" spans="1:2" x14ac:dyDescent="0.25">
      <c r="A352" s="211" t="s">
        <v>381</v>
      </c>
      <c r="B352" s="244" t="s">
        <v>359</v>
      </c>
    </row>
    <row r="353" spans="1:2" x14ac:dyDescent="0.25">
      <c r="A353" s="211" t="s">
        <v>382</v>
      </c>
      <c r="B353" s="244" t="s">
        <v>359</v>
      </c>
    </row>
    <row r="354" spans="1:2" x14ac:dyDescent="0.25">
      <c r="A354" s="211" t="s">
        <v>383</v>
      </c>
      <c r="B354" s="244" t="s">
        <v>359</v>
      </c>
    </row>
    <row r="355" spans="1:2" x14ac:dyDescent="0.25">
      <c r="A355" s="211" t="s">
        <v>384</v>
      </c>
      <c r="B355" s="244" t="s">
        <v>359</v>
      </c>
    </row>
    <row r="356" spans="1:2" x14ac:dyDescent="0.25">
      <c r="A356" s="211" t="s">
        <v>385</v>
      </c>
      <c r="B356" s="244" t="s">
        <v>359</v>
      </c>
    </row>
    <row r="357" spans="1:2" x14ac:dyDescent="0.25">
      <c r="A357" s="211" t="s">
        <v>386</v>
      </c>
      <c r="B357" s="244" t="s">
        <v>359</v>
      </c>
    </row>
    <row r="358" spans="1:2" x14ac:dyDescent="0.25">
      <c r="A358" s="211" t="s">
        <v>387</v>
      </c>
      <c r="B358" s="244" t="s">
        <v>359</v>
      </c>
    </row>
    <row r="359" spans="1:2" x14ac:dyDescent="0.25">
      <c r="A359" s="211" t="s">
        <v>388</v>
      </c>
      <c r="B359" s="244" t="s">
        <v>359</v>
      </c>
    </row>
    <row r="360" spans="1:2" x14ac:dyDescent="0.25">
      <c r="A360" s="211" t="s">
        <v>389</v>
      </c>
      <c r="B360" s="244" t="s">
        <v>359</v>
      </c>
    </row>
    <row r="361" spans="1:2" x14ac:dyDescent="0.25">
      <c r="A361" s="211" t="s">
        <v>390</v>
      </c>
      <c r="B361" s="244" t="s">
        <v>359</v>
      </c>
    </row>
    <row r="362" spans="1:2" x14ac:dyDescent="0.25">
      <c r="A362" s="211" t="s">
        <v>391</v>
      </c>
      <c r="B362" s="244" t="s">
        <v>359</v>
      </c>
    </row>
    <row r="363" spans="1:2" x14ac:dyDescent="0.25">
      <c r="A363" s="211" t="s">
        <v>392</v>
      </c>
      <c r="B363" s="244" t="s">
        <v>359</v>
      </c>
    </row>
    <row r="364" spans="1:2" x14ac:dyDescent="0.25">
      <c r="A364" s="211" t="s">
        <v>393</v>
      </c>
      <c r="B364" s="244" t="s">
        <v>359</v>
      </c>
    </row>
    <row r="365" spans="1:2" x14ac:dyDescent="0.25">
      <c r="A365" s="211" t="s">
        <v>394</v>
      </c>
      <c r="B365" s="244" t="s">
        <v>359</v>
      </c>
    </row>
    <row r="369" spans="1:7" x14ac:dyDescent="0.25">
      <c r="A369" s="234"/>
      <c r="B369" s="234"/>
      <c r="C369" s="234"/>
      <c r="D369" s="234"/>
      <c r="E369" s="234"/>
      <c r="F369" s="234"/>
      <c r="G369" s="234"/>
    </row>
    <row r="370" spans="1:7" x14ac:dyDescent="0.25">
      <c r="A370" s="234"/>
      <c r="B370" s="234"/>
      <c r="C370" s="234"/>
      <c r="D370" s="234"/>
      <c r="E370" s="234"/>
      <c r="F370" s="234"/>
      <c r="G370" s="234"/>
    </row>
    <row r="371" spans="1:7" x14ac:dyDescent="0.25">
      <c r="A371" s="234"/>
      <c r="B371" s="234"/>
      <c r="C371" s="234"/>
      <c r="D371" s="234"/>
      <c r="E371" s="234"/>
      <c r="F371" s="234"/>
      <c r="G371" s="234"/>
    </row>
    <row r="372" spans="1:7" x14ac:dyDescent="0.25">
      <c r="A372" s="234"/>
      <c r="B372" s="234"/>
      <c r="C372" s="234"/>
      <c r="D372" s="234"/>
      <c r="E372" s="234"/>
      <c r="F372" s="234"/>
      <c r="G372" s="234"/>
    </row>
    <row r="373" spans="1:7" x14ac:dyDescent="0.25">
      <c r="A373" s="234"/>
      <c r="B373" s="234"/>
      <c r="C373" s="234"/>
      <c r="D373" s="234"/>
      <c r="E373" s="234"/>
      <c r="F373" s="234"/>
      <c r="G373" s="234"/>
    </row>
    <row r="374" spans="1:7" x14ac:dyDescent="0.25">
      <c r="A374" s="234"/>
      <c r="B374" s="234"/>
      <c r="C374" s="234"/>
      <c r="D374" s="234"/>
      <c r="E374" s="234"/>
      <c r="F374" s="234"/>
      <c r="G374" s="234"/>
    </row>
    <row r="375" spans="1:7" x14ac:dyDescent="0.25">
      <c r="A375" s="234"/>
      <c r="B375" s="234"/>
      <c r="C375" s="234"/>
      <c r="D375" s="234"/>
      <c r="E375" s="234"/>
      <c r="F375" s="234"/>
      <c r="G375" s="234"/>
    </row>
    <row r="376" spans="1:7" x14ac:dyDescent="0.25">
      <c r="A376" s="234"/>
      <c r="B376" s="234"/>
      <c r="C376" s="234"/>
      <c r="D376" s="234"/>
      <c r="E376" s="234"/>
      <c r="F376" s="234"/>
      <c r="G376" s="234"/>
    </row>
    <row r="377" spans="1:7" x14ac:dyDescent="0.25">
      <c r="A377" s="234"/>
      <c r="B377" s="234"/>
      <c r="C377" s="234"/>
      <c r="D377" s="234"/>
      <c r="E377" s="234"/>
      <c r="F377" s="234"/>
      <c r="G377" s="234"/>
    </row>
    <row r="378" spans="1:7" x14ac:dyDescent="0.25">
      <c r="A378" s="234"/>
      <c r="B378" s="234"/>
      <c r="C378" s="234"/>
      <c r="D378" s="234"/>
      <c r="E378" s="234"/>
      <c r="F378" s="234"/>
      <c r="G378" s="234"/>
    </row>
    <row r="379" spans="1:7" x14ac:dyDescent="0.25">
      <c r="A379" s="234"/>
      <c r="B379" s="234"/>
      <c r="C379" s="234"/>
      <c r="D379" s="234"/>
      <c r="E379" s="234"/>
      <c r="F379" s="234"/>
      <c r="G379" s="234"/>
    </row>
    <row r="380" spans="1:7" x14ac:dyDescent="0.25">
      <c r="A380" s="234"/>
      <c r="B380" s="234"/>
      <c r="C380" s="234"/>
      <c r="D380" s="234"/>
      <c r="E380" s="234"/>
      <c r="F380" s="234"/>
      <c r="G380" s="234"/>
    </row>
    <row r="381" spans="1:7" x14ac:dyDescent="0.25">
      <c r="A381" s="234"/>
      <c r="B381" s="234"/>
      <c r="C381" s="234"/>
      <c r="D381" s="234"/>
      <c r="E381" s="234"/>
      <c r="F381" s="234"/>
      <c r="G381" s="234"/>
    </row>
    <row r="382" spans="1:7" x14ac:dyDescent="0.25">
      <c r="A382" s="234"/>
      <c r="B382" s="234"/>
      <c r="C382" s="234"/>
      <c r="D382" s="234"/>
      <c r="E382" s="234"/>
      <c r="F382" s="234"/>
      <c r="G382" s="234"/>
    </row>
    <row r="383" spans="1:7" x14ac:dyDescent="0.25">
      <c r="A383" s="234"/>
      <c r="B383" s="234"/>
      <c r="C383" s="234"/>
      <c r="D383" s="234"/>
      <c r="E383" s="234"/>
      <c r="F383" s="234"/>
      <c r="G383" s="234"/>
    </row>
    <row r="384" spans="1:7" x14ac:dyDescent="0.25">
      <c r="A384" s="234"/>
      <c r="B384" s="234"/>
      <c r="C384" s="234"/>
      <c r="D384" s="234"/>
      <c r="E384" s="234"/>
      <c r="F384" s="234"/>
      <c r="G384" s="234"/>
    </row>
    <row r="385" spans="1:7" x14ac:dyDescent="0.25">
      <c r="A385" s="234"/>
      <c r="B385" s="234"/>
      <c r="C385" s="234"/>
      <c r="D385" s="234"/>
      <c r="E385" s="234"/>
      <c r="F385" s="234"/>
      <c r="G385" s="234"/>
    </row>
    <row r="386" spans="1:7" x14ac:dyDescent="0.25">
      <c r="A386" s="234"/>
      <c r="B386" s="234"/>
      <c r="C386" s="234"/>
      <c r="D386" s="234"/>
      <c r="E386" s="234"/>
      <c r="F386" s="234"/>
      <c r="G386" s="234"/>
    </row>
    <row r="387" spans="1:7" x14ac:dyDescent="0.25">
      <c r="A387" s="234"/>
      <c r="B387" s="234"/>
      <c r="C387" s="234"/>
      <c r="D387" s="234"/>
      <c r="E387" s="234"/>
      <c r="F387" s="234"/>
      <c r="G387" s="234"/>
    </row>
    <row r="388" spans="1:7" x14ac:dyDescent="0.25">
      <c r="A388" s="234"/>
      <c r="B388" s="234"/>
      <c r="C388" s="234"/>
      <c r="D388" s="234"/>
      <c r="E388" s="234"/>
      <c r="F388" s="234"/>
      <c r="G388" s="234"/>
    </row>
    <row r="389" spans="1:7" x14ac:dyDescent="0.25">
      <c r="A389" s="234"/>
      <c r="B389" s="234"/>
      <c r="C389" s="234"/>
      <c r="D389" s="234"/>
      <c r="E389" s="234"/>
      <c r="F389" s="234"/>
      <c r="G389" s="234"/>
    </row>
    <row r="390" spans="1:7" x14ac:dyDescent="0.25">
      <c r="A390" s="234"/>
      <c r="B390" s="234"/>
      <c r="C390" s="234"/>
      <c r="D390" s="234"/>
      <c r="E390" s="234"/>
      <c r="F390" s="234"/>
      <c r="G390" s="234"/>
    </row>
    <row r="391" spans="1:7" x14ac:dyDescent="0.25">
      <c r="A391" s="234"/>
      <c r="B391" s="234"/>
      <c r="C391" s="234"/>
      <c r="D391" s="234"/>
      <c r="E391" s="234"/>
      <c r="F391" s="234"/>
      <c r="G391" s="234"/>
    </row>
    <row r="392" spans="1:7" x14ac:dyDescent="0.25">
      <c r="A392" s="234"/>
      <c r="B392" s="234"/>
      <c r="C392" s="234"/>
      <c r="D392" s="234"/>
      <c r="E392" s="234"/>
      <c r="F392" s="234"/>
      <c r="G392" s="234"/>
    </row>
    <row r="393" spans="1:7" x14ac:dyDescent="0.25">
      <c r="A393" s="234"/>
      <c r="B393" s="234"/>
      <c r="C393" s="234"/>
      <c r="D393" s="234"/>
      <c r="E393" s="234"/>
      <c r="F393" s="234"/>
      <c r="G393" s="234"/>
    </row>
    <row r="394" spans="1:7" x14ac:dyDescent="0.25">
      <c r="A394" s="234"/>
      <c r="B394" s="234"/>
      <c r="C394" s="234"/>
      <c r="D394" s="234"/>
      <c r="E394" s="234"/>
      <c r="F394" s="234"/>
      <c r="G394" s="234"/>
    </row>
    <row r="395" spans="1:7" x14ac:dyDescent="0.25">
      <c r="A395" s="234"/>
      <c r="B395" s="234"/>
      <c r="C395" s="234"/>
      <c r="D395" s="234"/>
      <c r="E395" s="234"/>
      <c r="F395" s="234"/>
      <c r="G395" s="234"/>
    </row>
    <row r="396" spans="1:7" x14ac:dyDescent="0.25">
      <c r="A396" s="234"/>
      <c r="B396" s="234"/>
      <c r="C396" s="234"/>
      <c r="D396" s="234"/>
      <c r="E396" s="234"/>
      <c r="F396" s="234"/>
      <c r="G396" s="234"/>
    </row>
    <row r="397" spans="1:7" x14ac:dyDescent="0.25">
      <c r="A397" s="234"/>
      <c r="B397" s="234"/>
      <c r="C397" s="234"/>
      <c r="D397" s="234"/>
      <c r="E397" s="234"/>
      <c r="F397" s="234"/>
      <c r="G397" s="234"/>
    </row>
    <row r="398" spans="1:7" x14ac:dyDescent="0.25">
      <c r="A398" s="234"/>
      <c r="B398" s="234"/>
      <c r="C398" s="234"/>
      <c r="D398" s="234"/>
      <c r="E398" s="234"/>
      <c r="F398" s="234"/>
      <c r="G398" s="234"/>
    </row>
    <row r="399" spans="1:7" x14ac:dyDescent="0.25">
      <c r="A399" s="234"/>
      <c r="B399" s="234"/>
      <c r="C399" s="234"/>
      <c r="D399" s="234"/>
      <c r="E399" s="234"/>
      <c r="F399" s="234"/>
      <c r="G399" s="234"/>
    </row>
    <row r="400" spans="1:7" x14ac:dyDescent="0.25">
      <c r="A400" s="234"/>
      <c r="B400" s="234"/>
      <c r="C400" s="234"/>
      <c r="D400" s="234"/>
      <c r="E400" s="234"/>
      <c r="F400" s="234"/>
      <c r="G400" s="234"/>
    </row>
    <row r="401" spans="1:7" x14ac:dyDescent="0.25">
      <c r="A401" s="234"/>
      <c r="B401" s="234"/>
      <c r="C401" s="234"/>
      <c r="D401" s="234"/>
      <c r="E401" s="234"/>
      <c r="F401" s="234"/>
      <c r="G401" s="234"/>
    </row>
    <row r="402" spans="1:7" x14ac:dyDescent="0.25">
      <c r="A402" s="234"/>
      <c r="B402" s="234"/>
      <c r="C402" s="234"/>
      <c r="D402" s="234"/>
      <c r="E402" s="234"/>
      <c r="F402" s="234"/>
      <c r="G402" s="234"/>
    </row>
    <row r="403" spans="1:7" x14ac:dyDescent="0.25">
      <c r="A403" s="234"/>
      <c r="B403" s="234"/>
      <c r="C403" s="234"/>
      <c r="D403" s="234"/>
      <c r="E403" s="234"/>
      <c r="F403" s="234"/>
      <c r="G403" s="234"/>
    </row>
    <row r="404" spans="1:7" x14ac:dyDescent="0.25">
      <c r="A404" s="234"/>
      <c r="B404" s="234"/>
      <c r="C404" s="234"/>
      <c r="D404" s="234"/>
      <c r="E404" s="234"/>
      <c r="F404" s="234"/>
      <c r="G404" s="234"/>
    </row>
    <row r="405" spans="1:7" x14ac:dyDescent="0.25">
      <c r="A405" s="234"/>
      <c r="B405" s="234"/>
      <c r="C405" s="234"/>
      <c r="D405" s="234"/>
      <c r="E405" s="234"/>
      <c r="F405" s="234"/>
      <c r="G405" s="234"/>
    </row>
    <row r="406" spans="1:7" x14ac:dyDescent="0.25">
      <c r="A406" s="234"/>
      <c r="B406" s="234"/>
      <c r="C406" s="234"/>
      <c r="D406" s="234"/>
      <c r="E406" s="234"/>
      <c r="F406" s="234"/>
      <c r="G406" s="234"/>
    </row>
    <row r="407" spans="1:7" x14ac:dyDescent="0.25">
      <c r="A407" s="234"/>
      <c r="B407" s="234"/>
      <c r="C407" s="234"/>
      <c r="D407" s="234"/>
      <c r="E407" s="234"/>
      <c r="F407" s="234"/>
      <c r="G407" s="234"/>
    </row>
    <row r="408" spans="1:7" x14ac:dyDescent="0.25">
      <c r="A408" s="234"/>
      <c r="B408" s="234"/>
      <c r="C408" s="234"/>
      <c r="D408" s="234"/>
      <c r="E408" s="234"/>
      <c r="F408" s="234"/>
      <c r="G408" s="234"/>
    </row>
    <row r="409" spans="1:7" x14ac:dyDescent="0.25">
      <c r="A409" s="234"/>
      <c r="B409" s="234"/>
      <c r="C409" s="234"/>
      <c r="D409" s="234"/>
      <c r="E409" s="234"/>
      <c r="F409" s="234"/>
      <c r="G409" s="234"/>
    </row>
    <row r="410" spans="1:7" x14ac:dyDescent="0.25">
      <c r="A410" s="234"/>
      <c r="B410" s="234"/>
      <c r="C410" s="234"/>
      <c r="D410" s="234"/>
      <c r="E410" s="234"/>
      <c r="F410" s="234"/>
      <c r="G410" s="234"/>
    </row>
    <row r="411" spans="1:7" x14ac:dyDescent="0.25">
      <c r="A411" s="234"/>
      <c r="B411" s="234"/>
      <c r="C411" s="234"/>
      <c r="D411" s="234"/>
      <c r="E411" s="234"/>
      <c r="F411" s="234"/>
      <c r="G411" s="234"/>
    </row>
    <row r="412" spans="1:7" x14ac:dyDescent="0.25">
      <c r="A412" s="234"/>
      <c r="B412" s="234"/>
      <c r="C412" s="234"/>
      <c r="D412" s="234"/>
      <c r="E412" s="234"/>
      <c r="F412" s="234"/>
      <c r="G412" s="234"/>
    </row>
    <row r="413" spans="1:7" x14ac:dyDescent="0.25">
      <c r="A413" s="234"/>
      <c r="B413" s="234"/>
      <c r="C413" s="234"/>
      <c r="D413" s="234"/>
      <c r="E413" s="234"/>
      <c r="F413" s="234"/>
      <c r="G413" s="234"/>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CEAD5BD5-2524-4CF4-AF9B-24AC4E796889}"/>
    <hyperlink ref="B7" location="'A. HTT General'!B26" display="2. Regulatory Summary" xr:uid="{68B0DC20-728F-4DC5-92B5-1C9390444E95}"/>
    <hyperlink ref="B8" location="'A. HTT General'!B36" display="3. General Cover Pool / Covered Bond Information" xr:uid="{6DB94983-AD69-4F4A-A8D4-B5EDBA3A64A2}"/>
    <hyperlink ref="B9" location="'A. HTT General'!B285" display="4. References to Capital Requirements Regulation (CRR) 129(7)" xr:uid="{6C7902B3-D6DC-494C-AF7D-4AF843761B67}"/>
    <hyperlink ref="B11" location="'A. HTT General'!B319" display="6. Other relevant information" xr:uid="{D8296A57-8DCF-4337-B85A-BE11E9DB6503}"/>
    <hyperlink ref="C289" location="'A. HTT General'!A39" display="'A. HTT General'!A39" xr:uid="{991F9E24-BD50-419F-A2C5-3BE137F562EE}"/>
    <hyperlink ref="C291" location="'A. HTT General'!A52" display="'A. HTT General'!A52" xr:uid="{98CAE1EF-CE40-457B-B49B-C2BDAFAB0B49}"/>
    <hyperlink ref="C295" location="'A. HTT General'!B163" display="'A. HTT General'!B163" xr:uid="{432FD05C-D05F-4D5E-A76D-3222C45AC9EB}"/>
    <hyperlink ref="C296" location="'A. HTT General'!B137" display="'A. HTT General'!B137" xr:uid="{18B06187-9A2D-44BE-9A73-41519B5B4CC3}"/>
    <hyperlink ref="C298" location="'A. HTT General'!B65" display="'A. HTT General'!B65" xr:uid="{A86D02BB-12E3-412B-805D-088929F161D8}"/>
    <hyperlink ref="C299" location="'A. HTT General'!B88" display="'A. HTT General'!B88" xr:uid="{1C9D5283-722F-4A27-9513-9172BEB90F14}"/>
    <hyperlink ref="B27" r:id="rId1" display="UCITS Compliance" xr:uid="{A6AB2526-A0B5-4EAA-B9D4-F71F517632DA}"/>
    <hyperlink ref="B28" r:id="rId2" xr:uid="{3F49EF03-D82B-463B-B292-D1DC24C691F5}"/>
    <hyperlink ref="B29" r:id="rId3" xr:uid="{9F86CCAE-01A6-4EA2-9194-BDCA7A85C491}"/>
    <hyperlink ref="B10" location="'A. HTT General'!B311" display="5. References to Capital Requirements Regulation (CRR) 129(1)" xr:uid="{94A9A4DA-471D-4B66-96FC-BFF958EAA0D2}"/>
    <hyperlink ref="C288" location="'A. HTT General'!A38" display="'A. HTT General'!A38" xr:uid="{2498AE8B-09B1-42F1-B44C-2F6FFE50EA92}"/>
    <hyperlink ref="C294" location="'A. HTT General'!B111" display="'A. HTT General'!B111" xr:uid="{BFAD9D7A-3288-4075-B9EE-C2260B38EBAE}"/>
    <hyperlink ref="F292" location="'B2. HTT Public Sector Assets'!A18" display="'B2. HTT Public Sector Assets'!A18" xr:uid="{BE7CFB94-D87A-4B4C-82B9-42423EBAB7A1}"/>
    <hyperlink ref="C229" r:id="rId4" xr:uid="{DD18666B-1BB9-4650-80A0-860EC950F3C9}"/>
  </hyperlinks>
  <pageMargins left="0.7" right="0.7" top="0.75" bottom="0.75" header="0.3" footer="0.3"/>
  <pageSetup scale="38" orientation="portrait" r:id="rId5"/>
  <headerFooter>
    <oddFooter>&amp;R&amp;1#&amp;"Calibri"&amp;10&amp;K0000FFClassification : Internal</oddFooter>
  </headerFooter>
  <rowBreaks count="3" manualBreakCount="3">
    <brk id="110" max="16383" man="1"/>
    <brk id="227" max="16383" man="1"/>
    <brk id="31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5"/>
  <sheetViews>
    <sheetView showGridLines="0" view="pageBreakPreview" topLeftCell="B1" zoomScale="60" zoomScaleNormal="100" workbookViewId="0">
      <selection activeCell="C2" sqref="C2"/>
    </sheetView>
  </sheetViews>
  <sheetFormatPr defaultRowHeight="12.75" x14ac:dyDescent="0.2"/>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1" customWidth="1"/>
    <col min="11" max="11" width="7" customWidth="1"/>
    <col min="12" max="12" width="2" customWidth="1"/>
    <col min="13" max="13" width="15" customWidth="1"/>
    <col min="14" max="15" width="14" customWidth="1"/>
    <col min="16" max="16" width="10" customWidth="1"/>
  </cols>
  <sheetData>
    <row r="1" spans="2:16" ht="9" customHeight="1" x14ac:dyDescent="0.2">
      <c r="B1" s="1"/>
      <c r="C1" s="1"/>
      <c r="D1" s="1"/>
      <c r="E1" s="1"/>
      <c r="F1" s="1"/>
      <c r="G1" s="1"/>
      <c r="H1" s="1"/>
      <c r="I1" s="1"/>
      <c r="J1" s="1"/>
      <c r="K1" s="1"/>
      <c r="L1" s="1"/>
      <c r="M1" s="1"/>
      <c r="N1" s="1"/>
      <c r="O1" s="1"/>
      <c r="P1" s="1"/>
    </row>
    <row r="2" spans="2:16" ht="22.5" customHeight="1" x14ac:dyDescent="0.2">
      <c r="B2" s="1"/>
      <c r="C2" s="1"/>
      <c r="D2" s="1"/>
      <c r="E2" s="1"/>
      <c r="F2" s="1"/>
      <c r="G2" s="1"/>
      <c r="H2" s="1"/>
      <c r="I2" s="1"/>
      <c r="J2" s="1"/>
      <c r="K2" s="40" t="s">
        <v>855</v>
      </c>
      <c r="L2" s="41"/>
      <c r="M2" s="41"/>
      <c r="N2" s="41"/>
      <c r="O2" s="41"/>
      <c r="P2" s="41"/>
    </row>
    <row r="3" spans="2:16" ht="6.4" customHeight="1" x14ac:dyDescent="0.2">
      <c r="B3" s="1"/>
      <c r="C3" s="1"/>
      <c r="D3" s="1"/>
      <c r="E3" s="1"/>
      <c r="F3" s="1"/>
      <c r="G3" s="1"/>
      <c r="H3" s="1"/>
      <c r="I3" s="1"/>
      <c r="J3" s="1"/>
      <c r="K3" s="1"/>
      <c r="L3" s="1"/>
      <c r="M3" s="1"/>
      <c r="N3" s="1"/>
      <c r="O3" s="1"/>
      <c r="P3" s="1"/>
    </row>
    <row r="4" spans="2:16" ht="33.4" customHeight="1" x14ac:dyDescent="0.2">
      <c r="B4" s="42" t="s">
        <v>1167</v>
      </c>
      <c r="C4" s="43"/>
      <c r="D4" s="43"/>
      <c r="E4" s="43"/>
      <c r="F4" s="43"/>
      <c r="G4" s="43"/>
      <c r="H4" s="43"/>
      <c r="I4" s="43"/>
      <c r="J4" s="43"/>
      <c r="K4" s="43"/>
      <c r="L4" s="43"/>
      <c r="M4" s="43"/>
      <c r="N4" s="43"/>
      <c r="O4" s="43"/>
      <c r="P4" s="43"/>
    </row>
    <row r="5" spans="2:16" ht="4.5" customHeight="1" x14ac:dyDescent="0.2">
      <c r="B5" s="1"/>
      <c r="C5" s="1"/>
      <c r="D5" s="1"/>
      <c r="E5" s="1"/>
      <c r="F5" s="1"/>
      <c r="G5" s="1"/>
      <c r="H5" s="1"/>
      <c r="I5" s="1"/>
      <c r="J5" s="1"/>
      <c r="K5" s="1"/>
      <c r="L5" s="1"/>
      <c r="M5" s="1"/>
      <c r="N5" s="1"/>
      <c r="O5" s="1"/>
      <c r="P5" s="1"/>
    </row>
    <row r="6" spans="2:16" ht="20.25" customHeight="1" x14ac:dyDescent="0.2">
      <c r="B6" s="47" t="s">
        <v>990</v>
      </c>
      <c r="C6" s="48"/>
      <c r="D6" s="48"/>
      <c r="E6" s="48"/>
      <c r="F6" s="48"/>
      <c r="G6" s="1"/>
      <c r="H6" s="169">
        <v>44348</v>
      </c>
      <c r="I6" s="34"/>
      <c r="J6" s="34"/>
      <c r="K6" s="34"/>
      <c r="L6" s="1"/>
      <c r="M6" s="1"/>
      <c r="N6" s="1"/>
      <c r="O6" s="1"/>
      <c r="P6" s="1"/>
    </row>
    <row r="7" spans="2:16" ht="5.25" customHeight="1" x14ac:dyDescent="0.2">
      <c r="B7" s="1"/>
      <c r="C7" s="1"/>
      <c r="D7" s="1"/>
      <c r="E7" s="1"/>
      <c r="F7" s="1"/>
      <c r="G7" s="1"/>
      <c r="H7" s="1"/>
      <c r="I7" s="1"/>
      <c r="J7" s="1"/>
      <c r="K7" s="1"/>
      <c r="L7" s="1"/>
      <c r="M7" s="1"/>
      <c r="N7" s="1"/>
      <c r="O7" s="1"/>
      <c r="P7" s="1"/>
    </row>
    <row r="8" spans="2:16" ht="17.25" customHeight="1" x14ac:dyDescent="0.2">
      <c r="B8" s="160" t="s">
        <v>1168</v>
      </c>
      <c r="C8" s="161"/>
      <c r="D8" s="162"/>
      <c r="E8" s="163" t="s">
        <v>1169</v>
      </c>
      <c r="F8" s="164"/>
      <c r="G8" s="164"/>
      <c r="H8" s="165"/>
      <c r="I8" s="166" t="s">
        <v>1170</v>
      </c>
      <c r="J8" s="167"/>
      <c r="K8" s="167"/>
      <c r="L8" s="167"/>
      <c r="M8" s="167"/>
      <c r="N8" s="167"/>
      <c r="O8" s="168"/>
      <c r="P8" s="1"/>
    </row>
    <row r="9" spans="2:16" ht="22.5" customHeight="1" x14ac:dyDescent="0.2">
      <c r="B9" s="24" t="s">
        <v>1171</v>
      </c>
      <c r="C9" s="4" t="s">
        <v>1172</v>
      </c>
      <c r="D9" s="4" t="s">
        <v>1173</v>
      </c>
      <c r="E9" s="24" t="s">
        <v>1174</v>
      </c>
      <c r="F9" s="159" t="s">
        <v>1175</v>
      </c>
      <c r="G9" s="32"/>
      <c r="H9" s="32"/>
      <c r="I9" s="35" t="s">
        <v>1176</v>
      </c>
      <c r="J9" s="32"/>
      <c r="K9" s="32"/>
      <c r="L9" s="32"/>
      <c r="M9" s="4" t="s">
        <v>1177</v>
      </c>
      <c r="N9" s="4" t="s">
        <v>1178</v>
      </c>
      <c r="O9" s="4" t="s">
        <v>1179</v>
      </c>
      <c r="P9" s="1"/>
    </row>
    <row r="10" spans="2:16" ht="11.25" customHeight="1" x14ac:dyDescent="0.2">
      <c r="B10" s="25">
        <v>44348</v>
      </c>
      <c r="C10" s="26">
        <v>44378</v>
      </c>
      <c r="D10" s="10">
        <v>1</v>
      </c>
      <c r="E10" s="27">
        <v>30</v>
      </c>
      <c r="F10" s="155">
        <v>2250000000</v>
      </c>
      <c r="G10" s="57"/>
      <c r="H10" s="57"/>
      <c r="I10" s="58">
        <v>2894189261.4201689</v>
      </c>
      <c r="J10" s="57"/>
      <c r="K10" s="57"/>
      <c r="L10" s="57"/>
      <c r="M10" s="10">
        <v>2889438719.298686</v>
      </c>
      <c r="N10" s="10">
        <v>2882327036.3800917</v>
      </c>
      <c r="O10" s="10">
        <v>2870511816.0623746</v>
      </c>
      <c r="P10" s="1"/>
    </row>
    <row r="11" spans="2:16" ht="11.25" customHeight="1" x14ac:dyDescent="0.2">
      <c r="B11" s="25">
        <v>44348</v>
      </c>
      <c r="C11" s="26">
        <v>44409</v>
      </c>
      <c r="D11" s="10">
        <v>2</v>
      </c>
      <c r="E11" s="27">
        <v>61</v>
      </c>
      <c r="F11" s="155">
        <v>2250000000</v>
      </c>
      <c r="G11" s="57"/>
      <c r="H11" s="57"/>
      <c r="I11" s="58">
        <v>2873002634.227314</v>
      </c>
      <c r="J11" s="57"/>
      <c r="K11" s="57"/>
      <c r="L11" s="57"/>
      <c r="M11" s="10">
        <v>2863422041.1943221</v>
      </c>
      <c r="N11" s="10">
        <v>2849110044.3572092</v>
      </c>
      <c r="O11" s="10">
        <v>2825412920.4312391</v>
      </c>
      <c r="P11" s="1"/>
    </row>
    <row r="12" spans="2:16" ht="11.25" customHeight="1" x14ac:dyDescent="0.2">
      <c r="B12" s="25">
        <v>44348</v>
      </c>
      <c r="C12" s="26">
        <v>44440</v>
      </c>
      <c r="D12" s="10">
        <v>3</v>
      </c>
      <c r="E12" s="27">
        <v>92</v>
      </c>
      <c r="F12" s="155">
        <v>2250000000</v>
      </c>
      <c r="G12" s="57"/>
      <c r="H12" s="57"/>
      <c r="I12" s="58">
        <v>2851943317.7036972</v>
      </c>
      <c r="J12" s="57"/>
      <c r="K12" s="57"/>
      <c r="L12" s="57"/>
      <c r="M12" s="10">
        <v>2837611974.4780674</v>
      </c>
      <c r="N12" s="10">
        <v>2816248420.9085255</v>
      </c>
      <c r="O12" s="10">
        <v>2780995485.2539639</v>
      </c>
      <c r="P12" s="1"/>
    </row>
    <row r="13" spans="2:16" ht="11.25" customHeight="1" x14ac:dyDescent="0.2">
      <c r="B13" s="25">
        <v>44348</v>
      </c>
      <c r="C13" s="26">
        <v>44470</v>
      </c>
      <c r="D13" s="10">
        <v>4</v>
      </c>
      <c r="E13" s="27">
        <v>122</v>
      </c>
      <c r="F13" s="155">
        <v>2250000000</v>
      </c>
      <c r="G13" s="57"/>
      <c r="H13" s="57"/>
      <c r="I13" s="58">
        <v>2831627686.9036102</v>
      </c>
      <c r="J13" s="57"/>
      <c r="K13" s="57"/>
      <c r="L13" s="57"/>
      <c r="M13" s="10">
        <v>2812773934.9325995</v>
      </c>
      <c r="N13" s="10">
        <v>2784726510.5589271</v>
      </c>
      <c r="O13" s="10">
        <v>2738595910.9773974</v>
      </c>
      <c r="P13" s="1"/>
    </row>
    <row r="14" spans="2:16" ht="11.25" customHeight="1" x14ac:dyDescent="0.2">
      <c r="B14" s="25">
        <v>44348</v>
      </c>
      <c r="C14" s="26">
        <v>44501</v>
      </c>
      <c r="D14" s="10">
        <v>5</v>
      </c>
      <c r="E14" s="27">
        <v>153</v>
      </c>
      <c r="F14" s="155">
        <v>2250000000</v>
      </c>
      <c r="G14" s="57"/>
      <c r="H14" s="57"/>
      <c r="I14" s="58">
        <v>2811271867.3728271</v>
      </c>
      <c r="J14" s="57"/>
      <c r="K14" s="57"/>
      <c r="L14" s="57"/>
      <c r="M14" s="10">
        <v>2787817272.3735561</v>
      </c>
      <c r="N14" s="10">
        <v>2752999406.437799</v>
      </c>
      <c r="O14" s="10">
        <v>2695927093.965003</v>
      </c>
      <c r="P14" s="1"/>
    </row>
    <row r="15" spans="2:16" ht="11.25" customHeight="1" x14ac:dyDescent="0.2">
      <c r="B15" s="25">
        <v>44348</v>
      </c>
      <c r="C15" s="26">
        <v>44531</v>
      </c>
      <c r="D15" s="10">
        <v>6</v>
      </c>
      <c r="E15" s="27">
        <v>183</v>
      </c>
      <c r="F15" s="155">
        <v>2250000000</v>
      </c>
      <c r="G15" s="57"/>
      <c r="H15" s="57"/>
      <c r="I15" s="58">
        <v>2791171382.2915902</v>
      </c>
      <c r="J15" s="57"/>
      <c r="K15" s="57"/>
      <c r="L15" s="57"/>
      <c r="M15" s="10">
        <v>2763341262.1418109</v>
      </c>
      <c r="N15" s="10">
        <v>2722112704.6910796</v>
      </c>
      <c r="O15" s="10">
        <v>2654753558.3348308</v>
      </c>
      <c r="P15" s="1"/>
    </row>
    <row r="16" spans="2:16" ht="11.25" customHeight="1" x14ac:dyDescent="0.2">
      <c r="B16" s="25">
        <v>44348</v>
      </c>
      <c r="C16" s="26">
        <v>44562</v>
      </c>
      <c r="D16" s="10">
        <v>7</v>
      </c>
      <c r="E16" s="27">
        <v>214</v>
      </c>
      <c r="F16" s="155">
        <v>2250000000</v>
      </c>
      <c r="G16" s="57"/>
      <c r="H16" s="57"/>
      <c r="I16" s="58">
        <v>2769846879.0816102</v>
      </c>
      <c r="J16" s="57"/>
      <c r="K16" s="57"/>
      <c r="L16" s="57"/>
      <c r="M16" s="10">
        <v>2737578356.6299052</v>
      </c>
      <c r="N16" s="10">
        <v>2689875827.1094337</v>
      </c>
      <c r="O16" s="10">
        <v>2612203221.775806</v>
      </c>
      <c r="P16" s="1"/>
    </row>
    <row r="17" spans="2:16" ht="11.25" customHeight="1" x14ac:dyDescent="0.2">
      <c r="B17" s="25">
        <v>44348</v>
      </c>
      <c r="C17" s="26">
        <v>44593</v>
      </c>
      <c r="D17" s="10">
        <v>8</v>
      </c>
      <c r="E17" s="27">
        <v>245</v>
      </c>
      <c r="F17" s="155">
        <v>2250000000</v>
      </c>
      <c r="G17" s="57"/>
      <c r="H17" s="57"/>
      <c r="I17" s="58">
        <v>2748883825.291059</v>
      </c>
      <c r="J17" s="57"/>
      <c r="K17" s="57"/>
      <c r="L17" s="57"/>
      <c r="M17" s="10">
        <v>2712251526.1497669</v>
      </c>
      <c r="N17" s="10">
        <v>2658212699.8995252</v>
      </c>
      <c r="O17" s="10">
        <v>2570520529.9235334</v>
      </c>
      <c r="P17" s="1"/>
    </row>
    <row r="18" spans="2:16" ht="11.25" customHeight="1" x14ac:dyDescent="0.2">
      <c r="B18" s="25">
        <v>44348</v>
      </c>
      <c r="C18" s="26">
        <v>44621</v>
      </c>
      <c r="D18" s="10">
        <v>9</v>
      </c>
      <c r="E18" s="27">
        <v>273</v>
      </c>
      <c r="F18" s="155">
        <v>2250000000</v>
      </c>
      <c r="G18" s="57"/>
      <c r="H18" s="57"/>
      <c r="I18" s="58">
        <v>2727698729.1153712</v>
      </c>
      <c r="J18" s="57"/>
      <c r="K18" s="57"/>
      <c r="L18" s="57"/>
      <c r="M18" s="10">
        <v>2687225430.2778711</v>
      </c>
      <c r="N18" s="10">
        <v>2627634668.4584298</v>
      </c>
      <c r="O18" s="10">
        <v>2531228447.2782698</v>
      </c>
      <c r="P18" s="1"/>
    </row>
    <row r="19" spans="2:16" ht="11.25" customHeight="1" x14ac:dyDescent="0.2">
      <c r="B19" s="25">
        <v>44348</v>
      </c>
      <c r="C19" s="26">
        <v>44652</v>
      </c>
      <c r="D19" s="10">
        <v>10</v>
      </c>
      <c r="E19" s="27">
        <v>304</v>
      </c>
      <c r="F19" s="155">
        <v>2250000000</v>
      </c>
      <c r="G19" s="57"/>
      <c r="H19" s="57"/>
      <c r="I19" s="58">
        <v>2706925876.5219522</v>
      </c>
      <c r="J19" s="57"/>
      <c r="K19" s="57"/>
      <c r="L19" s="57"/>
      <c r="M19" s="10">
        <v>2662237779.3580332</v>
      </c>
      <c r="N19" s="10">
        <v>2596580656.7662601</v>
      </c>
      <c r="O19" s="10">
        <v>2490719360.2257943</v>
      </c>
      <c r="P19" s="1"/>
    </row>
    <row r="20" spans="2:16" ht="11.25" customHeight="1" x14ac:dyDescent="0.2">
      <c r="B20" s="25">
        <v>44348</v>
      </c>
      <c r="C20" s="26">
        <v>44682</v>
      </c>
      <c r="D20" s="10">
        <v>11</v>
      </c>
      <c r="E20" s="27">
        <v>334</v>
      </c>
      <c r="F20" s="155">
        <v>2250000000</v>
      </c>
      <c r="G20" s="57"/>
      <c r="H20" s="57"/>
      <c r="I20" s="58">
        <v>2686001460.5248961</v>
      </c>
      <c r="J20" s="57"/>
      <c r="K20" s="57"/>
      <c r="L20" s="57"/>
      <c r="M20" s="10">
        <v>2637322763.4648809</v>
      </c>
      <c r="N20" s="10">
        <v>2565949033.9049101</v>
      </c>
      <c r="O20" s="10">
        <v>2451247074.975605</v>
      </c>
      <c r="P20" s="1"/>
    </row>
    <row r="21" spans="2:16" ht="11.25" customHeight="1" x14ac:dyDescent="0.2">
      <c r="B21" s="25">
        <v>44348</v>
      </c>
      <c r="C21" s="26">
        <v>44713</v>
      </c>
      <c r="D21" s="10">
        <v>12</v>
      </c>
      <c r="E21" s="27">
        <v>365</v>
      </c>
      <c r="F21" s="155">
        <v>2250000000</v>
      </c>
      <c r="G21" s="57"/>
      <c r="H21" s="57"/>
      <c r="I21" s="58">
        <v>2664817933.2672791</v>
      </c>
      <c r="J21" s="57"/>
      <c r="K21" s="57"/>
      <c r="L21" s="57"/>
      <c r="M21" s="10">
        <v>2612085330.6932888</v>
      </c>
      <c r="N21" s="10">
        <v>2534931310.9716115</v>
      </c>
      <c r="O21" s="10">
        <v>2411359030.0537291</v>
      </c>
      <c r="P21" s="1"/>
    </row>
    <row r="22" spans="2:16" ht="11.25" customHeight="1" x14ac:dyDescent="0.2">
      <c r="B22" s="25">
        <v>44348</v>
      </c>
      <c r="C22" s="26">
        <v>44743</v>
      </c>
      <c r="D22" s="10">
        <v>13</v>
      </c>
      <c r="E22" s="27">
        <v>395</v>
      </c>
      <c r="F22" s="155">
        <v>2250000000</v>
      </c>
      <c r="G22" s="57"/>
      <c r="H22" s="57"/>
      <c r="I22" s="58">
        <v>2644557144.1213131</v>
      </c>
      <c r="J22" s="57"/>
      <c r="K22" s="57"/>
      <c r="L22" s="57"/>
      <c r="M22" s="10">
        <v>2587970574.3718567</v>
      </c>
      <c r="N22" s="10">
        <v>2505347294.6596017</v>
      </c>
      <c r="O22" s="10">
        <v>2373447897.2533817</v>
      </c>
      <c r="P22" s="1"/>
    </row>
    <row r="23" spans="2:16" ht="11.25" customHeight="1" x14ac:dyDescent="0.2">
      <c r="B23" s="25">
        <v>44348</v>
      </c>
      <c r="C23" s="26">
        <v>44774</v>
      </c>
      <c r="D23" s="10">
        <v>14</v>
      </c>
      <c r="E23" s="27">
        <v>426</v>
      </c>
      <c r="F23" s="155">
        <v>2250000000</v>
      </c>
      <c r="G23" s="57"/>
      <c r="H23" s="57"/>
      <c r="I23" s="58">
        <v>2623535186.5208788</v>
      </c>
      <c r="J23" s="57"/>
      <c r="K23" s="57"/>
      <c r="L23" s="57"/>
      <c r="M23" s="10">
        <v>2563043933.6605749</v>
      </c>
      <c r="N23" s="10">
        <v>2474906215.1885209</v>
      </c>
      <c r="O23" s="10">
        <v>2334678755.1213479</v>
      </c>
      <c r="P23" s="1"/>
    </row>
    <row r="24" spans="2:16" ht="11.25" customHeight="1" x14ac:dyDescent="0.2">
      <c r="B24" s="25">
        <v>44348</v>
      </c>
      <c r="C24" s="26">
        <v>44805</v>
      </c>
      <c r="D24" s="10">
        <v>15</v>
      </c>
      <c r="E24" s="27">
        <v>457</v>
      </c>
      <c r="F24" s="155">
        <v>2250000000</v>
      </c>
      <c r="G24" s="57"/>
      <c r="H24" s="57"/>
      <c r="I24" s="58">
        <v>2603484208.9980149</v>
      </c>
      <c r="J24" s="57"/>
      <c r="K24" s="57"/>
      <c r="L24" s="57"/>
      <c r="M24" s="10">
        <v>2539141386.2330413</v>
      </c>
      <c r="N24" s="10">
        <v>2445590129.1932654</v>
      </c>
      <c r="O24" s="10">
        <v>2297252207.2969627</v>
      </c>
      <c r="P24" s="1"/>
    </row>
    <row r="25" spans="2:16" ht="11.25" customHeight="1" x14ac:dyDescent="0.2">
      <c r="B25" s="25">
        <v>44348</v>
      </c>
      <c r="C25" s="26">
        <v>44835</v>
      </c>
      <c r="D25" s="10">
        <v>16</v>
      </c>
      <c r="E25" s="27">
        <v>487</v>
      </c>
      <c r="F25" s="155">
        <v>2250000000</v>
      </c>
      <c r="G25" s="57"/>
      <c r="H25" s="57"/>
      <c r="I25" s="58">
        <v>2582807859.967339</v>
      </c>
      <c r="J25" s="57"/>
      <c r="K25" s="57"/>
      <c r="L25" s="57"/>
      <c r="M25" s="10">
        <v>2514841370.4303417</v>
      </c>
      <c r="N25" s="10">
        <v>2416223767.5290284</v>
      </c>
      <c r="O25" s="10">
        <v>2260363262.43367</v>
      </c>
      <c r="P25" s="1"/>
    </row>
    <row r="26" spans="2:16" ht="11.25" customHeight="1" x14ac:dyDescent="0.2">
      <c r="B26" s="25">
        <v>44348</v>
      </c>
      <c r="C26" s="26">
        <v>44866</v>
      </c>
      <c r="D26" s="10">
        <v>17</v>
      </c>
      <c r="E26" s="27">
        <v>518</v>
      </c>
      <c r="F26" s="155">
        <v>2250000000</v>
      </c>
      <c r="G26" s="57"/>
      <c r="H26" s="57"/>
      <c r="I26" s="58">
        <v>2562133264.911088</v>
      </c>
      <c r="J26" s="57"/>
      <c r="K26" s="57"/>
      <c r="L26" s="57"/>
      <c r="M26" s="10">
        <v>2490479612.3729353</v>
      </c>
      <c r="N26" s="10">
        <v>2386731910.4524455</v>
      </c>
      <c r="O26" s="10">
        <v>2223316788.06253</v>
      </c>
      <c r="P26" s="1"/>
    </row>
    <row r="27" spans="2:16" ht="11.25" customHeight="1" x14ac:dyDescent="0.2">
      <c r="B27" s="25">
        <v>44348</v>
      </c>
      <c r="C27" s="26">
        <v>44896</v>
      </c>
      <c r="D27" s="10">
        <v>18</v>
      </c>
      <c r="E27" s="27">
        <v>548</v>
      </c>
      <c r="F27" s="155">
        <v>2250000000</v>
      </c>
      <c r="G27" s="57"/>
      <c r="H27" s="57"/>
      <c r="I27" s="58">
        <v>2540636671.9289761</v>
      </c>
      <c r="J27" s="57"/>
      <c r="K27" s="57"/>
      <c r="L27" s="57"/>
      <c r="M27" s="10">
        <v>2465530609.3208165</v>
      </c>
      <c r="N27" s="10">
        <v>2357006687.3586884</v>
      </c>
      <c r="O27" s="10">
        <v>2186626493.8637786</v>
      </c>
      <c r="P27" s="1"/>
    </row>
    <row r="28" spans="2:16" ht="11.25" customHeight="1" x14ac:dyDescent="0.2">
      <c r="B28" s="25">
        <v>44348</v>
      </c>
      <c r="C28" s="26">
        <v>44927</v>
      </c>
      <c r="D28" s="10">
        <v>19</v>
      </c>
      <c r="E28" s="27">
        <v>579</v>
      </c>
      <c r="F28" s="155">
        <v>2250000000</v>
      </c>
      <c r="G28" s="57"/>
      <c r="H28" s="57"/>
      <c r="I28" s="58">
        <v>2519005339.3097801</v>
      </c>
      <c r="J28" s="57"/>
      <c r="K28" s="57"/>
      <c r="L28" s="57"/>
      <c r="M28" s="10">
        <v>2440392621.5204873</v>
      </c>
      <c r="N28" s="10">
        <v>2327041948.6848412</v>
      </c>
      <c r="O28" s="10">
        <v>2149683994.4844351</v>
      </c>
      <c r="P28" s="1"/>
    </row>
    <row r="29" spans="2:16" ht="11.25" customHeight="1" x14ac:dyDescent="0.2">
      <c r="B29" s="25">
        <v>44348</v>
      </c>
      <c r="C29" s="26">
        <v>44958</v>
      </c>
      <c r="D29" s="10">
        <v>20</v>
      </c>
      <c r="E29" s="27">
        <v>610</v>
      </c>
      <c r="F29" s="155">
        <v>2250000000</v>
      </c>
      <c r="G29" s="57"/>
      <c r="H29" s="57"/>
      <c r="I29" s="58">
        <v>2497940722.6439891</v>
      </c>
      <c r="J29" s="57"/>
      <c r="K29" s="57"/>
      <c r="L29" s="57"/>
      <c r="M29" s="10">
        <v>2415880911.7613535</v>
      </c>
      <c r="N29" s="10">
        <v>2297810048.2121029</v>
      </c>
      <c r="O29" s="10">
        <v>2113689327.376188</v>
      </c>
      <c r="P29" s="1"/>
    </row>
    <row r="30" spans="2:16" ht="11.25" customHeight="1" x14ac:dyDescent="0.2">
      <c r="B30" s="25">
        <v>44348</v>
      </c>
      <c r="C30" s="26">
        <v>44986</v>
      </c>
      <c r="D30" s="10">
        <v>21</v>
      </c>
      <c r="E30" s="27">
        <v>638</v>
      </c>
      <c r="F30" s="155">
        <v>2250000000</v>
      </c>
      <c r="G30" s="57"/>
      <c r="H30" s="57"/>
      <c r="I30" s="58">
        <v>2477541393.7886209</v>
      </c>
      <c r="J30" s="57"/>
      <c r="K30" s="57"/>
      <c r="L30" s="57"/>
      <c r="M30" s="10">
        <v>2392480664.078897</v>
      </c>
      <c r="N30" s="10">
        <v>2270325643.2749043</v>
      </c>
      <c r="O30" s="10">
        <v>2080416051.9701872</v>
      </c>
      <c r="P30" s="1"/>
    </row>
    <row r="31" spans="2:16" ht="11.25" customHeight="1" x14ac:dyDescent="0.2">
      <c r="B31" s="25">
        <v>44348</v>
      </c>
      <c r="C31" s="26">
        <v>45017</v>
      </c>
      <c r="D31" s="10">
        <v>22</v>
      </c>
      <c r="E31" s="27">
        <v>669</v>
      </c>
      <c r="F31" s="155">
        <v>2250000000</v>
      </c>
      <c r="G31" s="57"/>
      <c r="H31" s="57"/>
      <c r="I31" s="58">
        <v>2457463851.6503038</v>
      </c>
      <c r="J31" s="57"/>
      <c r="K31" s="57"/>
      <c r="L31" s="57"/>
      <c r="M31" s="10">
        <v>2369067498.1414065</v>
      </c>
      <c r="N31" s="10">
        <v>2242390503.177948</v>
      </c>
      <c r="O31" s="10">
        <v>2046114375.05549</v>
      </c>
      <c r="P31" s="1"/>
    </row>
    <row r="32" spans="2:16" ht="11.25" customHeight="1" x14ac:dyDescent="0.2">
      <c r="B32" s="25">
        <v>44348</v>
      </c>
      <c r="C32" s="26">
        <v>45047</v>
      </c>
      <c r="D32" s="10">
        <v>23</v>
      </c>
      <c r="E32" s="27">
        <v>699</v>
      </c>
      <c r="F32" s="155">
        <v>2250000000</v>
      </c>
      <c r="G32" s="57"/>
      <c r="H32" s="57"/>
      <c r="I32" s="58">
        <v>2436267702.8509512</v>
      </c>
      <c r="J32" s="57"/>
      <c r="K32" s="57"/>
      <c r="L32" s="57"/>
      <c r="M32" s="10">
        <v>2344778723.0863042</v>
      </c>
      <c r="N32" s="10">
        <v>2213937939.9578476</v>
      </c>
      <c r="O32" s="10">
        <v>2011871262.8618958</v>
      </c>
      <c r="P32" s="1"/>
    </row>
    <row r="33" spans="2:16" ht="11.25" customHeight="1" x14ac:dyDescent="0.2">
      <c r="B33" s="25">
        <v>44348</v>
      </c>
      <c r="C33" s="26">
        <v>45078</v>
      </c>
      <c r="D33" s="10">
        <v>24</v>
      </c>
      <c r="E33" s="27">
        <v>730</v>
      </c>
      <c r="F33" s="155">
        <v>2250000000</v>
      </c>
      <c r="G33" s="57"/>
      <c r="H33" s="57"/>
      <c r="I33" s="58">
        <v>2415100141.4346719</v>
      </c>
      <c r="J33" s="57"/>
      <c r="K33" s="57"/>
      <c r="L33" s="57"/>
      <c r="M33" s="10">
        <v>2320463700.8311887</v>
      </c>
      <c r="N33" s="10">
        <v>2185407605.6996655</v>
      </c>
      <c r="O33" s="10">
        <v>1977533340.5235875</v>
      </c>
      <c r="P33" s="1"/>
    </row>
    <row r="34" spans="2:16" ht="11.25" customHeight="1" x14ac:dyDescent="0.2">
      <c r="B34" s="25">
        <v>44348</v>
      </c>
      <c r="C34" s="26">
        <v>45108</v>
      </c>
      <c r="D34" s="10">
        <v>25</v>
      </c>
      <c r="E34" s="27">
        <v>760</v>
      </c>
      <c r="F34" s="155">
        <v>2250000000</v>
      </c>
      <c r="G34" s="57"/>
      <c r="H34" s="57"/>
      <c r="I34" s="58">
        <v>2393948270.238862</v>
      </c>
      <c r="J34" s="57"/>
      <c r="K34" s="57"/>
      <c r="L34" s="57"/>
      <c r="M34" s="10">
        <v>2296365205.5137448</v>
      </c>
      <c r="N34" s="10">
        <v>2157388682.8686051</v>
      </c>
      <c r="O34" s="10">
        <v>1944177191.2569759</v>
      </c>
      <c r="P34" s="1"/>
    </row>
    <row r="35" spans="2:16" ht="11.25" customHeight="1" x14ac:dyDescent="0.2">
      <c r="B35" s="25">
        <v>44348</v>
      </c>
      <c r="C35" s="26">
        <v>45139</v>
      </c>
      <c r="D35" s="10">
        <v>26</v>
      </c>
      <c r="E35" s="27">
        <v>791</v>
      </c>
      <c r="F35" s="155">
        <v>2250000000</v>
      </c>
      <c r="G35" s="57"/>
      <c r="H35" s="57"/>
      <c r="I35" s="58">
        <v>2372623867.6228938</v>
      </c>
      <c r="J35" s="57"/>
      <c r="K35" s="57"/>
      <c r="L35" s="57"/>
      <c r="M35" s="10">
        <v>2272049924.7740798</v>
      </c>
      <c r="N35" s="10">
        <v>2129116381.0645924</v>
      </c>
      <c r="O35" s="10">
        <v>1910572262.8014636</v>
      </c>
      <c r="P35" s="1"/>
    </row>
    <row r="36" spans="2:16" ht="11.25" customHeight="1" x14ac:dyDescent="0.2">
      <c r="B36" s="25">
        <v>44348</v>
      </c>
      <c r="C36" s="26">
        <v>45170</v>
      </c>
      <c r="D36" s="10">
        <v>27</v>
      </c>
      <c r="E36" s="27">
        <v>822</v>
      </c>
      <c r="F36" s="155">
        <v>2250000000</v>
      </c>
      <c r="G36" s="57"/>
      <c r="H36" s="57"/>
      <c r="I36" s="58">
        <v>2351967654.9818411</v>
      </c>
      <c r="J36" s="57"/>
      <c r="K36" s="57"/>
      <c r="L36" s="57"/>
      <c r="M36" s="10">
        <v>2248449299.7752194</v>
      </c>
      <c r="N36" s="10">
        <v>2101641923.9815319</v>
      </c>
      <c r="O36" s="10">
        <v>1877930043.6374676</v>
      </c>
      <c r="P36" s="1"/>
    </row>
    <row r="37" spans="2:16" ht="11.25" customHeight="1" x14ac:dyDescent="0.2">
      <c r="B37" s="25">
        <v>44348</v>
      </c>
      <c r="C37" s="26">
        <v>45200</v>
      </c>
      <c r="D37" s="10">
        <v>28</v>
      </c>
      <c r="E37" s="27">
        <v>852</v>
      </c>
      <c r="F37" s="155">
        <v>1750000000</v>
      </c>
      <c r="G37" s="57"/>
      <c r="H37" s="57"/>
      <c r="I37" s="58">
        <v>2330681717.0546122</v>
      </c>
      <c r="J37" s="57"/>
      <c r="K37" s="57"/>
      <c r="L37" s="57"/>
      <c r="M37" s="10">
        <v>2224443011.7057371</v>
      </c>
      <c r="N37" s="10">
        <v>2074085595.9270356</v>
      </c>
      <c r="O37" s="10">
        <v>1845709916.5362372</v>
      </c>
      <c r="P37" s="1"/>
    </row>
    <row r="38" spans="2:16" ht="11.25" customHeight="1" x14ac:dyDescent="0.2">
      <c r="B38" s="25">
        <v>44348</v>
      </c>
      <c r="C38" s="26">
        <v>45231</v>
      </c>
      <c r="D38" s="10">
        <v>29</v>
      </c>
      <c r="E38" s="27">
        <v>883</v>
      </c>
      <c r="F38" s="155">
        <v>1750000000</v>
      </c>
      <c r="G38" s="57"/>
      <c r="H38" s="57"/>
      <c r="I38" s="58">
        <v>2310954348.7091699</v>
      </c>
      <c r="J38" s="57"/>
      <c r="K38" s="57"/>
      <c r="L38" s="57"/>
      <c r="M38" s="10">
        <v>2201873983.5256991</v>
      </c>
      <c r="N38" s="10">
        <v>2047820774.0135279</v>
      </c>
      <c r="O38" s="10">
        <v>1814618499.5970399</v>
      </c>
      <c r="P38" s="1"/>
    </row>
    <row r="39" spans="2:16" ht="11.25" customHeight="1" x14ac:dyDescent="0.2">
      <c r="B39" s="25">
        <v>44348</v>
      </c>
      <c r="C39" s="26">
        <v>45261</v>
      </c>
      <c r="D39" s="10">
        <v>30</v>
      </c>
      <c r="E39" s="27">
        <v>913</v>
      </c>
      <c r="F39" s="155">
        <v>1750000000</v>
      </c>
      <c r="G39" s="57"/>
      <c r="H39" s="57"/>
      <c r="I39" s="58">
        <v>2290666301.576757</v>
      </c>
      <c r="J39" s="57"/>
      <c r="K39" s="57"/>
      <c r="L39" s="57"/>
      <c r="M39" s="10">
        <v>2178961119.3796449</v>
      </c>
      <c r="N39" s="10">
        <v>2021523212.42713</v>
      </c>
      <c r="O39" s="10">
        <v>1783972706.6365571</v>
      </c>
      <c r="P39" s="1"/>
    </row>
    <row r="40" spans="2:16" ht="11.25" customHeight="1" x14ac:dyDescent="0.2">
      <c r="B40" s="25">
        <v>44348</v>
      </c>
      <c r="C40" s="26">
        <v>45292</v>
      </c>
      <c r="D40" s="10">
        <v>31</v>
      </c>
      <c r="E40" s="27">
        <v>944</v>
      </c>
      <c r="F40" s="155">
        <v>1750000000</v>
      </c>
      <c r="G40" s="57"/>
      <c r="H40" s="57"/>
      <c r="I40" s="58">
        <v>2269894769.2632608</v>
      </c>
      <c r="J40" s="57"/>
      <c r="K40" s="57"/>
      <c r="L40" s="57"/>
      <c r="M40" s="10">
        <v>2155540351.2000303</v>
      </c>
      <c r="N40" s="10">
        <v>1994708790.9335172</v>
      </c>
      <c r="O40" s="10">
        <v>1752853396.1834495</v>
      </c>
      <c r="P40" s="1"/>
    </row>
    <row r="41" spans="2:16" ht="11.25" customHeight="1" x14ac:dyDescent="0.2">
      <c r="B41" s="25">
        <v>44348</v>
      </c>
      <c r="C41" s="26">
        <v>45323</v>
      </c>
      <c r="D41" s="10">
        <v>32</v>
      </c>
      <c r="E41" s="27">
        <v>975</v>
      </c>
      <c r="F41" s="155">
        <v>1750000000</v>
      </c>
      <c r="G41" s="57"/>
      <c r="H41" s="57"/>
      <c r="I41" s="58">
        <v>2248810018.5022192</v>
      </c>
      <c r="J41" s="57"/>
      <c r="K41" s="57"/>
      <c r="L41" s="57"/>
      <c r="M41" s="10">
        <v>2131895827.1656187</v>
      </c>
      <c r="N41" s="10">
        <v>1967811149.4857924</v>
      </c>
      <c r="O41" s="10">
        <v>1721892876.1030264</v>
      </c>
      <c r="P41" s="1"/>
    </row>
    <row r="42" spans="2:16" ht="11.25" customHeight="1" x14ac:dyDescent="0.2">
      <c r="B42" s="25">
        <v>44348</v>
      </c>
      <c r="C42" s="26">
        <v>45352</v>
      </c>
      <c r="D42" s="10">
        <v>33</v>
      </c>
      <c r="E42" s="27">
        <v>1004</v>
      </c>
      <c r="F42" s="155">
        <v>1750000000</v>
      </c>
      <c r="G42" s="57"/>
      <c r="H42" s="57"/>
      <c r="I42" s="58">
        <v>2228481385.7053151</v>
      </c>
      <c r="J42" s="57"/>
      <c r="K42" s="57"/>
      <c r="L42" s="57"/>
      <c r="M42" s="10">
        <v>2109271888.7447774</v>
      </c>
      <c r="N42" s="10">
        <v>1942296125.1977084</v>
      </c>
      <c r="O42" s="10">
        <v>1692831389.7172632</v>
      </c>
      <c r="P42" s="1"/>
    </row>
    <row r="43" spans="2:16" ht="11.25" customHeight="1" x14ac:dyDescent="0.2">
      <c r="B43" s="25">
        <v>44348</v>
      </c>
      <c r="C43" s="26">
        <v>45383</v>
      </c>
      <c r="D43" s="10">
        <v>34</v>
      </c>
      <c r="E43" s="27">
        <v>1035</v>
      </c>
      <c r="F43" s="155">
        <v>1750000000</v>
      </c>
      <c r="G43" s="57"/>
      <c r="H43" s="57"/>
      <c r="I43" s="58">
        <v>2207947955.616076</v>
      </c>
      <c r="J43" s="57"/>
      <c r="K43" s="57"/>
      <c r="L43" s="57"/>
      <c r="M43" s="10">
        <v>2086292347.8220799</v>
      </c>
      <c r="N43" s="10">
        <v>1916249864.4480419</v>
      </c>
      <c r="O43" s="10">
        <v>1663056547.3615723</v>
      </c>
      <c r="P43" s="1"/>
    </row>
    <row r="44" spans="2:16" ht="11.25" customHeight="1" x14ac:dyDescent="0.2">
      <c r="B44" s="25">
        <v>44348</v>
      </c>
      <c r="C44" s="26">
        <v>45413</v>
      </c>
      <c r="D44" s="10">
        <v>35</v>
      </c>
      <c r="E44" s="27">
        <v>1065</v>
      </c>
      <c r="F44" s="155">
        <v>1750000000</v>
      </c>
      <c r="G44" s="57"/>
      <c r="H44" s="57"/>
      <c r="I44" s="58">
        <v>2187586590.0874419</v>
      </c>
      <c r="J44" s="57"/>
      <c r="K44" s="57"/>
      <c r="L44" s="57"/>
      <c r="M44" s="10">
        <v>2063659997.3233333</v>
      </c>
      <c r="N44" s="10">
        <v>1890796915.0188379</v>
      </c>
      <c r="O44" s="10">
        <v>1634240043.5264523</v>
      </c>
      <c r="P44" s="1"/>
    </row>
    <row r="45" spans="2:16" ht="11.25" customHeight="1" x14ac:dyDescent="0.2">
      <c r="B45" s="25">
        <v>44348</v>
      </c>
      <c r="C45" s="26">
        <v>45444</v>
      </c>
      <c r="D45" s="10">
        <v>36</v>
      </c>
      <c r="E45" s="27">
        <v>1096</v>
      </c>
      <c r="F45" s="155">
        <v>1750000000</v>
      </c>
      <c r="G45" s="57"/>
      <c r="H45" s="57"/>
      <c r="I45" s="58">
        <v>2167050318.1299791</v>
      </c>
      <c r="J45" s="57"/>
      <c r="K45" s="57"/>
      <c r="L45" s="57"/>
      <c r="M45" s="10">
        <v>2040819841.2029233</v>
      </c>
      <c r="N45" s="10">
        <v>1865114507.0809276</v>
      </c>
      <c r="O45" s="10">
        <v>1605214530.5827398</v>
      </c>
      <c r="P45" s="1"/>
    </row>
    <row r="46" spans="2:16" ht="11.25" customHeight="1" x14ac:dyDescent="0.2">
      <c r="B46" s="25">
        <v>44348</v>
      </c>
      <c r="C46" s="26">
        <v>45474</v>
      </c>
      <c r="D46" s="10">
        <v>37</v>
      </c>
      <c r="E46" s="27">
        <v>1126</v>
      </c>
      <c r="F46" s="155">
        <v>1750000000</v>
      </c>
      <c r="G46" s="57"/>
      <c r="H46" s="57"/>
      <c r="I46" s="58">
        <v>2144813199.423871</v>
      </c>
      <c r="J46" s="57"/>
      <c r="K46" s="57"/>
      <c r="L46" s="57"/>
      <c r="M46" s="10">
        <v>2016562590.8984942</v>
      </c>
      <c r="N46" s="10">
        <v>1838409712.8533132</v>
      </c>
      <c r="O46" s="10">
        <v>1575745122.777504</v>
      </c>
      <c r="P46" s="1"/>
    </row>
    <row r="47" spans="2:16" ht="11.25" customHeight="1" x14ac:dyDescent="0.2">
      <c r="B47" s="25">
        <v>44348</v>
      </c>
      <c r="C47" s="26">
        <v>45505</v>
      </c>
      <c r="D47" s="10">
        <v>38</v>
      </c>
      <c r="E47" s="27">
        <v>1157</v>
      </c>
      <c r="F47" s="155">
        <v>1750000000</v>
      </c>
      <c r="G47" s="57"/>
      <c r="H47" s="57"/>
      <c r="I47" s="58">
        <v>2124890158.2383621</v>
      </c>
      <c r="J47" s="57"/>
      <c r="K47" s="57"/>
      <c r="L47" s="57"/>
      <c r="M47" s="10">
        <v>1994442392.939281</v>
      </c>
      <c r="N47" s="10">
        <v>1813619552.0259774</v>
      </c>
      <c r="O47" s="10">
        <v>1547912739.0456934</v>
      </c>
      <c r="P47" s="1"/>
    </row>
    <row r="48" spans="2:16" ht="11.25" customHeight="1" x14ac:dyDescent="0.2">
      <c r="B48" s="25">
        <v>44348</v>
      </c>
      <c r="C48" s="26">
        <v>45536</v>
      </c>
      <c r="D48" s="10">
        <v>39</v>
      </c>
      <c r="E48" s="27">
        <v>1188</v>
      </c>
      <c r="F48" s="155">
        <v>1250000000</v>
      </c>
      <c r="G48" s="57"/>
      <c r="H48" s="57"/>
      <c r="I48" s="58">
        <v>2103023911.595212</v>
      </c>
      <c r="J48" s="57"/>
      <c r="K48" s="57"/>
      <c r="L48" s="57"/>
      <c r="M48" s="10">
        <v>1970570611.0940311</v>
      </c>
      <c r="N48" s="10">
        <v>1787354864.8714998</v>
      </c>
      <c r="O48" s="10">
        <v>1519034688.9198151</v>
      </c>
      <c r="P48" s="1"/>
    </row>
    <row r="49" spans="2:16" ht="11.25" customHeight="1" x14ac:dyDescent="0.2">
      <c r="B49" s="25">
        <v>44348</v>
      </c>
      <c r="C49" s="26">
        <v>45566</v>
      </c>
      <c r="D49" s="10">
        <v>40</v>
      </c>
      <c r="E49" s="27">
        <v>1218</v>
      </c>
      <c r="F49" s="155">
        <v>1250000000</v>
      </c>
      <c r="G49" s="57"/>
      <c r="H49" s="57"/>
      <c r="I49" s="58">
        <v>2082209420.460248</v>
      </c>
      <c r="J49" s="57"/>
      <c r="K49" s="57"/>
      <c r="L49" s="57"/>
      <c r="M49" s="10">
        <v>1947864569.7847593</v>
      </c>
      <c r="N49" s="10">
        <v>1762411470.529604</v>
      </c>
      <c r="O49" s="10">
        <v>1491695910.301369</v>
      </c>
      <c r="P49" s="1"/>
    </row>
    <row r="50" spans="2:16" ht="11.25" customHeight="1" x14ac:dyDescent="0.2">
      <c r="B50" s="25">
        <v>44348</v>
      </c>
      <c r="C50" s="26">
        <v>45597</v>
      </c>
      <c r="D50" s="10">
        <v>41</v>
      </c>
      <c r="E50" s="27">
        <v>1249</v>
      </c>
      <c r="F50" s="155">
        <v>1250000000</v>
      </c>
      <c r="G50" s="57"/>
      <c r="H50" s="57"/>
      <c r="I50" s="58">
        <v>2062239346.33864</v>
      </c>
      <c r="J50" s="57"/>
      <c r="K50" s="57"/>
      <c r="L50" s="57"/>
      <c r="M50" s="10">
        <v>1925910934.4651971</v>
      </c>
      <c r="N50" s="10">
        <v>1738116347.839062</v>
      </c>
      <c r="O50" s="10">
        <v>1464901596.2380373</v>
      </c>
      <c r="P50" s="1"/>
    </row>
    <row r="51" spans="2:16" ht="11.25" customHeight="1" x14ac:dyDescent="0.2">
      <c r="B51" s="25">
        <v>44348</v>
      </c>
      <c r="C51" s="26">
        <v>45627</v>
      </c>
      <c r="D51" s="10">
        <v>42</v>
      </c>
      <c r="E51" s="27">
        <v>1279</v>
      </c>
      <c r="F51" s="155">
        <v>1250000000</v>
      </c>
      <c r="G51" s="57"/>
      <c r="H51" s="57"/>
      <c r="I51" s="58">
        <v>2042809818.865104</v>
      </c>
      <c r="J51" s="57"/>
      <c r="K51" s="57"/>
      <c r="L51" s="57"/>
      <c r="M51" s="10">
        <v>1904634414.4074361</v>
      </c>
      <c r="N51" s="10">
        <v>1714683781.1836445</v>
      </c>
      <c r="O51" s="10">
        <v>1439228436.6549358</v>
      </c>
      <c r="P51" s="1"/>
    </row>
    <row r="52" spans="2:16" ht="11.25" customHeight="1" x14ac:dyDescent="0.2">
      <c r="B52" s="25">
        <v>44348</v>
      </c>
      <c r="C52" s="26">
        <v>45658</v>
      </c>
      <c r="D52" s="10">
        <v>43</v>
      </c>
      <c r="E52" s="27">
        <v>1310</v>
      </c>
      <c r="F52" s="155">
        <v>1250000000</v>
      </c>
      <c r="G52" s="57"/>
      <c r="H52" s="57"/>
      <c r="I52" s="58">
        <v>2022361877.5391891</v>
      </c>
      <c r="J52" s="57"/>
      <c r="K52" s="57"/>
      <c r="L52" s="57"/>
      <c r="M52" s="10">
        <v>1882371503.7881386</v>
      </c>
      <c r="N52" s="10">
        <v>1690331346.2543402</v>
      </c>
      <c r="O52" s="10">
        <v>1412778757.400543</v>
      </c>
      <c r="P52" s="1"/>
    </row>
    <row r="53" spans="2:16" ht="11.25" customHeight="1" x14ac:dyDescent="0.2">
      <c r="B53" s="25">
        <v>44348</v>
      </c>
      <c r="C53" s="26">
        <v>45689</v>
      </c>
      <c r="D53" s="10">
        <v>44</v>
      </c>
      <c r="E53" s="27">
        <v>1341</v>
      </c>
      <c r="F53" s="155">
        <v>1250000000</v>
      </c>
      <c r="G53" s="57"/>
      <c r="H53" s="57"/>
      <c r="I53" s="58">
        <v>2002509403.481112</v>
      </c>
      <c r="J53" s="57"/>
      <c r="K53" s="57"/>
      <c r="L53" s="57"/>
      <c r="M53" s="10">
        <v>1860731941.5035267</v>
      </c>
      <c r="N53" s="10">
        <v>1666650018.0001993</v>
      </c>
      <c r="O53" s="10">
        <v>1387085851.351876</v>
      </c>
      <c r="P53" s="1"/>
    </row>
    <row r="54" spans="2:16" ht="11.25" customHeight="1" x14ac:dyDescent="0.2">
      <c r="B54" s="25">
        <v>44348</v>
      </c>
      <c r="C54" s="26">
        <v>45717</v>
      </c>
      <c r="D54" s="10">
        <v>45</v>
      </c>
      <c r="E54" s="27">
        <v>1369</v>
      </c>
      <c r="F54" s="155">
        <v>1250000000</v>
      </c>
      <c r="G54" s="57"/>
      <c r="H54" s="57"/>
      <c r="I54" s="58">
        <v>1982916497.183284</v>
      </c>
      <c r="J54" s="57"/>
      <c r="K54" s="57"/>
      <c r="L54" s="57"/>
      <c r="M54" s="10">
        <v>1839703343.6204181</v>
      </c>
      <c r="N54" s="10">
        <v>1644029144.9186983</v>
      </c>
      <c r="O54" s="10">
        <v>1363023846.6270936</v>
      </c>
      <c r="P54" s="1"/>
    </row>
    <row r="55" spans="2:16" ht="11.25" customHeight="1" x14ac:dyDescent="0.2">
      <c r="B55" s="25">
        <v>44348</v>
      </c>
      <c r="C55" s="26">
        <v>45748</v>
      </c>
      <c r="D55" s="10">
        <v>46</v>
      </c>
      <c r="E55" s="27">
        <v>1400</v>
      </c>
      <c r="F55" s="155">
        <v>1250000000</v>
      </c>
      <c r="G55" s="57"/>
      <c r="H55" s="57"/>
      <c r="I55" s="58">
        <v>1963024340.547929</v>
      </c>
      <c r="J55" s="57"/>
      <c r="K55" s="57"/>
      <c r="L55" s="57"/>
      <c r="M55" s="10">
        <v>1818158896.8386319</v>
      </c>
      <c r="N55" s="10">
        <v>1620644064.4654214</v>
      </c>
      <c r="O55" s="10">
        <v>1337944825.5139205</v>
      </c>
      <c r="P55" s="1"/>
    </row>
    <row r="56" spans="2:16" ht="11.25" customHeight="1" x14ac:dyDescent="0.2">
      <c r="B56" s="25">
        <v>44348</v>
      </c>
      <c r="C56" s="26">
        <v>45778</v>
      </c>
      <c r="D56" s="10">
        <v>47</v>
      </c>
      <c r="E56" s="27">
        <v>1430</v>
      </c>
      <c r="F56" s="155">
        <v>1250000000</v>
      </c>
      <c r="G56" s="57"/>
      <c r="H56" s="57"/>
      <c r="I56" s="58">
        <v>1943939076.083087</v>
      </c>
      <c r="J56" s="57"/>
      <c r="K56" s="57"/>
      <c r="L56" s="57"/>
      <c r="M56" s="10">
        <v>1797526745.3343263</v>
      </c>
      <c r="N56" s="10">
        <v>1598309702.3462675</v>
      </c>
      <c r="O56" s="10">
        <v>1314097474.1831739</v>
      </c>
      <c r="P56" s="1"/>
    </row>
    <row r="57" spans="2:16" ht="11.25" customHeight="1" x14ac:dyDescent="0.2">
      <c r="B57" s="25">
        <v>44348</v>
      </c>
      <c r="C57" s="26">
        <v>45809</v>
      </c>
      <c r="D57" s="10">
        <v>48</v>
      </c>
      <c r="E57" s="27">
        <v>1461</v>
      </c>
      <c r="F57" s="155">
        <v>1250000000</v>
      </c>
      <c r="G57" s="57"/>
      <c r="H57" s="57"/>
      <c r="I57" s="58">
        <v>1924014373.8570061</v>
      </c>
      <c r="J57" s="57"/>
      <c r="K57" s="57"/>
      <c r="L57" s="57"/>
      <c r="M57" s="10">
        <v>1776085228.9188926</v>
      </c>
      <c r="N57" s="10">
        <v>1575228171.4267044</v>
      </c>
      <c r="O57" s="10">
        <v>1289634772.2795601</v>
      </c>
      <c r="P57" s="1"/>
    </row>
    <row r="58" spans="2:16" ht="11.25" customHeight="1" x14ac:dyDescent="0.2">
      <c r="B58" s="25">
        <v>44348</v>
      </c>
      <c r="C58" s="26">
        <v>45839</v>
      </c>
      <c r="D58" s="10">
        <v>49</v>
      </c>
      <c r="E58" s="27">
        <v>1491</v>
      </c>
      <c r="F58" s="155">
        <v>1250000000</v>
      </c>
      <c r="G58" s="57"/>
      <c r="H58" s="57"/>
      <c r="I58" s="58">
        <v>1904383362.4758689</v>
      </c>
      <c r="J58" s="57"/>
      <c r="K58" s="57"/>
      <c r="L58" s="57"/>
      <c r="M58" s="10">
        <v>1755078027.6527667</v>
      </c>
      <c r="N58" s="10">
        <v>1552765468.0749626</v>
      </c>
      <c r="O58" s="10">
        <v>1266033542.183877</v>
      </c>
      <c r="P58" s="1"/>
    </row>
    <row r="59" spans="2:16" ht="11.25" customHeight="1" x14ac:dyDescent="0.2">
      <c r="B59" s="25">
        <v>44348</v>
      </c>
      <c r="C59" s="26">
        <v>45870</v>
      </c>
      <c r="D59" s="10">
        <v>50</v>
      </c>
      <c r="E59" s="27">
        <v>1522</v>
      </c>
      <c r="F59" s="155">
        <v>1250000000</v>
      </c>
      <c r="G59" s="57"/>
      <c r="H59" s="57"/>
      <c r="I59" s="58">
        <v>1884890179.9039969</v>
      </c>
      <c r="J59" s="57"/>
      <c r="K59" s="57"/>
      <c r="L59" s="57"/>
      <c r="M59" s="10">
        <v>1734166855.3683748</v>
      </c>
      <c r="N59" s="10">
        <v>1530362831.6999941</v>
      </c>
      <c r="O59" s="10">
        <v>1242482775.0411031</v>
      </c>
      <c r="P59" s="1"/>
    </row>
    <row r="60" spans="2:16" ht="11.25" customHeight="1" x14ac:dyDescent="0.2">
      <c r="B60" s="25">
        <v>44348</v>
      </c>
      <c r="C60" s="26">
        <v>45901</v>
      </c>
      <c r="D60" s="10">
        <v>51</v>
      </c>
      <c r="E60" s="27">
        <v>1553</v>
      </c>
      <c r="F60" s="155">
        <v>1250000000</v>
      </c>
      <c r="G60" s="57"/>
      <c r="H60" s="57"/>
      <c r="I60" s="58">
        <v>1865207073.8052759</v>
      </c>
      <c r="J60" s="57"/>
      <c r="K60" s="57"/>
      <c r="L60" s="57"/>
      <c r="M60" s="10">
        <v>1713147127.9808807</v>
      </c>
      <c r="N60" s="10">
        <v>1507968547.4511013</v>
      </c>
      <c r="O60" s="10">
        <v>1219115548.3914425</v>
      </c>
      <c r="P60" s="1"/>
    </row>
    <row r="61" spans="2:16" ht="11.25" customHeight="1" x14ac:dyDescent="0.2">
      <c r="B61" s="25">
        <v>44348</v>
      </c>
      <c r="C61" s="26">
        <v>45931</v>
      </c>
      <c r="D61" s="10">
        <v>52</v>
      </c>
      <c r="E61" s="27">
        <v>1583</v>
      </c>
      <c r="F61" s="155">
        <v>750000000</v>
      </c>
      <c r="G61" s="57"/>
      <c r="H61" s="57"/>
      <c r="I61" s="58">
        <v>1846729342.105588</v>
      </c>
      <c r="J61" s="57"/>
      <c r="K61" s="57"/>
      <c r="L61" s="57"/>
      <c r="M61" s="10">
        <v>1693391668.2747595</v>
      </c>
      <c r="N61" s="10">
        <v>1486910426.2384269</v>
      </c>
      <c r="O61" s="10">
        <v>1197163527.1184971</v>
      </c>
      <c r="P61" s="1"/>
    </row>
    <row r="62" spans="2:16" ht="11.25" customHeight="1" x14ac:dyDescent="0.2">
      <c r="B62" s="25">
        <v>44348</v>
      </c>
      <c r="C62" s="26">
        <v>45962</v>
      </c>
      <c r="D62" s="10">
        <v>53</v>
      </c>
      <c r="E62" s="27">
        <v>1614</v>
      </c>
      <c r="F62" s="155">
        <v>750000000</v>
      </c>
      <c r="G62" s="57"/>
      <c r="H62" s="57"/>
      <c r="I62" s="58">
        <v>1826223079.6883609</v>
      </c>
      <c r="J62" s="57"/>
      <c r="K62" s="57"/>
      <c r="L62" s="57"/>
      <c r="M62" s="10">
        <v>1671747857.0067756</v>
      </c>
      <c r="N62" s="10">
        <v>1464172535.1627331</v>
      </c>
      <c r="O62" s="10">
        <v>1173863357.169138</v>
      </c>
      <c r="P62" s="1"/>
    </row>
    <row r="63" spans="2:16" ht="11.25" customHeight="1" x14ac:dyDescent="0.2">
      <c r="B63" s="25">
        <v>44348</v>
      </c>
      <c r="C63" s="26">
        <v>45992</v>
      </c>
      <c r="D63" s="10">
        <v>54</v>
      </c>
      <c r="E63" s="27">
        <v>1644</v>
      </c>
      <c r="F63" s="155">
        <v>750000000</v>
      </c>
      <c r="G63" s="57"/>
      <c r="H63" s="57"/>
      <c r="I63" s="58">
        <v>1808173622.5776501</v>
      </c>
      <c r="J63" s="57"/>
      <c r="K63" s="57"/>
      <c r="L63" s="57"/>
      <c r="M63" s="10">
        <v>1652508256.2471588</v>
      </c>
      <c r="N63" s="10">
        <v>1443759604.1828079</v>
      </c>
      <c r="O63" s="10">
        <v>1152752996.1059368</v>
      </c>
      <c r="P63" s="1"/>
    </row>
    <row r="64" spans="2:16" ht="11.25" customHeight="1" x14ac:dyDescent="0.2">
      <c r="B64" s="25">
        <v>44348</v>
      </c>
      <c r="C64" s="26">
        <v>46023</v>
      </c>
      <c r="D64" s="10">
        <v>55</v>
      </c>
      <c r="E64" s="27">
        <v>1675</v>
      </c>
      <c r="F64" s="155">
        <v>750000000</v>
      </c>
      <c r="G64" s="57"/>
      <c r="H64" s="57"/>
      <c r="I64" s="58">
        <v>1790193991.193557</v>
      </c>
      <c r="J64" s="57"/>
      <c r="K64" s="57"/>
      <c r="L64" s="57"/>
      <c r="M64" s="10">
        <v>1633301581.5405207</v>
      </c>
      <c r="N64" s="10">
        <v>1423350059.212683</v>
      </c>
      <c r="O64" s="10">
        <v>1131643717.5486734</v>
      </c>
      <c r="P64" s="1"/>
    </row>
    <row r="65" spans="2:16" ht="11.25" customHeight="1" x14ac:dyDescent="0.2">
      <c r="B65" s="25">
        <v>44348</v>
      </c>
      <c r="C65" s="26">
        <v>46054</v>
      </c>
      <c r="D65" s="10">
        <v>56</v>
      </c>
      <c r="E65" s="27">
        <v>1706</v>
      </c>
      <c r="F65" s="155">
        <v>750000000</v>
      </c>
      <c r="G65" s="57"/>
      <c r="H65" s="57"/>
      <c r="I65" s="58">
        <v>1771947040.5125699</v>
      </c>
      <c r="J65" s="57"/>
      <c r="K65" s="57"/>
      <c r="L65" s="57"/>
      <c r="M65" s="10">
        <v>1613911827.1967711</v>
      </c>
      <c r="N65" s="10">
        <v>1402875847.457243</v>
      </c>
      <c r="O65" s="10">
        <v>1110641381.400008</v>
      </c>
      <c r="P65" s="1"/>
    </row>
    <row r="66" spans="2:16" ht="11.25" customHeight="1" x14ac:dyDescent="0.2">
      <c r="B66" s="25">
        <v>44348</v>
      </c>
      <c r="C66" s="26">
        <v>46082</v>
      </c>
      <c r="D66" s="10">
        <v>57</v>
      </c>
      <c r="E66" s="27">
        <v>1734</v>
      </c>
      <c r="F66" s="155">
        <v>750000000</v>
      </c>
      <c r="G66" s="57"/>
      <c r="H66" s="57"/>
      <c r="I66" s="58">
        <v>1753561145.843215</v>
      </c>
      <c r="J66" s="57"/>
      <c r="K66" s="57"/>
      <c r="L66" s="57"/>
      <c r="M66" s="10">
        <v>1594718761.7770195</v>
      </c>
      <c r="N66" s="10">
        <v>1383007877.7506037</v>
      </c>
      <c r="O66" s="10">
        <v>1090722514.0312209</v>
      </c>
      <c r="P66" s="1"/>
    </row>
    <row r="67" spans="2:16" ht="11.25" customHeight="1" x14ac:dyDescent="0.2">
      <c r="B67" s="25">
        <v>44348</v>
      </c>
      <c r="C67" s="26">
        <v>46113</v>
      </c>
      <c r="D67" s="10">
        <v>58</v>
      </c>
      <c r="E67" s="27">
        <v>1765</v>
      </c>
      <c r="F67" s="155">
        <v>750000000</v>
      </c>
      <c r="G67" s="57"/>
      <c r="H67" s="57"/>
      <c r="I67" s="58">
        <v>1735280699.618885</v>
      </c>
      <c r="J67" s="57"/>
      <c r="K67" s="57"/>
      <c r="L67" s="57"/>
      <c r="M67" s="10">
        <v>1575417644.0121114</v>
      </c>
      <c r="N67" s="10">
        <v>1362794424.6467862</v>
      </c>
      <c r="O67" s="10">
        <v>1070228695.9393399</v>
      </c>
      <c r="P67" s="1"/>
    </row>
    <row r="68" spans="2:16" ht="11.25" customHeight="1" x14ac:dyDescent="0.2">
      <c r="B68" s="25">
        <v>44348</v>
      </c>
      <c r="C68" s="26">
        <v>46143</v>
      </c>
      <c r="D68" s="10">
        <v>59</v>
      </c>
      <c r="E68" s="27">
        <v>1795</v>
      </c>
      <c r="F68" s="155">
        <v>750000000</v>
      </c>
      <c r="G68" s="57"/>
      <c r="H68" s="57"/>
      <c r="I68" s="58">
        <v>1717386762.6809771</v>
      </c>
      <c r="J68" s="57"/>
      <c r="K68" s="57"/>
      <c r="L68" s="57"/>
      <c r="M68" s="10">
        <v>1556612953.3914659</v>
      </c>
      <c r="N68" s="10">
        <v>1343213507.604908</v>
      </c>
      <c r="O68" s="10">
        <v>1050527383.254935</v>
      </c>
      <c r="P68" s="1"/>
    </row>
    <row r="69" spans="2:16" ht="11.25" customHeight="1" x14ac:dyDescent="0.2">
      <c r="B69" s="25">
        <v>44348</v>
      </c>
      <c r="C69" s="26">
        <v>46174</v>
      </c>
      <c r="D69" s="10">
        <v>60</v>
      </c>
      <c r="E69" s="27">
        <v>1826</v>
      </c>
      <c r="F69" s="155">
        <v>750000000</v>
      </c>
      <c r="G69" s="57"/>
      <c r="H69" s="57"/>
      <c r="I69" s="58">
        <v>1699345726.6163869</v>
      </c>
      <c r="J69" s="57"/>
      <c r="K69" s="57"/>
      <c r="L69" s="57"/>
      <c r="M69" s="10">
        <v>1537648439.3603835</v>
      </c>
      <c r="N69" s="10">
        <v>1323474430.1596217</v>
      </c>
      <c r="O69" s="10">
        <v>1030705281.4244026</v>
      </c>
      <c r="P69" s="1"/>
    </row>
    <row r="70" spans="2:16" ht="11.25" customHeight="1" x14ac:dyDescent="0.2">
      <c r="B70" s="25">
        <v>44348</v>
      </c>
      <c r="C70" s="26">
        <v>46204</v>
      </c>
      <c r="D70" s="10">
        <v>61</v>
      </c>
      <c r="E70" s="27">
        <v>1856</v>
      </c>
      <c r="F70" s="155">
        <v>750000000</v>
      </c>
      <c r="G70" s="57"/>
      <c r="H70" s="57"/>
      <c r="I70" s="58">
        <v>1681743753.233422</v>
      </c>
      <c r="J70" s="57"/>
      <c r="K70" s="57"/>
      <c r="L70" s="57"/>
      <c r="M70" s="10">
        <v>1519223576.929755</v>
      </c>
      <c r="N70" s="10">
        <v>1304397513.2784743</v>
      </c>
      <c r="O70" s="10">
        <v>1011684257.2387577</v>
      </c>
      <c r="P70" s="1"/>
    </row>
    <row r="71" spans="2:16" ht="11.25" customHeight="1" x14ac:dyDescent="0.2">
      <c r="B71" s="25">
        <v>44348</v>
      </c>
      <c r="C71" s="26">
        <v>46235</v>
      </c>
      <c r="D71" s="10">
        <v>62</v>
      </c>
      <c r="E71" s="27">
        <v>1887</v>
      </c>
      <c r="F71" s="155">
        <v>750000000</v>
      </c>
      <c r="G71" s="57"/>
      <c r="H71" s="57"/>
      <c r="I71" s="58">
        <v>1664307043.156837</v>
      </c>
      <c r="J71" s="57"/>
      <c r="K71" s="57"/>
      <c r="L71" s="57"/>
      <c r="M71" s="10">
        <v>1500921914.1857088</v>
      </c>
      <c r="N71" s="10">
        <v>1285406412.0906963</v>
      </c>
      <c r="O71" s="10">
        <v>992732206.01467848</v>
      </c>
      <c r="P71" s="1"/>
    </row>
    <row r="72" spans="2:16" ht="11.25" customHeight="1" x14ac:dyDescent="0.2">
      <c r="B72" s="25">
        <v>44348</v>
      </c>
      <c r="C72" s="26">
        <v>46266</v>
      </c>
      <c r="D72" s="10">
        <v>63</v>
      </c>
      <c r="E72" s="27">
        <v>1918</v>
      </c>
      <c r="F72" s="155">
        <v>750000000</v>
      </c>
      <c r="G72" s="57"/>
      <c r="H72" s="57"/>
      <c r="I72" s="58">
        <v>1646290016.394738</v>
      </c>
      <c r="J72" s="57"/>
      <c r="K72" s="57"/>
      <c r="L72" s="57"/>
      <c r="M72" s="10">
        <v>1482155503.765872</v>
      </c>
      <c r="N72" s="10">
        <v>1266106467.8499527</v>
      </c>
      <c r="O72" s="10">
        <v>973685037.56571281</v>
      </c>
      <c r="P72" s="1"/>
    </row>
    <row r="73" spans="2:16" ht="11.25" customHeight="1" x14ac:dyDescent="0.2">
      <c r="B73" s="25">
        <v>44348</v>
      </c>
      <c r="C73" s="26">
        <v>46296</v>
      </c>
      <c r="D73" s="10">
        <v>64</v>
      </c>
      <c r="E73" s="27">
        <v>1948</v>
      </c>
      <c r="F73" s="155">
        <v>750000000</v>
      </c>
      <c r="G73" s="57"/>
      <c r="H73" s="57"/>
      <c r="I73" s="58">
        <v>1629263916.3535869</v>
      </c>
      <c r="J73" s="57"/>
      <c r="K73" s="57"/>
      <c r="L73" s="57"/>
      <c r="M73" s="10">
        <v>1464419239.930346</v>
      </c>
      <c r="N73" s="10">
        <v>1247876625.25687</v>
      </c>
      <c r="O73" s="10">
        <v>955731724.46998823</v>
      </c>
      <c r="P73" s="1"/>
    </row>
    <row r="74" spans="2:16" ht="11.25" customHeight="1" x14ac:dyDescent="0.2">
      <c r="B74" s="25">
        <v>44348</v>
      </c>
      <c r="C74" s="26">
        <v>46327</v>
      </c>
      <c r="D74" s="10">
        <v>65</v>
      </c>
      <c r="E74" s="27">
        <v>1979</v>
      </c>
      <c r="F74" s="155">
        <v>750000000</v>
      </c>
      <c r="G74" s="57"/>
      <c r="H74" s="57"/>
      <c r="I74" s="58">
        <v>1612891263.809329</v>
      </c>
      <c r="J74" s="57"/>
      <c r="K74" s="57"/>
      <c r="L74" s="57"/>
      <c r="M74" s="10">
        <v>1447244325.9068542</v>
      </c>
      <c r="N74" s="10">
        <v>1230104966.7894146</v>
      </c>
      <c r="O74" s="10">
        <v>938130258.72128952</v>
      </c>
      <c r="P74" s="1"/>
    </row>
    <row r="75" spans="2:16" ht="11.25" customHeight="1" x14ac:dyDescent="0.2">
      <c r="B75" s="25">
        <v>44348</v>
      </c>
      <c r="C75" s="26">
        <v>46357</v>
      </c>
      <c r="D75" s="10">
        <v>66</v>
      </c>
      <c r="E75" s="27">
        <v>2009</v>
      </c>
      <c r="F75" s="155">
        <v>750000000</v>
      </c>
      <c r="G75" s="57"/>
      <c r="H75" s="57"/>
      <c r="I75" s="58">
        <v>1595656375.939925</v>
      </c>
      <c r="J75" s="57"/>
      <c r="K75" s="57"/>
      <c r="L75" s="57"/>
      <c r="M75" s="10">
        <v>1429429360.4445741</v>
      </c>
      <c r="N75" s="10">
        <v>1211972545.7510309</v>
      </c>
      <c r="O75" s="10">
        <v>920512811.97388566</v>
      </c>
      <c r="P75" s="1"/>
    </row>
    <row r="76" spans="2:16" ht="11.25" customHeight="1" x14ac:dyDescent="0.2">
      <c r="B76" s="25">
        <v>44348</v>
      </c>
      <c r="C76" s="26">
        <v>46388</v>
      </c>
      <c r="D76" s="10">
        <v>67</v>
      </c>
      <c r="E76" s="27">
        <v>2040</v>
      </c>
      <c r="F76" s="155">
        <v>750000000</v>
      </c>
      <c r="G76" s="57"/>
      <c r="H76" s="57"/>
      <c r="I76" s="58">
        <v>1578522423.081197</v>
      </c>
      <c r="J76" s="57"/>
      <c r="K76" s="57"/>
      <c r="L76" s="57"/>
      <c r="M76" s="10">
        <v>1411681947.0029914</v>
      </c>
      <c r="N76" s="10">
        <v>1193880991.4303987</v>
      </c>
      <c r="O76" s="10">
        <v>902931309.43595326</v>
      </c>
      <c r="P76" s="1"/>
    </row>
    <row r="77" spans="2:16" ht="11.25" customHeight="1" x14ac:dyDescent="0.2">
      <c r="B77" s="25">
        <v>44348</v>
      </c>
      <c r="C77" s="26">
        <v>46419</v>
      </c>
      <c r="D77" s="10">
        <v>68</v>
      </c>
      <c r="E77" s="27">
        <v>2071</v>
      </c>
      <c r="F77" s="155">
        <v>750000000</v>
      </c>
      <c r="G77" s="57"/>
      <c r="H77" s="57"/>
      <c r="I77" s="58">
        <v>1562113045.1894519</v>
      </c>
      <c r="J77" s="57"/>
      <c r="K77" s="57"/>
      <c r="L77" s="57"/>
      <c r="M77" s="10">
        <v>1394637516.062428</v>
      </c>
      <c r="N77" s="10">
        <v>1176466630.3370075</v>
      </c>
      <c r="O77" s="10">
        <v>885992218.98981965</v>
      </c>
      <c r="P77" s="1"/>
    </row>
    <row r="78" spans="2:16" ht="11.25" customHeight="1" x14ac:dyDescent="0.2">
      <c r="B78" s="25">
        <v>44348</v>
      </c>
      <c r="C78" s="26">
        <v>46447</v>
      </c>
      <c r="D78" s="10">
        <v>69</v>
      </c>
      <c r="E78" s="27">
        <v>2099</v>
      </c>
      <c r="F78" s="155">
        <v>750000000</v>
      </c>
      <c r="G78" s="57"/>
      <c r="H78" s="57"/>
      <c r="I78" s="58">
        <v>1546101620.415556</v>
      </c>
      <c r="J78" s="57"/>
      <c r="K78" s="57"/>
      <c r="L78" s="57"/>
      <c r="M78" s="10">
        <v>1378227917.5767677</v>
      </c>
      <c r="N78" s="10">
        <v>1159953096.3409443</v>
      </c>
      <c r="O78" s="10">
        <v>870213335.57199764</v>
      </c>
      <c r="P78" s="1"/>
    </row>
    <row r="79" spans="2:16" ht="11.25" customHeight="1" x14ac:dyDescent="0.2">
      <c r="B79" s="25">
        <v>44348</v>
      </c>
      <c r="C79" s="26">
        <v>46478</v>
      </c>
      <c r="D79" s="10">
        <v>70</v>
      </c>
      <c r="E79" s="27">
        <v>2130</v>
      </c>
      <c r="F79" s="155">
        <v>750000000</v>
      </c>
      <c r="G79" s="57"/>
      <c r="H79" s="57"/>
      <c r="I79" s="58">
        <v>1530277869.643718</v>
      </c>
      <c r="J79" s="57"/>
      <c r="K79" s="57"/>
      <c r="L79" s="57"/>
      <c r="M79" s="10">
        <v>1361808636.7309003</v>
      </c>
      <c r="N79" s="10">
        <v>1143219339.8345575</v>
      </c>
      <c r="O79" s="10">
        <v>854026777.98635674</v>
      </c>
      <c r="P79" s="1"/>
    </row>
    <row r="80" spans="2:16" ht="11.25" customHeight="1" x14ac:dyDescent="0.2">
      <c r="B80" s="25">
        <v>44348</v>
      </c>
      <c r="C80" s="26">
        <v>46508</v>
      </c>
      <c r="D80" s="10">
        <v>71</v>
      </c>
      <c r="E80" s="27">
        <v>2160</v>
      </c>
      <c r="F80" s="155">
        <v>750000000</v>
      </c>
      <c r="G80" s="57"/>
      <c r="H80" s="57"/>
      <c r="I80" s="58">
        <v>1514423656.3788569</v>
      </c>
      <c r="J80" s="57"/>
      <c r="K80" s="57"/>
      <c r="L80" s="57"/>
      <c r="M80" s="10">
        <v>1345487699.8243635</v>
      </c>
      <c r="N80" s="10">
        <v>1126738094.3382292</v>
      </c>
      <c r="O80" s="10">
        <v>838264330.55459476</v>
      </c>
      <c r="P80" s="1"/>
    </row>
    <row r="81" spans="2:16" ht="11.25" customHeight="1" x14ac:dyDescent="0.2">
      <c r="B81" s="25">
        <v>44348</v>
      </c>
      <c r="C81" s="26">
        <v>46539</v>
      </c>
      <c r="D81" s="10">
        <v>72</v>
      </c>
      <c r="E81" s="27">
        <v>2191</v>
      </c>
      <c r="F81" s="155">
        <v>750000000</v>
      </c>
      <c r="G81" s="57"/>
      <c r="H81" s="57"/>
      <c r="I81" s="58">
        <v>1496704952.421006</v>
      </c>
      <c r="J81" s="57"/>
      <c r="K81" s="57"/>
      <c r="L81" s="57"/>
      <c r="M81" s="10">
        <v>1327490193.8251719</v>
      </c>
      <c r="N81" s="10">
        <v>1108839428.7282381</v>
      </c>
      <c r="O81" s="10">
        <v>821454075.90931487</v>
      </c>
      <c r="P81" s="1"/>
    </row>
    <row r="82" spans="2:16" ht="11.25" customHeight="1" x14ac:dyDescent="0.2">
      <c r="B82" s="25">
        <v>44348</v>
      </c>
      <c r="C82" s="26">
        <v>46569</v>
      </c>
      <c r="D82" s="10">
        <v>73</v>
      </c>
      <c r="E82" s="27">
        <v>2221</v>
      </c>
      <c r="F82" s="155">
        <v>750000000</v>
      </c>
      <c r="G82" s="57"/>
      <c r="H82" s="57"/>
      <c r="I82" s="58">
        <v>1480351759.70801</v>
      </c>
      <c r="J82" s="57"/>
      <c r="K82" s="57"/>
      <c r="L82" s="57"/>
      <c r="M82" s="10">
        <v>1310830719.5337331</v>
      </c>
      <c r="N82" s="10">
        <v>1092229033.441061</v>
      </c>
      <c r="O82" s="10">
        <v>805831849.92456007</v>
      </c>
      <c r="P82" s="1"/>
    </row>
    <row r="83" spans="2:16" ht="11.25" customHeight="1" x14ac:dyDescent="0.2">
      <c r="B83" s="25">
        <v>44348</v>
      </c>
      <c r="C83" s="26">
        <v>46600</v>
      </c>
      <c r="D83" s="10">
        <v>74</v>
      </c>
      <c r="E83" s="27">
        <v>2252</v>
      </c>
      <c r="F83" s="155">
        <v>750000000</v>
      </c>
      <c r="G83" s="57"/>
      <c r="H83" s="57"/>
      <c r="I83" s="58">
        <v>1464966368.34813</v>
      </c>
      <c r="J83" s="57"/>
      <c r="K83" s="57"/>
      <c r="L83" s="57"/>
      <c r="M83" s="10">
        <v>1295007011.9245918</v>
      </c>
      <c r="N83" s="10">
        <v>1076299947.0985377</v>
      </c>
      <c r="O83" s="10">
        <v>790716225.06928194</v>
      </c>
      <c r="P83" s="1"/>
    </row>
    <row r="84" spans="2:16" ht="11.25" customHeight="1" x14ac:dyDescent="0.2">
      <c r="B84" s="25">
        <v>44348</v>
      </c>
      <c r="C84" s="26">
        <v>46631</v>
      </c>
      <c r="D84" s="10">
        <v>75</v>
      </c>
      <c r="E84" s="27">
        <v>2283</v>
      </c>
      <c r="F84" s="155">
        <v>750000000</v>
      </c>
      <c r="G84" s="57"/>
      <c r="H84" s="57"/>
      <c r="I84" s="58">
        <v>1449415650.596936</v>
      </c>
      <c r="J84" s="57"/>
      <c r="K84" s="57"/>
      <c r="L84" s="57"/>
      <c r="M84" s="10">
        <v>1279087311.8191886</v>
      </c>
      <c r="N84" s="10">
        <v>1060365240.3032709</v>
      </c>
      <c r="O84" s="10">
        <v>775710077.89453816</v>
      </c>
      <c r="P84" s="1"/>
    </row>
    <row r="85" spans="2:16" ht="11.25" customHeight="1" x14ac:dyDescent="0.2">
      <c r="B85" s="25">
        <v>44348</v>
      </c>
      <c r="C85" s="26">
        <v>46661</v>
      </c>
      <c r="D85" s="10">
        <v>76</v>
      </c>
      <c r="E85" s="27">
        <v>2313</v>
      </c>
      <c r="F85" s="155">
        <v>750000000</v>
      </c>
      <c r="G85" s="57"/>
      <c r="H85" s="57"/>
      <c r="I85" s="58">
        <v>1433996699.603389</v>
      </c>
      <c r="J85" s="57"/>
      <c r="K85" s="57"/>
      <c r="L85" s="57"/>
      <c r="M85" s="10">
        <v>1263403153.5155826</v>
      </c>
      <c r="N85" s="10">
        <v>1044785209.1673472</v>
      </c>
      <c r="O85" s="10">
        <v>761179441.84501541</v>
      </c>
      <c r="P85" s="1"/>
    </row>
    <row r="86" spans="2:16" ht="11.25" customHeight="1" x14ac:dyDescent="0.2">
      <c r="B86" s="25">
        <v>44348</v>
      </c>
      <c r="C86" s="26">
        <v>46692</v>
      </c>
      <c r="D86" s="10">
        <v>77</v>
      </c>
      <c r="E86" s="27">
        <v>2344</v>
      </c>
      <c r="F86" s="155">
        <v>750000000</v>
      </c>
      <c r="G86" s="57"/>
      <c r="H86" s="57"/>
      <c r="I86" s="58">
        <v>1418422276.916333</v>
      </c>
      <c r="J86" s="57"/>
      <c r="K86" s="57"/>
      <c r="L86" s="57"/>
      <c r="M86" s="10">
        <v>1247561969.3601642</v>
      </c>
      <c r="N86" s="10">
        <v>1029061379.0454049</v>
      </c>
      <c r="O86" s="10">
        <v>746548338.70124817</v>
      </c>
      <c r="P86" s="1"/>
    </row>
    <row r="87" spans="2:16" ht="11.25" customHeight="1" x14ac:dyDescent="0.2">
      <c r="B87" s="25">
        <v>44348</v>
      </c>
      <c r="C87" s="26">
        <v>46722</v>
      </c>
      <c r="D87" s="10">
        <v>78</v>
      </c>
      <c r="E87" s="27">
        <v>2374</v>
      </c>
      <c r="F87" s="155">
        <v>750000000</v>
      </c>
      <c r="G87" s="57"/>
      <c r="H87" s="57"/>
      <c r="I87" s="58">
        <v>1400042116.8014021</v>
      </c>
      <c r="J87" s="57"/>
      <c r="K87" s="57"/>
      <c r="L87" s="57"/>
      <c r="M87" s="10">
        <v>1229374624.9368091</v>
      </c>
      <c r="N87" s="10">
        <v>1011563531.9265354</v>
      </c>
      <c r="O87" s="10">
        <v>730846045.87159312</v>
      </c>
      <c r="P87" s="1"/>
    </row>
    <row r="88" spans="2:16" ht="11.25" customHeight="1" x14ac:dyDescent="0.2">
      <c r="B88" s="25">
        <v>44348</v>
      </c>
      <c r="C88" s="26">
        <v>46753</v>
      </c>
      <c r="D88" s="10">
        <v>79</v>
      </c>
      <c r="E88" s="27">
        <v>2405</v>
      </c>
      <c r="F88" s="155">
        <v>750000000</v>
      </c>
      <c r="G88" s="57"/>
      <c r="H88" s="57"/>
      <c r="I88" s="58">
        <v>1384757682.863519</v>
      </c>
      <c r="J88" s="57"/>
      <c r="K88" s="57"/>
      <c r="L88" s="57"/>
      <c r="M88" s="10">
        <v>1213891042.3056114</v>
      </c>
      <c r="N88" s="10">
        <v>996282997.79080796</v>
      </c>
      <c r="O88" s="10">
        <v>716757219.3215239</v>
      </c>
      <c r="P88" s="1"/>
    </row>
    <row r="89" spans="2:16" ht="11.25" customHeight="1" x14ac:dyDescent="0.2">
      <c r="B89" s="25">
        <v>44348</v>
      </c>
      <c r="C89" s="26">
        <v>46784</v>
      </c>
      <c r="D89" s="10">
        <v>80</v>
      </c>
      <c r="E89" s="27">
        <v>2436</v>
      </c>
      <c r="F89" s="155">
        <v>750000000</v>
      </c>
      <c r="G89" s="57"/>
      <c r="H89" s="57"/>
      <c r="I89" s="58">
        <v>1369863342.6932459</v>
      </c>
      <c r="J89" s="57"/>
      <c r="K89" s="57"/>
      <c r="L89" s="57"/>
      <c r="M89" s="10">
        <v>1198797825.4939573</v>
      </c>
      <c r="N89" s="10">
        <v>981393216.17764235</v>
      </c>
      <c r="O89" s="10">
        <v>703054558.14519441</v>
      </c>
      <c r="P89" s="1"/>
    </row>
    <row r="90" spans="2:16" ht="11.25" customHeight="1" x14ac:dyDescent="0.2">
      <c r="B90" s="25">
        <v>44348</v>
      </c>
      <c r="C90" s="26">
        <v>46813</v>
      </c>
      <c r="D90" s="10">
        <v>81</v>
      </c>
      <c r="E90" s="27">
        <v>2465</v>
      </c>
      <c r="F90" s="155">
        <v>0</v>
      </c>
      <c r="G90" s="57"/>
      <c r="H90" s="57"/>
      <c r="I90" s="58">
        <v>1354298351.979625</v>
      </c>
      <c r="J90" s="57"/>
      <c r="K90" s="57"/>
      <c r="L90" s="57"/>
      <c r="M90" s="10">
        <v>1183295993.3612902</v>
      </c>
      <c r="N90" s="10">
        <v>966397818.31724799</v>
      </c>
      <c r="O90" s="10">
        <v>689568580.10560179</v>
      </c>
      <c r="P90" s="1"/>
    </row>
    <row r="91" spans="2:16" ht="11.25" customHeight="1" x14ac:dyDescent="0.2">
      <c r="B91" s="25">
        <v>44348</v>
      </c>
      <c r="C91" s="26">
        <v>46844</v>
      </c>
      <c r="D91" s="10">
        <v>82</v>
      </c>
      <c r="E91" s="27">
        <v>2496</v>
      </c>
      <c r="F91" s="155"/>
      <c r="G91" s="57"/>
      <c r="H91" s="57"/>
      <c r="I91" s="58">
        <v>1339418145.005322</v>
      </c>
      <c r="J91" s="57"/>
      <c r="K91" s="57"/>
      <c r="L91" s="57"/>
      <c r="M91" s="10">
        <v>1168309750.0049806</v>
      </c>
      <c r="N91" s="10">
        <v>951731932.04256999</v>
      </c>
      <c r="O91" s="10">
        <v>676227431.79849982</v>
      </c>
      <c r="P91" s="1"/>
    </row>
    <row r="92" spans="2:16" ht="11.25" customHeight="1" x14ac:dyDescent="0.2">
      <c r="B92" s="25">
        <v>44348</v>
      </c>
      <c r="C92" s="26">
        <v>46874</v>
      </c>
      <c r="D92" s="10">
        <v>83</v>
      </c>
      <c r="E92" s="27">
        <v>2526</v>
      </c>
      <c r="F92" s="155"/>
      <c r="G92" s="57"/>
      <c r="H92" s="57"/>
      <c r="I92" s="58">
        <v>1324554996.732357</v>
      </c>
      <c r="J92" s="57"/>
      <c r="K92" s="57"/>
      <c r="L92" s="57"/>
      <c r="M92" s="10">
        <v>1153448951.9225063</v>
      </c>
      <c r="N92" s="10">
        <v>937313313.58432531</v>
      </c>
      <c r="O92" s="10">
        <v>663252678.91310835</v>
      </c>
      <c r="P92" s="1"/>
    </row>
    <row r="93" spans="2:16" ht="11.25" customHeight="1" x14ac:dyDescent="0.2">
      <c r="B93" s="25">
        <v>44348</v>
      </c>
      <c r="C93" s="26">
        <v>46905</v>
      </c>
      <c r="D93" s="10">
        <v>84</v>
      </c>
      <c r="E93" s="27">
        <v>2557</v>
      </c>
      <c r="F93" s="155"/>
      <c r="G93" s="57"/>
      <c r="H93" s="57"/>
      <c r="I93" s="58">
        <v>1309602290.2528501</v>
      </c>
      <c r="J93" s="57"/>
      <c r="K93" s="57"/>
      <c r="L93" s="57"/>
      <c r="M93" s="10">
        <v>1138493586.4040401</v>
      </c>
      <c r="N93" s="10">
        <v>922807442.15005457</v>
      </c>
      <c r="O93" s="10">
        <v>650222412.18960333</v>
      </c>
      <c r="P93" s="1"/>
    </row>
    <row r="94" spans="2:16" ht="11.25" customHeight="1" x14ac:dyDescent="0.2">
      <c r="B94" s="25">
        <v>44348</v>
      </c>
      <c r="C94" s="26">
        <v>46935</v>
      </c>
      <c r="D94" s="10">
        <v>85</v>
      </c>
      <c r="E94" s="27">
        <v>2587</v>
      </c>
      <c r="F94" s="155"/>
      <c r="G94" s="57"/>
      <c r="H94" s="57"/>
      <c r="I94" s="58">
        <v>1294678824.2236819</v>
      </c>
      <c r="J94" s="57"/>
      <c r="K94" s="57"/>
      <c r="L94" s="57"/>
      <c r="M94" s="10">
        <v>1123672539.4319439</v>
      </c>
      <c r="N94" s="10">
        <v>908552514.81340647</v>
      </c>
      <c r="O94" s="10">
        <v>637553985.34271228</v>
      </c>
      <c r="P94" s="1"/>
    </row>
    <row r="95" spans="2:16" ht="11.25" customHeight="1" x14ac:dyDescent="0.2">
      <c r="B95" s="25">
        <v>44348</v>
      </c>
      <c r="C95" s="26">
        <v>46966</v>
      </c>
      <c r="D95" s="10">
        <v>86</v>
      </c>
      <c r="E95" s="27">
        <v>2618</v>
      </c>
      <c r="F95" s="155"/>
      <c r="G95" s="57"/>
      <c r="H95" s="57"/>
      <c r="I95" s="58">
        <v>1280442008.733108</v>
      </c>
      <c r="J95" s="57"/>
      <c r="K95" s="57"/>
      <c r="L95" s="57"/>
      <c r="M95" s="10">
        <v>1109431304.1970303</v>
      </c>
      <c r="N95" s="10">
        <v>894756322.87457049</v>
      </c>
      <c r="O95" s="10">
        <v>625213469.27968574</v>
      </c>
      <c r="P95" s="1"/>
    </row>
    <row r="96" spans="2:16" ht="11.25" customHeight="1" x14ac:dyDescent="0.2">
      <c r="B96" s="25">
        <v>44348</v>
      </c>
      <c r="C96" s="26">
        <v>46997</v>
      </c>
      <c r="D96" s="10">
        <v>87</v>
      </c>
      <c r="E96" s="27">
        <v>2649</v>
      </c>
      <c r="F96" s="155"/>
      <c r="G96" s="57"/>
      <c r="H96" s="57"/>
      <c r="I96" s="58">
        <v>1266046052.648411</v>
      </c>
      <c r="J96" s="57"/>
      <c r="K96" s="57"/>
      <c r="L96" s="57"/>
      <c r="M96" s="10">
        <v>1095097492.3596413</v>
      </c>
      <c r="N96" s="10">
        <v>880949954.47916114</v>
      </c>
      <c r="O96" s="10">
        <v>612958972.51170039</v>
      </c>
      <c r="P96" s="1"/>
    </row>
    <row r="97" spans="2:16" ht="11.25" customHeight="1" x14ac:dyDescent="0.2">
      <c r="B97" s="25">
        <v>44348</v>
      </c>
      <c r="C97" s="26">
        <v>47027</v>
      </c>
      <c r="D97" s="10">
        <v>88</v>
      </c>
      <c r="E97" s="27">
        <v>2679</v>
      </c>
      <c r="F97" s="155"/>
      <c r="G97" s="57"/>
      <c r="H97" s="57"/>
      <c r="I97" s="58">
        <v>1251917437.4654341</v>
      </c>
      <c r="J97" s="57"/>
      <c r="K97" s="57"/>
      <c r="L97" s="57"/>
      <c r="M97" s="10">
        <v>1081099160.0777571</v>
      </c>
      <c r="N97" s="10">
        <v>867548474.01887774</v>
      </c>
      <c r="O97" s="10">
        <v>601159899.06432414</v>
      </c>
      <c r="P97" s="1"/>
    </row>
    <row r="98" spans="2:16" ht="11.25" customHeight="1" x14ac:dyDescent="0.2">
      <c r="B98" s="25">
        <v>44348</v>
      </c>
      <c r="C98" s="26">
        <v>47058</v>
      </c>
      <c r="D98" s="10">
        <v>89</v>
      </c>
      <c r="E98" s="27">
        <v>2710</v>
      </c>
      <c r="F98" s="155"/>
      <c r="G98" s="57"/>
      <c r="H98" s="57"/>
      <c r="I98" s="58">
        <v>1236403847.0696361</v>
      </c>
      <c r="J98" s="57"/>
      <c r="K98" s="57"/>
      <c r="L98" s="57"/>
      <c r="M98" s="10">
        <v>1065891424.3550982</v>
      </c>
      <c r="N98" s="10">
        <v>853169421.07272434</v>
      </c>
      <c r="O98" s="10">
        <v>588692026.35835147</v>
      </c>
      <c r="P98" s="1"/>
    </row>
    <row r="99" spans="2:16" ht="11.25" customHeight="1" x14ac:dyDescent="0.2">
      <c r="B99" s="25">
        <v>44348</v>
      </c>
      <c r="C99" s="26">
        <v>47088</v>
      </c>
      <c r="D99" s="10">
        <v>90</v>
      </c>
      <c r="E99" s="27">
        <v>2740</v>
      </c>
      <c r="F99" s="155"/>
      <c r="G99" s="57"/>
      <c r="H99" s="57"/>
      <c r="I99" s="58">
        <v>1222266634.2091019</v>
      </c>
      <c r="J99" s="57"/>
      <c r="K99" s="57"/>
      <c r="L99" s="57"/>
      <c r="M99" s="10">
        <v>1051974317.3837385</v>
      </c>
      <c r="N99" s="10">
        <v>839957317.02163565</v>
      </c>
      <c r="O99" s="10">
        <v>577199801.85515535</v>
      </c>
      <c r="P99" s="1"/>
    </row>
    <row r="100" spans="2:16" ht="11.25" customHeight="1" x14ac:dyDescent="0.2">
      <c r="B100" s="25">
        <v>44348</v>
      </c>
      <c r="C100" s="26">
        <v>47119</v>
      </c>
      <c r="D100" s="10">
        <v>91</v>
      </c>
      <c r="E100" s="27">
        <v>2771</v>
      </c>
      <c r="F100" s="155"/>
      <c r="G100" s="57"/>
      <c r="H100" s="57"/>
      <c r="I100" s="58">
        <v>1208308204.5990031</v>
      </c>
      <c r="J100" s="57"/>
      <c r="K100" s="57"/>
      <c r="L100" s="57"/>
      <c r="M100" s="10">
        <v>1038196795.9697797</v>
      </c>
      <c r="N100" s="10">
        <v>826848337.63379693</v>
      </c>
      <c r="O100" s="10">
        <v>565785004.56747997</v>
      </c>
      <c r="P100" s="1"/>
    </row>
    <row r="101" spans="2:16" ht="11.25" customHeight="1" x14ac:dyDescent="0.2">
      <c r="B101" s="25">
        <v>44348</v>
      </c>
      <c r="C101" s="26">
        <v>47150</v>
      </c>
      <c r="D101" s="10">
        <v>92</v>
      </c>
      <c r="E101" s="27">
        <v>2802</v>
      </c>
      <c r="F101" s="155"/>
      <c r="G101" s="57"/>
      <c r="H101" s="57"/>
      <c r="I101" s="58">
        <v>1193915181.7276249</v>
      </c>
      <c r="J101" s="57"/>
      <c r="K101" s="57"/>
      <c r="L101" s="57"/>
      <c r="M101" s="10">
        <v>1024090207.9540904</v>
      </c>
      <c r="N101" s="10">
        <v>813539192.02568865</v>
      </c>
      <c r="O101" s="10">
        <v>554320161.17933047</v>
      </c>
      <c r="P101" s="1"/>
    </row>
    <row r="102" spans="2:16" ht="11.25" customHeight="1" x14ac:dyDescent="0.2">
      <c r="B102" s="25">
        <v>44348</v>
      </c>
      <c r="C102" s="26">
        <v>47178</v>
      </c>
      <c r="D102" s="10">
        <v>93</v>
      </c>
      <c r="E102" s="27">
        <v>2830</v>
      </c>
      <c r="F102" s="155"/>
      <c r="G102" s="57"/>
      <c r="H102" s="57"/>
      <c r="I102" s="58">
        <v>1179948354.670964</v>
      </c>
      <c r="J102" s="57"/>
      <c r="K102" s="57"/>
      <c r="L102" s="57"/>
      <c r="M102" s="10">
        <v>1010559434.3918123</v>
      </c>
      <c r="N102" s="10">
        <v>800946011.95123339</v>
      </c>
      <c r="O102" s="10">
        <v>543651323.11366582</v>
      </c>
      <c r="P102" s="1"/>
    </row>
    <row r="103" spans="2:16" ht="11.25" customHeight="1" x14ac:dyDescent="0.2">
      <c r="B103" s="25">
        <v>44348</v>
      </c>
      <c r="C103" s="26">
        <v>47209</v>
      </c>
      <c r="D103" s="10">
        <v>94</v>
      </c>
      <c r="E103" s="27">
        <v>2861</v>
      </c>
      <c r="F103" s="155"/>
      <c r="G103" s="57"/>
      <c r="H103" s="57"/>
      <c r="I103" s="58">
        <v>1165102898.147697</v>
      </c>
      <c r="J103" s="57"/>
      <c r="K103" s="57"/>
      <c r="L103" s="57"/>
      <c r="M103" s="10">
        <v>996152716.23222637</v>
      </c>
      <c r="N103" s="10">
        <v>787519649.54591215</v>
      </c>
      <c r="O103" s="10">
        <v>532273965.27551037</v>
      </c>
      <c r="P103" s="1"/>
    </row>
    <row r="104" spans="2:16" ht="11.25" customHeight="1" x14ac:dyDescent="0.2">
      <c r="B104" s="25">
        <v>44348</v>
      </c>
      <c r="C104" s="26">
        <v>47239</v>
      </c>
      <c r="D104" s="10">
        <v>95</v>
      </c>
      <c r="E104" s="27">
        <v>2891</v>
      </c>
      <c r="F104" s="155"/>
      <c r="G104" s="57"/>
      <c r="H104" s="57"/>
      <c r="I104" s="58">
        <v>1150754865.1432719</v>
      </c>
      <c r="J104" s="57"/>
      <c r="K104" s="57"/>
      <c r="L104" s="57"/>
      <c r="M104" s="10">
        <v>982270318.34077215</v>
      </c>
      <c r="N104" s="10">
        <v>774633480.18505299</v>
      </c>
      <c r="O104" s="10">
        <v>521418183.8667717</v>
      </c>
      <c r="P104" s="1"/>
    </row>
    <row r="105" spans="2:16" ht="11.25" customHeight="1" x14ac:dyDescent="0.2">
      <c r="B105" s="25">
        <v>44348</v>
      </c>
      <c r="C105" s="26">
        <v>47270</v>
      </c>
      <c r="D105" s="10">
        <v>96</v>
      </c>
      <c r="E105" s="27">
        <v>2922</v>
      </c>
      <c r="F105" s="155"/>
      <c r="G105" s="57"/>
      <c r="H105" s="57"/>
      <c r="I105" s="58">
        <v>1136901159.061744</v>
      </c>
      <c r="J105" s="57"/>
      <c r="K105" s="57"/>
      <c r="L105" s="57"/>
      <c r="M105" s="10">
        <v>968799017.31527376</v>
      </c>
      <c r="N105" s="10">
        <v>762066770.83928549</v>
      </c>
      <c r="O105" s="10">
        <v>510786668.52116382</v>
      </c>
      <c r="P105" s="1"/>
    </row>
    <row r="106" spans="2:16" ht="11.25" customHeight="1" x14ac:dyDescent="0.2">
      <c r="B106" s="25">
        <v>44348</v>
      </c>
      <c r="C106" s="26">
        <v>47300</v>
      </c>
      <c r="D106" s="10">
        <v>97</v>
      </c>
      <c r="E106" s="27">
        <v>2952</v>
      </c>
      <c r="F106" s="155"/>
      <c r="G106" s="57"/>
      <c r="H106" s="57"/>
      <c r="I106" s="58">
        <v>1123384747.8729041</v>
      </c>
      <c r="J106" s="57"/>
      <c r="K106" s="57"/>
      <c r="L106" s="57"/>
      <c r="M106" s="10">
        <v>955709854.09047723</v>
      </c>
      <c r="N106" s="10">
        <v>749920398.03502095</v>
      </c>
      <c r="O106" s="10">
        <v>500584938.81844532</v>
      </c>
      <c r="P106" s="1"/>
    </row>
    <row r="107" spans="2:16" ht="11.25" customHeight="1" x14ac:dyDescent="0.2">
      <c r="B107" s="25">
        <v>44348</v>
      </c>
      <c r="C107" s="26">
        <v>47331</v>
      </c>
      <c r="D107" s="10">
        <v>98</v>
      </c>
      <c r="E107" s="27">
        <v>2983</v>
      </c>
      <c r="F107" s="155"/>
      <c r="G107" s="57"/>
      <c r="H107" s="57"/>
      <c r="I107" s="58">
        <v>1110289443.429368</v>
      </c>
      <c r="J107" s="57"/>
      <c r="K107" s="57"/>
      <c r="L107" s="57"/>
      <c r="M107" s="10">
        <v>942967077.98662317</v>
      </c>
      <c r="N107" s="10">
        <v>738039704.02440464</v>
      </c>
      <c r="O107" s="10">
        <v>490567708.72367132</v>
      </c>
      <c r="P107" s="1"/>
    </row>
    <row r="108" spans="2:16" ht="11.25" customHeight="1" x14ac:dyDescent="0.2">
      <c r="B108" s="25">
        <v>44348</v>
      </c>
      <c r="C108" s="26">
        <v>47362</v>
      </c>
      <c r="D108" s="10">
        <v>99</v>
      </c>
      <c r="E108" s="27">
        <v>3014</v>
      </c>
      <c r="F108" s="155"/>
      <c r="G108" s="57"/>
      <c r="H108" s="57"/>
      <c r="I108" s="58">
        <v>1096019958.8043549</v>
      </c>
      <c r="J108" s="57"/>
      <c r="K108" s="57"/>
      <c r="L108" s="57"/>
      <c r="M108" s="10">
        <v>929269239.99978256</v>
      </c>
      <c r="N108" s="10">
        <v>725468984.72515404</v>
      </c>
      <c r="O108" s="10">
        <v>480169644.7164247</v>
      </c>
      <c r="P108" s="1"/>
    </row>
    <row r="109" spans="2:16" ht="11.25" customHeight="1" x14ac:dyDescent="0.2">
      <c r="B109" s="25">
        <v>44348</v>
      </c>
      <c r="C109" s="26">
        <v>47392</v>
      </c>
      <c r="D109" s="10">
        <v>100</v>
      </c>
      <c r="E109" s="27">
        <v>3044</v>
      </c>
      <c r="F109" s="155"/>
      <c r="G109" s="57"/>
      <c r="H109" s="57"/>
      <c r="I109" s="58">
        <v>1083204225.966409</v>
      </c>
      <c r="J109" s="57"/>
      <c r="K109" s="57"/>
      <c r="L109" s="57"/>
      <c r="M109" s="10">
        <v>916895845.46228778</v>
      </c>
      <c r="N109" s="10">
        <v>714047430.56542778</v>
      </c>
      <c r="O109" s="10">
        <v>470672685.22376007</v>
      </c>
      <c r="P109" s="1"/>
    </row>
    <row r="110" spans="2:16" ht="11.25" customHeight="1" x14ac:dyDescent="0.2">
      <c r="B110" s="25">
        <v>44348</v>
      </c>
      <c r="C110" s="26">
        <v>47423</v>
      </c>
      <c r="D110" s="10">
        <v>101</v>
      </c>
      <c r="E110" s="27">
        <v>3075</v>
      </c>
      <c r="F110" s="155"/>
      <c r="G110" s="57"/>
      <c r="H110" s="57"/>
      <c r="I110" s="58">
        <v>1069568786.076069</v>
      </c>
      <c r="J110" s="57"/>
      <c r="K110" s="57"/>
      <c r="L110" s="57"/>
      <c r="M110" s="10">
        <v>903818358.23825407</v>
      </c>
      <c r="N110" s="10">
        <v>702073057.6413641</v>
      </c>
      <c r="O110" s="10">
        <v>460819513.79885924</v>
      </c>
      <c r="P110" s="1"/>
    </row>
    <row r="111" spans="2:16" ht="11.25" customHeight="1" x14ac:dyDescent="0.2">
      <c r="B111" s="25">
        <v>44348</v>
      </c>
      <c r="C111" s="26">
        <v>47453</v>
      </c>
      <c r="D111" s="10">
        <v>102</v>
      </c>
      <c r="E111" s="27">
        <v>3105</v>
      </c>
      <c r="F111" s="155"/>
      <c r="G111" s="57"/>
      <c r="H111" s="57"/>
      <c r="I111" s="58">
        <v>1055994787.322202</v>
      </c>
      <c r="J111" s="57"/>
      <c r="K111" s="57"/>
      <c r="L111" s="57"/>
      <c r="M111" s="10">
        <v>890883207.86936557</v>
      </c>
      <c r="N111" s="10">
        <v>690321960.0078516</v>
      </c>
      <c r="O111" s="10">
        <v>451249077.19298303</v>
      </c>
      <c r="P111" s="1"/>
    </row>
    <row r="112" spans="2:16" ht="11.25" customHeight="1" x14ac:dyDescent="0.2">
      <c r="B112" s="25">
        <v>44348</v>
      </c>
      <c r="C112" s="26">
        <v>47484</v>
      </c>
      <c r="D112" s="10">
        <v>103</v>
      </c>
      <c r="E112" s="27">
        <v>3136</v>
      </c>
      <c r="F112" s="155"/>
      <c r="G112" s="57"/>
      <c r="H112" s="57"/>
      <c r="I112" s="58">
        <v>1043186411.7851059</v>
      </c>
      <c r="J112" s="57"/>
      <c r="K112" s="57"/>
      <c r="L112" s="57"/>
      <c r="M112" s="10">
        <v>878584827.68417561</v>
      </c>
      <c r="N112" s="10">
        <v>679060873.90424562</v>
      </c>
      <c r="O112" s="10">
        <v>442007832.58737803</v>
      </c>
      <c r="P112" s="1"/>
    </row>
    <row r="113" spans="2:16" ht="11.25" customHeight="1" x14ac:dyDescent="0.2">
      <c r="B113" s="25">
        <v>44348</v>
      </c>
      <c r="C113" s="26">
        <v>47515</v>
      </c>
      <c r="D113" s="10">
        <v>104</v>
      </c>
      <c r="E113" s="27">
        <v>3167</v>
      </c>
      <c r="F113" s="155"/>
      <c r="G113" s="57"/>
      <c r="H113" s="57"/>
      <c r="I113" s="58">
        <v>1030344953.5689631</v>
      </c>
      <c r="J113" s="57"/>
      <c r="K113" s="57"/>
      <c r="L113" s="57"/>
      <c r="M113" s="10">
        <v>866297787.25564694</v>
      </c>
      <c r="N113" s="10">
        <v>667861343.63150167</v>
      </c>
      <c r="O113" s="10">
        <v>432876673.68694019</v>
      </c>
      <c r="P113" s="1"/>
    </row>
    <row r="114" spans="2:16" ht="11.25" customHeight="1" x14ac:dyDescent="0.2">
      <c r="B114" s="25">
        <v>44348</v>
      </c>
      <c r="C114" s="26">
        <v>47543</v>
      </c>
      <c r="D114" s="10">
        <v>105</v>
      </c>
      <c r="E114" s="27">
        <v>3195</v>
      </c>
      <c r="F114" s="155"/>
      <c r="G114" s="57"/>
      <c r="H114" s="57"/>
      <c r="I114" s="58">
        <v>1017275227.2553999</v>
      </c>
      <c r="J114" s="57"/>
      <c r="K114" s="57"/>
      <c r="L114" s="57"/>
      <c r="M114" s="10">
        <v>853998579.75164831</v>
      </c>
      <c r="N114" s="10">
        <v>656866882.37075746</v>
      </c>
      <c r="O114" s="10">
        <v>424121466.52315146</v>
      </c>
      <c r="P114" s="1"/>
    </row>
    <row r="115" spans="2:16" ht="11.25" customHeight="1" x14ac:dyDescent="0.2">
      <c r="B115" s="25">
        <v>44348</v>
      </c>
      <c r="C115" s="26">
        <v>47574</v>
      </c>
      <c r="D115" s="10">
        <v>106</v>
      </c>
      <c r="E115" s="27">
        <v>3226</v>
      </c>
      <c r="F115" s="155"/>
      <c r="G115" s="57"/>
      <c r="H115" s="57"/>
      <c r="I115" s="58">
        <v>1004962789.54316</v>
      </c>
      <c r="J115" s="57"/>
      <c r="K115" s="57"/>
      <c r="L115" s="57"/>
      <c r="M115" s="10">
        <v>842231422.63009667</v>
      </c>
      <c r="N115" s="10">
        <v>646168452.92545199</v>
      </c>
      <c r="O115" s="10">
        <v>415446647.61296529</v>
      </c>
      <c r="P115" s="1"/>
    </row>
    <row r="116" spans="2:16" ht="11.25" customHeight="1" x14ac:dyDescent="0.2">
      <c r="B116" s="25">
        <v>44348</v>
      </c>
      <c r="C116" s="26">
        <v>47604</v>
      </c>
      <c r="D116" s="10">
        <v>107</v>
      </c>
      <c r="E116" s="27">
        <v>3256</v>
      </c>
      <c r="F116" s="155"/>
      <c r="G116" s="57"/>
      <c r="H116" s="57"/>
      <c r="I116" s="58">
        <v>992711237.43868101</v>
      </c>
      <c r="J116" s="57"/>
      <c r="K116" s="57"/>
      <c r="L116" s="57"/>
      <c r="M116" s="10">
        <v>830598145.8465724</v>
      </c>
      <c r="N116" s="10">
        <v>635674859.01948023</v>
      </c>
      <c r="O116" s="10">
        <v>407024570.32763952</v>
      </c>
      <c r="P116" s="1"/>
    </row>
    <row r="117" spans="2:16" ht="11.25" customHeight="1" x14ac:dyDescent="0.2">
      <c r="B117" s="25">
        <v>44348</v>
      </c>
      <c r="C117" s="26">
        <v>47635</v>
      </c>
      <c r="D117" s="10">
        <v>108</v>
      </c>
      <c r="E117" s="27">
        <v>3287</v>
      </c>
      <c r="F117" s="155"/>
      <c r="G117" s="57"/>
      <c r="H117" s="57"/>
      <c r="I117" s="58">
        <v>979710262.44400704</v>
      </c>
      <c r="J117" s="57"/>
      <c r="K117" s="57"/>
      <c r="L117" s="57"/>
      <c r="M117" s="10">
        <v>818329967.65057886</v>
      </c>
      <c r="N117" s="10">
        <v>624692981.36599684</v>
      </c>
      <c r="O117" s="10">
        <v>398298652.57728684</v>
      </c>
      <c r="P117" s="1"/>
    </row>
    <row r="118" spans="2:16" ht="11.25" customHeight="1" x14ac:dyDescent="0.2">
      <c r="B118" s="25">
        <v>44348</v>
      </c>
      <c r="C118" s="26">
        <v>47665</v>
      </c>
      <c r="D118" s="10">
        <v>109</v>
      </c>
      <c r="E118" s="27">
        <v>3317</v>
      </c>
      <c r="F118" s="155"/>
      <c r="G118" s="57"/>
      <c r="H118" s="57"/>
      <c r="I118" s="58">
        <v>967737628.09253502</v>
      </c>
      <c r="J118" s="57"/>
      <c r="K118" s="57"/>
      <c r="L118" s="57"/>
      <c r="M118" s="10">
        <v>807002697.62535894</v>
      </c>
      <c r="N118" s="10">
        <v>614529767.54176342</v>
      </c>
      <c r="O118" s="10">
        <v>390212537.2930994</v>
      </c>
      <c r="P118" s="1"/>
    </row>
    <row r="119" spans="2:16" ht="11.25" customHeight="1" x14ac:dyDescent="0.2">
      <c r="B119" s="25">
        <v>44348</v>
      </c>
      <c r="C119" s="26">
        <v>47696</v>
      </c>
      <c r="D119" s="10">
        <v>110</v>
      </c>
      <c r="E119" s="27">
        <v>3348</v>
      </c>
      <c r="F119" s="155"/>
      <c r="G119" s="57"/>
      <c r="H119" s="57"/>
      <c r="I119" s="58">
        <v>955857343.27385497</v>
      </c>
      <c r="J119" s="57"/>
      <c r="K119" s="57"/>
      <c r="L119" s="57"/>
      <c r="M119" s="10">
        <v>795743717.69170403</v>
      </c>
      <c r="N119" s="10">
        <v>604415022.14765787</v>
      </c>
      <c r="O119" s="10">
        <v>382164342.78983849</v>
      </c>
      <c r="P119" s="1"/>
    </row>
    <row r="120" spans="2:16" ht="11.25" customHeight="1" x14ac:dyDescent="0.2">
      <c r="B120" s="25">
        <v>44348</v>
      </c>
      <c r="C120" s="26">
        <v>47727</v>
      </c>
      <c r="D120" s="10">
        <v>111</v>
      </c>
      <c r="E120" s="27">
        <v>3379</v>
      </c>
      <c r="F120" s="155"/>
      <c r="G120" s="57"/>
      <c r="H120" s="57"/>
      <c r="I120" s="58">
        <v>944104520.74700904</v>
      </c>
      <c r="J120" s="57"/>
      <c r="K120" s="57"/>
      <c r="L120" s="57"/>
      <c r="M120" s="10">
        <v>784626539.78869259</v>
      </c>
      <c r="N120" s="10">
        <v>594455183.01289368</v>
      </c>
      <c r="O120" s="10">
        <v>374274855.42615664</v>
      </c>
      <c r="P120" s="1"/>
    </row>
    <row r="121" spans="2:16" ht="11.25" customHeight="1" x14ac:dyDescent="0.2">
      <c r="B121" s="25">
        <v>44348</v>
      </c>
      <c r="C121" s="26">
        <v>47757</v>
      </c>
      <c r="D121" s="10">
        <v>112</v>
      </c>
      <c r="E121" s="27">
        <v>3409</v>
      </c>
      <c r="F121" s="155"/>
      <c r="G121" s="57"/>
      <c r="H121" s="57"/>
      <c r="I121" s="58">
        <v>932339742.37891805</v>
      </c>
      <c r="J121" s="57"/>
      <c r="K121" s="57"/>
      <c r="L121" s="57"/>
      <c r="M121" s="10">
        <v>773577223.27913284</v>
      </c>
      <c r="N121" s="10">
        <v>584641399.83211005</v>
      </c>
      <c r="O121" s="10">
        <v>366587103.33995396</v>
      </c>
      <c r="P121" s="1"/>
    </row>
    <row r="122" spans="2:16" ht="11.25" customHeight="1" x14ac:dyDescent="0.2">
      <c r="B122" s="25">
        <v>44348</v>
      </c>
      <c r="C122" s="26">
        <v>47788</v>
      </c>
      <c r="D122" s="10">
        <v>113</v>
      </c>
      <c r="E122" s="27">
        <v>3440</v>
      </c>
      <c r="F122" s="155"/>
      <c r="G122" s="57"/>
      <c r="H122" s="57"/>
      <c r="I122" s="58">
        <v>920769588.85022402</v>
      </c>
      <c r="J122" s="57"/>
      <c r="K122" s="57"/>
      <c r="L122" s="57"/>
      <c r="M122" s="10">
        <v>762681519.50075531</v>
      </c>
      <c r="N122" s="10">
        <v>574940903.84826815</v>
      </c>
      <c r="O122" s="10">
        <v>358977677.70117581</v>
      </c>
      <c r="P122" s="1"/>
    </row>
    <row r="123" spans="2:16" ht="11.25" customHeight="1" x14ac:dyDescent="0.2">
      <c r="B123" s="25">
        <v>44348</v>
      </c>
      <c r="C123" s="26">
        <v>47818</v>
      </c>
      <c r="D123" s="10">
        <v>114</v>
      </c>
      <c r="E123" s="27">
        <v>3470</v>
      </c>
      <c r="F123" s="155"/>
      <c r="G123" s="57"/>
      <c r="H123" s="57"/>
      <c r="I123" s="58">
        <v>907811068.47167599</v>
      </c>
      <c r="J123" s="57"/>
      <c r="K123" s="57"/>
      <c r="L123" s="57"/>
      <c r="M123" s="10">
        <v>750713611.12565792</v>
      </c>
      <c r="N123" s="10">
        <v>564526120.75689805</v>
      </c>
      <c r="O123" s="10">
        <v>351030102.92437708</v>
      </c>
      <c r="P123" s="1"/>
    </row>
    <row r="124" spans="2:16" ht="11.25" customHeight="1" x14ac:dyDescent="0.2">
      <c r="B124" s="25">
        <v>44348</v>
      </c>
      <c r="C124" s="26">
        <v>47849</v>
      </c>
      <c r="D124" s="10">
        <v>115</v>
      </c>
      <c r="E124" s="27">
        <v>3501</v>
      </c>
      <c r="F124" s="155"/>
      <c r="G124" s="57"/>
      <c r="H124" s="57"/>
      <c r="I124" s="58">
        <v>896344503.34350097</v>
      </c>
      <c r="J124" s="57"/>
      <c r="K124" s="57"/>
      <c r="L124" s="57"/>
      <c r="M124" s="10">
        <v>739974161.37779248</v>
      </c>
      <c r="N124" s="10">
        <v>555035037.57650173</v>
      </c>
      <c r="O124" s="10">
        <v>343666609.99165469</v>
      </c>
      <c r="P124" s="1"/>
    </row>
    <row r="125" spans="2:16" ht="11.25" customHeight="1" x14ac:dyDescent="0.2">
      <c r="B125" s="25">
        <v>44348</v>
      </c>
      <c r="C125" s="26">
        <v>47880</v>
      </c>
      <c r="D125" s="10">
        <v>116</v>
      </c>
      <c r="E125" s="27">
        <v>3532</v>
      </c>
      <c r="F125" s="155"/>
      <c r="G125" s="57"/>
      <c r="H125" s="57"/>
      <c r="I125" s="58">
        <v>884213492.15633798</v>
      </c>
      <c r="J125" s="57"/>
      <c r="K125" s="57"/>
      <c r="L125" s="57"/>
      <c r="M125" s="10">
        <v>728721381.0413475</v>
      </c>
      <c r="N125" s="10">
        <v>545204522.18971288</v>
      </c>
      <c r="O125" s="10">
        <v>336149916.98547536</v>
      </c>
      <c r="P125" s="1"/>
    </row>
    <row r="126" spans="2:16" ht="11.25" customHeight="1" x14ac:dyDescent="0.2">
      <c r="B126" s="25">
        <v>44348</v>
      </c>
      <c r="C126" s="26">
        <v>47908</v>
      </c>
      <c r="D126" s="10">
        <v>117</v>
      </c>
      <c r="E126" s="27">
        <v>3560</v>
      </c>
      <c r="F126" s="155"/>
      <c r="G126" s="57"/>
      <c r="H126" s="57"/>
      <c r="I126" s="58">
        <v>872732728.64698195</v>
      </c>
      <c r="J126" s="57"/>
      <c r="K126" s="57"/>
      <c r="L126" s="57"/>
      <c r="M126" s="10">
        <v>718157599.55192828</v>
      </c>
      <c r="N126" s="10">
        <v>536066680.16646969</v>
      </c>
      <c r="O126" s="10">
        <v>329251213.38478523</v>
      </c>
      <c r="P126" s="1"/>
    </row>
    <row r="127" spans="2:16" ht="11.25" customHeight="1" x14ac:dyDescent="0.2">
      <c r="B127" s="25">
        <v>44348</v>
      </c>
      <c r="C127" s="26">
        <v>47939</v>
      </c>
      <c r="D127" s="10">
        <v>118</v>
      </c>
      <c r="E127" s="27">
        <v>3591</v>
      </c>
      <c r="F127" s="155"/>
      <c r="G127" s="57"/>
      <c r="H127" s="57"/>
      <c r="I127" s="58">
        <v>861355295.49525797</v>
      </c>
      <c r="J127" s="57"/>
      <c r="K127" s="57"/>
      <c r="L127" s="57"/>
      <c r="M127" s="10">
        <v>707593125.17465782</v>
      </c>
      <c r="N127" s="10">
        <v>526837585.94612461</v>
      </c>
      <c r="O127" s="10">
        <v>322212170.76464981</v>
      </c>
      <c r="P127" s="1"/>
    </row>
    <row r="128" spans="2:16" ht="11.25" customHeight="1" x14ac:dyDescent="0.2">
      <c r="B128" s="25">
        <v>44348</v>
      </c>
      <c r="C128" s="26">
        <v>47969</v>
      </c>
      <c r="D128" s="10">
        <v>119</v>
      </c>
      <c r="E128" s="27">
        <v>3621</v>
      </c>
      <c r="F128" s="155"/>
      <c r="G128" s="57"/>
      <c r="H128" s="57"/>
      <c r="I128" s="58">
        <v>849905416.39749897</v>
      </c>
      <c r="J128" s="57"/>
      <c r="K128" s="57"/>
      <c r="L128" s="57"/>
      <c r="M128" s="10">
        <v>697041176.50915658</v>
      </c>
      <c r="N128" s="10">
        <v>517703793.96030217</v>
      </c>
      <c r="O128" s="10">
        <v>315328061.42652512</v>
      </c>
      <c r="P128" s="1"/>
    </row>
    <row r="129" spans="2:16" ht="11.25" customHeight="1" x14ac:dyDescent="0.2">
      <c r="B129" s="25">
        <v>44348</v>
      </c>
      <c r="C129" s="26">
        <v>48000</v>
      </c>
      <c r="D129" s="10">
        <v>120</v>
      </c>
      <c r="E129" s="27">
        <v>3652</v>
      </c>
      <c r="F129" s="155"/>
      <c r="G129" s="57"/>
      <c r="H129" s="57"/>
      <c r="I129" s="58">
        <v>838813626.40669799</v>
      </c>
      <c r="J129" s="57"/>
      <c r="K129" s="57"/>
      <c r="L129" s="57"/>
      <c r="M129" s="10">
        <v>686777554.60855579</v>
      </c>
      <c r="N129" s="10">
        <v>508783594.86667079</v>
      </c>
      <c r="O129" s="10">
        <v>308582286.20137173</v>
      </c>
      <c r="P129" s="1"/>
    </row>
    <row r="130" spans="2:16" ht="11.25" customHeight="1" x14ac:dyDescent="0.2">
      <c r="B130" s="25">
        <v>44348</v>
      </c>
      <c r="C130" s="26">
        <v>48030</v>
      </c>
      <c r="D130" s="10">
        <v>121</v>
      </c>
      <c r="E130" s="27">
        <v>3682</v>
      </c>
      <c r="F130" s="155"/>
      <c r="G130" s="57"/>
      <c r="H130" s="57"/>
      <c r="I130" s="58">
        <v>827782336.20599496</v>
      </c>
      <c r="J130" s="57"/>
      <c r="K130" s="57"/>
      <c r="L130" s="57"/>
      <c r="M130" s="10">
        <v>676633243.80443645</v>
      </c>
      <c r="N130" s="10">
        <v>500034656.11246479</v>
      </c>
      <c r="O130" s="10">
        <v>302032780.9448778</v>
      </c>
      <c r="P130" s="1"/>
    </row>
    <row r="131" spans="2:16" ht="11.25" customHeight="1" x14ac:dyDescent="0.2">
      <c r="B131" s="25">
        <v>44348</v>
      </c>
      <c r="C131" s="26">
        <v>48061</v>
      </c>
      <c r="D131" s="10">
        <v>122</v>
      </c>
      <c r="E131" s="27">
        <v>3713</v>
      </c>
      <c r="F131" s="155"/>
      <c r="G131" s="57"/>
      <c r="H131" s="57"/>
      <c r="I131" s="58">
        <v>816945115.93829405</v>
      </c>
      <c r="J131" s="57"/>
      <c r="K131" s="57"/>
      <c r="L131" s="57"/>
      <c r="M131" s="10">
        <v>666642252.52616704</v>
      </c>
      <c r="N131" s="10">
        <v>491398360.27431566</v>
      </c>
      <c r="O131" s="10">
        <v>295559075.02707899</v>
      </c>
      <c r="P131" s="1"/>
    </row>
    <row r="132" spans="2:16" ht="11.25" customHeight="1" x14ac:dyDescent="0.2">
      <c r="B132" s="25">
        <v>44348</v>
      </c>
      <c r="C132" s="26">
        <v>48092</v>
      </c>
      <c r="D132" s="10">
        <v>123</v>
      </c>
      <c r="E132" s="27">
        <v>3744</v>
      </c>
      <c r="F132" s="155"/>
      <c r="G132" s="57"/>
      <c r="H132" s="57"/>
      <c r="I132" s="58">
        <v>806215679.45918405</v>
      </c>
      <c r="J132" s="57"/>
      <c r="K132" s="57"/>
      <c r="L132" s="57"/>
      <c r="M132" s="10">
        <v>656771010.10026324</v>
      </c>
      <c r="N132" s="10">
        <v>482890803.34832573</v>
      </c>
      <c r="O132" s="10">
        <v>289211894.05929273</v>
      </c>
      <c r="P132" s="1"/>
    </row>
    <row r="133" spans="2:16" ht="11.25" customHeight="1" x14ac:dyDescent="0.2">
      <c r="B133" s="25">
        <v>44348</v>
      </c>
      <c r="C133" s="26">
        <v>48122</v>
      </c>
      <c r="D133" s="10">
        <v>124</v>
      </c>
      <c r="E133" s="27">
        <v>3774</v>
      </c>
      <c r="F133" s="155"/>
      <c r="G133" s="57"/>
      <c r="H133" s="57"/>
      <c r="I133" s="58">
        <v>795093447.19691598</v>
      </c>
      <c r="J133" s="57"/>
      <c r="K133" s="57"/>
      <c r="L133" s="57"/>
      <c r="M133" s="10">
        <v>646647300.92721856</v>
      </c>
      <c r="N133" s="10">
        <v>474277144.12113142</v>
      </c>
      <c r="O133" s="10">
        <v>282888631.59276646</v>
      </c>
      <c r="P133" s="1"/>
    </row>
    <row r="134" spans="2:16" ht="11.25" customHeight="1" x14ac:dyDescent="0.2">
      <c r="B134" s="25">
        <v>44348</v>
      </c>
      <c r="C134" s="26">
        <v>48153</v>
      </c>
      <c r="D134" s="10">
        <v>125</v>
      </c>
      <c r="E134" s="27">
        <v>3805</v>
      </c>
      <c r="F134" s="155"/>
      <c r="G134" s="57"/>
      <c r="H134" s="57"/>
      <c r="I134" s="58">
        <v>784558356.28411102</v>
      </c>
      <c r="J134" s="57"/>
      <c r="K134" s="57"/>
      <c r="L134" s="57"/>
      <c r="M134" s="10">
        <v>636996911.19225764</v>
      </c>
      <c r="N134" s="10">
        <v>466010976.45346671</v>
      </c>
      <c r="O134" s="10">
        <v>276780866.47728062</v>
      </c>
      <c r="P134" s="1"/>
    </row>
    <row r="135" spans="2:16" ht="11.25" customHeight="1" x14ac:dyDescent="0.2">
      <c r="B135" s="25">
        <v>44348</v>
      </c>
      <c r="C135" s="26">
        <v>48183</v>
      </c>
      <c r="D135" s="10">
        <v>126</v>
      </c>
      <c r="E135" s="27">
        <v>3835</v>
      </c>
      <c r="F135" s="155"/>
      <c r="G135" s="57"/>
      <c r="H135" s="57"/>
      <c r="I135" s="58">
        <v>774090676.56072199</v>
      </c>
      <c r="J135" s="57"/>
      <c r="K135" s="57"/>
      <c r="L135" s="57"/>
      <c r="M135" s="10">
        <v>627466394.5217731</v>
      </c>
      <c r="N135" s="10">
        <v>457908872.0869174</v>
      </c>
      <c r="O135" s="10">
        <v>270853879.20013344</v>
      </c>
      <c r="P135" s="1"/>
    </row>
    <row r="136" spans="2:16" ht="11.25" customHeight="1" x14ac:dyDescent="0.2">
      <c r="B136" s="25">
        <v>44348</v>
      </c>
      <c r="C136" s="26">
        <v>48214</v>
      </c>
      <c r="D136" s="10">
        <v>127</v>
      </c>
      <c r="E136" s="27">
        <v>3866</v>
      </c>
      <c r="F136" s="155"/>
      <c r="G136" s="57"/>
      <c r="H136" s="57"/>
      <c r="I136" s="58">
        <v>763630475.82265699</v>
      </c>
      <c r="J136" s="57"/>
      <c r="K136" s="57"/>
      <c r="L136" s="57"/>
      <c r="M136" s="10">
        <v>617937662.68299913</v>
      </c>
      <c r="N136" s="10">
        <v>449808176.63029116</v>
      </c>
      <c r="O136" s="10">
        <v>264935385.16239461</v>
      </c>
      <c r="P136" s="1"/>
    </row>
    <row r="137" spans="2:16" ht="11.25" customHeight="1" x14ac:dyDescent="0.2">
      <c r="B137" s="25">
        <v>44348</v>
      </c>
      <c r="C137" s="26">
        <v>48245</v>
      </c>
      <c r="D137" s="10">
        <v>128</v>
      </c>
      <c r="E137" s="27">
        <v>3897</v>
      </c>
      <c r="F137" s="155"/>
      <c r="G137" s="57"/>
      <c r="H137" s="57"/>
      <c r="I137" s="58">
        <v>753365514.25452495</v>
      </c>
      <c r="J137" s="57"/>
      <c r="K137" s="57"/>
      <c r="L137" s="57"/>
      <c r="M137" s="10">
        <v>608597170.29048598</v>
      </c>
      <c r="N137" s="10">
        <v>441882397.41168761</v>
      </c>
      <c r="O137" s="10">
        <v>259164756.8071934</v>
      </c>
      <c r="P137" s="1"/>
    </row>
    <row r="138" spans="2:16" ht="11.25" customHeight="1" x14ac:dyDescent="0.2">
      <c r="B138" s="25">
        <v>44348</v>
      </c>
      <c r="C138" s="26">
        <v>48274</v>
      </c>
      <c r="D138" s="10">
        <v>129</v>
      </c>
      <c r="E138" s="27">
        <v>3926</v>
      </c>
      <c r="F138" s="155"/>
      <c r="G138" s="57"/>
      <c r="H138" s="57"/>
      <c r="I138" s="58">
        <v>743165400.27278805</v>
      </c>
      <c r="J138" s="57"/>
      <c r="K138" s="57"/>
      <c r="L138" s="57"/>
      <c r="M138" s="10">
        <v>599404523.52141905</v>
      </c>
      <c r="N138" s="10">
        <v>434172418.43430901</v>
      </c>
      <c r="O138" s="10">
        <v>253633736.06768486</v>
      </c>
      <c r="P138" s="1"/>
    </row>
    <row r="139" spans="2:16" ht="11.25" customHeight="1" x14ac:dyDescent="0.2">
      <c r="B139" s="25">
        <v>44348</v>
      </c>
      <c r="C139" s="26">
        <v>48305</v>
      </c>
      <c r="D139" s="10">
        <v>130</v>
      </c>
      <c r="E139" s="27">
        <v>3957</v>
      </c>
      <c r="F139" s="155"/>
      <c r="G139" s="57"/>
      <c r="H139" s="57"/>
      <c r="I139" s="58">
        <v>733039538.97304702</v>
      </c>
      <c r="J139" s="57"/>
      <c r="K139" s="57"/>
      <c r="L139" s="57"/>
      <c r="M139" s="10">
        <v>590234666.7193737</v>
      </c>
      <c r="N139" s="10">
        <v>426443030.6336832</v>
      </c>
      <c r="O139" s="10">
        <v>248063249.82213292</v>
      </c>
      <c r="P139" s="1"/>
    </row>
    <row r="140" spans="2:16" ht="11.25" customHeight="1" x14ac:dyDescent="0.2">
      <c r="B140" s="25">
        <v>44348</v>
      </c>
      <c r="C140" s="26">
        <v>48335</v>
      </c>
      <c r="D140" s="10">
        <v>131</v>
      </c>
      <c r="E140" s="27">
        <v>3987</v>
      </c>
      <c r="F140" s="155"/>
      <c r="G140" s="57"/>
      <c r="H140" s="57"/>
      <c r="I140" s="58">
        <v>722873939.90441203</v>
      </c>
      <c r="J140" s="57"/>
      <c r="K140" s="57"/>
      <c r="L140" s="57"/>
      <c r="M140" s="10">
        <v>581094068.01071012</v>
      </c>
      <c r="N140" s="10">
        <v>418805635.33953291</v>
      </c>
      <c r="O140" s="10">
        <v>242621904.86947274</v>
      </c>
      <c r="P140" s="1"/>
    </row>
    <row r="141" spans="2:16" ht="11.25" customHeight="1" x14ac:dyDescent="0.2">
      <c r="B141" s="25">
        <v>44348</v>
      </c>
      <c r="C141" s="26">
        <v>48366</v>
      </c>
      <c r="D141" s="10">
        <v>132</v>
      </c>
      <c r="E141" s="27">
        <v>4018</v>
      </c>
      <c r="F141" s="155"/>
      <c r="G141" s="57"/>
      <c r="H141" s="57"/>
      <c r="I141" s="58">
        <v>712848091.81720698</v>
      </c>
      <c r="J141" s="57"/>
      <c r="K141" s="57"/>
      <c r="L141" s="57"/>
      <c r="M141" s="10">
        <v>572062716.52264452</v>
      </c>
      <c r="N141" s="10">
        <v>411248012.15344268</v>
      </c>
      <c r="O141" s="10">
        <v>237234541.37552318</v>
      </c>
      <c r="P141" s="1"/>
    </row>
    <row r="142" spans="2:16" ht="11.25" customHeight="1" x14ac:dyDescent="0.2">
      <c r="B142" s="25">
        <v>44348</v>
      </c>
      <c r="C142" s="26">
        <v>48396</v>
      </c>
      <c r="D142" s="10">
        <v>133</v>
      </c>
      <c r="E142" s="27">
        <v>4048</v>
      </c>
      <c r="F142" s="155"/>
      <c r="G142" s="57"/>
      <c r="H142" s="57"/>
      <c r="I142" s="58">
        <v>702739890.82757401</v>
      </c>
      <c r="J142" s="57"/>
      <c r="K142" s="57"/>
      <c r="L142" s="57"/>
      <c r="M142" s="10">
        <v>563025182.32159019</v>
      </c>
      <c r="N142" s="10">
        <v>403754852.42711437</v>
      </c>
      <c r="O142" s="10">
        <v>231957248.888969</v>
      </c>
      <c r="P142" s="1"/>
    </row>
    <row r="143" spans="2:16" ht="11.25" customHeight="1" x14ac:dyDescent="0.2">
      <c r="B143" s="25">
        <v>44348</v>
      </c>
      <c r="C143" s="26">
        <v>48427</v>
      </c>
      <c r="D143" s="10">
        <v>134</v>
      </c>
      <c r="E143" s="27">
        <v>4079</v>
      </c>
      <c r="F143" s="155"/>
      <c r="G143" s="57"/>
      <c r="H143" s="57"/>
      <c r="I143" s="58">
        <v>692840486.53765094</v>
      </c>
      <c r="J143" s="57"/>
      <c r="K143" s="57"/>
      <c r="L143" s="57"/>
      <c r="M143" s="10">
        <v>554152440.36212909</v>
      </c>
      <c r="N143" s="10">
        <v>396381409.75611949</v>
      </c>
      <c r="O143" s="10">
        <v>226756681.09948838</v>
      </c>
      <c r="P143" s="1"/>
    </row>
    <row r="144" spans="2:16" ht="11.25" customHeight="1" x14ac:dyDescent="0.2">
      <c r="B144" s="25">
        <v>44348</v>
      </c>
      <c r="C144" s="26">
        <v>48458</v>
      </c>
      <c r="D144" s="10">
        <v>135</v>
      </c>
      <c r="E144" s="27">
        <v>4110</v>
      </c>
      <c r="F144" s="155"/>
      <c r="G144" s="57"/>
      <c r="H144" s="57"/>
      <c r="I144" s="58">
        <v>683000160.34412205</v>
      </c>
      <c r="J144" s="57"/>
      <c r="K144" s="57"/>
      <c r="L144" s="57"/>
      <c r="M144" s="10">
        <v>545355348.52645636</v>
      </c>
      <c r="N144" s="10">
        <v>389096834.39782596</v>
      </c>
      <c r="O144" s="10">
        <v>221646629.23178414</v>
      </c>
      <c r="P144" s="1"/>
    </row>
    <row r="145" spans="2:16" ht="11.25" customHeight="1" x14ac:dyDescent="0.2">
      <c r="B145" s="25">
        <v>44348</v>
      </c>
      <c r="C145" s="26">
        <v>48488</v>
      </c>
      <c r="D145" s="10">
        <v>136</v>
      </c>
      <c r="E145" s="27">
        <v>4140</v>
      </c>
      <c r="F145" s="155"/>
      <c r="G145" s="57"/>
      <c r="H145" s="57"/>
      <c r="I145" s="58">
        <v>673143886.07788599</v>
      </c>
      <c r="J145" s="57"/>
      <c r="K145" s="57"/>
      <c r="L145" s="57"/>
      <c r="M145" s="10">
        <v>536603173.94007009</v>
      </c>
      <c r="N145" s="10">
        <v>381910083.52138054</v>
      </c>
      <c r="O145" s="10">
        <v>216660949.51326898</v>
      </c>
      <c r="P145" s="1"/>
    </row>
    <row r="146" spans="2:16" ht="11.25" customHeight="1" x14ac:dyDescent="0.2">
      <c r="B146" s="25">
        <v>44348</v>
      </c>
      <c r="C146" s="26">
        <v>48519</v>
      </c>
      <c r="D146" s="10">
        <v>137</v>
      </c>
      <c r="E146" s="27">
        <v>4171</v>
      </c>
      <c r="F146" s="155"/>
      <c r="G146" s="57"/>
      <c r="H146" s="57"/>
      <c r="I146" s="58">
        <v>663440605.639781</v>
      </c>
      <c r="J146" s="57"/>
      <c r="K146" s="57"/>
      <c r="L146" s="57"/>
      <c r="M146" s="10">
        <v>527971110.42800266</v>
      </c>
      <c r="N146" s="10">
        <v>374810837.89800215</v>
      </c>
      <c r="O146" s="10">
        <v>211732866.34184727</v>
      </c>
      <c r="P146" s="1"/>
    </row>
    <row r="147" spans="2:16" ht="11.25" customHeight="1" x14ac:dyDescent="0.2">
      <c r="B147" s="25">
        <v>44348</v>
      </c>
      <c r="C147" s="26">
        <v>48549</v>
      </c>
      <c r="D147" s="10">
        <v>138</v>
      </c>
      <c r="E147" s="27">
        <v>4201</v>
      </c>
      <c r="F147" s="155"/>
      <c r="G147" s="57"/>
      <c r="H147" s="57"/>
      <c r="I147" s="58">
        <v>653383139.65899897</v>
      </c>
      <c r="J147" s="57"/>
      <c r="K147" s="57"/>
      <c r="L147" s="57"/>
      <c r="M147" s="10">
        <v>519113824.14460897</v>
      </c>
      <c r="N147" s="10">
        <v>367615946.9994747</v>
      </c>
      <c r="O147" s="10">
        <v>206817156.4105649</v>
      </c>
      <c r="P147" s="1"/>
    </row>
    <row r="148" spans="2:16" ht="11.25" customHeight="1" x14ac:dyDescent="0.2">
      <c r="B148" s="25">
        <v>44348</v>
      </c>
      <c r="C148" s="26">
        <v>48580</v>
      </c>
      <c r="D148" s="10">
        <v>139</v>
      </c>
      <c r="E148" s="27">
        <v>4232</v>
      </c>
      <c r="F148" s="155"/>
      <c r="G148" s="57"/>
      <c r="H148" s="57"/>
      <c r="I148" s="58">
        <v>643651476.51019299</v>
      </c>
      <c r="J148" s="57"/>
      <c r="K148" s="57"/>
      <c r="L148" s="57"/>
      <c r="M148" s="10">
        <v>510514662.35268074</v>
      </c>
      <c r="N148" s="10">
        <v>360606923.65772593</v>
      </c>
      <c r="O148" s="10">
        <v>202014666.3177273</v>
      </c>
      <c r="P148" s="1"/>
    </row>
    <row r="149" spans="2:16" ht="11.25" customHeight="1" x14ac:dyDescent="0.2">
      <c r="B149" s="25">
        <v>44348</v>
      </c>
      <c r="C149" s="26">
        <v>48611</v>
      </c>
      <c r="D149" s="10">
        <v>140</v>
      </c>
      <c r="E149" s="27">
        <v>4263</v>
      </c>
      <c r="F149" s="155"/>
      <c r="G149" s="57"/>
      <c r="H149" s="57"/>
      <c r="I149" s="58">
        <v>633910830.49925804</v>
      </c>
      <c r="J149" s="57"/>
      <c r="K149" s="57"/>
      <c r="L149" s="57"/>
      <c r="M149" s="10">
        <v>501936064.16491568</v>
      </c>
      <c r="N149" s="10">
        <v>353645661.75006807</v>
      </c>
      <c r="O149" s="10">
        <v>197275791.26458466</v>
      </c>
      <c r="P149" s="1"/>
    </row>
    <row r="150" spans="2:16" ht="11.25" customHeight="1" x14ac:dyDescent="0.2">
      <c r="B150" s="25">
        <v>44348</v>
      </c>
      <c r="C150" s="26">
        <v>48639</v>
      </c>
      <c r="D150" s="10">
        <v>141</v>
      </c>
      <c r="E150" s="27">
        <v>4291</v>
      </c>
      <c r="F150" s="155"/>
      <c r="G150" s="57"/>
      <c r="H150" s="57"/>
      <c r="I150" s="58">
        <v>624423474.80084395</v>
      </c>
      <c r="J150" s="57"/>
      <c r="K150" s="57"/>
      <c r="L150" s="57"/>
      <c r="M150" s="10">
        <v>493666405.2223351</v>
      </c>
      <c r="N150" s="10">
        <v>347020094.64764118</v>
      </c>
      <c r="O150" s="10">
        <v>192839099.26288569</v>
      </c>
      <c r="P150" s="1"/>
    </row>
    <row r="151" spans="2:16" ht="11.25" customHeight="1" x14ac:dyDescent="0.2">
      <c r="B151" s="25">
        <v>44348</v>
      </c>
      <c r="C151" s="26">
        <v>48670</v>
      </c>
      <c r="D151" s="10">
        <v>142</v>
      </c>
      <c r="E151" s="27">
        <v>4322</v>
      </c>
      <c r="F151" s="155"/>
      <c r="G151" s="57"/>
      <c r="H151" s="57"/>
      <c r="I151" s="58">
        <v>615018940.57972205</v>
      </c>
      <c r="J151" s="57"/>
      <c r="K151" s="57"/>
      <c r="L151" s="57"/>
      <c r="M151" s="10">
        <v>485406538.41180551</v>
      </c>
      <c r="N151" s="10">
        <v>340346089.44478267</v>
      </c>
      <c r="O151" s="10">
        <v>188329283.82484928</v>
      </c>
      <c r="P151" s="1"/>
    </row>
    <row r="152" spans="2:16" ht="11.25" customHeight="1" x14ac:dyDescent="0.2">
      <c r="B152" s="25">
        <v>44348</v>
      </c>
      <c r="C152" s="26">
        <v>48700</v>
      </c>
      <c r="D152" s="10">
        <v>143</v>
      </c>
      <c r="E152" s="27">
        <v>4352</v>
      </c>
      <c r="F152" s="155"/>
      <c r="G152" s="57"/>
      <c r="H152" s="57"/>
      <c r="I152" s="58">
        <v>605608258.16697299</v>
      </c>
      <c r="J152" s="57"/>
      <c r="K152" s="57"/>
      <c r="L152" s="57"/>
      <c r="M152" s="10">
        <v>477194555.66947114</v>
      </c>
      <c r="N152" s="10">
        <v>333764690.78175735</v>
      </c>
      <c r="O152" s="10">
        <v>183930420.53716812</v>
      </c>
      <c r="P152" s="1"/>
    </row>
    <row r="153" spans="2:16" ht="11.25" customHeight="1" x14ac:dyDescent="0.2">
      <c r="B153" s="25">
        <v>44348</v>
      </c>
      <c r="C153" s="26">
        <v>48731</v>
      </c>
      <c r="D153" s="10">
        <v>144</v>
      </c>
      <c r="E153" s="27">
        <v>4383</v>
      </c>
      <c r="F153" s="155"/>
      <c r="G153" s="57"/>
      <c r="H153" s="57"/>
      <c r="I153" s="58">
        <v>596338822.98926497</v>
      </c>
      <c r="J153" s="57"/>
      <c r="K153" s="57"/>
      <c r="L153" s="57"/>
      <c r="M153" s="10">
        <v>469093650.33612424</v>
      </c>
      <c r="N153" s="10">
        <v>327264243.59847289</v>
      </c>
      <c r="O153" s="10">
        <v>179584293.51323229</v>
      </c>
      <c r="P153" s="1"/>
    </row>
    <row r="154" spans="2:16" ht="11.25" customHeight="1" x14ac:dyDescent="0.2">
      <c r="B154" s="25">
        <v>44348</v>
      </c>
      <c r="C154" s="26">
        <v>48761</v>
      </c>
      <c r="D154" s="10">
        <v>145</v>
      </c>
      <c r="E154" s="27">
        <v>4413</v>
      </c>
      <c r="F154" s="155"/>
      <c r="G154" s="57"/>
      <c r="H154" s="57"/>
      <c r="I154" s="58">
        <v>587141202.29532897</v>
      </c>
      <c r="J154" s="57"/>
      <c r="K154" s="57"/>
      <c r="L154" s="57"/>
      <c r="M154" s="10">
        <v>461100495.31967819</v>
      </c>
      <c r="N154" s="10">
        <v>320896041.09084678</v>
      </c>
      <c r="O154" s="10">
        <v>175367954.19763374</v>
      </c>
      <c r="P154" s="1"/>
    </row>
    <row r="155" spans="2:16" ht="11.25" customHeight="1" x14ac:dyDescent="0.2">
      <c r="B155" s="25">
        <v>44348</v>
      </c>
      <c r="C155" s="26">
        <v>48792</v>
      </c>
      <c r="D155" s="10">
        <v>146</v>
      </c>
      <c r="E155" s="27">
        <v>4444</v>
      </c>
      <c r="F155" s="155"/>
      <c r="G155" s="57"/>
      <c r="H155" s="57"/>
      <c r="I155" s="58">
        <v>578032775.49656904</v>
      </c>
      <c r="J155" s="57"/>
      <c r="K155" s="57"/>
      <c r="L155" s="57"/>
      <c r="M155" s="10">
        <v>453177432.30215228</v>
      </c>
      <c r="N155" s="10">
        <v>314580021.46818382</v>
      </c>
      <c r="O155" s="10">
        <v>171188124.41951171</v>
      </c>
      <c r="P155" s="1"/>
    </row>
    <row r="156" spans="2:16" ht="11.25" customHeight="1" x14ac:dyDescent="0.2">
      <c r="B156" s="25">
        <v>44348</v>
      </c>
      <c r="C156" s="26">
        <v>48823</v>
      </c>
      <c r="D156" s="10">
        <v>147</v>
      </c>
      <c r="E156" s="27">
        <v>4475</v>
      </c>
      <c r="F156" s="155"/>
      <c r="G156" s="57"/>
      <c r="H156" s="57"/>
      <c r="I156" s="58">
        <v>568998404.82852304</v>
      </c>
      <c r="J156" s="57"/>
      <c r="K156" s="57"/>
      <c r="L156" s="57"/>
      <c r="M156" s="10">
        <v>445337880.55312431</v>
      </c>
      <c r="N156" s="10">
        <v>308351875.38750696</v>
      </c>
      <c r="O156" s="10">
        <v>167088172.75774124</v>
      </c>
      <c r="P156" s="1"/>
    </row>
    <row r="157" spans="2:16" ht="11.25" customHeight="1" x14ac:dyDescent="0.2">
      <c r="B157" s="25">
        <v>44348</v>
      </c>
      <c r="C157" s="26">
        <v>48853</v>
      </c>
      <c r="D157" s="10">
        <v>148</v>
      </c>
      <c r="E157" s="27">
        <v>4505</v>
      </c>
      <c r="F157" s="155"/>
      <c r="G157" s="57"/>
      <c r="H157" s="57"/>
      <c r="I157" s="58">
        <v>560046259.22449696</v>
      </c>
      <c r="J157" s="57"/>
      <c r="K157" s="57"/>
      <c r="L157" s="57"/>
      <c r="M157" s="10">
        <v>437611826.3262983</v>
      </c>
      <c r="N157" s="10">
        <v>302256586.71927768</v>
      </c>
      <c r="O157" s="10">
        <v>163113900.38525432</v>
      </c>
      <c r="P157" s="1"/>
    </row>
    <row r="158" spans="2:16" ht="11.25" customHeight="1" x14ac:dyDescent="0.2">
      <c r="B158" s="25">
        <v>44348</v>
      </c>
      <c r="C158" s="26">
        <v>48884</v>
      </c>
      <c r="D158" s="10">
        <v>149</v>
      </c>
      <c r="E158" s="27">
        <v>4536</v>
      </c>
      <c r="F158" s="155"/>
      <c r="G158" s="57"/>
      <c r="H158" s="57"/>
      <c r="I158" s="58">
        <v>551133707.93186903</v>
      </c>
      <c r="J158" s="57"/>
      <c r="K158" s="57"/>
      <c r="L158" s="57"/>
      <c r="M158" s="10">
        <v>429917280.80743968</v>
      </c>
      <c r="N158" s="10">
        <v>296186812.95565391</v>
      </c>
      <c r="O158" s="10">
        <v>159161321.80459034</v>
      </c>
      <c r="P158" s="1"/>
    </row>
    <row r="159" spans="2:16" ht="11.25" customHeight="1" x14ac:dyDescent="0.2">
      <c r="B159" s="25">
        <v>44348</v>
      </c>
      <c r="C159" s="26">
        <v>48914</v>
      </c>
      <c r="D159" s="10">
        <v>150</v>
      </c>
      <c r="E159" s="27">
        <v>4566</v>
      </c>
      <c r="F159" s="155"/>
      <c r="G159" s="57"/>
      <c r="H159" s="57"/>
      <c r="I159" s="58">
        <v>541495593.61821198</v>
      </c>
      <c r="J159" s="57"/>
      <c r="K159" s="57"/>
      <c r="L159" s="57"/>
      <c r="M159" s="10">
        <v>421705646.16769791</v>
      </c>
      <c r="N159" s="10">
        <v>289814426.05816638</v>
      </c>
      <c r="O159" s="10">
        <v>155098608.52471307</v>
      </c>
      <c r="P159" s="1"/>
    </row>
    <row r="160" spans="2:16" ht="11.25" customHeight="1" x14ac:dyDescent="0.2">
      <c r="B160" s="25">
        <v>44348</v>
      </c>
      <c r="C160" s="26">
        <v>48945</v>
      </c>
      <c r="D160" s="10">
        <v>151</v>
      </c>
      <c r="E160" s="27">
        <v>4597</v>
      </c>
      <c r="F160" s="155"/>
      <c r="G160" s="57"/>
      <c r="H160" s="57"/>
      <c r="I160" s="58">
        <v>532653558.66972202</v>
      </c>
      <c r="J160" s="57"/>
      <c r="K160" s="57"/>
      <c r="L160" s="57"/>
      <c r="M160" s="10">
        <v>414116086.13683456</v>
      </c>
      <c r="N160" s="10">
        <v>283874758.25955874</v>
      </c>
      <c r="O160" s="10">
        <v>151276441.16020536</v>
      </c>
      <c r="P160" s="1"/>
    </row>
    <row r="161" spans="2:16" ht="11.25" customHeight="1" x14ac:dyDescent="0.2">
      <c r="B161" s="25">
        <v>44348</v>
      </c>
      <c r="C161" s="26">
        <v>48976</v>
      </c>
      <c r="D161" s="10">
        <v>152</v>
      </c>
      <c r="E161" s="27">
        <v>4628</v>
      </c>
      <c r="F161" s="155"/>
      <c r="G161" s="57"/>
      <c r="H161" s="57"/>
      <c r="I161" s="58">
        <v>523854048.08990997</v>
      </c>
      <c r="J161" s="57"/>
      <c r="K161" s="57"/>
      <c r="L161" s="57"/>
      <c r="M161" s="10">
        <v>406584062.77219087</v>
      </c>
      <c r="N161" s="10">
        <v>278002768.39177579</v>
      </c>
      <c r="O161" s="10">
        <v>147519781.98765436</v>
      </c>
      <c r="P161" s="1"/>
    </row>
    <row r="162" spans="2:16" ht="11.25" customHeight="1" x14ac:dyDescent="0.2">
      <c r="B162" s="25">
        <v>44348</v>
      </c>
      <c r="C162" s="26">
        <v>49004</v>
      </c>
      <c r="D162" s="10">
        <v>153</v>
      </c>
      <c r="E162" s="27">
        <v>4656</v>
      </c>
      <c r="F162" s="155"/>
      <c r="G162" s="57"/>
      <c r="H162" s="57"/>
      <c r="I162" s="58">
        <v>515105622.97640902</v>
      </c>
      <c r="J162" s="57"/>
      <c r="K162" s="57"/>
      <c r="L162" s="57"/>
      <c r="M162" s="10">
        <v>399181550.47585994</v>
      </c>
      <c r="N162" s="10">
        <v>272314236.26371014</v>
      </c>
      <c r="O162" s="10">
        <v>143948286.21890685</v>
      </c>
      <c r="P162" s="1"/>
    </row>
    <row r="163" spans="2:16" ht="11.25" customHeight="1" x14ac:dyDescent="0.2">
      <c r="B163" s="25">
        <v>44348</v>
      </c>
      <c r="C163" s="26">
        <v>49035</v>
      </c>
      <c r="D163" s="10">
        <v>154</v>
      </c>
      <c r="E163" s="27">
        <v>4687</v>
      </c>
      <c r="F163" s="155"/>
      <c r="G163" s="57"/>
      <c r="H163" s="57"/>
      <c r="I163" s="58">
        <v>506389532.242082</v>
      </c>
      <c r="J163" s="57"/>
      <c r="K163" s="57"/>
      <c r="L163" s="57"/>
      <c r="M163" s="10">
        <v>391761423.13497025</v>
      </c>
      <c r="N163" s="10">
        <v>266572685.50876012</v>
      </c>
      <c r="O163" s="10">
        <v>140316395.27628642</v>
      </c>
      <c r="P163" s="1"/>
    </row>
    <row r="164" spans="2:16" ht="11.25" customHeight="1" x14ac:dyDescent="0.2">
      <c r="B164" s="25">
        <v>44348</v>
      </c>
      <c r="C164" s="26">
        <v>49065</v>
      </c>
      <c r="D164" s="10">
        <v>155</v>
      </c>
      <c r="E164" s="27">
        <v>4717</v>
      </c>
      <c r="F164" s="155"/>
      <c r="G164" s="57"/>
      <c r="H164" s="57"/>
      <c r="I164" s="58">
        <v>497780339.652614</v>
      </c>
      <c r="J164" s="57"/>
      <c r="K164" s="57"/>
      <c r="L164" s="57"/>
      <c r="M164" s="10">
        <v>384468930.0634191</v>
      </c>
      <c r="N164" s="10">
        <v>260966640.56712857</v>
      </c>
      <c r="O164" s="10">
        <v>136802442.15506962</v>
      </c>
      <c r="P164" s="1"/>
    </row>
    <row r="165" spans="2:16" ht="11.25" customHeight="1" x14ac:dyDescent="0.2">
      <c r="B165" s="25">
        <v>44348</v>
      </c>
      <c r="C165" s="26">
        <v>49096</v>
      </c>
      <c r="D165" s="10">
        <v>156</v>
      </c>
      <c r="E165" s="27">
        <v>4748</v>
      </c>
      <c r="F165" s="155"/>
      <c r="G165" s="57"/>
      <c r="H165" s="57"/>
      <c r="I165" s="58">
        <v>488982335.75318402</v>
      </c>
      <c r="J165" s="57"/>
      <c r="K165" s="57"/>
      <c r="L165" s="57"/>
      <c r="M165" s="10">
        <v>377033082.87238836</v>
      </c>
      <c r="N165" s="10">
        <v>255268542.01181367</v>
      </c>
      <c r="O165" s="10">
        <v>133248636.2496825</v>
      </c>
      <c r="P165" s="1"/>
    </row>
    <row r="166" spans="2:16" ht="11.25" customHeight="1" x14ac:dyDescent="0.2">
      <c r="B166" s="25">
        <v>44348</v>
      </c>
      <c r="C166" s="26">
        <v>49126</v>
      </c>
      <c r="D166" s="10">
        <v>157</v>
      </c>
      <c r="E166" s="27">
        <v>4778</v>
      </c>
      <c r="F166" s="155"/>
      <c r="G166" s="57"/>
      <c r="H166" s="57"/>
      <c r="I166" s="58">
        <v>480572520.482768</v>
      </c>
      <c r="J166" s="57"/>
      <c r="K166" s="57"/>
      <c r="L166" s="57"/>
      <c r="M166" s="10">
        <v>369940417.78341663</v>
      </c>
      <c r="N166" s="10">
        <v>249850020.08720002</v>
      </c>
      <c r="O166" s="10">
        <v>129885582.72881341</v>
      </c>
      <c r="P166" s="1"/>
    </row>
    <row r="167" spans="2:16" ht="11.25" customHeight="1" x14ac:dyDescent="0.2">
      <c r="B167" s="25">
        <v>44348</v>
      </c>
      <c r="C167" s="26">
        <v>49157</v>
      </c>
      <c r="D167" s="10">
        <v>158</v>
      </c>
      <c r="E167" s="27">
        <v>4809</v>
      </c>
      <c r="F167" s="155"/>
      <c r="G167" s="57"/>
      <c r="H167" s="57"/>
      <c r="I167" s="58">
        <v>472260697.29187101</v>
      </c>
      <c r="J167" s="57"/>
      <c r="K167" s="57"/>
      <c r="L167" s="57"/>
      <c r="M167" s="10">
        <v>362925456.58819944</v>
      </c>
      <c r="N167" s="10">
        <v>244488891.10108545</v>
      </c>
      <c r="O167" s="10">
        <v>126560245.56045179</v>
      </c>
      <c r="P167" s="1"/>
    </row>
    <row r="168" spans="2:16" ht="11.25" customHeight="1" x14ac:dyDescent="0.2">
      <c r="B168" s="25">
        <v>44348</v>
      </c>
      <c r="C168" s="26">
        <v>49188</v>
      </c>
      <c r="D168" s="10">
        <v>159</v>
      </c>
      <c r="E168" s="27">
        <v>4840</v>
      </c>
      <c r="F168" s="155"/>
      <c r="G168" s="57"/>
      <c r="H168" s="57"/>
      <c r="I168" s="58">
        <v>464068763.08148497</v>
      </c>
      <c r="J168" s="57"/>
      <c r="K168" s="57"/>
      <c r="L168" s="57"/>
      <c r="M168" s="10">
        <v>356025203.6525237</v>
      </c>
      <c r="N168" s="10">
        <v>239230493.02776697</v>
      </c>
      <c r="O168" s="10">
        <v>123313701.15093437</v>
      </c>
      <c r="P168" s="1"/>
    </row>
    <row r="169" spans="2:16" ht="11.25" customHeight="1" x14ac:dyDescent="0.2">
      <c r="B169" s="25">
        <v>44348</v>
      </c>
      <c r="C169" s="26">
        <v>49218</v>
      </c>
      <c r="D169" s="10">
        <v>160</v>
      </c>
      <c r="E169" s="27">
        <v>4870</v>
      </c>
      <c r="F169" s="155"/>
      <c r="G169" s="57"/>
      <c r="H169" s="57"/>
      <c r="I169" s="58">
        <v>456021906.00123602</v>
      </c>
      <c r="J169" s="57"/>
      <c r="K169" s="57"/>
      <c r="L169" s="57"/>
      <c r="M169" s="10">
        <v>349277550.56615341</v>
      </c>
      <c r="N169" s="10">
        <v>234118768.93852317</v>
      </c>
      <c r="O169" s="10">
        <v>120184126.91869006</v>
      </c>
      <c r="P169" s="1"/>
    </row>
    <row r="170" spans="2:16" ht="11.25" customHeight="1" x14ac:dyDescent="0.2">
      <c r="B170" s="25">
        <v>44348</v>
      </c>
      <c r="C170" s="26">
        <v>49249</v>
      </c>
      <c r="D170" s="10">
        <v>161</v>
      </c>
      <c r="E170" s="27">
        <v>4901</v>
      </c>
      <c r="F170" s="155"/>
      <c r="G170" s="57"/>
      <c r="H170" s="57"/>
      <c r="I170" s="58">
        <v>448061444.59540802</v>
      </c>
      <c r="J170" s="57"/>
      <c r="K170" s="57"/>
      <c r="L170" s="57"/>
      <c r="M170" s="10">
        <v>342598392.66249955</v>
      </c>
      <c r="N170" s="10">
        <v>229057740.85375068</v>
      </c>
      <c r="O170" s="10">
        <v>117088023.15322392</v>
      </c>
      <c r="P170" s="1"/>
    </row>
    <row r="171" spans="2:16" ht="11.25" customHeight="1" x14ac:dyDescent="0.2">
      <c r="B171" s="25">
        <v>44348</v>
      </c>
      <c r="C171" s="26">
        <v>49279</v>
      </c>
      <c r="D171" s="10">
        <v>162</v>
      </c>
      <c r="E171" s="27">
        <v>4931</v>
      </c>
      <c r="F171" s="155"/>
      <c r="G171" s="57"/>
      <c r="H171" s="57"/>
      <c r="I171" s="58">
        <v>440169063.737445</v>
      </c>
      <c r="J171" s="57"/>
      <c r="K171" s="57"/>
      <c r="L171" s="57"/>
      <c r="M171" s="10">
        <v>336011253.37780237</v>
      </c>
      <c r="N171" s="10">
        <v>224100714.85443518</v>
      </c>
      <c r="O171" s="10">
        <v>114084547.9727467</v>
      </c>
      <c r="P171" s="1"/>
    </row>
    <row r="172" spans="2:16" ht="11.25" customHeight="1" x14ac:dyDescent="0.2">
      <c r="B172" s="25">
        <v>44348</v>
      </c>
      <c r="C172" s="26">
        <v>49310</v>
      </c>
      <c r="D172" s="10">
        <v>163</v>
      </c>
      <c r="E172" s="27">
        <v>4962</v>
      </c>
      <c r="F172" s="155"/>
      <c r="G172" s="57"/>
      <c r="H172" s="57"/>
      <c r="I172" s="58">
        <v>432113798.85253698</v>
      </c>
      <c r="J172" s="57"/>
      <c r="K172" s="57"/>
      <c r="L172" s="57"/>
      <c r="M172" s="10">
        <v>329302646.3301456</v>
      </c>
      <c r="N172" s="10">
        <v>219067893.86663088</v>
      </c>
      <c r="O172" s="10">
        <v>111050095.55759603</v>
      </c>
      <c r="P172" s="1"/>
    </row>
    <row r="173" spans="2:16" ht="11.25" customHeight="1" x14ac:dyDescent="0.2">
      <c r="B173" s="25">
        <v>44348</v>
      </c>
      <c r="C173" s="26">
        <v>49341</v>
      </c>
      <c r="D173" s="10">
        <v>164</v>
      </c>
      <c r="E173" s="27">
        <v>4993</v>
      </c>
      <c r="F173" s="155"/>
      <c r="G173" s="57"/>
      <c r="H173" s="57"/>
      <c r="I173" s="58">
        <v>424372966.04658097</v>
      </c>
      <c r="J173" s="57"/>
      <c r="K173" s="57"/>
      <c r="L173" s="57"/>
      <c r="M173" s="10">
        <v>322855043.34346145</v>
      </c>
      <c r="N173" s="10">
        <v>214232413.23832414</v>
      </c>
      <c r="O173" s="10">
        <v>108138913.85041472</v>
      </c>
      <c r="P173" s="1"/>
    </row>
    <row r="174" spans="2:16" ht="11.25" customHeight="1" x14ac:dyDescent="0.2">
      <c r="B174" s="25">
        <v>44348</v>
      </c>
      <c r="C174" s="26">
        <v>49369</v>
      </c>
      <c r="D174" s="10">
        <v>165</v>
      </c>
      <c r="E174" s="27">
        <v>5021</v>
      </c>
      <c r="F174" s="155"/>
      <c r="G174" s="57"/>
      <c r="H174" s="57"/>
      <c r="I174" s="58">
        <v>415685860.57939202</v>
      </c>
      <c r="J174" s="57"/>
      <c r="K174" s="57"/>
      <c r="L174" s="57"/>
      <c r="M174" s="10">
        <v>315761546.33629364</v>
      </c>
      <c r="N174" s="10">
        <v>209044122.48921463</v>
      </c>
      <c r="O174" s="10">
        <v>105116234.68101241</v>
      </c>
      <c r="P174" s="1"/>
    </row>
    <row r="175" spans="2:16" ht="11.25" customHeight="1" x14ac:dyDescent="0.2">
      <c r="B175" s="25">
        <v>44348</v>
      </c>
      <c r="C175" s="26">
        <v>49400</v>
      </c>
      <c r="D175" s="10">
        <v>166</v>
      </c>
      <c r="E175" s="27">
        <v>5052</v>
      </c>
      <c r="F175" s="155"/>
      <c r="G175" s="57"/>
      <c r="H175" s="57"/>
      <c r="I175" s="58">
        <v>408080189.89193702</v>
      </c>
      <c r="J175" s="57"/>
      <c r="K175" s="57"/>
      <c r="L175" s="57"/>
      <c r="M175" s="10">
        <v>309458402.66176063</v>
      </c>
      <c r="N175" s="10">
        <v>204350212.45005679</v>
      </c>
      <c r="O175" s="10">
        <v>102320710.60051046</v>
      </c>
      <c r="P175" s="1"/>
    </row>
    <row r="176" spans="2:16" ht="11.25" customHeight="1" x14ac:dyDescent="0.2">
      <c r="B176" s="25">
        <v>44348</v>
      </c>
      <c r="C176" s="26">
        <v>49430</v>
      </c>
      <c r="D176" s="10">
        <v>167</v>
      </c>
      <c r="E176" s="27">
        <v>5082</v>
      </c>
      <c r="F176" s="155"/>
      <c r="G176" s="57"/>
      <c r="H176" s="57"/>
      <c r="I176" s="58">
        <v>400541440.11412299</v>
      </c>
      <c r="J176" s="57"/>
      <c r="K176" s="57"/>
      <c r="L176" s="57"/>
      <c r="M176" s="10">
        <v>303242998.41356403</v>
      </c>
      <c r="N176" s="10">
        <v>199753024.40952253</v>
      </c>
      <c r="O176" s="10">
        <v>99608844.250805601</v>
      </c>
      <c r="P176" s="1"/>
    </row>
    <row r="177" spans="2:16" ht="11.25" customHeight="1" x14ac:dyDescent="0.2">
      <c r="B177" s="25">
        <v>44348</v>
      </c>
      <c r="C177" s="26">
        <v>49461</v>
      </c>
      <c r="D177" s="10">
        <v>168</v>
      </c>
      <c r="E177" s="27">
        <v>5113</v>
      </c>
      <c r="F177" s="155"/>
      <c r="G177" s="57"/>
      <c r="H177" s="57"/>
      <c r="I177" s="58">
        <v>393101924.84974301</v>
      </c>
      <c r="J177" s="57"/>
      <c r="K177" s="57"/>
      <c r="L177" s="57"/>
      <c r="M177" s="10">
        <v>297105900.32590574</v>
      </c>
      <c r="N177" s="10">
        <v>195212647.26560339</v>
      </c>
      <c r="O177" s="10">
        <v>96932431.736801237</v>
      </c>
      <c r="P177" s="1"/>
    </row>
    <row r="178" spans="2:16" ht="11.25" customHeight="1" x14ac:dyDescent="0.2">
      <c r="B178" s="25">
        <v>44348</v>
      </c>
      <c r="C178" s="26">
        <v>49491</v>
      </c>
      <c r="D178" s="10">
        <v>169</v>
      </c>
      <c r="E178" s="27">
        <v>5143</v>
      </c>
      <c r="F178" s="155"/>
      <c r="G178" s="57"/>
      <c r="H178" s="57"/>
      <c r="I178" s="58">
        <v>385826678.76639599</v>
      </c>
      <c r="J178" s="57"/>
      <c r="K178" s="57"/>
      <c r="L178" s="57"/>
      <c r="M178" s="10">
        <v>291128633.03787285</v>
      </c>
      <c r="N178" s="10">
        <v>190814495.20018062</v>
      </c>
      <c r="O178" s="10">
        <v>94360145.800002798</v>
      </c>
      <c r="P178" s="1"/>
    </row>
    <row r="179" spans="2:16" ht="11.25" customHeight="1" x14ac:dyDescent="0.2">
      <c r="B179" s="25">
        <v>44348</v>
      </c>
      <c r="C179" s="26">
        <v>49522</v>
      </c>
      <c r="D179" s="10">
        <v>170</v>
      </c>
      <c r="E179" s="27">
        <v>5174</v>
      </c>
      <c r="F179" s="155"/>
      <c r="G179" s="57"/>
      <c r="H179" s="57"/>
      <c r="I179" s="58">
        <v>378661456.02636701</v>
      </c>
      <c r="J179" s="57"/>
      <c r="K179" s="57"/>
      <c r="L179" s="57"/>
      <c r="M179" s="10">
        <v>285237450.66381252</v>
      </c>
      <c r="N179" s="10">
        <v>186477775.86272016</v>
      </c>
      <c r="O179" s="10">
        <v>91825000.790812746</v>
      </c>
      <c r="P179" s="1"/>
    </row>
    <row r="180" spans="2:16" ht="11.25" customHeight="1" x14ac:dyDescent="0.2">
      <c r="B180" s="25">
        <v>44348</v>
      </c>
      <c r="C180" s="26">
        <v>49553</v>
      </c>
      <c r="D180" s="10">
        <v>171</v>
      </c>
      <c r="E180" s="27">
        <v>5205</v>
      </c>
      <c r="F180" s="155"/>
      <c r="G180" s="57"/>
      <c r="H180" s="57"/>
      <c r="I180" s="58">
        <v>371448544.52603102</v>
      </c>
      <c r="J180" s="57"/>
      <c r="K180" s="57"/>
      <c r="L180" s="57"/>
      <c r="M180" s="10">
        <v>279329552.59266913</v>
      </c>
      <c r="N180" s="10">
        <v>182150980.37979054</v>
      </c>
      <c r="O180" s="10">
        <v>89314504.403116331</v>
      </c>
      <c r="P180" s="1"/>
    </row>
    <row r="181" spans="2:16" ht="11.25" customHeight="1" x14ac:dyDescent="0.2">
      <c r="B181" s="25">
        <v>44348</v>
      </c>
      <c r="C181" s="26">
        <v>49583</v>
      </c>
      <c r="D181" s="10">
        <v>172</v>
      </c>
      <c r="E181" s="27">
        <v>5235</v>
      </c>
      <c r="F181" s="155"/>
      <c r="G181" s="57"/>
      <c r="H181" s="57"/>
      <c r="I181" s="58">
        <v>364531485.89983398</v>
      </c>
      <c r="J181" s="57"/>
      <c r="K181" s="57"/>
      <c r="L181" s="57"/>
      <c r="M181" s="10">
        <v>273677964.45459974</v>
      </c>
      <c r="N181" s="10">
        <v>178026324.52755505</v>
      </c>
      <c r="O181" s="10">
        <v>86934225.382615313</v>
      </c>
      <c r="P181" s="1"/>
    </row>
    <row r="182" spans="2:16" ht="11.25" customHeight="1" x14ac:dyDescent="0.2">
      <c r="B182" s="25">
        <v>44348</v>
      </c>
      <c r="C182" s="26">
        <v>49614</v>
      </c>
      <c r="D182" s="10">
        <v>173</v>
      </c>
      <c r="E182" s="27">
        <v>5266</v>
      </c>
      <c r="F182" s="155"/>
      <c r="G182" s="57"/>
      <c r="H182" s="57"/>
      <c r="I182" s="58">
        <v>357692152.77823102</v>
      </c>
      <c r="J182" s="57"/>
      <c r="K182" s="57"/>
      <c r="L182" s="57"/>
      <c r="M182" s="10">
        <v>268087754.2735205</v>
      </c>
      <c r="N182" s="10">
        <v>173946407.69002956</v>
      </c>
      <c r="O182" s="10">
        <v>84582135.699381143</v>
      </c>
      <c r="P182" s="1"/>
    </row>
    <row r="183" spans="2:16" ht="11.25" customHeight="1" x14ac:dyDescent="0.2">
      <c r="B183" s="25">
        <v>44348</v>
      </c>
      <c r="C183" s="26">
        <v>49644</v>
      </c>
      <c r="D183" s="10">
        <v>174</v>
      </c>
      <c r="E183" s="27">
        <v>5296</v>
      </c>
      <c r="F183" s="155"/>
      <c r="G183" s="57"/>
      <c r="H183" s="57"/>
      <c r="I183" s="58">
        <v>350890458.16311401</v>
      </c>
      <c r="J183" s="57"/>
      <c r="K183" s="57"/>
      <c r="L183" s="57"/>
      <c r="M183" s="10">
        <v>262558258.48921379</v>
      </c>
      <c r="N183" s="10">
        <v>169939344.17573753</v>
      </c>
      <c r="O183" s="10">
        <v>82294953.47510682</v>
      </c>
      <c r="P183" s="1"/>
    </row>
    <row r="184" spans="2:16" ht="11.25" customHeight="1" x14ac:dyDescent="0.2">
      <c r="B184" s="25">
        <v>44348</v>
      </c>
      <c r="C184" s="26">
        <v>49675</v>
      </c>
      <c r="D184" s="10">
        <v>175</v>
      </c>
      <c r="E184" s="27">
        <v>5327</v>
      </c>
      <c r="F184" s="155"/>
      <c r="G184" s="57"/>
      <c r="H184" s="57"/>
      <c r="I184" s="58">
        <v>344127391.93094403</v>
      </c>
      <c r="J184" s="57"/>
      <c r="K184" s="57"/>
      <c r="L184" s="57"/>
      <c r="M184" s="10">
        <v>257060972.79706174</v>
      </c>
      <c r="N184" s="10">
        <v>165958115.40052077</v>
      </c>
      <c r="O184" s="10">
        <v>80026602.615931764</v>
      </c>
      <c r="P184" s="1"/>
    </row>
    <row r="185" spans="2:16" ht="11.25" customHeight="1" x14ac:dyDescent="0.2">
      <c r="B185" s="25">
        <v>44348</v>
      </c>
      <c r="C185" s="26">
        <v>49706</v>
      </c>
      <c r="D185" s="10">
        <v>176</v>
      </c>
      <c r="E185" s="27">
        <v>5358</v>
      </c>
      <c r="F185" s="155"/>
      <c r="G185" s="57"/>
      <c r="H185" s="57"/>
      <c r="I185" s="58">
        <v>337398890.64614499</v>
      </c>
      <c r="J185" s="57"/>
      <c r="K185" s="57"/>
      <c r="L185" s="57"/>
      <c r="M185" s="10">
        <v>251607355.42244977</v>
      </c>
      <c r="N185" s="10">
        <v>162024158.13465193</v>
      </c>
      <c r="O185" s="10">
        <v>77798689.031555638</v>
      </c>
      <c r="P185" s="1"/>
    </row>
    <row r="186" spans="2:16" ht="11.25" customHeight="1" x14ac:dyDescent="0.2">
      <c r="B186" s="25">
        <v>44348</v>
      </c>
      <c r="C186" s="26">
        <v>49735</v>
      </c>
      <c r="D186" s="10">
        <v>177</v>
      </c>
      <c r="E186" s="27">
        <v>5387</v>
      </c>
      <c r="F186" s="155"/>
      <c r="G186" s="57"/>
      <c r="H186" s="57"/>
      <c r="I186" s="58">
        <v>330718013.28602499</v>
      </c>
      <c r="J186" s="57"/>
      <c r="K186" s="57"/>
      <c r="L186" s="57"/>
      <c r="M186" s="10">
        <v>246233917.57327521</v>
      </c>
      <c r="N186" s="10">
        <v>158186623.83762944</v>
      </c>
      <c r="O186" s="10">
        <v>75655030.321588308</v>
      </c>
      <c r="P186" s="1"/>
    </row>
    <row r="187" spans="2:16" ht="11.25" customHeight="1" x14ac:dyDescent="0.2">
      <c r="B187" s="25">
        <v>44348</v>
      </c>
      <c r="C187" s="26">
        <v>49766</v>
      </c>
      <c r="D187" s="10">
        <v>178</v>
      </c>
      <c r="E187" s="27">
        <v>5418</v>
      </c>
      <c r="F187" s="155"/>
      <c r="G187" s="57"/>
      <c r="H187" s="57"/>
      <c r="I187" s="58">
        <v>324093703.170614</v>
      </c>
      <c r="J187" s="57"/>
      <c r="K187" s="57"/>
      <c r="L187" s="57"/>
      <c r="M187" s="10">
        <v>240892565.36439657</v>
      </c>
      <c r="N187" s="10">
        <v>154361635.64922553</v>
      </c>
      <c r="O187" s="10">
        <v>73512982.686096415</v>
      </c>
      <c r="P187" s="1"/>
    </row>
    <row r="188" spans="2:16" ht="11.25" customHeight="1" x14ac:dyDescent="0.2">
      <c r="B188" s="25">
        <v>44348</v>
      </c>
      <c r="C188" s="26">
        <v>49796</v>
      </c>
      <c r="D188" s="10">
        <v>179</v>
      </c>
      <c r="E188" s="27">
        <v>5448</v>
      </c>
      <c r="F188" s="155"/>
      <c r="G188" s="57"/>
      <c r="H188" s="57"/>
      <c r="I188" s="58">
        <v>317519447.61134899</v>
      </c>
      <c r="J188" s="57"/>
      <c r="K188" s="57"/>
      <c r="L188" s="57"/>
      <c r="M188" s="10">
        <v>235618666.73410371</v>
      </c>
      <c r="N188" s="10">
        <v>150610564.62248549</v>
      </c>
      <c r="O188" s="10">
        <v>71432556.323828816</v>
      </c>
      <c r="P188" s="1"/>
    </row>
    <row r="189" spans="2:16" ht="11.25" customHeight="1" x14ac:dyDescent="0.2">
      <c r="B189" s="25">
        <v>44348</v>
      </c>
      <c r="C189" s="26">
        <v>49827</v>
      </c>
      <c r="D189" s="10">
        <v>180</v>
      </c>
      <c r="E189" s="27">
        <v>5479</v>
      </c>
      <c r="F189" s="155"/>
      <c r="G189" s="57"/>
      <c r="H189" s="57"/>
      <c r="I189" s="58">
        <v>311035992.888165</v>
      </c>
      <c r="J189" s="57"/>
      <c r="K189" s="57"/>
      <c r="L189" s="57"/>
      <c r="M189" s="10">
        <v>230416083.8498016</v>
      </c>
      <c r="N189" s="10">
        <v>146910428.83016285</v>
      </c>
      <c r="O189" s="10">
        <v>69382509.156651869</v>
      </c>
      <c r="P189" s="1"/>
    </row>
    <row r="190" spans="2:16" ht="11.25" customHeight="1" x14ac:dyDescent="0.2">
      <c r="B190" s="25">
        <v>44348</v>
      </c>
      <c r="C190" s="26">
        <v>49857</v>
      </c>
      <c r="D190" s="10">
        <v>181</v>
      </c>
      <c r="E190" s="27">
        <v>5509</v>
      </c>
      <c r="F190" s="155"/>
      <c r="G190" s="57"/>
      <c r="H190" s="57"/>
      <c r="I190" s="58">
        <v>304682901.97742498</v>
      </c>
      <c r="J190" s="57"/>
      <c r="K190" s="57"/>
      <c r="L190" s="57"/>
      <c r="M190" s="10">
        <v>225339219.97939986</v>
      </c>
      <c r="N190" s="10">
        <v>143319864.63875481</v>
      </c>
      <c r="O190" s="10">
        <v>67409304.763082236</v>
      </c>
      <c r="P190" s="1"/>
    </row>
    <row r="191" spans="2:16" ht="11.25" customHeight="1" x14ac:dyDescent="0.2">
      <c r="B191" s="25">
        <v>44348</v>
      </c>
      <c r="C191" s="26">
        <v>49888</v>
      </c>
      <c r="D191" s="10">
        <v>182</v>
      </c>
      <c r="E191" s="27">
        <v>5540</v>
      </c>
      <c r="F191" s="155"/>
      <c r="G191" s="57"/>
      <c r="H191" s="57"/>
      <c r="I191" s="58">
        <v>298462570.05885202</v>
      </c>
      <c r="J191" s="57"/>
      <c r="K191" s="57"/>
      <c r="L191" s="57"/>
      <c r="M191" s="10">
        <v>220364360.09366336</v>
      </c>
      <c r="N191" s="10">
        <v>139799317.82774809</v>
      </c>
      <c r="O191" s="10">
        <v>65474943.217193939</v>
      </c>
      <c r="P191" s="1"/>
    </row>
    <row r="192" spans="2:16" ht="11.25" customHeight="1" x14ac:dyDescent="0.2">
      <c r="B192" s="25">
        <v>44348</v>
      </c>
      <c r="C192" s="26">
        <v>49919</v>
      </c>
      <c r="D192" s="10">
        <v>183</v>
      </c>
      <c r="E192" s="27">
        <v>5571</v>
      </c>
      <c r="F192" s="155"/>
      <c r="G192" s="57"/>
      <c r="H192" s="57"/>
      <c r="I192" s="58">
        <v>292348543.457739</v>
      </c>
      <c r="J192" s="57"/>
      <c r="K192" s="57"/>
      <c r="L192" s="57"/>
      <c r="M192" s="10">
        <v>215484082.90044639</v>
      </c>
      <c r="N192" s="10">
        <v>136355601.72029263</v>
      </c>
      <c r="O192" s="10">
        <v>63591589.722476542</v>
      </c>
      <c r="P192" s="1"/>
    </row>
    <row r="193" spans="2:16" ht="11.25" customHeight="1" x14ac:dyDescent="0.2">
      <c r="B193" s="25">
        <v>44348</v>
      </c>
      <c r="C193" s="26">
        <v>49949</v>
      </c>
      <c r="D193" s="10">
        <v>184</v>
      </c>
      <c r="E193" s="27">
        <v>5601</v>
      </c>
      <c r="F193" s="155"/>
      <c r="G193" s="57"/>
      <c r="H193" s="57"/>
      <c r="I193" s="58">
        <v>286337544.28029603</v>
      </c>
      <c r="J193" s="57"/>
      <c r="K193" s="57"/>
      <c r="L193" s="57"/>
      <c r="M193" s="10">
        <v>210707074.69613528</v>
      </c>
      <c r="N193" s="10">
        <v>133004603.68213408</v>
      </c>
      <c r="O193" s="10">
        <v>61774530.694290079</v>
      </c>
      <c r="P193" s="1"/>
    </row>
    <row r="194" spans="2:16" ht="11.25" customHeight="1" x14ac:dyDescent="0.2">
      <c r="B194" s="25">
        <v>44348</v>
      </c>
      <c r="C194" s="26">
        <v>49980</v>
      </c>
      <c r="D194" s="10">
        <v>185</v>
      </c>
      <c r="E194" s="27">
        <v>5632</v>
      </c>
      <c r="F194" s="155"/>
      <c r="G194" s="57"/>
      <c r="H194" s="57"/>
      <c r="I194" s="58">
        <v>280432988.547741</v>
      </c>
      <c r="J194" s="57"/>
      <c r="K194" s="57"/>
      <c r="L194" s="57"/>
      <c r="M194" s="10">
        <v>206012086.65342748</v>
      </c>
      <c r="N194" s="10">
        <v>129710265.90146445</v>
      </c>
      <c r="O194" s="10">
        <v>59989293.946679592</v>
      </c>
      <c r="P194" s="1"/>
    </row>
    <row r="195" spans="2:16" ht="11.25" customHeight="1" x14ac:dyDescent="0.2">
      <c r="B195" s="25">
        <v>44348</v>
      </c>
      <c r="C195" s="26">
        <v>50010</v>
      </c>
      <c r="D195" s="10">
        <v>186</v>
      </c>
      <c r="E195" s="27">
        <v>5662</v>
      </c>
      <c r="F195" s="155"/>
      <c r="G195" s="57"/>
      <c r="H195" s="57"/>
      <c r="I195" s="58">
        <v>274629839.384803</v>
      </c>
      <c r="J195" s="57"/>
      <c r="K195" s="57"/>
      <c r="L195" s="57"/>
      <c r="M195" s="10">
        <v>201417816.70020485</v>
      </c>
      <c r="N195" s="10">
        <v>126505468.68544196</v>
      </c>
      <c r="O195" s="10">
        <v>58267285.258797161</v>
      </c>
      <c r="P195" s="1"/>
    </row>
    <row r="196" spans="2:16" ht="11.25" customHeight="1" x14ac:dyDescent="0.2">
      <c r="B196" s="25">
        <v>44348</v>
      </c>
      <c r="C196" s="26">
        <v>50041</v>
      </c>
      <c r="D196" s="10">
        <v>187</v>
      </c>
      <c r="E196" s="27">
        <v>5693</v>
      </c>
      <c r="F196" s="155"/>
      <c r="G196" s="57"/>
      <c r="H196" s="57"/>
      <c r="I196" s="58">
        <v>268965040.679052</v>
      </c>
      <c r="J196" s="57"/>
      <c r="K196" s="57"/>
      <c r="L196" s="57"/>
      <c r="M196" s="10">
        <v>196928591.86263102</v>
      </c>
      <c r="N196" s="10">
        <v>123371340.68981022</v>
      </c>
      <c r="O196" s="10">
        <v>56583054.508544907</v>
      </c>
      <c r="P196" s="1"/>
    </row>
    <row r="197" spans="2:16" ht="11.25" customHeight="1" x14ac:dyDescent="0.2">
      <c r="B197" s="25">
        <v>44348</v>
      </c>
      <c r="C197" s="26">
        <v>50072</v>
      </c>
      <c r="D197" s="10">
        <v>188</v>
      </c>
      <c r="E197" s="27">
        <v>5724</v>
      </c>
      <c r="F197" s="155"/>
      <c r="G197" s="57"/>
      <c r="H197" s="57"/>
      <c r="I197" s="58">
        <v>262782500.616651</v>
      </c>
      <c r="J197" s="57"/>
      <c r="K197" s="57"/>
      <c r="L197" s="57"/>
      <c r="M197" s="10">
        <v>192075583.09758285</v>
      </c>
      <c r="N197" s="10">
        <v>120025013.07623261</v>
      </c>
      <c r="O197" s="10">
        <v>54815134.667680584</v>
      </c>
      <c r="P197" s="1"/>
    </row>
    <row r="198" spans="2:16" ht="11.25" customHeight="1" x14ac:dyDescent="0.2">
      <c r="B198" s="25">
        <v>44348</v>
      </c>
      <c r="C198" s="26">
        <v>50100</v>
      </c>
      <c r="D198" s="10">
        <v>189</v>
      </c>
      <c r="E198" s="27">
        <v>5752</v>
      </c>
      <c r="F198" s="155"/>
      <c r="G198" s="57"/>
      <c r="H198" s="57"/>
      <c r="I198" s="58">
        <v>257292002.39343199</v>
      </c>
      <c r="J198" s="57"/>
      <c r="K198" s="57"/>
      <c r="L198" s="57"/>
      <c r="M198" s="10">
        <v>187774290.27915296</v>
      </c>
      <c r="N198" s="10">
        <v>117067635.58580504</v>
      </c>
      <c r="O198" s="10">
        <v>53259928.818750836</v>
      </c>
      <c r="P198" s="1"/>
    </row>
    <row r="199" spans="2:16" ht="11.25" customHeight="1" x14ac:dyDescent="0.2">
      <c r="B199" s="25">
        <v>44348</v>
      </c>
      <c r="C199" s="26">
        <v>50131</v>
      </c>
      <c r="D199" s="10">
        <v>190</v>
      </c>
      <c r="E199" s="27">
        <v>5783</v>
      </c>
      <c r="F199" s="155"/>
      <c r="G199" s="57"/>
      <c r="H199" s="57"/>
      <c r="I199" s="58">
        <v>251866912.86821201</v>
      </c>
      <c r="J199" s="57"/>
      <c r="K199" s="57"/>
      <c r="L199" s="57"/>
      <c r="M199" s="10">
        <v>183503241.54547927</v>
      </c>
      <c r="N199" s="10">
        <v>114113900.74769855</v>
      </c>
      <c r="O199" s="10">
        <v>51696233.86191906</v>
      </c>
      <c r="P199" s="1"/>
    </row>
    <row r="200" spans="2:16" ht="11.25" customHeight="1" x14ac:dyDescent="0.2">
      <c r="B200" s="25">
        <v>44348</v>
      </c>
      <c r="C200" s="26">
        <v>50161</v>
      </c>
      <c r="D200" s="10">
        <v>191</v>
      </c>
      <c r="E200" s="27">
        <v>5813</v>
      </c>
      <c r="F200" s="155"/>
      <c r="G200" s="57"/>
      <c r="H200" s="57"/>
      <c r="I200" s="58">
        <v>246490574.403519</v>
      </c>
      <c r="J200" s="57"/>
      <c r="K200" s="57"/>
      <c r="L200" s="57"/>
      <c r="M200" s="10">
        <v>179291416.5672586</v>
      </c>
      <c r="N200" s="10">
        <v>111220303.68384203</v>
      </c>
      <c r="O200" s="10">
        <v>50178828.087676182</v>
      </c>
      <c r="P200" s="1"/>
    </row>
    <row r="201" spans="2:16" ht="11.25" customHeight="1" x14ac:dyDescent="0.2">
      <c r="B201" s="25">
        <v>44348</v>
      </c>
      <c r="C201" s="26">
        <v>50192</v>
      </c>
      <c r="D201" s="10">
        <v>192</v>
      </c>
      <c r="E201" s="27">
        <v>5844</v>
      </c>
      <c r="F201" s="155"/>
      <c r="G201" s="57"/>
      <c r="H201" s="57"/>
      <c r="I201" s="58">
        <v>241147864.55621201</v>
      </c>
      <c r="J201" s="57"/>
      <c r="K201" s="57"/>
      <c r="L201" s="57"/>
      <c r="M201" s="10">
        <v>175107755.43664044</v>
      </c>
      <c r="N201" s="10">
        <v>108348786.61997387</v>
      </c>
      <c r="O201" s="10">
        <v>48676249.596620873</v>
      </c>
      <c r="P201" s="1"/>
    </row>
    <row r="202" spans="2:16" ht="11.25" customHeight="1" x14ac:dyDescent="0.2">
      <c r="B202" s="25">
        <v>44348</v>
      </c>
      <c r="C202" s="26">
        <v>50222</v>
      </c>
      <c r="D202" s="10">
        <v>193</v>
      </c>
      <c r="E202" s="27">
        <v>5874</v>
      </c>
      <c r="F202" s="155"/>
      <c r="G202" s="57"/>
      <c r="H202" s="57"/>
      <c r="I202" s="58">
        <v>235872975.76704299</v>
      </c>
      <c r="J202" s="57"/>
      <c r="K202" s="57"/>
      <c r="L202" s="57"/>
      <c r="M202" s="10">
        <v>170996297.62575495</v>
      </c>
      <c r="N202" s="10">
        <v>105544387.87001638</v>
      </c>
      <c r="O202" s="10">
        <v>47221990.138330467</v>
      </c>
      <c r="P202" s="1"/>
    </row>
    <row r="203" spans="2:16" ht="11.25" customHeight="1" x14ac:dyDescent="0.2">
      <c r="B203" s="25">
        <v>44348</v>
      </c>
      <c r="C203" s="26">
        <v>50253</v>
      </c>
      <c r="D203" s="10">
        <v>194</v>
      </c>
      <c r="E203" s="27">
        <v>5905</v>
      </c>
      <c r="F203" s="155"/>
      <c r="G203" s="57"/>
      <c r="H203" s="57"/>
      <c r="I203" s="58">
        <v>230646773.72245899</v>
      </c>
      <c r="J203" s="57"/>
      <c r="K203" s="57"/>
      <c r="L203" s="57"/>
      <c r="M203" s="10">
        <v>166923961.98744977</v>
      </c>
      <c r="N203" s="10">
        <v>102768783.41420124</v>
      </c>
      <c r="O203" s="10">
        <v>45785396.091784269</v>
      </c>
      <c r="P203" s="1"/>
    </row>
    <row r="204" spans="2:16" ht="11.25" customHeight="1" x14ac:dyDescent="0.2">
      <c r="B204" s="25">
        <v>44348</v>
      </c>
      <c r="C204" s="26">
        <v>50284</v>
      </c>
      <c r="D204" s="10">
        <v>195</v>
      </c>
      <c r="E204" s="27">
        <v>5936</v>
      </c>
      <c r="F204" s="155"/>
      <c r="G204" s="57"/>
      <c r="H204" s="57"/>
      <c r="I204" s="58">
        <v>225464762.34486499</v>
      </c>
      <c r="J204" s="57"/>
      <c r="K204" s="57"/>
      <c r="L204" s="57"/>
      <c r="M204" s="10">
        <v>162896875.89452374</v>
      </c>
      <c r="N204" s="10">
        <v>100034401.76257253</v>
      </c>
      <c r="O204" s="10">
        <v>44378412.142234944</v>
      </c>
      <c r="P204" s="1"/>
    </row>
    <row r="205" spans="2:16" ht="11.25" customHeight="1" x14ac:dyDescent="0.2">
      <c r="B205" s="25">
        <v>44348</v>
      </c>
      <c r="C205" s="26">
        <v>50314</v>
      </c>
      <c r="D205" s="10">
        <v>196</v>
      </c>
      <c r="E205" s="27">
        <v>5966</v>
      </c>
      <c r="F205" s="155"/>
      <c r="G205" s="57"/>
      <c r="H205" s="57"/>
      <c r="I205" s="58">
        <v>220354270.052697</v>
      </c>
      <c r="J205" s="57"/>
      <c r="K205" s="57"/>
      <c r="L205" s="57"/>
      <c r="M205" s="10">
        <v>158943257.79817674</v>
      </c>
      <c r="N205" s="10">
        <v>97366262.970018178</v>
      </c>
      <c r="O205" s="10">
        <v>43017678.050439261</v>
      </c>
      <c r="P205" s="1"/>
    </row>
    <row r="206" spans="2:16" ht="11.25" customHeight="1" x14ac:dyDescent="0.2">
      <c r="B206" s="25">
        <v>44348</v>
      </c>
      <c r="C206" s="26">
        <v>50345</v>
      </c>
      <c r="D206" s="10">
        <v>197</v>
      </c>
      <c r="E206" s="27">
        <v>5997</v>
      </c>
      <c r="F206" s="155"/>
      <c r="G206" s="57"/>
      <c r="H206" s="57"/>
      <c r="I206" s="58">
        <v>215302738.05439299</v>
      </c>
      <c r="J206" s="57"/>
      <c r="K206" s="57"/>
      <c r="L206" s="57"/>
      <c r="M206" s="10">
        <v>155036148.74676526</v>
      </c>
      <c r="N206" s="10">
        <v>94731290.946704343</v>
      </c>
      <c r="O206" s="10">
        <v>41676240.791470908</v>
      </c>
      <c r="P206" s="1"/>
    </row>
    <row r="207" spans="2:16" ht="11.25" customHeight="1" x14ac:dyDescent="0.2">
      <c r="B207" s="25">
        <v>44348</v>
      </c>
      <c r="C207" s="26">
        <v>50375</v>
      </c>
      <c r="D207" s="10">
        <v>198</v>
      </c>
      <c r="E207" s="27">
        <v>6027</v>
      </c>
      <c r="F207" s="155"/>
      <c r="G207" s="57"/>
      <c r="H207" s="57"/>
      <c r="I207" s="58">
        <v>210296495.39611399</v>
      </c>
      <c r="J207" s="57"/>
      <c r="K207" s="57"/>
      <c r="L207" s="57"/>
      <c r="M207" s="10">
        <v>151182671.10843793</v>
      </c>
      <c r="N207" s="10">
        <v>92149347.776449189</v>
      </c>
      <c r="O207" s="10">
        <v>40374153.70270282</v>
      </c>
      <c r="P207" s="1"/>
    </row>
    <row r="208" spans="2:16" ht="11.25" customHeight="1" x14ac:dyDescent="0.2">
      <c r="B208" s="25">
        <v>44348</v>
      </c>
      <c r="C208" s="26">
        <v>50406</v>
      </c>
      <c r="D208" s="10">
        <v>199</v>
      </c>
      <c r="E208" s="27">
        <v>6058</v>
      </c>
      <c r="F208" s="155"/>
      <c r="G208" s="57"/>
      <c r="H208" s="57"/>
      <c r="I208" s="58">
        <v>205379039.288293</v>
      </c>
      <c r="J208" s="57"/>
      <c r="K208" s="57"/>
      <c r="L208" s="57"/>
      <c r="M208" s="10">
        <v>147397078.6540924</v>
      </c>
      <c r="N208" s="10">
        <v>89613454.745652124</v>
      </c>
      <c r="O208" s="10">
        <v>39096781.426245615</v>
      </c>
      <c r="P208" s="1"/>
    </row>
    <row r="209" spans="2:16" ht="11.25" customHeight="1" x14ac:dyDescent="0.2">
      <c r="B209" s="25">
        <v>44348</v>
      </c>
      <c r="C209" s="26">
        <v>50437</v>
      </c>
      <c r="D209" s="10">
        <v>200</v>
      </c>
      <c r="E209" s="27">
        <v>6089</v>
      </c>
      <c r="F209" s="155"/>
      <c r="G209" s="57"/>
      <c r="H209" s="57"/>
      <c r="I209" s="58">
        <v>200535377.653054</v>
      </c>
      <c r="J209" s="57"/>
      <c r="K209" s="57"/>
      <c r="L209" s="57"/>
      <c r="M209" s="10">
        <v>143676763.81210837</v>
      </c>
      <c r="N209" s="10">
        <v>87129450.396478534</v>
      </c>
      <c r="O209" s="10">
        <v>37852047.817892455</v>
      </c>
      <c r="P209" s="1"/>
    </row>
    <row r="210" spans="2:16" ht="11.25" customHeight="1" x14ac:dyDescent="0.2">
      <c r="B210" s="25">
        <v>44348</v>
      </c>
      <c r="C210" s="26">
        <v>50465</v>
      </c>
      <c r="D210" s="10">
        <v>201</v>
      </c>
      <c r="E210" s="27">
        <v>6117</v>
      </c>
      <c r="F210" s="155"/>
      <c r="G210" s="57"/>
      <c r="H210" s="57"/>
      <c r="I210" s="58">
        <v>195791329.885508</v>
      </c>
      <c r="J210" s="57"/>
      <c r="K210" s="57"/>
      <c r="L210" s="57"/>
      <c r="M210" s="10">
        <v>140062900.72855711</v>
      </c>
      <c r="N210" s="10">
        <v>84742772.739303246</v>
      </c>
      <c r="O210" s="10">
        <v>36674321.387311503</v>
      </c>
      <c r="P210" s="1"/>
    </row>
    <row r="211" spans="2:16" ht="11.25" customHeight="1" x14ac:dyDescent="0.2">
      <c r="B211" s="25">
        <v>44348</v>
      </c>
      <c r="C211" s="26">
        <v>50496</v>
      </c>
      <c r="D211" s="10">
        <v>202</v>
      </c>
      <c r="E211" s="27">
        <v>6148</v>
      </c>
      <c r="F211" s="155"/>
      <c r="G211" s="57"/>
      <c r="H211" s="57"/>
      <c r="I211" s="58">
        <v>190726038.35700101</v>
      </c>
      <c r="J211" s="57"/>
      <c r="K211" s="57"/>
      <c r="L211" s="57"/>
      <c r="M211" s="10">
        <v>136207940.7619828</v>
      </c>
      <c r="N211" s="10">
        <v>82200805.523686588</v>
      </c>
      <c r="O211" s="10">
        <v>35423552.242871292</v>
      </c>
      <c r="P211" s="1"/>
    </row>
    <row r="212" spans="2:16" ht="11.25" customHeight="1" x14ac:dyDescent="0.2">
      <c r="B212" s="25">
        <v>44348</v>
      </c>
      <c r="C212" s="26">
        <v>50526</v>
      </c>
      <c r="D212" s="10">
        <v>203</v>
      </c>
      <c r="E212" s="27">
        <v>6178</v>
      </c>
      <c r="F212" s="155"/>
      <c r="G212" s="57"/>
      <c r="H212" s="57"/>
      <c r="I212" s="58">
        <v>186087865.32810399</v>
      </c>
      <c r="J212" s="57"/>
      <c r="K212" s="57"/>
      <c r="L212" s="57"/>
      <c r="M212" s="10">
        <v>132677430.92723872</v>
      </c>
      <c r="N212" s="10">
        <v>79873086.518083617</v>
      </c>
      <c r="O212" s="10">
        <v>34279350.675149955</v>
      </c>
      <c r="P212" s="1"/>
    </row>
    <row r="213" spans="2:16" ht="11.25" customHeight="1" x14ac:dyDescent="0.2">
      <c r="B213" s="25">
        <v>44348</v>
      </c>
      <c r="C213" s="26">
        <v>50557</v>
      </c>
      <c r="D213" s="10">
        <v>204</v>
      </c>
      <c r="E213" s="27">
        <v>6209</v>
      </c>
      <c r="F213" s="155"/>
      <c r="G213" s="57"/>
      <c r="H213" s="57"/>
      <c r="I213" s="58">
        <v>181611027.71521899</v>
      </c>
      <c r="J213" s="57"/>
      <c r="K213" s="57"/>
      <c r="L213" s="57"/>
      <c r="M213" s="10">
        <v>129265906.07460944</v>
      </c>
      <c r="N213" s="10">
        <v>77621405.285972014</v>
      </c>
      <c r="O213" s="10">
        <v>33171891.822226491</v>
      </c>
      <c r="P213" s="1"/>
    </row>
    <row r="214" spans="2:16" ht="11.25" customHeight="1" x14ac:dyDescent="0.2">
      <c r="B214" s="25">
        <v>44348</v>
      </c>
      <c r="C214" s="26">
        <v>50587</v>
      </c>
      <c r="D214" s="10">
        <v>205</v>
      </c>
      <c r="E214" s="27">
        <v>6239</v>
      </c>
      <c r="F214" s="155"/>
      <c r="G214" s="57"/>
      <c r="H214" s="57"/>
      <c r="I214" s="58">
        <v>177209083.26798701</v>
      </c>
      <c r="J214" s="57"/>
      <c r="K214" s="57"/>
      <c r="L214" s="57"/>
      <c r="M214" s="10">
        <v>125925683.81870629</v>
      </c>
      <c r="N214" s="10">
        <v>75429562.998138174</v>
      </c>
      <c r="O214" s="10">
        <v>32103058.813391339</v>
      </c>
      <c r="P214" s="1"/>
    </row>
    <row r="215" spans="2:16" ht="11.25" customHeight="1" x14ac:dyDescent="0.2">
      <c r="B215" s="25">
        <v>44348</v>
      </c>
      <c r="C215" s="26">
        <v>50618</v>
      </c>
      <c r="D215" s="10">
        <v>206</v>
      </c>
      <c r="E215" s="27">
        <v>6270</v>
      </c>
      <c r="F215" s="155"/>
      <c r="G215" s="57"/>
      <c r="H215" s="57"/>
      <c r="I215" s="58">
        <v>172355698.025242</v>
      </c>
      <c r="J215" s="57"/>
      <c r="K215" s="57"/>
      <c r="L215" s="57"/>
      <c r="M215" s="10">
        <v>122269113.5729378</v>
      </c>
      <c r="N215" s="10">
        <v>73053012.594978347</v>
      </c>
      <c r="O215" s="10">
        <v>30959901.667069808</v>
      </c>
      <c r="P215" s="1"/>
    </row>
    <row r="216" spans="2:16" ht="11.25" customHeight="1" x14ac:dyDescent="0.2">
      <c r="B216" s="25">
        <v>44348</v>
      </c>
      <c r="C216" s="26">
        <v>50649</v>
      </c>
      <c r="D216" s="10">
        <v>207</v>
      </c>
      <c r="E216" s="27">
        <v>6301</v>
      </c>
      <c r="F216" s="155"/>
      <c r="G216" s="57"/>
      <c r="H216" s="57"/>
      <c r="I216" s="58">
        <v>167900961.04845101</v>
      </c>
      <c r="J216" s="57"/>
      <c r="K216" s="57"/>
      <c r="L216" s="57"/>
      <c r="M216" s="10">
        <v>118906906.09371434</v>
      </c>
      <c r="N216" s="10">
        <v>70863490.201878026</v>
      </c>
      <c r="O216" s="10">
        <v>29904779.223915908</v>
      </c>
      <c r="P216" s="1"/>
    </row>
    <row r="217" spans="2:16" ht="11.25" customHeight="1" x14ac:dyDescent="0.2">
      <c r="B217" s="25">
        <v>44348</v>
      </c>
      <c r="C217" s="26">
        <v>50679</v>
      </c>
      <c r="D217" s="10">
        <v>208</v>
      </c>
      <c r="E217" s="27">
        <v>6331</v>
      </c>
      <c r="F217" s="155"/>
      <c r="G217" s="57"/>
      <c r="H217" s="57"/>
      <c r="I217" s="58">
        <v>163647824.607508</v>
      </c>
      <c r="J217" s="57"/>
      <c r="K217" s="57"/>
      <c r="L217" s="57"/>
      <c r="M217" s="10">
        <v>115704618.31233679</v>
      </c>
      <c r="N217" s="10">
        <v>68785345.150749654</v>
      </c>
      <c r="O217" s="10">
        <v>28908800.110146582</v>
      </c>
      <c r="P217" s="1"/>
    </row>
    <row r="218" spans="2:16" ht="11.25" customHeight="1" x14ac:dyDescent="0.2">
      <c r="B218" s="25">
        <v>44348</v>
      </c>
      <c r="C218" s="26">
        <v>50710</v>
      </c>
      <c r="D218" s="10">
        <v>209</v>
      </c>
      <c r="E218" s="27">
        <v>6362</v>
      </c>
      <c r="F218" s="155"/>
      <c r="G218" s="57"/>
      <c r="H218" s="57"/>
      <c r="I218" s="58">
        <v>159419206.28618699</v>
      </c>
      <c r="J218" s="57"/>
      <c r="K218" s="57"/>
      <c r="L218" s="57"/>
      <c r="M218" s="10">
        <v>112523667.58315633</v>
      </c>
      <c r="N218" s="10">
        <v>66724172.851775892</v>
      </c>
      <c r="O218" s="10">
        <v>27923764.310186613</v>
      </c>
      <c r="P218" s="1"/>
    </row>
    <row r="219" spans="2:16" ht="11.25" customHeight="1" x14ac:dyDescent="0.2">
      <c r="B219" s="25">
        <v>44348</v>
      </c>
      <c r="C219" s="26">
        <v>50740</v>
      </c>
      <c r="D219" s="10">
        <v>210</v>
      </c>
      <c r="E219" s="27">
        <v>6392</v>
      </c>
      <c r="F219" s="155"/>
      <c r="G219" s="57"/>
      <c r="H219" s="57"/>
      <c r="I219" s="58">
        <v>155218648.52868599</v>
      </c>
      <c r="J219" s="57"/>
      <c r="K219" s="57"/>
      <c r="L219" s="57"/>
      <c r="M219" s="10">
        <v>109378936.06764045</v>
      </c>
      <c r="N219" s="10">
        <v>64699776.680495657</v>
      </c>
      <c r="O219" s="10">
        <v>26965571.563962523</v>
      </c>
      <c r="P219" s="1"/>
    </row>
    <row r="220" spans="2:16" ht="11.25" customHeight="1" x14ac:dyDescent="0.2">
      <c r="B220" s="25">
        <v>44348</v>
      </c>
      <c r="C220" s="26">
        <v>50771</v>
      </c>
      <c r="D220" s="10">
        <v>211</v>
      </c>
      <c r="E220" s="27">
        <v>6423</v>
      </c>
      <c r="F220" s="155"/>
      <c r="G220" s="57"/>
      <c r="H220" s="57"/>
      <c r="I220" s="58">
        <v>151043041.63724601</v>
      </c>
      <c r="J220" s="57"/>
      <c r="K220" s="57"/>
      <c r="L220" s="57"/>
      <c r="M220" s="10">
        <v>106255959.8085389</v>
      </c>
      <c r="N220" s="10">
        <v>62692628.456628546</v>
      </c>
      <c r="O220" s="10">
        <v>26018361.677922841</v>
      </c>
      <c r="P220" s="1"/>
    </row>
    <row r="221" spans="2:16" ht="11.25" customHeight="1" x14ac:dyDescent="0.2">
      <c r="B221" s="25">
        <v>44348</v>
      </c>
      <c r="C221" s="26">
        <v>50802</v>
      </c>
      <c r="D221" s="10">
        <v>212</v>
      </c>
      <c r="E221" s="27">
        <v>6454</v>
      </c>
      <c r="F221" s="155"/>
      <c r="G221" s="57"/>
      <c r="H221" s="57"/>
      <c r="I221" s="58">
        <v>146905115.234137</v>
      </c>
      <c r="J221" s="57"/>
      <c r="K221" s="57"/>
      <c r="L221" s="57"/>
      <c r="M221" s="10">
        <v>103169725.06167072</v>
      </c>
      <c r="N221" s="10">
        <v>60716893.861313976</v>
      </c>
      <c r="O221" s="10">
        <v>25091673.831917312</v>
      </c>
      <c r="P221" s="1"/>
    </row>
    <row r="222" spans="2:16" ht="11.25" customHeight="1" x14ac:dyDescent="0.2">
      <c r="B222" s="25">
        <v>44348</v>
      </c>
      <c r="C222" s="26">
        <v>50830</v>
      </c>
      <c r="D222" s="10">
        <v>213</v>
      </c>
      <c r="E222" s="27">
        <v>6482</v>
      </c>
      <c r="F222" s="155"/>
      <c r="G222" s="57"/>
      <c r="H222" s="57"/>
      <c r="I222" s="58">
        <v>142816264.10897699</v>
      </c>
      <c r="J222" s="57"/>
      <c r="K222" s="57"/>
      <c r="L222" s="57"/>
      <c r="M222" s="10">
        <v>100144510.09173535</v>
      </c>
      <c r="N222" s="10">
        <v>58801111.462553181</v>
      </c>
      <c r="O222" s="10">
        <v>24206981.261000056</v>
      </c>
      <c r="P222" s="1"/>
    </row>
    <row r="223" spans="2:16" ht="11.25" customHeight="1" x14ac:dyDescent="0.2">
      <c r="B223" s="25">
        <v>44348</v>
      </c>
      <c r="C223" s="26">
        <v>50861</v>
      </c>
      <c r="D223" s="10">
        <v>214</v>
      </c>
      <c r="E223" s="27">
        <v>6513</v>
      </c>
      <c r="F223" s="155"/>
      <c r="G223" s="57"/>
      <c r="H223" s="57"/>
      <c r="I223" s="58">
        <v>138755467.31577599</v>
      </c>
      <c r="J223" s="57"/>
      <c r="K223" s="57"/>
      <c r="L223" s="57"/>
      <c r="M223" s="10">
        <v>97132006.781038553</v>
      </c>
      <c r="N223" s="10">
        <v>56887237.338787563</v>
      </c>
      <c r="O223" s="10">
        <v>23319893.442275599</v>
      </c>
      <c r="P223" s="1"/>
    </row>
    <row r="224" spans="2:16" ht="11.25" customHeight="1" x14ac:dyDescent="0.2">
      <c r="B224" s="25">
        <v>44348</v>
      </c>
      <c r="C224" s="26">
        <v>50891</v>
      </c>
      <c r="D224" s="10">
        <v>215</v>
      </c>
      <c r="E224" s="27">
        <v>6543</v>
      </c>
      <c r="F224" s="155"/>
      <c r="G224" s="57"/>
      <c r="H224" s="57"/>
      <c r="I224" s="58">
        <v>134598928.817871</v>
      </c>
      <c r="J224" s="57"/>
      <c r="K224" s="57"/>
      <c r="L224" s="57"/>
      <c r="M224" s="10">
        <v>94067677.396280751</v>
      </c>
      <c r="N224" s="10">
        <v>54956956.06437216</v>
      </c>
      <c r="O224" s="10">
        <v>22436260.405011825</v>
      </c>
      <c r="P224" s="1"/>
    </row>
    <row r="225" spans="2:16" ht="11.25" customHeight="1" x14ac:dyDescent="0.2">
      <c r="B225" s="25">
        <v>44348</v>
      </c>
      <c r="C225" s="26">
        <v>50922</v>
      </c>
      <c r="D225" s="10">
        <v>216</v>
      </c>
      <c r="E225" s="27">
        <v>6574</v>
      </c>
      <c r="F225" s="155"/>
      <c r="G225" s="57"/>
      <c r="H225" s="57"/>
      <c r="I225" s="58">
        <v>130625841.47947399</v>
      </c>
      <c r="J225" s="57"/>
      <c r="K225" s="57"/>
      <c r="L225" s="57"/>
      <c r="M225" s="10">
        <v>91136154.10489127</v>
      </c>
      <c r="N225" s="10">
        <v>53108867.38302768</v>
      </c>
      <c r="O225" s="10">
        <v>21589941.271974809</v>
      </c>
      <c r="P225" s="1"/>
    </row>
    <row r="226" spans="2:16" ht="11.25" customHeight="1" x14ac:dyDescent="0.2">
      <c r="B226" s="25">
        <v>44348</v>
      </c>
      <c r="C226" s="26">
        <v>50952</v>
      </c>
      <c r="D226" s="10">
        <v>217</v>
      </c>
      <c r="E226" s="27">
        <v>6604</v>
      </c>
      <c r="F226" s="155"/>
      <c r="G226" s="57"/>
      <c r="H226" s="57"/>
      <c r="I226" s="58">
        <v>126732623.06784999</v>
      </c>
      <c r="J226" s="57"/>
      <c r="K226" s="57"/>
      <c r="L226" s="57"/>
      <c r="M226" s="10">
        <v>88274767.160217345</v>
      </c>
      <c r="N226" s="10">
        <v>51314805.83742734</v>
      </c>
      <c r="O226" s="10">
        <v>20775103.439109024</v>
      </c>
      <c r="P226" s="1"/>
    </row>
    <row r="227" spans="2:16" ht="11.25" customHeight="1" x14ac:dyDescent="0.2">
      <c r="B227" s="25">
        <v>44348</v>
      </c>
      <c r="C227" s="26">
        <v>50983</v>
      </c>
      <c r="D227" s="10">
        <v>218</v>
      </c>
      <c r="E227" s="27">
        <v>6635</v>
      </c>
      <c r="F227" s="155"/>
      <c r="G227" s="57"/>
      <c r="H227" s="57"/>
      <c r="I227" s="58">
        <v>122901849.81563</v>
      </c>
      <c r="J227" s="57"/>
      <c r="K227" s="57"/>
      <c r="L227" s="57"/>
      <c r="M227" s="10">
        <v>85461272.581796527</v>
      </c>
      <c r="N227" s="10">
        <v>49552954.965269923</v>
      </c>
      <c r="O227" s="10">
        <v>19976834.977308393</v>
      </c>
      <c r="P227" s="1"/>
    </row>
    <row r="228" spans="2:16" ht="11.25" customHeight="1" x14ac:dyDescent="0.2">
      <c r="B228" s="25">
        <v>44348</v>
      </c>
      <c r="C228" s="26">
        <v>51014</v>
      </c>
      <c r="D228" s="10">
        <v>219</v>
      </c>
      <c r="E228" s="27">
        <v>6666</v>
      </c>
      <c r="F228" s="155"/>
      <c r="G228" s="57"/>
      <c r="H228" s="57"/>
      <c r="I228" s="58">
        <v>119177721.247142</v>
      </c>
      <c r="J228" s="57"/>
      <c r="K228" s="57"/>
      <c r="L228" s="57"/>
      <c r="M228" s="10">
        <v>82731098.73862721</v>
      </c>
      <c r="N228" s="10">
        <v>47847922.634730458</v>
      </c>
      <c r="O228" s="10">
        <v>19207764.890342358</v>
      </c>
      <c r="P228" s="1"/>
    </row>
    <row r="229" spans="2:16" ht="11.25" customHeight="1" x14ac:dyDescent="0.2">
      <c r="B229" s="25">
        <v>44348</v>
      </c>
      <c r="C229" s="26">
        <v>51044</v>
      </c>
      <c r="D229" s="10">
        <v>220</v>
      </c>
      <c r="E229" s="27">
        <v>6696</v>
      </c>
      <c r="F229" s="155"/>
      <c r="G229" s="57"/>
      <c r="H229" s="57"/>
      <c r="I229" s="58">
        <v>115600304.661283</v>
      </c>
      <c r="J229" s="57"/>
      <c r="K229" s="57"/>
      <c r="L229" s="57"/>
      <c r="M229" s="10">
        <v>80115999.285637394</v>
      </c>
      <c r="N229" s="10">
        <v>46221423.484102964</v>
      </c>
      <c r="O229" s="10">
        <v>18478773.566239398</v>
      </c>
      <c r="P229" s="1"/>
    </row>
    <row r="230" spans="2:16" ht="11.25" customHeight="1" x14ac:dyDescent="0.2">
      <c r="B230" s="25">
        <v>44348</v>
      </c>
      <c r="C230" s="26">
        <v>51075</v>
      </c>
      <c r="D230" s="10">
        <v>221</v>
      </c>
      <c r="E230" s="27">
        <v>6727</v>
      </c>
      <c r="F230" s="155"/>
      <c r="G230" s="57"/>
      <c r="H230" s="57"/>
      <c r="I230" s="58">
        <v>112102825.58080301</v>
      </c>
      <c r="J230" s="57"/>
      <c r="K230" s="57"/>
      <c r="L230" s="57"/>
      <c r="M230" s="10">
        <v>77560323.823469475</v>
      </c>
      <c r="N230" s="10">
        <v>44633173.68407049</v>
      </c>
      <c r="O230" s="10">
        <v>17768231.987499613</v>
      </c>
      <c r="P230" s="1"/>
    </row>
    <row r="231" spans="2:16" ht="11.25" customHeight="1" x14ac:dyDescent="0.2">
      <c r="B231" s="25">
        <v>44348</v>
      </c>
      <c r="C231" s="26">
        <v>51105</v>
      </c>
      <c r="D231" s="10">
        <v>222</v>
      </c>
      <c r="E231" s="27">
        <v>6757</v>
      </c>
      <c r="F231" s="155"/>
      <c r="G231" s="57"/>
      <c r="H231" s="57"/>
      <c r="I231" s="58">
        <v>108650964.05909701</v>
      </c>
      <c r="J231" s="57"/>
      <c r="K231" s="57"/>
      <c r="L231" s="57"/>
      <c r="M231" s="10">
        <v>75048704.351782113</v>
      </c>
      <c r="N231" s="10">
        <v>43081530.297976375</v>
      </c>
      <c r="O231" s="10">
        <v>17080227.537209202</v>
      </c>
      <c r="P231" s="1"/>
    </row>
    <row r="232" spans="2:16" ht="11.25" customHeight="1" x14ac:dyDescent="0.2">
      <c r="B232" s="25">
        <v>44348</v>
      </c>
      <c r="C232" s="26">
        <v>51136</v>
      </c>
      <c r="D232" s="10">
        <v>223</v>
      </c>
      <c r="E232" s="27">
        <v>6788</v>
      </c>
      <c r="F232" s="155"/>
      <c r="G232" s="57"/>
      <c r="H232" s="57"/>
      <c r="I232" s="58">
        <v>105295343.80405401</v>
      </c>
      <c r="J232" s="57"/>
      <c r="K232" s="57"/>
      <c r="L232" s="57"/>
      <c r="M232" s="10">
        <v>72607512.919038698</v>
      </c>
      <c r="N232" s="10">
        <v>41574168.90947859</v>
      </c>
      <c r="O232" s="10">
        <v>16412801.845584989</v>
      </c>
      <c r="P232" s="1"/>
    </row>
    <row r="233" spans="2:16" ht="11.25" customHeight="1" x14ac:dyDescent="0.2">
      <c r="B233" s="25">
        <v>44348</v>
      </c>
      <c r="C233" s="26">
        <v>51167</v>
      </c>
      <c r="D233" s="10">
        <v>224</v>
      </c>
      <c r="E233" s="27">
        <v>6819</v>
      </c>
      <c r="F233" s="155"/>
      <c r="G233" s="57"/>
      <c r="H233" s="57"/>
      <c r="I233" s="58">
        <v>101976120.34831101</v>
      </c>
      <c r="J233" s="57"/>
      <c r="K233" s="57"/>
      <c r="L233" s="57"/>
      <c r="M233" s="10">
        <v>70199441.707248509</v>
      </c>
      <c r="N233" s="10">
        <v>40093111.935833961</v>
      </c>
      <c r="O233" s="10">
        <v>15761064.12892399</v>
      </c>
      <c r="P233" s="1"/>
    </row>
    <row r="234" spans="2:16" ht="11.25" customHeight="1" x14ac:dyDescent="0.2">
      <c r="B234" s="25">
        <v>44348</v>
      </c>
      <c r="C234" s="26">
        <v>51196</v>
      </c>
      <c r="D234" s="10">
        <v>225</v>
      </c>
      <c r="E234" s="27">
        <v>6848</v>
      </c>
      <c r="F234" s="155"/>
      <c r="G234" s="57"/>
      <c r="H234" s="57"/>
      <c r="I234" s="58">
        <v>98702936.414724007</v>
      </c>
      <c r="J234" s="57"/>
      <c r="K234" s="57"/>
      <c r="L234" s="57"/>
      <c r="M234" s="10">
        <v>67838398.652803823</v>
      </c>
      <c r="N234" s="10">
        <v>38652459.850228548</v>
      </c>
      <c r="O234" s="10">
        <v>15134513.136589792</v>
      </c>
      <c r="P234" s="1"/>
    </row>
    <row r="235" spans="2:16" ht="11.25" customHeight="1" x14ac:dyDescent="0.2">
      <c r="B235" s="25">
        <v>44348</v>
      </c>
      <c r="C235" s="26">
        <v>51227</v>
      </c>
      <c r="D235" s="10">
        <v>226</v>
      </c>
      <c r="E235" s="27">
        <v>6879</v>
      </c>
      <c r="F235" s="155"/>
      <c r="G235" s="57"/>
      <c r="H235" s="57"/>
      <c r="I235" s="58">
        <v>95483378.049886003</v>
      </c>
      <c r="J235" s="57"/>
      <c r="K235" s="57"/>
      <c r="L235" s="57"/>
      <c r="M235" s="10">
        <v>65514294.539514437</v>
      </c>
      <c r="N235" s="10">
        <v>37233315.619160257</v>
      </c>
      <c r="O235" s="10">
        <v>14517092.640845474</v>
      </c>
      <c r="P235" s="1"/>
    </row>
    <row r="236" spans="2:16" ht="11.25" customHeight="1" x14ac:dyDescent="0.2">
      <c r="B236" s="25">
        <v>44348</v>
      </c>
      <c r="C236" s="26">
        <v>51257</v>
      </c>
      <c r="D236" s="10">
        <v>227</v>
      </c>
      <c r="E236" s="27">
        <v>6909</v>
      </c>
      <c r="F236" s="155"/>
      <c r="G236" s="57"/>
      <c r="H236" s="57"/>
      <c r="I236" s="58">
        <v>92317821.230715007</v>
      </c>
      <c r="J236" s="57"/>
      <c r="K236" s="57"/>
      <c r="L236" s="57"/>
      <c r="M236" s="10">
        <v>63238331.123169154</v>
      </c>
      <c r="N236" s="10">
        <v>35851374.482728876</v>
      </c>
      <c r="O236" s="10">
        <v>13920980.669920236</v>
      </c>
      <c r="P236" s="1"/>
    </row>
    <row r="237" spans="2:16" ht="11.25" customHeight="1" x14ac:dyDescent="0.2">
      <c r="B237" s="25">
        <v>44348</v>
      </c>
      <c r="C237" s="26">
        <v>51288</v>
      </c>
      <c r="D237" s="10">
        <v>228</v>
      </c>
      <c r="E237" s="27">
        <v>6940</v>
      </c>
      <c r="F237" s="155"/>
      <c r="G237" s="57"/>
      <c r="H237" s="57"/>
      <c r="I237" s="58">
        <v>89243936.729415998</v>
      </c>
      <c r="J237" s="57"/>
      <c r="K237" s="57"/>
      <c r="L237" s="57"/>
      <c r="M237" s="10">
        <v>61029013.894331068</v>
      </c>
      <c r="N237" s="10">
        <v>34510865.869145341</v>
      </c>
      <c r="O237" s="10">
        <v>13343706.942041239</v>
      </c>
      <c r="P237" s="1"/>
    </row>
    <row r="238" spans="2:16" ht="11.25" customHeight="1" x14ac:dyDescent="0.2">
      <c r="B238" s="25">
        <v>44348</v>
      </c>
      <c r="C238" s="26">
        <v>51318</v>
      </c>
      <c r="D238" s="10">
        <v>229</v>
      </c>
      <c r="E238" s="27">
        <v>6970</v>
      </c>
      <c r="F238" s="155"/>
      <c r="G238" s="57"/>
      <c r="H238" s="57"/>
      <c r="I238" s="58">
        <v>86269884.059781</v>
      </c>
      <c r="J238" s="57"/>
      <c r="K238" s="57"/>
      <c r="L238" s="57"/>
      <c r="M238" s="10">
        <v>58898387.882932626</v>
      </c>
      <c r="N238" s="10">
        <v>33224058.147642534</v>
      </c>
      <c r="O238" s="10">
        <v>12793500.816603417</v>
      </c>
      <c r="P238" s="1"/>
    </row>
    <row r="239" spans="2:16" ht="11.25" customHeight="1" x14ac:dyDescent="0.2">
      <c r="B239" s="25">
        <v>44348</v>
      </c>
      <c r="C239" s="26">
        <v>51349</v>
      </c>
      <c r="D239" s="10">
        <v>230</v>
      </c>
      <c r="E239" s="27">
        <v>7001</v>
      </c>
      <c r="F239" s="155"/>
      <c r="G239" s="57"/>
      <c r="H239" s="57"/>
      <c r="I239" s="58">
        <v>83406844.375392005</v>
      </c>
      <c r="J239" s="57"/>
      <c r="K239" s="57"/>
      <c r="L239" s="57"/>
      <c r="M239" s="10">
        <v>56847145.598925494</v>
      </c>
      <c r="N239" s="10">
        <v>31985417.665051885</v>
      </c>
      <c r="O239" s="10">
        <v>12264373.516644485</v>
      </c>
      <c r="P239" s="1"/>
    </row>
    <row r="240" spans="2:16" ht="11.25" customHeight="1" x14ac:dyDescent="0.2">
      <c r="B240" s="25">
        <v>44348</v>
      </c>
      <c r="C240" s="26">
        <v>51380</v>
      </c>
      <c r="D240" s="10">
        <v>231</v>
      </c>
      <c r="E240" s="27">
        <v>7032</v>
      </c>
      <c r="F240" s="155"/>
      <c r="G240" s="57"/>
      <c r="H240" s="57"/>
      <c r="I240" s="58">
        <v>80631700.133111998</v>
      </c>
      <c r="J240" s="57"/>
      <c r="K240" s="57"/>
      <c r="L240" s="57"/>
      <c r="M240" s="10">
        <v>54862496.810120322</v>
      </c>
      <c r="N240" s="10">
        <v>30790236.500904266</v>
      </c>
      <c r="O240" s="10">
        <v>11756092.292389166</v>
      </c>
      <c r="P240" s="1"/>
    </row>
    <row r="241" spans="2:16" ht="11.25" customHeight="1" x14ac:dyDescent="0.2">
      <c r="B241" s="25">
        <v>44348</v>
      </c>
      <c r="C241" s="26">
        <v>51410</v>
      </c>
      <c r="D241" s="10">
        <v>232</v>
      </c>
      <c r="E241" s="27">
        <v>7062</v>
      </c>
      <c r="F241" s="155"/>
      <c r="G241" s="57"/>
      <c r="H241" s="57"/>
      <c r="I241" s="58">
        <v>77977474.100970998</v>
      </c>
      <c r="J241" s="57"/>
      <c r="K241" s="57"/>
      <c r="L241" s="57"/>
      <c r="M241" s="10">
        <v>52969451.402082659</v>
      </c>
      <c r="N241" s="10">
        <v>29654642.888487816</v>
      </c>
      <c r="O241" s="10">
        <v>11276095.466514999</v>
      </c>
      <c r="P241" s="1"/>
    </row>
    <row r="242" spans="2:16" ht="11.25" customHeight="1" x14ac:dyDescent="0.2">
      <c r="B242" s="25">
        <v>44348</v>
      </c>
      <c r="C242" s="26">
        <v>51441</v>
      </c>
      <c r="D242" s="10">
        <v>233</v>
      </c>
      <c r="E242" s="27">
        <v>7093</v>
      </c>
      <c r="F242" s="155"/>
      <c r="G242" s="57"/>
      <c r="H242" s="57"/>
      <c r="I242" s="58">
        <v>75403271.925638005</v>
      </c>
      <c r="J242" s="57"/>
      <c r="K242" s="57"/>
      <c r="L242" s="57"/>
      <c r="M242" s="10">
        <v>51133942.918691099</v>
      </c>
      <c r="N242" s="10">
        <v>28554239.550422855</v>
      </c>
      <c r="O242" s="10">
        <v>10811682.008083766</v>
      </c>
      <c r="P242" s="1"/>
    </row>
    <row r="243" spans="2:16" ht="11.25" customHeight="1" x14ac:dyDescent="0.2">
      <c r="B243" s="25">
        <v>44348</v>
      </c>
      <c r="C243" s="26">
        <v>51471</v>
      </c>
      <c r="D243" s="10">
        <v>234</v>
      </c>
      <c r="E243" s="27">
        <v>7123</v>
      </c>
      <c r="F243" s="155"/>
      <c r="G243" s="57"/>
      <c r="H243" s="57"/>
      <c r="I243" s="58">
        <v>72875081.979513004</v>
      </c>
      <c r="J243" s="57"/>
      <c r="K243" s="57"/>
      <c r="L243" s="57"/>
      <c r="M243" s="10">
        <v>49338359.789142072</v>
      </c>
      <c r="N243" s="10">
        <v>27483737.461364627</v>
      </c>
      <c r="O243" s="10">
        <v>10363693.008520415</v>
      </c>
      <c r="P243" s="1"/>
    </row>
    <row r="244" spans="2:16" ht="11.25" customHeight="1" x14ac:dyDescent="0.2">
      <c r="B244" s="25">
        <v>44348</v>
      </c>
      <c r="C244" s="26">
        <v>51502</v>
      </c>
      <c r="D244" s="10">
        <v>235</v>
      </c>
      <c r="E244" s="27">
        <v>7154</v>
      </c>
      <c r="F244" s="155"/>
      <c r="G244" s="57"/>
      <c r="H244" s="57"/>
      <c r="I244" s="58">
        <v>70385162.981078997</v>
      </c>
      <c r="J244" s="57"/>
      <c r="K244" s="57"/>
      <c r="L244" s="57"/>
      <c r="M244" s="10">
        <v>47571796.341572464</v>
      </c>
      <c r="N244" s="10">
        <v>26432286.164874583</v>
      </c>
      <c r="O244" s="10">
        <v>9924990.4072581567</v>
      </c>
      <c r="P244" s="1"/>
    </row>
    <row r="245" spans="2:16" ht="11.25" customHeight="1" x14ac:dyDescent="0.2">
      <c r="B245" s="25">
        <v>44348</v>
      </c>
      <c r="C245" s="26">
        <v>51533</v>
      </c>
      <c r="D245" s="10">
        <v>236</v>
      </c>
      <c r="E245" s="27">
        <v>7185</v>
      </c>
      <c r="F245" s="155"/>
      <c r="G245" s="57"/>
      <c r="H245" s="57"/>
      <c r="I245" s="58">
        <v>67925998.745101005</v>
      </c>
      <c r="J245" s="57"/>
      <c r="K245" s="57"/>
      <c r="L245" s="57"/>
      <c r="M245" s="10">
        <v>45831834.626334012</v>
      </c>
      <c r="N245" s="10">
        <v>25400748.333326127</v>
      </c>
      <c r="O245" s="10">
        <v>9497263.7571028657</v>
      </c>
      <c r="P245" s="1"/>
    </row>
    <row r="246" spans="2:16" ht="11.25" customHeight="1" x14ac:dyDescent="0.2">
      <c r="B246" s="25">
        <v>44348</v>
      </c>
      <c r="C246" s="26">
        <v>51561</v>
      </c>
      <c r="D246" s="10">
        <v>237</v>
      </c>
      <c r="E246" s="27">
        <v>7213</v>
      </c>
      <c r="F246" s="155"/>
      <c r="G246" s="57"/>
      <c r="H246" s="57"/>
      <c r="I246" s="58">
        <v>65496759.971377999</v>
      </c>
      <c r="J246" s="57"/>
      <c r="K246" s="57"/>
      <c r="L246" s="57"/>
      <c r="M246" s="10">
        <v>44125043.756667525</v>
      </c>
      <c r="N246" s="10">
        <v>24398635.254321642</v>
      </c>
      <c r="O246" s="10">
        <v>9087669.6957656164</v>
      </c>
      <c r="P246" s="1"/>
    </row>
    <row r="247" spans="2:16" ht="11.25" customHeight="1" x14ac:dyDescent="0.2">
      <c r="B247" s="25">
        <v>44348</v>
      </c>
      <c r="C247" s="26">
        <v>51592</v>
      </c>
      <c r="D247" s="10">
        <v>238</v>
      </c>
      <c r="E247" s="27">
        <v>7244</v>
      </c>
      <c r="F247" s="155"/>
      <c r="G247" s="57"/>
      <c r="H247" s="57"/>
      <c r="I247" s="58">
        <v>63103710.113881998</v>
      </c>
      <c r="J247" s="57"/>
      <c r="K247" s="57"/>
      <c r="L247" s="57"/>
      <c r="M247" s="10">
        <v>42440745.637033366</v>
      </c>
      <c r="N247" s="10">
        <v>23407632.143864799</v>
      </c>
      <c r="O247" s="10">
        <v>8681626.5925488286</v>
      </c>
      <c r="P247" s="1"/>
    </row>
    <row r="248" spans="2:16" ht="11.25" customHeight="1" x14ac:dyDescent="0.2">
      <c r="B248" s="25">
        <v>44348</v>
      </c>
      <c r="C248" s="26">
        <v>51622</v>
      </c>
      <c r="D248" s="10">
        <v>239</v>
      </c>
      <c r="E248" s="27">
        <v>7274</v>
      </c>
      <c r="F248" s="155"/>
      <c r="G248" s="57"/>
      <c r="H248" s="57"/>
      <c r="I248" s="58">
        <v>60736709.765274003</v>
      </c>
      <c r="J248" s="57"/>
      <c r="K248" s="57"/>
      <c r="L248" s="57"/>
      <c r="M248" s="10">
        <v>40781757.085170366</v>
      </c>
      <c r="N248" s="10">
        <v>22437278.530315921</v>
      </c>
      <c r="O248" s="10">
        <v>8287620.9811730646</v>
      </c>
      <c r="P248" s="1"/>
    </row>
    <row r="249" spans="2:16" ht="11.25" customHeight="1" x14ac:dyDescent="0.2">
      <c r="B249" s="25">
        <v>44348</v>
      </c>
      <c r="C249" s="26">
        <v>51653</v>
      </c>
      <c r="D249" s="10">
        <v>240</v>
      </c>
      <c r="E249" s="27">
        <v>7305</v>
      </c>
      <c r="F249" s="155"/>
      <c r="G249" s="57"/>
      <c r="H249" s="57"/>
      <c r="I249" s="58">
        <v>58404696.773630999</v>
      </c>
      <c r="J249" s="57"/>
      <c r="K249" s="57"/>
      <c r="L249" s="57"/>
      <c r="M249" s="10">
        <v>39149410.271022372</v>
      </c>
      <c r="N249" s="10">
        <v>21484416.498159543</v>
      </c>
      <c r="O249" s="10">
        <v>7902052.0250099506</v>
      </c>
      <c r="P249" s="1"/>
    </row>
    <row r="250" spans="2:16" ht="11.25" customHeight="1" x14ac:dyDescent="0.2">
      <c r="B250" s="25">
        <v>44348</v>
      </c>
      <c r="C250" s="26">
        <v>51683</v>
      </c>
      <c r="D250" s="10">
        <v>241</v>
      </c>
      <c r="E250" s="27">
        <v>7335</v>
      </c>
      <c r="F250" s="155"/>
      <c r="G250" s="57"/>
      <c r="H250" s="57"/>
      <c r="I250" s="58">
        <v>56183564.312827997</v>
      </c>
      <c r="J250" s="57"/>
      <c r="K250" s="57"/>
      <c r="L250" s="57"/>
      <c r="M250" s="10">
        <v>37598740.666634321</v>
      </c>
      <c r="N250" s="10">
        <v>20582655.484318633</v>
      </c>
      <c r="O250" s="10">
        <v>7539348.347139867</v>
      </c>
      <c r="P250" s="1"/>
    </row>
    <row r="251" spans="2:16" ht="11.25" customHeight="1" x14ac:dyDescent="0.2">
      <c r="B251" s="25">
        <v>44348</v>
      </c>
      <c r="C251" s="26">
        <v>51714</v>
      </c>
      <c r="D251" s="10">
        <v>242</v>
      </c>
      <c r="E251" s="27">
        <v>7366</v>
      </c>
      <c r="F251" s="155"/>
      <c r="G251" s="57"/>
      <c r="H251" s="57"/>
      <c r="I251" s="58">
        <v>54050438.015741996</v>
      </c>
      <c r="J251" s="57"/>
      <c r="K251" s="57"/>
      <c r="L251" s="57"/>
      <c r="M251" s="10">
        <v>36109876.917336941</v>
      </c>
      <c r="N251" s="10">
        <v>19717334.622827418</v>
      </c>
      <c r="O251" s="10">
        <v>7191793.8750174297</v>
      </c>
      <c r="P251" s="1"/>
    </row>
    <row r="252" spans="2:16" ht="11.25" customHeight="1" x14ac:dyDescent="0.2">
      <c r="B252" s="25">
        <v>44348</v>
      </c>
      <c r="C252" s="26">
        <v>51745</v>
      </c>
      <c r="D252" s="10">
        <v>243</v>
      </c>
      <c r="E252" s="27">
        <v>7397</v>
      </c>
      <c r="F252" s="155"/>
      <c r="G252" s="57"/>
      <c r="H252" s="57"/>
      <c r="I252" s="58">
        <v>52000350.121126004</v>
      </c>
      <c r="J252" s="57"/>
      <c r="K252" s="57"/>
      <c r="L252" s="57"/>
      <c r="M252" s="10">
        <v>34681337.444918707</v>
      </c>
      <c r="N252" s="10">
        <v>18889137.538328338</v>
      </c>
      <c r="O252" s="10">
        <v>6860531.6631017523</v>
      </c>
      <c r="P252" s="1"/>
    </row>
    <row r="253" spans="2:16" ht="11.25" customHeight="1" x14ac:dyDescent="0.2">
      <c r="B253" s="25">
        <v>44348</v>
      </c>
      <c r="C253" s="26">
        <v>51775</v>
      </c>
      <c r="D253" s="10">
        <v>244</v>
      </c>
      <c r="E253" s="27">
        <v>7427</v>
      </c>
      <c r="F253" s="155"/>
      <c r="G253" s="57"/>
      <c r="H253" s="57"/>
      <c r="I253" s="58">
        <v>50007089.214878999</v>
      </c>
      <c r="J253" s="57"/>
      <c r="K253" s="57"/>
      <c r="L253" s="57"/>
      <c r="M253" s="10">
        <v>33297199.323394459</v>
      </c>
      <c r="N253" s="10">
        <v>18090633.065781198</v>
      </c>
      <c r="O253" s="10">
        <v>6543581.1478103045</v>
      </c>
      <c r="P253" s="1"/>
    </row>
    <row r="254" spans="2:16" ht="11.25" customHeight="1" x14ac:dyDescent="0.2">
      <c r="B254" s="25">
        <v>44348</v>
      </c>
      <c r="C254" s="26">
        <v>51806</v>
      </c>
      <c r="D254" s="10">
        <v>245</v>
      </c>
      <c r="E254" s="27">
        <v>7458</v>
      </c>
      <c r="F254" s="155"/>
      <c r="G254" s="57"/>
      <c r="H254" s="57"/>
      <c r="I254" s="58">
        <v>48076013.19455</v>
      </c>
      <c r="J254" s="57"/>
      <c r="K254" s="57"/>
      <c r="L254" s="57"/>
      <c r="M254" s="10">
        <v>31957099.475650351</v>
      </c>
      <c r="N254" s="10">
        <v>17318389.638099365</v>
      </c>
      <c r="O254" s="10">
        <v>6237719.6761800284</v>
      </c>
      <c r="P254" s="1"/>
    </row>
    <row r="255" spans="2:16" ht="11.25" customHeight="1" x14ac:dyDescent="0.2">
      <c r="B255" s="25">
        <v>44348</v>
      </c>
      <c r="C255" s="26">
        <v>51836</v>
      </c>
      <c r="D255" s="10">
        <v>246</v>
      </c>
      <c r="E255" s="27">
        <v>7488</v>
      </c>
      <c r="F255" s="155"/>
      <c r="G255" s="57"/>
      <c r="H255" s="57"/>
      <c r="I255" s="58">
        <v>46194986.450690001</v>
      </c>
      <c r="J255" s="57"/>
      <c r="K255" s="57"/>
      <c r="L255" s="57"/>
      <c r="M255" s="10">
        <v>30656340.650941871</v>
      </c>
      <c r="N255" s="10">
        <v>16572584.132775899</v>
      </c>
      <c r="O255" s="10">
        <v>5944627.7314368458</v>
      </c>
      <c r="P255" s="1"/>
    </row>
    <row r="256" spans="2:16" ht="11.25" customHeight="1" x14ac:dyDescent="0.2">
      <c r="B256" s="25">
        <v>44348</v>
      </c>
      <c r="C256" s="26">
        <v>51867</v>
      </c>
      <c r="D256" s="10">
        <v>247</v>
      </c>
      <c r="E256" s="27">
        <v>7519</v>
      </c>
      <c r="F256" s="155"/>
      <c r="G256" s="57"/>
      <c r="H256" s="57"/>
      <c r="I256" s="58">
        <v>44427591.16663</v>
      </c>
      <c r="J256" s="57"/>
      <c r="K256" s="57"/>
      <c r="L256" s="57"/>
      <c r="M256" s="10">
        <v>29433439.474837154</v>
      </c>
      <c r="N256" s="10">
        <v>15871026.874799147</v>
      </c>
      <c r="O256" s="10">
        <v>5668864.5117241116</v>
      </c>
      <c r="P256" s="1"/>
    </row>
    <row r="257" spans="2:16" ht="11.25" customHeight="1" x14ac:dyDescent="0.2">
      <c r="B257" s="25">
        <v>44348</v>
      </c>
      <c r="C257" s="26">
        <v>51898</v>
      </c>
      <c r="D257" s="10">
        <v>248</v>
      </c>
      <c r="E257" s="27">
        <v>7550</v>
      </c>
      <c r="F257" s="155"/>
      <c r="G257" s="57"/>
      <c r="H257" s="57"/>
      <c r="I257" s="58">
        <v>42732893.375716001</v>
      </c>
      <c r="J257" s="57"/>
      <c r="K257" s="57"/>
      <c r="L257" s="57"/>
      <c r="M257" s="10">
        <v>28262679.037073862</v>
      </c>
      <c r="N257" s="10">
        <v>15200974.5340617</v>
      </c>
      <c r="O257" s="10">
        <v>5406536.0265034763</v>
      </c>
      <c r="P257" s="1"/>
    </row>
    <row r="258" spans="2:16" ht="11.25" customHeight="1" x14ac:dyDescent="0.2">
      <c r="B258" s="25">
        <v>44348</v>
      </c>
      <c r="C258" s="26">
        <v>51926</v>
      </c>
      <c r="D258" s="10">
        <v>249</v>
      </c>
      <c r="E258" s="27">
        <v>7578</v>
      </c>
      <c r="F258" s="155"/>
      <c r="G258" s="57"/>
      <c r="H258" s="57"/>
      <c r="I258" s="58">
        <v>41113925.193540998</v>
      </c>
      <c r="J258" s="57"/>
      <c r="K258" s="57"/>
      <c r="L258" s="57"/>
      <c r="M258" s="10">
        <v>27150266.17570639</v>
      </c>
      <c r="N258" s="10">
        <v>14569119.743044794</v>
      </c>
      <c r="O258" s="10">
        <v>5161976.152105446</v>
      </c>
      <c r="P258" s="1"/>
    </row>
    <row r="259" spans="2:16" ht="11.25" customHeight="1" x14ac:dyDescent="0.2">
      <c r="B259" s="25">
        <v>44348</v>
      </c>
      <c r="C259" s="26">
        <v>51957</v>
      </c>
      <c r="D259" s="10">
        <v>250</v>
      </c>
      <c r="E259" s="27">
        <v>7609</v>
      </c>
      <c r="F259" s="155"/>
      <c r="G259" s="57"/>
      <c r="H259" s="57"/>
      <c r="I259" s="58">
        <v>39543895.269839004</v>
      </c>
      <c r="J259" s="57"/>
      <c r="K259" s="57"/>
      <c r="L259" s="57"/>
      <c r="M259" s="10">
        <v>26069180.352735512</v>
      </c>
      <c r="N259" s="10">
        <v>13953420.765891351</v>
      </c>
      <c r="O259" s="10">
        <v>4922888.406955245</v>
      </c>
      <c r="P259" s="1"/>
    </row>
    <row r="260" spans="2:16" ht="11.25" customHeight="1" x14ac:dyDescent="0.2">
      <c r="B260" s="25">
        <v>44348</v>
      </c>
      <c r="C260" s="26">
        <v>51987</v>
      </c>
      <c r="D260" s="10">
        <v>251</v>
      </c>
      <c r="E260" s="27">
        <v>7639</v>
      </c>
      <c r="F260" s="155"/>
      <c r="G260" s="57"/>
      <c r="H260" s="57"/>
      <c r="I260" s="58">
        <v>38000568.581556998</v>
      </c>
      <c r="J260" s="57"/>
      <c r="K260" s="57"/>
      <c r="L260" s="57"/>
      <c r="M260" s="10">
        <v>25010627.298606232</v>
      </c>
      <c r="N260" s="10">
        <v>13353886.042743059</v>
      </c>
      <c r="O260" s="10">
        <v>4692054.520549627</v>
      </c>
      <c r="P260" s="1"/>
    </row>
    <row r="261" spans="2:16" ht="11.25" customHeight="1" x14ac:dyDescent="0.2">
      <c r="B261" s="25">
        <v>44348</v>
      </c>
      <c r="C261" s="26">
        <v>52018</v>
      </c>
      <c r="D261" s="10">
        <v>252</v>
      </c>
      <c r="E261" s="27">
        <v>7670</v>
      </c>
      <c r="F261" s="155"/>
      <c r="G261" s="57"/>
      <c r="H261" s="57"/>
      <c r="I261" s="58">
        <v>36482668.447645999</v>
      </c>
      <c r="J261" s="57"/>
      <c r="K261" s="57"/>
      <c r="L261" s="57"/>
      <c r="M261" s="10">
        <v>23970873.78369708</v>
      </c>
      <c r="N261" s="10">
        <v>12766182.226607667</v>
      </c>
      <c r="O261" s="10">
        <v>4466558.6698008226</v>
      </c>
      <c r="P261" s="1"/>
    </row>
    <row r="262" spans="2:16" ht="11.25" customHeight="1" x14ac:dyDescent="0.2">
      <c r="B262" s="25">
        <v>44348</v>
      </c>
      <c r="C262" s="26">
        <v>52048</v>
      </c>
      <c r="D262" s="10">
        <v>253</v>
      </c>
      <c r="E262" s="27">
        <v>7700</v>
      </c>
      <c r="F262" s="155"/>
      <c r="G262" s="57"/>
      <c r="H262" s="57"/>
      <c r="I262" s="58">
        <v>35003801.718186997</v>
      </c>
      <c r="J262" s="57"/>
      <c r="K262" s="57"/>
      <c r="L262" s="57"/>
      <c r="M262" s="10">
        <v>22961435.950573076</v>
      </c>
      <c r="N262" s="10">
        <v>12198487.506120929</v>
      </c>
      <c r="O262" s="10">
        <v>4250441.7894657115</v>
      </c>
      <c r="P262" s="1"/>
    </row>
    <row r="263" spans="2:16" ht="11.25" customHeight="1" x14ac:dyDescent="0.2">
      <c r="B263" s="25">
        <v>44348</v>
      </c>
      <c r="C263" s="26">
        <v>52079</v>
      </c>
      <c r="D263" s="10">
        <v>254</v>
      </c>
      <c r="E263" s="27">
        <v>7731</v>
      </c>
      <c r="F263" s="155"/>
      <c r="G263" s="57"/>
      <c r="H263" s="57"/>
      <c r="I263" s="58">
        <v>33547871.060926002</v>
      </c>
      <c r="J263" s="57"/>
      <c r="K263" s="57"/>
      <c r="L263" s="57"/>
      <c r="M263" s="10">
        <v>21969064.979346085</v>
      </c>
      <c r="N263" s="10">
        <v>11641598.249313321</v>
      </c>
      <c r="O263" s="10">
        <v>4039218.1987064234</v>
      </c>
      <c r="P263" s="1"/>
    </row>
    <row r="264" spans="2:16" ht="11.25" customHeight="1" x14ac:dyDescent="0.2">
      <c r="B264" s="25">
        <v>44348</v>
      </c>
      <c r="C264" s="26">
        <v>52110</v>
      </c>
      <c r="D264" s="10">
        <v>255</v>
      </c>
      <c r="E264" s="27">
        <v>7762</v>
      </c>
      <c r="F264" s="155"/>
      <c r="G264" s="57"/>
      <c r="H264" s="57"/>
      <c r="I264" s="58">
        <v>32109384.221880998</v>
      </c>
      <c r="J264" s="57"/>
      <c r="K264" s="57"/>
      <c r="L264" s="57"/>
      <c r="M264" s="10">
        <v>20991398.060304053</v>
      </c>
      <c r="N264" s="10">
        <v>11095234.650678333</v>
      </c>
      <c r="O264" s="10">
        <v>3833344.2083121967</v>
      </c>
      <c r="P264" s="1"/>
    </row>
    <row r="265" spans="2:16" ht="11.25" customHeight="1" x14ac:dyDescent="0.2">
      <c r="B265" s="25">
        <v>44348</v>
      </c>
      <c r="C265" s="26">
        <v>52140</v>
      </c>
      <c r="D265" s="10">
        <v>256</v>
      </c>
      <c r="E265" s="27">
        <v>7792</v>
      </c>
      <c r="F265" s="155"/>
      <c r="G265" s="57"/>
      <c r="H265" s="57"/>
      <c r="I265" s="58">
        <v>30700975.376084998</v>
      </c>
      <c r="J265" s="57"/>
      <c r="K265" s="57"/>
      <c r="L265" s="57"/>
      <c r="M265" s="10">
        <v>20037711.572489519</v>
      </c>
      <c r="N265" s="10">
        <v>10565085.487509755</v>
      </c>
      <c r="O265" s="10">
        <v>3635217.7075618785</v>
      </c>
      <c r="P265" s="1"/>
    </row>
    <row r="266" spans="2:16" ht="11.25" customHeight="1" x14ac:dyDescent="0.2">
      <c r="B266" s="25">
        <v>44348</v>
      </c>
      <c r="C266" s="26">
        <v>52171</v>
      </c>
      <c r="D266" s="10">
        <v>257</v>
      </c>
      <c r="E266" s="27">
        <v>7823</v>
      </c>
      <c r="F266" s="155"/>
      <c r="G266" s="57"/>
      <c r="H266" s="57"/>
      <c r="I266" s="58">
        <v>29322042.928750999</v>
      </c>
      <c r="J266" s="57"/>
      <c r="K266" s="57"/>
      <c r="L266" s="57"/>
      <c r="M266" s="10">
        <v>19105259.98467724</v>
      </c>
      <c r="N266" s="10">
        <v>10047822.151379425</v>
      </c>
      <c r="O266" s="10">
        <v>3442595.2772199656</v>
      </c>
      <c r="P266" s="1"/>
    </row>
    <row r="267" spans="2:16" ht="11.25" customHeight="1" x14ac:dyDescent="0.2">
      <c r="B267" s="25">
        <v>44348</v>
      </c>
      <c r="C267" s="26">
        <v>52201</v>
      </c>
      <c r="D267" s="10">
        <v>258</v>
      </c>
      <c r="E267" s="27">
        <v>7853</v>
      </c>
      <c r="F267" s="155"/>
      <c r="G267" s="57"/>
      <c r="H267" s="57"/>
      <c r="I267" s="58">
        <v>27962345.398217</v>
      </c>
      <c r="J267" s="57"/>
      <c r="K267" s="57"/>
      <c r="L267" s="57"/>
      <c r="M267" s="10">
        <v>18189421.337489236</v>
      </c>
      <c r="N267" s="10">
        <v>9542620.170152897</v>
      </c>
      <c r="O267" s="10">
        <v>3256100.1211043806</v>
      </c>
      <c r="P267" s="1"/>
    </row>
    <row r="268" spans="2:16" ht="11.25" customHeight="1" x14ac:dyDescent="0.2">
      <c r="B268" s="25">
        <v>44348</v>
      </c>
      <c r="C268" s="26">
        <v>52232</v>
      </c>
      <c r="D268" s="10">
        <v>259</v>
      </c>
      <c r="E268" s="27">
        <v>7884</v>
      </c>
      <c r="F268" s="155"/>
      <c r="G268" s="57"/>
      <c r="H268" s="57"/>
      <c r="I268" s="58">
        <v>26626602.696757998</v>
      </c>
      <c r="J268" s="57"/>
      <c r="K268" s="57"/>
      <c r="L268" s="57"/>
      <c r="M268" s="10">
        <v>17291147.847539745</v>
      </c>
      <c r="N268" s="10">
        <v>9048293.3425768465</v>
      </c>
      <c r="O268" s="10">
        <v>3074350.6781529491</v>
      </c>
      <c r="P268" s="1"/>
    </row>
    <row r="269" spans="2:16" ht="11.25" customHeight="1" x14ac:dyDescent="0.2">
      <c r="B269" s="25">
        <v>44348</v>
      </c>
      <c r="C269" s="26">
        <v>52263</v>
      </c>
      <c r="D269" s="10">
        <v>260</v>
      </c>
      <c r="E269" s="27">
        <v>7915</v>
      </c>
      <c r="F269" s="155"/>
      <c r="G269" s="57"/>
      <c r="H269" s="57"/>
      <c r="I269" s="58">
        <v>25309950.618746001</v>
      </c>
      <c r="J269" s="57"/>
      <c r="K269" s="57"/>
      <c r="L269" s="57"/>
      <c r="M269" s="10">
        <v>16408245.412972661</v>
      </c>
      <c r="N269" s="10">
        <v>8564442.2149007861</v>
      </c>
      <c r="O269" s="10">
        <v>2897626.7039085813</v>
      </c>
      <c r="P269" s="1"/>
    </row>
    <row r="270" spans="2:16" ht="11.25" customHeight="1" x14ac:dyDescent="0.2">
      <c r="B270" s="25">
        <v>44348</v>
      </c>
      <c r="C270" s="26">
        <v>52291</v>
      </c>
      <c r="D270" s="10">
        <v>261</v>
      </c>
      <c r="E270" s="27">
        <v>7943</v>
      </c>
      <c r="F270" s="155"/>
      <c r="G270" s="57"/>
      <c r="H270" s="57"/>
      <c r="I270" s="58">
        <v>24023511.852198001</v>
      </c>
      <c r="J270" s="57"/>
      <c r="K270" s="57"/>
      <c r="L270" s="57"/>
      <c r="M270" s="10">
        <v>15550396.348544665</v>
      </c>
      <c r="N270" s="10">
        <v>8098032.575067888</v>
      </c>
      <c r="O270" s="10">
        <v>2729341.5236314209</v>
      </c>
      <c r="P270" s="1"/>
    </row>
    <row r="271" spans="2:16" ht="11.25" customHeight="1" x14ac:dyDescent="0.2">
      <c r="B271" s="25">
        <v>44348</v>
      </c>
      <c r="C271" s="26">
        <v>52322</v>
      </c>
      <c r="D271" s="10">
        <v>262</v>
      </c>
      <c r="E271" s="27">
        <v>7974</v>
      </c>
      <c r="F271" s="155"/>
      <c r="G271" s="57"/>
      <c r="H271" s="57"/>
      <c r="I271" s="58">
        <v>22778288.990850002</v>
      </c>
      <c r="J271" s="57"/>
      <c r="K271" s="57"/>
      <c r="L271" s="57"/>
      <c r="M271" s="10">
        <v>14719357.242230399</v>
      </c>
      <c r="N271" s="10">
        <v>7645765.8790381644</v>
      </c>
      <c r="O271" s="10">
        <v>2565996.0176189281</v>
      </c>
      <c r="P271" s="1"/>
    </row>
    <row r="272" spans="2:16" ht="11.25" customHeight="1" x14ac:dyDescent="0.2">
      <c r="B272" s="25">
        <v>44348</v>
      </c>
      <c r="C272" s="26">
        <v>52352</v>
      </c>
      <c r="D272" s="10">
        <v>263</v>
      </c>
      <c r="E272" s="27">
        <v>8004</v>
      </c>
      <c r="F272" s="155"/>
      <c r="G272" s="57"/>
      <c r="H272" s="57"/>
      <c r="I272" s="58">
        <v>21561886.761397</v>
      </c>
      <c r="J272" s="57"/>
      <c r="K272" s="57"/>
      <c r="L272" s="57"/>
      <c r="M272" s="10">
        <v>13910446.443588607</v>
      </c>
      <c r="N272" s="10">
        <v>7207804.2797006425</v>
      </c>
      <c r="O272" s="10">
        <v>2409095.6944235223</v>
      </c>
      <c r="P272" s="1"/>
    </row>
    <row r="273" spans="2:16" ht="11.25" customHeight="1" x14ac:dyDescent="0.2">
      <c r="B273" s="25">
        <v>44348</v>
      </c>
      <c r="C273" s="26">
        <v>52383</v>
      </c>
      <c r="D273" s="10">
        <v>264</v>
      </c>
      <c r="E273" s="27">
        <v>8035</v>
      </c>
      <c r="F273" s="155"/>
      <c r="G273" s="57"/>
      <c r="H273" s="57"/>
      <c r="I273" s="58">
        <v>20380397.109873001</v>
      </c>
      <c r="J273" s="57"/>
      <c r="K273" s="57"/>
      <c r="L273" s="57"/>
      <c r="M273" s="10">
        <v>13125919.263546467</v>
      </c>
      <c r="N273" s="10">
        <v>6783998.423231951</v>
      </c>
      <c r="O273" s="10">
        <v>2257841.358189798</v>
      </c>
      <c r="P273" s="1"/>
    </row>
    <row r="274" spans="2:16" ht="11.25" customHeight="1" x14ac:dyDescent="0.2">
      <c r="B274" s="25">
        <v>44348</v>
      </c>
      <c r="C274" s="26">
        <v>52413</v>
      </c>
      <c r="D274" s="10">
        <v>265</v>
      </c>
      <c r="E274" s="27">
        <v>8065</v>
      </c>
      <c r="F274" s="155"/>
      <c r="G274" s="57"/>
      <c r="H274" s="57"/>
      <c r="I274" s="58">
        <v>19235453.606584001</v>
      </c>
      <c r="J274" s="57"/>
      <c r="K274" s="57"/>
      <c r="L274" s="57"/>
      <c r="M274" s="10">
        <v>12368188.035357893</v>
      </c>
      <c r="N274" s="10">
        <v>6376639.3706597537</v>
      </c>
      <c r="O274" s="10">
        <v>2113565.0820708522</v>
      </c>
      <c r="P274" s="1"/>
    </row>
    <row r="275" spans="2:16" ht="11.25" customHeight="1" x14ac:dyDescent="0.2">
      <c r="B275" s="25">
        <v>44348</v>
      </c>
      <c r="C275" s="26">
        <v>52444</v>
      </c>
      <c r="D275" s="10">
        <v>266</v>
      </c>
      <c r="E275" s="27">
        <v>8096</v>
      </c>
      <c r="F275" s="155"/>
      <c r="G275" s="57"/>
      <c r="H275" s="57"/>
      <c r="I275" s="58">
        <v>18114497.895520002</v>
      </c>
      <c r="J275" s="57"/>
      <c r="K275" s="57"/>
      <c r="L275" s="57"/>
      <c r="M275" s="10">
        <v>11627670.775505392</v>
      </c>
      <c r="N275" s="10">
        <v>5979606.3798669931</v>
      </c>
      <c r="O275" s="10">
        <v>1973572.0468974675</v>
      </c>
      <c r="P275" s="1"/>
    </row>
    <row r="276" spans="2:16" ht="11.25" customHeight="1" x14ac:dyDescent="0.2">
      <c r="B276" s="25">
        <v>44348</v>
      </c>
      <c r="C276" s="26">
        <v>52475</v>
      </c>
      <c r="D276" s="10">
        <v>267</v>
      </c>
      <c r="E276" s="27">
        <v>8127</v>
      </c>
      <c r="F276" s="155"/>
      <c r="G276" s="57"/>
      <c r="H276" s="57"/>
      <c r="I276" s="58">
        <v>17014218.315506998</v>
      </c>
      <c r="J276" s="57"/>
      <c r="K276" s="57"/>
      <c r="L276" s="57"/>
      <c r="M276" s="10">
        <v>10902879.349882461</v>
      </c>
      <c r="N276" s="10">
        <v>5592618.1656170581</v>
      </c>
      <c r="O276" s="10">
        <v>1838028.2297331241</v>
      </c>
      <c r="P276" s="1"/>
    </row>
    <row r="277" spans="2:16" ht="11.25" customHeight="1" x14ac:dyDescent="0.2">
      <c r="B277" s="25">
        <v>44348</v>
      </c>
      <c r="C277" s="26">
        <v>52505</v>
      </c>
      <c r="D277" s="10">
        <v>268</v>
      </c>
      <c r="E277" s="27">
        <v>8157</v>
      </c>
      <c r="F277" s="155"/>
      <c r="G277" s="57"/>
      <c r="H277" s="57"/>
      <c r="I277" s="58">
        <v>15945957.830781</v>
      </c>
      <c r="J277" s="57"/>
      <c r="K277" s="57"/>
      <c r="L277" s="57"/>
      <c r="M277" s="10">
        <v>10201555.034410223</v>
      </c>
      <c r="N277" s="10">
        <v>5219995.2385701984</v>
      </c>
      <c r="O277" s="10">
        <v>1708532.3197011112</v>
      </c>
      <c r="P277" s="1"/>
    </row>
    <row r="278" spans="2:16" ht="11.25" customHeight="1" x14ac:dyDescent="0.2">
      <c r="B278" s="25">
        <v>44348</v>
      </c>
      <c r="C278" s="26">
        <v>52536</v>
      </c>
      <c r="D278" s="10">
        <v>269</v>
      </c>
      <c r="E278" s="27">
        <v>8188</v>
      </c>
      <c r="F278" s="155"/>
      <c r="G278" s="57"/>
      <c r="H278" s="57"/>
      <c r="I278" s="58">
        <v>14893558.267687</v>
      </c>
      <c r="J278" s="57"/>
      <c r="K278" s="57"/>
      <c r="L278" s="57"/>
      <c r="M278" s="10">
        <v>9512113.274689097</v>
      </c>
      <c r="N278" s="10">
        <v>4854839.0480376054</v>
      </c>
      <c r="O278" s="10">
        <v>1582284.4049537261</v>
      </c>
      <c r="P278" s="1"/>
    </row>
    <row r="279" spans="2:16" ht="11.25" customHeight="1" x14ac:dyDescent="0.2">
      <c r="B279" s="25">
        <v>44348</v>
      </c>
      <c r="C279" s="26">
        <v>52566</v>
      </c>
      <c r="D279" s="10">
        <v>270</v>
      </c>
      <c r="E279" s="27">
        <v>8218</v>
      </c>
      <c r="F279" s="155"/>
      <c r="G279" s="57"/>
      <c r="H279" s="57"/>
      <c r="I279" s="58">
        <v>13855045.610363999</v>
      </c>
      <c r="J279" s="57"/>
      <c r="K279" s="57"/>
      <c r="L279" s="57"/>
      <c r="M279" s="10">
        <v>8834318.7466281429</v>
      </c>
      <c r="N279" s="10">
        <v>4497805.3326109964</v>
      </c>
      <c r="O279" s="10">
        <v>1459911.2316977098</v>
      </c>
      <c r="P279" s="1"/>
    </row>
    <row r="280" spans="2:16" ht="11.25" customHeight="1" x14ac:dyDescent="0.2">
      <c r="B280" s="25">
        <v>44348</v>
      </c>
      <c r="C280" s="26">
        <v>52597</v>
      </c>
      <c r="D280" s="10">
        <v>271</v>
      </c>
      <c r="E280" s="27">
        <v>8249</v>
      </c>
      <c r="F280" s="155"/>
      <c r="G280" s="57"/>
      <c r="H280" s="57"/>
      <c r="I280" s="58">
        <v>12831020.029439</v>
      </c>
      <c r="J280" s="57"/>
      <c r="K280" s="57"/>
      <c r="L280" s="57"/>
      <c r="M280" s="10">
        <v>8167498.5666862568</v>
      </c>
      <c r="N280" s="10">
        <v>4147732.5995511832</v>
      </c>
      <c r="O280" s="10">
        <v>1340581.3227039042</v>
      </c>
      <c r="P280" s="1"/>
    </row>
    <row r="281" spans="2:16" ht="11.25" customHeight="1" x14ac:dyDescent="0.2">
      <c r="B281" s="25">
        <v>44348</v>
      </c>
      <c r="C281" s="26">
        <v>52628</v>
      </c>
      <c r="D281" s="10">
        <v>272</v>
      </c>
      <c r="E281" s="27">
        <v>8280</v>
      </c>
      <c r="F281" s="155"/>
      <c r="G281" s="57"/>
      <c r="H281" s="57"/>
      <c r="I281" s="58">
        <v>11824822.867706001</v>
      </c>
      <c r="J281" s="57"/>
      <c r="K281" s="57"/>
      <c r="L281" s="57"/>
      <c r="M281" s="10">
        <v>7514244.2371256333</v>
      </c>
      <c r="N281" s="10">
        <v>3806283.0671404097</v>
      </c>
      <c r="O281" s="10">
        <v>1225011.3621234191</v>
      </c>
      <c r="P281" s="1"/>
    </row>
    <row r="282" spans="2:16" ht="11.25" customHeight="1" x14ac:dyDescent="0.2">
      <c r="B282" s="25">
        <v>44348</v>
      </c>
      <c r="C282" s="26">
        <v>52657</v>
      </c>
      <c r="D282" s="10">
        <v>273</v>
      </c>
      <c r="E282" s="27">
        <v>8309</v>
      </c>
      <c r="F282" s="155"/>
      <c r="G282" s="57"/>
      <c r="H282" s="57"/>
      <c r="I282" s="58">
        <v>10841747.570256</v>
      </c>
      <c r="J282" s="57"/>
      <c r="K282" s="57"/>
      <c r="L282" s="57"/>
      <c r="M282" s="10">
        <v>6878603.8127667736</v>
      </c>
      <c r="N282" s="10">
        <v>3476013.9750461853</v>
      </c>
      <c r="O282" s="10">
        <v>1114284.5145746297</v>
      </c>
      <c r="P282" s="1"/>
    </row>
    <row r="283" spans="2:16" ht="11.25" customHeight="1" x14ac:dyDescent="0.2">
      <c r="B283" s="25">
        <v>44348</v>
      </c>
      <c r="C283" s="26">
        <v>52688</v>
      </c>
      <c r="D283" s="10">
        <v>274</v>
      </c>
      <c r="E283" s="27">
        <v>8340</v>
      </c>
      <c r="F283" s="155"/>
      <c r="G283" s="57"/>
      <c r="H283" s="57"/>
      <c r="I283" s="58">
        <v>9873409.0175609998</v>
      </c>
      <c r="J283" s="57"/>
      <c r="K283" s="57"/>
      <c r="L283" s="57"/>
      <c r="M283" s="10">
        <v>6253611.7126791868</v>
      </c>
      <c r="N283" s="10">
        <v>3152145.2610736745</v>
      </c>
      <c r="O283" s="10">
        <v>1006184.0388472984</v>
      </c>
      <c r="P283" s="1"/>
    </row>
    <row r="284" spans="2:16" ht="11.25" customHeight="1" x14ac:dyDescent="0.2">
      <c r="B284" s="25">
        <v>44348</v>
      </c>
      <c r="C284" s="26">
        <v>52718</v>
      </c>
      <c r="D284" s="10">
        <v>275</v>
      </c>
      <c r="E284" s="27">
        <v>8370</v>
      </c>
      <c r="F284" s="155"/>
      <c r="G284" s="57"/>
      <c r="H284" s="57"/>
      <c r="I284" s="58">
        <v>8927565.8440140001</v>
      </c>
      <c r="J284" s="57"/>
      <c r="K284" s="57"/>
      <c r="L284" s="57"/>
      <c r="M284" s="10">
        <v>5645252.9470186355</v>
      </c>
      <c r="N284" s="10">
        <v>2838497.2908903975</v>
      </c>
      <c r="O284" s="10">
        <v>902351.5493294663</v>
      </c>
      <c r="P284" s="1"/>
    </row>
    <row r="285" spans="2:16" ht="11.25" customHeight="1" x14ac:dyDescent="0.2">
      <c r="B285" s="25">
        <v>44348</v>
      </c>
      <c r="C285" s="26">
        <v>52749</v>
      </c>
      <c r="D285" s="10">
        <v>276</v>
      </c>
      <c r="E285" s="27">
        <v>8401</v>
      </c>
      <c r="F285" s="155"/>
      <c r="G285" s="57"/>
      <c r="H285" s="57"/>
      <c r="I285" s="58">
        <v>8023771.5796029996</v>
      </c>
      <c r="J285" s="57"/>
      <c r="K285" s="57"/>
      <c r="L285" s="57"/>
      <c r="M285" s="10">
        <v>5065142.6385039212</v>
      </c>
      <c r="N285" s="10">
        <v>2540334.1747399005</v>
      </c>
      <c r="O285" s="10">
        <v>804145.71966977138</v>
      </c>
      <c r="P285" s="1"/>
    </row>
    <row r="286" spans="2:16" ht="11.25" customHeight="1" x14ac:dyDescent="0.2">
      <c r="B286" s="25">
        <v>44348</v>
      </c>
      <c r="C286" s="26">
        <v>52779</v>
      </c>
      <c r="D286" s="10">
        <v>277</v>
      </c>
      <c r="E286" s="27">
        <v>8431</v>
      </c>
      <c r="F286" s="155"/>
      <c r="G286" s="57"/>
      <c r="H286" s="57"/>
      <c r="I286" s="58">
        <v>7159987.3643680001</v>
      </c>
      <c r="J286" s="57"/>
      <c r="K286" s="57"/>
      <c r="L286" s="57"/>
      <c r="M286" s="10">
        <v>4512445.186579749</v>
      </c>
      <c r="N286" s="10">
        <v>2257568.1927400185</v>
      </c>
      <c r="O286" s="10">
        <v>711706.38966592541</v>
      </c>
      <c r="P286" s="1"/>
    </row>
    <row r="287" spans="2:16" ht="11.25" customHeight="1" x14ac:dyDescent="0.2">
      <c r="B287" s="25">
        <v>44348</v>
      </c>
      <c r="C287" s="26">
        <v>52810</v>
      </c>
      <c r="D287" s="10">
        <v>278</v>
      </c>
      <c r="E287" s="27">
        <v>8462</v>
      </c>
      <c r="F287" s="155"/>
      <c r="G287" s="57"/>
      <c r="H287" s="57"/>
      <c r="I287" s="58">
        <v>6376485.8020829996</v>
      </c>
      <c r="J287" s="57"/>
      <c r="K287" s="57"/>
      <c r="L287" s="57"/>
      <c r="M287" s="10">
        <v>4011842.3602528279</v>
      </c>
      <c r="N287" s="10">
        <v>2002012.9882329064</v>
      </c>
      <c r="O287" s="10">
        <v>628468.47486996115</v>
      </c>
      <c r="P287" s="1"/>
    </row>
    <row r="288" spans="2:16" ht="11.25" customHeight="1" x14ac:dyDescent="0.2">
      <c r="B288" s="25">
        <v>44348</v>
      </c>
      <c r="C288" s="26">
        <v>52841</v>
      </c>
      <c r="D288" s="10">
        <v>279</v>
      </c>
      <c r="E288" s="27">
        <v>8493</v>
      </c>
      <c r="F288" s="155"/>
      <c r="G288" s="57"/>
      <c r="H288" s="57"/>
      <c r="I288" s="58">
        <v>5666756.6863489999</v>
      </c>
      <c r="J288" s="57"/>
      <c r="K288" s="57"/>
      <c r="L288" s="57"/>
      <c r="M288" s="10">
        <v>3559260.766739611</v>
      </c>
      <c r="N288" s="10">
        <v>1771645.9318592665</v>
      </c>
      <c r="O288" s="10">
        <v>553796.43764884537</v>
      </c>
      <c r="P288" s="1"/>
    </row>
    <row r="289" spans="2:16" ht="11.25" customHeight="1" x14ac:dyDescent="0.2">
      <c r="B289" s="25">
        <v>44348</v>
      </c>
      <c r="C289" s="26">
        <v>52871</v>
      </c>
      <c r="D289" s="10">
        <v>280</v>
      </c>
      <c r="E289" s="27">
        <v>8523</v>
      </c>
      <c r="F289" s="155"/>
      <c r="G289" s="57"/>
      <c r="H289" s="57"/>
      <c r="I289" s="58">
        <v>5049052.9521540003</v>
      </c>
      <c r="J289" s="57"/>
      <c r="K289" s="57"/>
      <c r="L289" s="57"/>
      <c r="M289" s="10">
        <v>3166078.8565033912</v>
      </c>
      <c r="N289" s="10">
        <v>1572058.1942780658</v>
      </c>
      <c r="O289" s="10">
        <v>489393.19767763861</v>
      </c>
      <c r="P289" s="1"/>
    </row>
    <row r="290" spans="2:16" ht="11.25" customHeight="1" x14ac:dyDescent="0.2">
      <c r="B290" s="25">
        <v>44348</v>
      </c>
      <c r="C290" s="26">
        <v>52902</v>
      </c>
      <c r="D290" s="10">
        <v>281</v>
      </c>
      <c r="E290" s="27">
        <v>8554</v>
      </c>
      <c r="F290" s="155"/>
      <c r="G290" s="57"/>
      <c r="H290" s="57"/>
      <c r="I290" s="58">
        <v>4490014.7862940002</v>
      </c>
      <c r="J290" s="57"/>
      <c r="K290" s="57"/>
      <c r="L290" s="57"/>
      <c r="M290" s="10">
        <v>2810750.8608507751</v>
      </c>
      <c r="N290" s="10">
        <v>1392077.2510400973</v>
      </c>
      <c r="O290" s="10">
        <v>431528.28359846765</v>
      </c>
      <c r="P290" s="1"/>
    </row>
    <row r="291" spans="2:16" ht="11.25" customHeight="1" x14ac:dyDescent="0.2">
      <c r="B291" s="25">
        <v>44348</v>
      </c>
      <c r="C291" s="26">
        <v>52932</v>
      </c>
      <c r="D291" s="10">
        <v>282</v>
      </c>
      <c r="E291" s="27">
        <v>8584</v>
      </c>
      <c r="F291" s="155"/>
      <c r="G291" s="57"/>
      <c r="H291" s="57"/>
      <c r="I291" s="58">
        <v>3969789.2029070002</v>
      </c>
      <c r="J291" s="57"/>
      <c r="K291" s="57"/>
      <c r="L291" s="57"/>
      <c r="M291" s="10">
        <v>2481010.4168348997</v>
      </c>
      <c r="N291" s="10">
        <v>1225742.766668339</v>
      </c>
      <c r="O291" s="10">
        <v>378408.90850713581</v>
      </c>
      <c r="P291" s="1"/>
    </row>
    <row r="292" spans="2:16" ht="11.25" customHeight="1" x14ac:dyDescent="0.2">
      <c r="B292" s="25">
        <v>44348</v>
      </c>
      <c r="C292" s="26">
        <v>52963</v>
      </c>
      <c r="D292" s="10">
        <v>283</v>
      </c>
      <c r="E292" s="27">
        <v>8615</v>
      </c>
      <c r="F292" s="155"/>
      <c r="G292" s="57"/>
      <c r="H292" s="57"/>
      <c r="I292" s="58">
        <v>3524870.2320750002</v>
      </c>
      <c r="J292" s="57"/>
      <c r="K292" s="57"/>
      <c r="L292" s="57"/>
      <c r="M292" s="10">
        <v>2199211.7827244718</v>
      </c>
      <c r="N292" s="10">
        <v>1083756.9558199819</v>
      </c>
      <c r="O292" s="10">
        <v>333158.21796540928</v>
      </c>
      <c r="P292" s="1"/>
    </row>
    <row r="293" spans="2:16" ht="11.25" customHeight="1" x14ac:dyDescent="0.2">
      <c r="B293" s="25">
        <v>44348</v>
      </c>
      <c r="C293" s="26">
        <v>52994</v>
      </c>
      <c r="D293" s="10">
        <v>284</v>
      </c>
      <c r="E293" s="27">
        <v>8646</v>
      </c>
      <c r="F293" s="155"/>
      <c r="G293" s="57"/>
      <c r="H293" s="57"/>
      <c r="I293" s="58">
        <v>3099536.5553990002</v>
      </c>
      <c r="J293" s="57"/>
      <c r="K293" s="57"/>
      <c r="L293" s="57"/>
      <c r="M293" s="10">
        <v>1930560.7054623573</v>
      </c>
      <c r="N293" s="10">
        <v>948947.96643609891</v>
      </c>
      <c r="O293" s="10">
        <v>290480.94685655704</v>
      </c>
      <c r="P293" s="1"/>
    </row>
    <row r="294" spans="2:16" ht="11.25" customHeight="1" x14ac:dyDescent="0.2">
      <c r="B294" s="25">
        <v>44348</v>
      </c>
      <c r="C294" s="26">
        <v>53022</v>
      </c>
      <c r="D294" s="10">
        <v>285</v>
      </c>
      <c r="E294" s="27">
        <v>8674</v>
      </c>
      <c r="F294" s="155"/>
      <c r="G294" s="57"/>
      <c r="H294" s="57"/>
      <c r="I294" s="58">
        <v>2689397.2853740002</v>
      </c>
      <c r="J294" s="57"/>
      <c r="K294" s="57"/>
      <c r="L294" s="57"/>
      <c r="M294" s="10">
        <v>1672537.1955092144</v>
      </c>
      <c r="N294" s="10">
        <v>820230.35595973418</v>
      </c>
      <c r="O294" s="10">
        <v>250118.66465998554</v>
      </c>
      <c r="P294" s="1"/>
    </row>
    <row r="295" spans="2:16" ht="11.25" customHeight="1" x14ac:dyDescent="0.2">
      <c r="B295" s="25">
        <v>44348</v>
      </c>
      <c r="C295" s="26">
        <v>53053</v>
      </c>
      <c r="D295" s="10">
        <v>286</v>
      </c>
      <c r="E295" s="27">
        <v>8705</v>
      </c>
      <c r="F295" s="155"/>
      <c r="G295" s="57"/>
      <c r="H295" s="57"/>
      <c r="I295" s="58">
        <v>2296285.7625139998</v>
      </c>
      <c r="J295" s="57"/>
      <c r="K295" s="57"/>
      <c r="L295" s="57"/>
      <c r="M295" s="10">
        <v>1425638.8926843773</v>
      </c>
      <c r="N295" s="10">
        <v>697370.67492456187</v>
      </c>
      <c r="O295" s="10">
        <v>211753.4836465847</v>
      </c>
      <c r="P295" s="1"/>
    </row>
    <row r="296" spans="2:16" ht="11.25" customHeight="1" x14ac:dyDescent="0.2">
      <c r="B296" s="25">
        <v>44348</v>
      </c>
      <c r="C296" s="26">
        <v>53083</v>
      </c>
      <c r="D296" s="10">
        <v>287</v>
      </c>
      <c r="E296" s="27">
        <v>8735</v>
      </c>
      <c r="F296" s="155"/>
      <c r="G296" s="57"/>
      <c r="H296" s="57"/>
      <c r="I296" s="58">
        <v>1932365.7266559999</v>
      </c>
      <c r="J296" s="57"/>
      <c r="K296" s="57"/>
      <c r="L296" s="57"/>
      <c r="M296" s="10">
        <v>1197731.5456964655</v>
      </c>
      <c r="N296" s="10">
        <v>584444.66896669567</v>
      </c>
      <c r="O296" s="10">
        <v>176736.54789694556</v>
      </c>
      <c r="P296" s="1"/>
    </row>
    <row r="297" spans="2:16" ht="11.25" customHeight="1" x14ac:dyDescent="0.2">
      <c r="B297" s="25">
        <v>44348</v>
      </c>
      <c r="C297" s="26">
        <v>53114</v>
      </c>
      <c r="D297" s="10">
        <v>288</v>
      </c>
      <c r="E297" s="27">
        <v>8766</v>
      </c>
      <c r="F297" s="155"/>
      <c r="G297" s="57"/>
      <c r="H297" s="57"/>
      <c r="I297" s="58">
        <v>1632136.6916209999</v>
      </c>
      <c r="J297" s="57"/>
      <c r="K297" s="57"/>
      <c r="L297" s="57"/>
      <c r="M297" s="10">
        <v>1009925.8052351602</v>
      </c>
      <c r="N297" s="10">
        <v>491549.74552688777</v>
      </c>
      <c r="O297" s="10">
        <v>148015.45397513639</v>
      </c>
      <c r="P297" s="1"/>
    </row>
    <row r="298" spans="2:16" ht="11.25" customHeight="1" x14ac:dyDescent="0.2">
      <c r="B298" s="25">
        <v>44348</v>
      </c>
      <c r="C298" s="26">
        <v>53144</v>
      </c>
      <c r="D298" s="10">
        <v>289</v>
      </c>
      <c r="E298" s="27">
        <v>8796</v>
      </c>
      <c r="F298" s="155"/>
      <c r="G298" s="57"/>
      <c r="H298" s="57"/>
      <c r="I298" s="58">
        <v>1370172.192087</v>
      </c>
      <c r="J298" s="57"/>
      <c r="K298" s="57"/>
      <c r="L298" s="57"/>
      <c r="M298" s="10">
        <v>846437.02222920465</v>
      </c>
      <c r="N298" s="10">
        <v>410962.71731768269</v>
      </c>
      <c r="O298" s="10">
        <v>123241.81729024707</v>
      </c>
      <c r="P298" s="1"/>
    </row>
    <row r="299" spans="2:16" ht="11.25" customHeight="1" x14ac:dyDescent="0.2">
      <c r="B299" s="25">
        <v>44348</v>
      </c>
      <c r="C299" s="26">
        <v>53175</v>
      </c>
      <c r="D299" s="10">
        <v>290</v>
      </c>
      <c r="E299" s="27">
        <v>8827</v>
      </c>
      <c r="F299" s="155"/>
      <c r="G299" s="57"/>
      <c r="H299" s="57"/>
      <c r="I299" s="58">
        <v>1135517.744616</v>
      </c>
      <c r="J299" s="57"/>
      <c r="K299" s="57"/>
      <c r="L299" s="57"/>
      <c r="M299" s="10">
        <v>700287.22827227716</v>
      </c>
      <c r="N299" s="10">
        <v>339139.26323736471</v>
      </c>
      <c r="O299" s="10">
        <v>101272.22722505544</v>
      </c>
      <c r="P299" s="1"/>
    </row>
    <row r="300" spans="2:16" ht="11.25" customHeight="1" x14ac:dyDescent="0.2">
      <c r="B300" s="25">
        <v>44348</v>
      </c>
      <c r="C300" s="26">
        <v>53206</v>
      </c>
      <c r="D300" s="10">
        <v>291</v>
      </c>
      <c r="E300" s="27">
        <v>8858</v>
      </c>
      <c r="F300" s="155"/>
      <c r="G300" s="57"/>
      <c r="H300" s="57"/>
      <c r="I300" s="58">
        <v>917873.9</v>
      </c>
      <c r="J300" s="57"/>
      <c r="K300" s="57"/>
      <c r="L300" s="57"/>
      <c r="M300" s="10">
        <v>565103.6082738312</v>
      </c>
      <c r="N300" s="10">
        <v>272975.73231409327</v>
      </c>
      <c r="O300" s="10">
        <v>81169.514487371809</v>
      </c>
      <c r="P300" s="1"/>
    </row>
    <row r="301" spans="2:16" ht="11.25" customHeight="1" x14ac:dyDescent="0.2">
      <c r="B301" s="25">
        <v>44348</v>
      </c>
      <c r="C301" s="26">
        <v>53236</v>
      </c>
      <c r="D301" s="10">
        <v>292</v>
      </c>
      <c r="E301" s="27">
        <v>8888</v>
      </c>
      <c r="F301" s="155"/>
      <c r="G301" s="57"/>
      <c r="H301" s="57"/>
      <c r="I301" s="58">
        <v>741634.22</v>
      </c>
      <c r="J301" s="57"/>
      <c r="K301" s="57"/>
      <c r="L301" s="57"/>
      <c r="M301" s="10">
        <v>455849.3926444205</v>
      </c>
      <c r="N301" s="10">
        <v>219658.04157754377</v>
      </c>
      <c r="O301" s="10">
        <v>65047.723077551447</v>
      </c>
      <c r="P301" s="1"/>
    </row>
    <row r="302" spans="2:16" ht="11.25" customHeight="1" x14ac:dyDescent="0.2">
      <c r="B302" s="25">
        <v>44348</v>
      </c>
      <c r="C302" s="26">
        <v>53267</v>
      </c>
      <c r="D302" s="10">
        <v>293</v>
      </c>
      <c r="E302" s="27">
        <v>8919</v>
      </c>
      <c r="F302" s="155"/>
      <c r="G302" s="57"/>
      <c r="H302" s="57"/>
      <c r="I302" s="58">
        <v>595244.18000000005</v>
      </c>
      <c r="J302" s="57"/>
      <c r="K302" s="57"/>
      <c r="L302" s="57"/>
      <c r="M302" s="10">
        <v>365249.43836684636</v>
      </c>
      <c r="N302" s="10">
        <v>175553.45311144507</v>
      </c>
      <c r="O302" s="10">
        <v>51766.760465728214</v>
      </c>
      <c r="P302" s="1"/>
    </row>
    <row r="303" spans="2:16" ht="11.25" customHeight="1" x14ac:dyDescent="0.2">
      <c r="B303" s="25">
        <v>44348</v>
      </c>
      <c r="C303" s="26">
        <v>53297</v>
      </c>
      <c r="D303" s="10">
        <v>294</v>
      </c>
      <c r="E303" s="27">
        <v>8949</v>
      </c>
      <c r="F303" s="155"/>
      <c r="G303" s="57"/>
      <c r="H303" s="57"/>
      <c r="I303" s="58">
        <v>475036.29</v>
      </c>
      <c r="J303" s="57"/>
      <c r="K303" s="57"/>
      <c r="L303" s="57"/>
      <c r="M303" s="10">
        <v>291009.88937906991</v>
      </c>
      <c r="N303" s="10">
        <v>139526.70387475294</v>
      </c>
      <c r="O303" s="10">
        <v>40974.628976110405</v>
      </c>
      <c r="P303" s="1"/>
    </row>
    <row r="304" spans="2:16" ht="11.25" customHeight="1" x14ac:dyDescent="0.2">
      <c r="B304" s="25">
        <v>44348</v>
      </c>
      <c r="C304" s="26">
        <v>53328</v>
      </c>
      <c r="D304" s="10">
        <v>295</v>
      </c>
      <c r="E304" s="27">
        <v>8980</v>
      </c>
      <c r="F304" s="155"/>
      <c r="G304" s="57"/>
      <c r="H304" s="57"/>
      <c r="I304" s="58">
        <v>388391.76</v>
      </c>
      <c r="J304" s="57"/>
      <c r="K304" s="57"/>
      <c r="L304" s="57"/>
      <c r="M304" s="10">
        <v>237527.41694596212</v>
      </c>
      <c r="N304" s="10">
        <v>113594.53175753407</v>
      </c>
      <c r="O304" s="10">
        <v>33217.866874350366</v>
      </c>
      <c r="P304" s="1"/>
    </row>
    <row r="305" spans="2:16" ht="11.25" customHeight="1" x14ac:dyDescent="0.2">
      <c r="B305" s="25">
        <v>44348</v>
      </c>
      <c r="C305" s="26">
        <v>53359</v>
      </c>
      <c r="D305" s="10">
        <v>296</v>
      </c>
      <c r="E305" s="27">
        <v>9011</v>
      </c>
      <c r="F305" s="155"/>
      <c r="G305" s="57"/>
      <c r="H305" s="57"/>
      <c r="I305" s="58">
        <v>332538.74</v>
      </c>
      <c r="J305" s="57"/>
      <c r="K305" s="57"/>
      <c r="L305" s="57"/>
      <c r="M305" s="10">
        <v>203024.64716098216</v>
      </c>
      <c r="N305" s="10">
        <v>96847.081349667889</v>
      </c>
      <c r="O305" s="10">
        <v>28200.543030646259</v>
      </c>
      <c r="P305" s="1"/>
    </row>
    <row r="306" spans="2:16" ht="11.25" customHeight="1" x14ac:dyDescent="0.2">
      <c r="B306" s="25">
        <v>44348</v>
      </c>
      <c r="C306" s="26">
        <v>53387</v>
      </c>
      <c r="D306" s="10">
        <v>297</v>
      </c>
      <c r="E306" s="27">
        <v>9039</v>
      </c>
      <c r="F306" s="155"/>
      <c r="G306" s="57"/>
      <c r="H306" s="57"/>
      <c r="I306" s="58">
        <v>307373.52</v>
      </c>
      <c r="J306" s="57"/>
      <c r="K306" s="57"/>
      <c r="L306" s="57"/>
      <c r="M306" s="10">
        <v>187373.0348940384</v>
      </c>
      <c r="N306" s="10">
        <v>89175.587653220922</v>
      </c>
      <c r="O306" s="10">
        <v>25867.34916260864</v>
      </c>
      <c r="P306" s="1"/>
    </row>
    <row r="307" spans="2:16" ht="11.25" customHeight="1" x14ac:dyDescent="0.2">
      <c r="B307" s="25">
        <v>44348</v>
      </c>
      <c r="C307" s="26">
        <v>53418</v>
      </c>
      <c r="D307" s="10">
        <v>298</v>
      </c>
      <c r="E307" s="27">
        <v>9070</v>
      </c>
      <c r="F307" s="155"/>
      <c r="G307" s="57"/>
      <c r="H307" s="57"/>
      <c r="I307" s="58">
        <v>296874.36</v>
      </c>
      <c r="J307" s="57"/>
      <c r="K307" s="57"/>
      <c r="L307" s="57"/>
      <c r="M307" s="10">
        <v>180665.86731117635</v>
      </c>
      <c r="N307" s="10">
        <v>85764.802524334285</v>
      </c>
      <c r="O307" s="10">
        <v>24772.603804593753</v>
      </c>
      <c r="P307" s="1"/>
    </row>
    <row r="308" spans="2:16" ht="11.25" customHeight="1" x14ac:dyDescent="0.2">
      <c r="B308" s="25">
        <v>44348</v>
      </c>
      <c r="C308" s="26">
        <v>53448</v>
      </c>
      <c r="D308" s="10">
        <v>299</v>
      </c>
      <c r="E308" s="27">
        <v>9100</v>
      </c>
      <c r="F308" s="155"/>
      <c r="G308" s="57"/>
      <c r="H308" s="57"/>
      <c r="I308" s="58">
        <v>286355.74</v>
      </c>
      <c r="J308" s="57"/>
      <c r="K308" s="57"/>
      <c r="L308" s="57"/>
      <c r="M308" s="10">
        <v>173978.61648129727</v>
      </c>
      <c r="N308" s="10">
        <v>82386.987279535359</v>
      </c>
      <c r="O308" s="10">
        <v>23699.39559174548</v>
      </c>
      <c r="P308" s="1"/>
    </row>
    <row r="309" spans="2:16" ht="11.25" customHeight="1" x14ac:dyDescent="0.2">
      <c r="B309" s="25">
        <v>44348</v>
      </c>
      <c r="C309" s="26">
        <v>53479</v>
      </c>
      <c r="D309" s="10">
        <v>300</v>
      </c>
      <c r="E309" s="27">
        <v>9131</v>
      </c>
      <c r="F309" s="155"/>
      <c r="G309" s="57"/>
      <c r="H309" s="57"/>
      <c r="I309" s="58">
        <v>275817.53000000003</v>
      </c>
      <c r="J309" s="57"/>
      <c r="K309" s="57"/>
      <c r="L309" s="57"/>
      <c r="M309" s="10">
        <v>167291.78841030234</v>
      </c>
      <c r="N309" s="10">
        <v>79018.988450835212</v>
      </c>
      <c r="O309" s="10">
        <v>22634.282590903698</v>
      </c>
      <c r="P309" s="1"/>
    </row>
    <row r="310" spans="2:16" ht="11.25" customHeight="1" x14ac:dyDescent="0.2">
      <c r="B310" s="25">
        <v>44348</v>
      </c>
      <c r="C310" s="26">
        <v>53509</v>
      </c>
      <c r="D310" s="10">
        <v>301</v>
      </c>
      <c r="E310" s="27">
        <v>9161</v>
      </c>
      <c r="F310" s="155"/>
      <c r="G310" s="57"/>
      <c r="H310" s="57"/>
      <c r="I310" s="58">
        <v>265259.78000000003</v>
      </c>
      <c r="J310" s="57"/>
      <c r="K310" s="57"/>
      <c r="L310" s="57"/>
      <c r="M310" s="10">
        <v>160624.10636008953</v>
      </c>
      <c r="N310" s="10">
        <v>75682.824844991832</v>
      </c>
      <c r="O310" s="10">
        <v>21589.803273637688</v>
      </c>
      <c r="P310" s="1"/>
    </row>
    <row r="311" spans="2:16" ht="11.25" customHeight="1" x14ac:dyDescent="0.2">
      <c r="B311" s="25">
        <v>44348</v>
      </c>
      <c r="C311" s="26">
        <v>53540</v>
      </c>
      <c r="D311" s="10">
        <v>302</v>
      </c>
      <c r="E311" s="27">
        <v>9192</v>
      </c>
      <c r="F311" s="155"/>
      <c r="G311" s="57"/>
      <c r="H311" s="57"/>
      <c r="I311" s="58">
        <v>254682.44</v>
      </c>
      <c r="J311" s="57"/>
      <c r="K311" s="57"/>
      <c r="L311" s="57"/>
      <c r="M311" s="10">
        <v>153957.588666558</v>
      </c>
      <c r="N311" s="10">
        <v>72357.208300002778</v>
      </c>
      <c r="O311" s="10">
        <v>20553.688648695868</v>
      </c>
      <c r="P311" s="1"/>
    </row>
    <row r="312" spans="2:16" ht="11.25" customHeight="1" x14ac:dyDescent="0.2">
      <c r="B312" s="25">
        <v>44348</v>
      </c>
      <c r="C312" s="26">
        <v>53571</v>
      </c>
      <c r="D312" s="10">
        <v>303</v>
      </c>
      <c r="E312" s="27">
        <v>9223</v>
      </c>
      <c r="F312" s="155"/>
      <c r="G312" s="57"/>
      <c r="H312" s="57"/>
      <c r="I312" s="58">
        <v>244085.36</v>
      </c>
      <c r="J312" s="57"/>
      <c r="K312" s="57"/>
      <c r="L312" s="57"/>
      <c r="M312" s="10">
        <v>147301.30997569871</v>
      </c>
      <c r="N312" s="10">
        <v>69052.817603887088</v>
      </c>
      <c r="O312" s="10">
        <v>19531.967573861046</v>
      </c>
      <c r="P312" s="1"/>
    </row>
    <row r="313" spans="2:16" ht="11.25" customHeight="1" x14ac:dyDescent="0.2">
      <c r="B313" s="25">
        <v>44348</v>
      </c>
      <c r="C313" s="26">
        <v>53601</v>
      </c>
      <c r="D313" s="10">
        <v>304</v>
      </c>
      <c r="E313" s="27">
        <v>9253</v>
      </c>
      <c r="F313" s="155"/>
      <c r="G313" s="57"/>
      <c r="H313" s="57"/>
      <c r="I313" s="58">
        <v>233468.58</v>
      </c>
      <c r="J313" s="57"/>
      <c r="K313" s="57"/>
      <c r="L313" s="57"/>
      <c r="M313" s="10">
        <v>140663.00132210291</v>
      </c>
      <c r="N313" s="10">
        <v>65778.572134199945</v>
      </c>
      <c r="O313" s="10">
        <v>18529.560393047384</v>
      </c>
      <c r="P313" s="1"/>
    </row>
    <row r="314" spans="2:16" ht="11.25" customHeight="1" x14ac:dyDescent="0.2">
      <c r="B314" s="25">
        <v>44348</v>
      </c>
      <c r="C314" s="26">
        <v>53632</v>
      </c>
      <c r="D314" s="10">
        <v>305</v>
      </c>
      <c r="E314" s="27">
        <v>9284</v>
      </c>
      <c r="F314" s="155"/>
      <c r="G314" s="57"/>
      <c r="H314" s="57"/>
      <c r="I314" s="58">
        <v>222830.22</v>
      </c>
      <c r="J314" s="57"/>
      <c r="K314" s="57"/>
      <c r="L314" s="57"/>
      <c r="M314" s="10">
        <v>134025.7684439556</v>
      </c>
      <c r="N314" s="10">
        <v>62515.392336227065</v>
      </c>
      <c r="O314" s="10">
        <v>17535.746340955215</v>
      </c>
      <c r="P314" s="1"/>
    </row>
    <row r="315" spans="2:16" ht="11.25" customHeight="1" x14ac:dyDescent="0.2">
      <c r="B315" s="25">
        <v>44348</v>
      </c>
      <c r="C315" s="26">
        <v>53662</v>
      </c>
      <c r="D315" s="10">
        <v>306</v>
      </c>
      <c r="E315" s="27">
        <v>9314</v>
      </c>
      <c r="F315" s="155"/>
      <c r="G315" s="57"/>
      <c r="H315" s="57"/>
      <c r="I315" s="58">
        <v>214044.26</v>
      </c>
      <c r="J315" s="57"/>
      <c r="K315" s="57"/>
      <c r="L315" s="57"/>
      <c r="M315" s="10">
        <v>128529.95727428947</v>
      </c>
      <c r="N315" s="10">
        <v>59804.351530019987</v>
      </c>
      <c r="O315" s="10">
        <v>16706.526451266636</v>
      </c>
      <c r="P315" s="1"/>
    </row>
    <row r="316" spans="2:16" ht="11.25" customHeight="1" x14ac:dyDescent="0.2">
      <c r="B316" s="25">
        <v>44348</v>
      </c>
      <c r="C316" s="26">
        <v>53693</v>
      </c>
      <c r="D316" s="10">
        <v>307</v>
      </c>
      <c r="E316" s="27">
        <v>9345</v>
      </c>
      <c r="F316" s="155"/>
      <c r="G316" s="57"/>
      <c r="H316" s="57"/>
      <c r="I316" s="58">
        <v>205241.67</v>
      </c>
      <c r="J316" s="57"/>
      <c r="K316" s="57"/>
      <c r="L316" s="57"/>
      <c r="M316" s="10">
        <v>123035.11968710729</v>
      </c>
      <c r="N316" s="10">
        <v>57102.038351468131</v>
      </c>
      <c r="O316" s="10">
        <v>15884.063259076622</v>
      </c>
      <c r="P316" s="1"/>
    </row>
    <row r="317" spans="2:16" ht="11.25" customHeight="1" x14ac:dyDescent="0.2">
      <c r="B317" s="25">
        <v>44348</v>
      </c>
      <c r="C317" s="26">
        <v>53724</v>
      </c>
      <c r="D317" s="10">
        <v>308</v>
      </c>
      <c r="E317" s="27">
        <v>9376</v>
      </c>
      <c r="F317" s="155"/>
      <c r="G317" s="57"/>
      <c r="H317" s="57"/>
      <c r="I317" s="58">
        <v>196422.43</v>
      </c>
      <c r="J317" s="57"/>
      <c r="K317" s="57"/>
      <c r="L317" s="57"/>
      <c r="M317" s="10">
        <v>117548.58750712826</v>
      </c>
      <c r="N317" s="10">
        <v>54416.928275235383</v>
      </c>
      <c r="O317" s="10">
        <v>15073.032629148114</v>
      </c>
      <c r="P317" s="1"/>
    </row>
    <row r="318" spans="2:16" ht="11.25" customHeight="1" x14ac:dyDescent="0.2">
      <c r="B318" s="25">
        <v>44348</v>
      </c>
      <c r="C318" s="26">
        <v>53752</v>
      </c>
      <c r="D318" s="10">
        <v>309</v>
      </c>
      <c r="E318" s="27">
        <v>9404</v>
      </c>
      <c r="F318" s="155"/>
      <c r="G318" s="57"/>
      <c r="H318" s="57"/>
      <c r="I318" s="58">
        <v>187586.48</v>
      </c>
      <c r="J318" s="57"/>
      <c r="K318" s="57"/>
      <c r="L318" s="57"/>
      <c r="M318" s="10">
        <v>112088.74134868065</v>
      </c>
      <c r="N318" s="10">
        <v>51770.184986660701</v>
      </c>
      <c r="O318" s="10">
        <v>14285.036165612048</v>
      </c>
      <c r="P318" s="1"/>
    </row>
    <row r="319" spans="2:16" ht="11.25" customHeight="1" x14ac:dyDescent="0.2">
      <c r="B319" s="25">
        <v>44348</v>
      </c>
      <c r="C319" s="26">
        <v>53783</v>
      </c>
      <c r="D319" s="10">
        <v>310</v>
      </c>
      <c r="E319" s="27">
        <v>9435</v>
      </c>
      <c r="F319" s="155"/>
      <c r="G319" s="57"/>
      <c r="H319" s="57"/>
      <c r="I319" s="58">
        <v>179483</v>
      </c>
      <c r="J319" s="57"/>
      <c r="K319" s="57"/>
      <c r="L319" s="57"/>
      <c r="M319" s="10">
        <v>107064.76237919313</v>
      </c>
      <c r="N319" s="10">
        <v>49324.009722125302</v>
      </c>
      <c r="O319" s="10">
        <v>13552.412802395129</v>
      </c>
      <c r="P319" s="1"/>
    </row>
    <row r="320" spans="2:16" ht="11.25" customHeight="1" x14ac:dyDescent="0.2">
      <c r="B320" s="25">
        <v>44348</v>
      </c>
      <c r="C320" s="26">
        <v>53813</v>
      </c>
      <c r="D320" s="10">
        <v>311</v>
      </c>
      <c r="E320" s="27">
        <v>9465</v>
      </c>
      <c r="F320" s="155"/>
      <c r="G320" s="57"/>
      <c r="H320" s="57"/>
      <c r="I320" s="58">
        <v>171868.58</v>
      </c>
      <c r="J320" s="57"/>
      <c r="K320" s="57"/>
      <c r="L320" s="57"/>
      <c r="M320" s="10">
        <v>102354.3457469672</v>
      </c>
      <c r="N320" s="10">
        <v>47037.894221517774</v>
      </c>
      <c r="O320" s="10">
        <v>12871.293739351264</v>
      </c>
      <c r="P320" s="1"/>
    </row>
    <row r="321" spans="2:16" ht="11.25" customHeight="1" x14ac:dyDescent="0.2">
      <c r="B321" s="25">
        <v>44348</v>
      </c>
      <c r="C321" s="26">
        <v>53844</v>
      </c>
      <c r="D321" s="10">
        <v>312</v>
      </c>
      <c r="E321" s="27">
        <v>9496</v>
      </c>
      <c r="F321" s="155"/>
      <c r="G321" s="57"/>
      <c r="H321" s="57"/>
      <c r="I321" s="58">
        <v>165331.14000000001</v>
      </c>
      <c r="J321" s="57"/>
      <c r="K321" s="57"/>
      <c r="L321" s="57"/>
      <c r="M321" s="10">
        <v>98294.051712785804</v>
      </c>
      <c r="N321" s="10">
        <v>45057.06666781829</v>
      </c>
      <c r="O321" s="10">
        <v>12277.045478312448</v>
      </c>
      <c r="P321" s="1"/>
    </row>
    <row r="322" spans="2:16" ht="11.25" customHeight="1" x14ac:dyDescent="0.2">
      <c r="B322" s="25">
        <v>44348</v>
      </c>
      <c r="C322" s="26">
        <v>53874</v>
      </c>
      <c r="D322" s="10">
        <v>313</v>
      </c>
      <c r="E322" s="27">
        <v>9526</v>
      </c>
      <c r="F322" s="155"/>
      <c r="G322" s="57"/>
      <c r="H322" s="57"/>
      <c r="I322" s="58">
        <v>158781.94</v>
      </c>
      <c r="J322" s="57"/>
      <c r="K322" s="57"/>
      <c r="L322" s="57"/>
      <c r="M322" s="10">
        <v>94245.41716016228</v>
      </c>
      <c r="N322" s="10">
        <v>43094.881000653913</v>
      </c>
      <c r="O322" s="10">
        <v>11694.259298547739</v>
      </c>
      <c r="P322" s="1"/>
    </row>
    <row r="323" spans="2:16" ht="11.25" customHeight="1" x14ac:dyDescent="0.2">
      <c r="B323" s="25">
        <v>44348</v>
      </c>
      <c r="C323" s="26">
        <v>53905</v>
      </c>
      <c r="D323" s="10">
        <v>314</v>
      </c>
      <c r="E323" s="27">
        <v>9557</v>
      </c>
      <c r="F323" s="155"/>
      <c r="G323" s="57"/>
      <c r="H323" s="57"/>
      <c r="I323" s="58">
        <v>152220.99</v>
      </c>
      <c r="J323" s="57"/>
      <c r="K323" s="57"/>
      <c r="L323" s="57"/>
      <c r="M323" s="10">
        <v>90197.906662239329</v>
      </c>
      <c r="N323" s="10">
        <v>41139.214583668145</v>
      </c>
      <c r="O323" s="10">
        <v>11116.284394703709</v>
      </c>
      <c r="P323" s="1"/>
    </row>
    <row r="324" spans="2:16" ht="11.25" customHeight="1" x14ac:dyDescent="0.2">
      <c r="B324" s="25">
        <v>44348</v>
      </c>
      <c r="C324" s="26">
        <v>53936</v>
      </c>
      <c r="D324" s="10">
        <v>315</v>
      </c>
      <c r="E324" s="27">
        <v>9588</v>
      </c>
      <c r="F324" s="155"/>
      <c r="G324" s="57"/>
      <c r="H324" s="57"/>
      <c r="I324" s="58">
        <v>145644.59</v>
      </c>
      <c r="J324" s="57"/>
      <c r="K324" s="57"/>
      <c r="L324" s="57"/>
      <c r="M324" s="10">
        <v>86154.715501118233</v>
      </c>
      <c r="N324" s="10">
        <v>39195.181794706004</v>
      </c>
      <c r="O324" s="10">
        <v>10546.125999304097</v>
      </c>
      <c r="P324" s="1"/>
    </row>
    <row r="325" spans="2:16" ht="11.25" customHeight="1" x14ac:dyDescent="0.2">
      <c r="B325" s="25">
        <v>44348</v>
      </c>
      <c r="C325" s="26">
        <v>53966</v>
      </c>
      <c r="D325" s="10">
        <v>316</v>
      </c>
      <c r="E325" s="27">
        <v>9618</v>
      </c>
      <c r="F325" s="155"/>
      <c r="G325" s="57"/>
      <c r="H325" s="57"/>
      <c r="I325" s="58">
        <v>139831.5</v>
      </c>
      <c r="J325" s="57"/>
      <c r="K325" s="57"/>
      <c r="L325" s="57"/>
      <c r="M325" s="10">
        <v>82580.264994457262</v>
      </c>
      <c r="N325" s="10">
        <v>37476.555693830043</v>
      </c>
      <c r="O325" s="10">
        <v>10042.365550565588</v>
      </c>
      <c r="P325" s="1"/>
    </row>
    <row r="326" spans="2:16" ht="11.25" customHeight="1" x14ac:dyDescent="0.2">
      <c r="B326" s="25">
        <v>44348</v>
      </c>
      <c r="C326" s="26">
        <v>53997</v>
      </c>
      <c r="D326" s="10">
        <v>317</v>
      </c>
      <c r="E326" s="27">
        <v>9649</v>
      </c>
      <c r="F326" s="155"/>
      <c r="G326" s="57"/>
      <c r="H326" s="57"/>
      <c r="I326" s="58">
        <v>134007.69</v>
      </c>
      <c r="J326" s="57"/>
      <c r="K326" s="57"/>
      <c r="L326" s="57"/>
      <c r="M326" s="10">
        <v>79006.669700215105</v>
      </c>
      <c r="N326" s="10">
        <v>35763.601446243163</v>
      </c>
      <c r="O326" s="10">
        <v>9542.7648465237962</v>
      </c>
      <c r="P326" s="1"/>
    </row>
    <row r="327" spans="2:16" ht="11.25" customHeight="1" x14ac:dyDescent="0.2">
      <c r="B327" s="25">
        <v>44348</v>
      </c>
      <c r="C327" s="26">
        <v>54027</v>
      </c>
      <c r="D327" s="10">
        <v>318</v>
      </c>
      <c r="E327" s="27">
        <v>9679</v>
      </c>
      <c r="F327" s="155"/>
      <c r="G327" s="57"/>
      <c r="H327" s="57"/>
      <c r="I327" s="58">
        <v>128172.1</v>
      </c>
      <c r="J327" s="57"/>
      <c r="K327" s="57"/>
      <c r="L327" s="57"/>
      <c r="M327" s="10">
        <v>75442.156667835268</v>
      </c>
      <c r="N327" s="10">
        <v>34066.016549704655</v>
      </c>
      <c r="O327" s="10">
        <v>9052.5391594215234</v>
      </c>
      <c r="P327" s="1"/>
    </row>
    <row r="328" spans="2:16" ht="11.25" customHeight="1" x14ac:dyDescent="0.2">
      <c r="B328" s="25">
        <v>44348</v>
      </c>
      <c r="C328" s="26">
        <v>54058</v>
      </c>
      <c r="D328" s="10">
        <v>319</v>
      </c>
      <c r="E328" s="27">
        <v>9710</v>
      </c>
      <c r="F328" s="155"/>
      <c r="G328" s="57"/>
      <c r="H328" s="57"/>
      <c r="I328" s="58">
        <v>122603.52</v>
      </c>
      <c r="J328" s="57"/>
      <c r="K328" s="57"/>
      <c r="L328" s="57"/>
      <c r="M328" s="10">
        <v>72042.091621706641</v>
      </c>
      <c r="N328" s="10">
        <v>32447.979892690335</v>
      </c>
      <c r="O328" s="10">
        <v>8586.048608940986</v>
      </c>
      <c r="P328" s="1"/>
    </row>
    <row r="329" spans="2:16" ht="11.25" customHeight="1" x14ac:dyDescent="0.2">
      <c r="B329" s="25">
        <v>44348</v>
      </c>
      <c r="C329" s="26">
        <v>54089</v>
      </c>
      <c r="D329" s="10">
        <v>320</v>
      </c>
      <c r="E329" s="27">
        <v>9741</v>
      </c>
      <c r="F329" s="155"/>
      <c r="G329" s="57"/>
      <c r="H329" s="57"/>
      <c r="I329" s="58">
        <v>117025.36</v>
      </c>
      <c r="J329" s="57"/>
      <c r="K329" s="57"/>
      <c r="L329" s="57"/>
      <c r="M329" s="10">
        <v>68647.723396490008</v>
      </c>
      <c r="N329" s="10">
        <v>30840.512240823631</v>
      </c>
      <c r="O329" s="10">
        <v>8126.1321561239347</v>
      </c>
      <c r="P329" s="1"/>
    </row>
    <row r="330" spans="2:16" ht="11.25" customHeight="1" x14ac:dyDescent="0.2">
      <c r="B330" s="25">
        <v>44348</v>
      </c>
      <c r="C330" s="26">
        <v>54118</v>
      </c>
      <c r="D330" s="10">
        <v>321</v>
      </c>
      <c r="E330" s="27">
        <v>9770</v>
      </c>
      <c r="F330" s="155"/>
      <c r="G330" s="57"/>
      <c r="H330" s="57"/>
      <c r="I330" s="58">
        <v>111437.54</v>
      </c>
      <c r="J330" s="57"/>
      <c r="K330" s="57"/>
      <c r="L330" s="57"/>
      <c r="M330" s="10">
        <v>65266.152494916867</v>
      </c>
      <c r="N330" s="10">
        <v>29251.550883011561</v>
      </c>
      <c r="O330" s="10">
        <v>7676.9151826748302</v>
      </c>
      <c r="P330" s="1"/>
    </row>
    <row r="331" spans="2:16" ht="11.25" customHeight="1" x14ac:dyDescent="0.2">
      <c r="B331" s="25">
        <v>44348</v>
      </c>
      <c r="C331" s="26">
        <v>54149</v>
      </c>
      <c r="D331" s="10">
        <v>322</v>
      </c>
      <c r="E331" s="27">
        <v>9801</v>
      </c>
      <c r="F331" s="155"/>
      <c r="G331" s="57"/>
      <c r="H331" s="57"/>
      <c r="I331" s="58">
        <v>105840.11</v>
      </c>
      <c r="J331" s="57"/>
      <c r="K331" s="57"/>
      <c r="L331" s="57"/>
      <c r="M331" s="10">
        <v>61882.743093271922</v>
      </c>
      <c r="N331" s="10">
        <v>27664.608899772316</v>
      </c>
      <c r="O331" s="10">
        <v>7229.6787522978957</v>
      </c>
      <c r="P331" s="1"/>
    </row>
    <row r="332" spans="2:16" ht="11.25" customHeight="1" x14ac:dyDescent="0.2">
      <c r="B332" s="25">
        <v>44348</v>
      </c>
      <c r="C332" s="26">
        <v>54179</v>
      </c>
      <c r="D332" s="10">
        <v>323</v>
      </c>
      <c r="E332" s="27">
        <v>9831</v>
      </c>
      <c r="F332" s="155"/>
      <c r="G332" s="57"/>
      <c r="H332" s="57"/>
      <c r="I332" s="58">
        <v>100232.98</v>
      </c>
      <c r="J332" s="57"/>
      <c r="K332" s="57"/>
      <c r="L332" s="57"/>
      <c r="M332" s="10">
        <v>58508.164910198589</v>
      </c>
      <c r="N332" s="10">
        <v>26091.630673310287</v>
      </c>
      <c r="O332" s="10">
        <v>6790.6566327123865</v>
      </c>
      <c r="P332" s="1"/>
    </row>
    <row r="333" spans="2:16" ht="11.25" customHeight="1" x14ac:dyDescent="0.2">
      <c r="B333" s="25">
        <v>44348</v>
      </c>
      <c r="C333" s="26">
        <v>54210</v>
      </c>
      <c r="D333" s="10">
        <v>324</v>
      </c>
      <c r="E333" s="27">
        <v>9862</v>
      </c>
      <c r="F333" s="155"/>
      <c r="G333" s="57"/>
      <c r="H333" s="57"/>
      <c r="I333" s="58">
        <v>94616.17</v>
      </c>
      <c r="J333" s="57"/>
      <c r="K333" s="57"/>
      <c r="L333" s="57"/>
      <c r="M333" s="10">
        <v>55135.837722596996</v>
      </c>
      <c r="N333" s="10">
        <v>24525.214591188487</v>
      </c>
      <c r="O333" s="10">
        <v>6355.9428600399015</v>
      </c>
      <c r="P333" s="1"/>
    </row>
    <row r="334" spans="2:16" ht="11.25" customHeight="1" x14ac:dyDescent="0.2">
      <c r="B334" s="25">
        <v>44348</v>
      </c>
      <c r="C334" s="26">
        <v>54240</v>
      </c>
      <c r="D334" s="10">
        <v>325</v>
      </c>
      <c r="E334" s="27">
        <v>9892</v>
      </c>
      <c r="F334" s="155"/>
      <c r="G334" s="57"/>
      <c r="H334" s="57"/>
      <c r="I334" s="58">
        <v>88989.64</v>
      </c>
      <c r="J334" s="57"/>
      <c r="K334" s="57"/>
      <c r="L334" s="57"/>
      <c r="M334" s="10">
        <v>51771.961992656521</v>
      </c>
      <c r="N334" s="10">
        <v>22972.233897168055</v>
      </c>
      <c r="O334" s="10">
        <v>5929.0686808806549</v>
      </c>
      <c r="P334" s="1"/>
    </row>
    <row r="335" spans="2:16" ht="11.25" customHeight="1" x14ac:dyDescent="0.2">
      <c r="B335" s="25">
        <v>44348</v>
      </c>
      <c r="C335" s="26">
        <v>54271</v>
      </c>
      <c r="D335" s="10">
        <v>326</v>
      </c>
      <c r="E335" s="27">
        <v>9923</v>
      </c>
      <c r="F335" s="155"/>
      <c r="G335" s="57"/>
      <c r="H335" s="57"/>
      <c r="I335" s="58">
        <v>83353.37</v>
      </c>
      <c r="J335" s="57"/>
      <c r="K335" s="57"/>
      <c r="L335" s="57"/>
      <c r="M335" s="10">
        <v>48410.672534109151</v>
      </c>
      <c r="N335" s="10">
        <v>21426.13390366677</v>
      </c>
      <c r="O335" s="10">
        <v>5506.6019716888604</v>
      </c>
      <c r="P335" s="1"/>
    </row>
    <row r="336" spans="2:16" ht="11.25" customHeight="1" x14ac:dyDescent="0.2">
      <c r="B336" s="25">
        <v>44348</v>
      </c>
      <c r="C336" s="26">
        <v>54302</v>
      </c>
      <c r="D336" s="10">
        <v>327</v>
      </c>
      <c r="E336" s="27">
        <v>9954</v>
      </c>
      <c r="F336" s="155"/>
      <c r="G336" s="57"/>
      <c r="H336" s="57"/>
      <c r="I336" s="58">
        <v>77707.350000000006</v>
      </c>
      <c r="J336" s="57"/>
      <c r="K336" s="57"/>
      <c r="L336" s="57"/>
      <c r="M336" s="10">
        <v>45054.983053379765</v>
      </c>
      <c r="N336" s="10">
        <v>19890.22162623937</v>
      </c>
      <c r="O336" s="10">
        <v>5090.2148432874546</v>
      </c>
      <c r="P336" s="1"/>
    </row>
    <row r="337" spans="2:16" ht="11.25" customHeight="1" x14ac:dyDescent="0.2">
      <c r="B337" s="25">
        <v>44348</v>
      </c>
      <c r="C337" s="26">
        <v>54332</v>
      </c>
      <c r="D337" s="10">
        <v>328</v>
      </c>
      <c r="E337" s="27">
        <v>9984</v>
      </c>
      <c r="F337" s="155"/>
      <c r="G337" s="57"/>
      <c r="H337" s="57"/>
      <c r="I337" s="58">
        <v>72052.3</v>
      </c>
      <c r="J337" s="57"/>
      <c r="K337" s="57"/>
      <c r="L337" s="57"/>
      <c r="M337" s="10">
        <v>41707.594345655016</v>
      </c>
      <c r="N337" s="10">
        <v>18367.146912188891</v>
      </c>
      <c r="O337" s="10">
        <v>4681.1685004405472</v>
      </c>
      <c r="P337" s="1"/>
    </row>
    <row r="338" spans="2:16" ht="11.25" customHeight="1" x14ac:dyDescent="0.2">
      <c r="B338" s="25">
        <v>44348</v>
      </c>
      <c r="C338" s="26">
        <v>54363</v>
      </c>
      <c r="D338" s="10">
        <v>329</v>
      </c>
      <c r="E338" s="27">
        <v>10015</v>
      </c>
      <c r="F338" s="155"/>
      <c r="G338" s="57"/>
      <c r="H338" s="57"/>
      <c r="I338" s="58">
        <v>68281.240000000005</v>
      </c>
      <c r="J338" s="57"/>
      <c r="K338" s="57"/>
      <c r="L338" s="57"/>
      <c r="M338" s="10">
        <v>39457.673125443493</v>
      </c>
      <c r="N338" s="10">
        <v>17332.137370425429</v>
      </c>
      <c r="O338" s="10">
        <v>4398.6693419679168</v>
      </c>
      <c r="P338" s="1"/>
    </row>
    <row r="339" spans="2:16" ht="11.25" customHeight="1" x14ac:dyDescent="0.2">
      <c r="B339" s="25">
        <v>44348</v>
      </c>
      <c r="C339" s="26">
        <v>54393</v>
      </c>
      <c r="D339" s="10">
        <v>330</v>
      </c>
      <c r="E339" s="27">
        <v>10045</v>
      </c>
      <c r="F339" s="155"/>
      <c r="G339" s="57"/>
      <c r="H339" s="57"/>
      <c r="I339" s="58">
        <v>64502.03</v>
      </c>
      <c r="J339" s="57"/>
      <c r="K339" s="57"/>
      <c r="L339" s="57"/>
      <c r="M339" s="10">
        <v>37212.599991307179</v>
      </c>
      <c r="N339" s="10">
        <v>16305.73701944222</v>
      </c>
      <c r="O339" s="10">
        <v>4121.21916681313</v>
      </c>
      <c r="P339" s="1"/>
    </row>
    <row r="340" spans="2:16" ht="11.25" customHeight="1" x14ac:dyDescent="0.2">
      <c r="B340" s="25">
        <v>44348</v>
      </c>
      <c r="C340" s="26">
        <v>54424</v>
      </c>
      <c r="D340" s="10">
        <v>331</v>
      </c>
      <c r="E340" s="27">
        <v>10076</v>
      </c>
      <c r="F340" s="155"/>
      <c r="G340" s="57"/>
      <c r="H340" s="57"/>
      <c r="I340" s="58">
        <v>60714.62</v>
      </c>
      <c r="J340" s="57"/>
      <c r="K340" s="57"/>
      <c r="L340" s="57"/>
      <c r="M340" s="10">
        <v>34968.152859816641</v>
      </c>
      <c r="N340" s="10">
        <v>15283.302317186803</v>
      </c>
      <c r="O340" s="10">
        <v>3846.4412259361229</v>
      </c>
      <c r="P340" s="1"/>
    </row>
    <row r="341" spans="2:16" ht="11.25" customHeight="1" x14ac:dyDescent="0.2">
      <c r="B341" s="25">
        <v>44348</v>
      </c>
      <c r="C341" s="26">
        <v>54455</v>
      </c>
      <c r="D341" s="10">
        <v>332</v>
      </c>
      <c r="E341" s="27">
        <v>10107</v>
      </c>
      <c r="F341" s="155"/>
      <c r="G341" s="57"/>
      <c r="H341" s="57"/>
      <c r="I341" s="58">
        <v>56919.03</v>
      </c>
      <c r="J341" s="57"/>
      <c r="K341" s="57"/>
      <c r="L341" s="57"/>
      <c r="M341" s="10">
        <v>32726.508954763267</v>
      </c>
      <c r="N341" s="10">
        <v>14267.184746839166</v>
      </c>
      <c r="O341" s="10">
        <v>3575.5001565548159</v>
      </c>
      <c r="P341" s="1"/>
    </row>
    <row r="342" spans="2:16" ht="11.25" customHeight="1" x14ac:dyDescent="0.2">
      <c r="B342" s="25">
        <v>44348</v>
      </c>
      <c r="C342" s="26">
        <v>54483</v>
      </c>
      <c r="D342" s="10">
        <v>333</v>
      </c>
      <c r="E342" s="27">
        <v>10135</v>
      </c>
      <c r="F342" s="155"/>
      <c r="G342" s="57"/>
      <c r="H342" s="57"/>
      <c r="I342" s="58">
        <v>53115.23</v>
      </c>
      <c r="J342" s="57"/>
      <c r="K342" s="57"/>
      <c r="L342" s="57"/>
      <c r="M342" s="10">
        <v>30492.664768700553</v>
      </c>
      <c r="N342" s="10">
        <v>13262.796323446481</v>
      </c>
      <c r="O342" s="10">
        <v>3311.0720241387321</v>
      </c>
      <c r="P342" s="1"/>
    </row>
    <row r="343" spans="2:16" ht="11.25" customHeight="1" x14ac:dyDescent="0.2">
      <c r="B343" s="25">
        <v>44348</v>
      </c>
      <c r="C343" s="26">
        <v>54514</v>
      </c>
      <c r="D343" s="10">
        <v>334</v>
      </c>
      <c r="E343" s="27">
        <v>10166</v>
      </c>
      <c r="F343" s="155"/>
      <c r="G343" s="57"/>
      <c r="H343" s="57"/>
      <c r="I343" s="58">
        <v>49303.19</v>
      </c>
      <c r="J343" s="57"/>
      <c r="K343" s="57"/>
      <c r="L343" s="57"/>
      <c r="M343" s="10">
        <v>28256.223147122259</v>
      </c>
      <c r="N343" s="10">
        <v>12258.7990363225</v>
      </c>
      <c r="O343" s="10">
        <v>3047.4604126977683</v>
      </c>
      <c r="P343" s="1"/>
    </row>
    <row r="344" spans="2:16" ht="11.25" customHeight="1" x14ac:dyDescent="0.2">
      <c r="B344" s="25">
        <v>44348</v>
      </c>
      <c r="C344" s="26">
        <v>54544</v>
      </c>
      <c r="D344" s="10">
        <v>335</v>
      </c>
      <c r="E344" s="27">
        <v>10196</v>
      </c>
      <c r="F344" s="155"/>
      <c r="G344" s="57"/>
      <c r="H344" s="57"/>
      <c r="I344" s="58">
        <v>45482.879999999997</v>
      </c>
      <c r="J344" s="57"/>
      <c r="K344" s="57"/>
      <c r="L344" s="57"/>
      <c r="M344" s="10">
        <v>26023.97355141411</v>
      </c>
      <c r="N344" s="10">
        <v>11262.561878236789</v>
      </c>
      <c r="O344" s="10">
        <v>2788.3251804386682</v>
      </c>
      <c r="P344" s="1"/>
    </row>
    <row r="345" spans="2:16" ht="11.25" customHeight="1" x14ac:dyDescent="0.2">
      <c r="B345" s="25">
        <v>44348</v>
      </c>
      <c r="C345" s="26">
        <v>54575</v>
      </c>
      <c r="D345" s="10">
        <v>336</v>
      </c>
      <c r="E345" s="27">
        <v>10227</v>
      </c>
      <c r="F345" s="155"/>
      <c r="G345" s="57"/>
      <c r="H345" s="57"/>
      <c r="I345" s="58">
        <v>41654.31</v>
      </c>
      <c r="J345" s="57"/>
      <c r="K345" s="57"/>
      <c r="L345" s="57"/>
      <c r="M345" s="10">
        <v>23792.954611520243</v>
      </c>
      <c r="N345" s="10">
        <v>10270.842042938697</v>
      </c>
      <c r="O345" s="10">
        <v>2532.0303114721091</v>
      </c>
      <c r="P345" s="1"/>
    </row>
    <row r="346" spans="2:16" ht="11.25" customHeight="1" x14ac:dyDescent="0.2">
      <c r="B346" s="25">
        <v>44348</v>
      </c>
      <c r="C346" s="26">
        <v>54605</v>
      </c>
      <c r="D346" s="10">
        <v>337</v>
      </c>
      <c r="E346" s="27">
        <v>10257</v>
      </c>
      <c r="F346" s="155"/>
      <c r="G346" s="57"/>
      <c r="H346" s="57"/>
      <c r="I346" s="58">
        <v>37817.39</v>
      </c>
      <c r="J346" s="57"/>
      <c r="K346" s="57"/>
      <c r="L346" s="57"/>
      <c r="M346" s="10">
        <v>21565.848204162481</v>
      </c>
      <c r="N346" s="10">
        <v>9286.541104698128</v>
      </c>
      <c r="O346" s="10">
        <v>2279.9898785343712</v>
      </c>
      <c r="P346" s="1"/>
    </row>
    <row r="347" spans="2:16" ht="11.25" customHeight="1" x14ac:dyDescent="0.2">
      <c r="B347" s="25">
        <v>44348</v>
      </c>
      <c r="C347" s="26">
        <v>54636</v>
      </c>
      <c r="D347" s="10">
        <v>338</v>
      </c>
      <c r="E347" s="27">
        <v>10288</v>
      </c>
      <c r="F347" s="155"/>
      <c r="G347" s="57"/>
      <c r="H347" s="57"/>
      <c r="I347" s="58">
        <v>33972.17</v>
      </c>
      <c r="J347" s="57"/>
      <c r="K347" s="57"/>
      <c r="L347" s="57"/>
      <c r="M347" s="10">
        <v>19340.204387442554</v>
      </c>
      <c r="N347" s="10">
        <v>8306.9690742306429</v>
      </c>
      <c r="O347" s="10">
        <v>2030.8514010174526</v>
      </c>
      <c r="P347" s="1"/>
    </row>
    <row r="348" spans="2:16" ht="11.25" customHeight="1" x14ac:dyDescent="0.2">
      <c r="B348" s="25">
        <v>44348</v>
      </c>
      <c r="C348" s="26">
        <v>54667</v>
      </c>
      <c r="D348" s="10">
        <v>339</v>
      </c>
      <c r="E348" s="27">
        <v>10319</v>
      </c>
      <c r="F348" s="155"/>
      <c r="G348" s="57"/>
      <c r="H348" s="57"/>
      <c r="I348" s="58">
        <v>31041.69</v>
      </c>
      <c r="J348" s="57"/>
      <c r="K348" s="57"/>
      <c r="L348" s="57"/>
      <c r="M348" s="10">
        <v>17641.922392516546</v>
      </c>
      <c r="N348" s="10">
        <v>7558.2549019236067</v>
      </c>
      <c r="O348" s="10">
        <v>1839.9825624964437</v>
      </c>
      <c r="P348" s="1"/>
    </row>
    <row r="349" spans="2:16" ht="11.25" customHeight="1" x14ac:dyDescent="0.2">
      <c r="B349" s="25">
        <v>44348</v>
      </c>
      <c r="C349" s="26">
        <v>54697</v>
      </c>
      <c r="D349" s="10">
        <v>340</v>
      </c>
      <c r="E349" s="27">
        <v>10349</v>
      </c>
      <c r="F349" s="155"/>
      <c r="G349" s="57"/>
      <c r="H349" s="57"/>
      <c r="I349" s="58">
        <v>28104.03</v>
      </c>
      <c r="J349" s="57"/>
      <c r="K349" s="57"/>
      <c r="L349" s="57"/>
      <c r="M349" s="10">
        <v>15946.145061369889</v>
      </c>
      <c r="N349" s="10">
        <v>6814.925381171749</v>
      </c>
      <c r="O349" s="10">
        <v>1652.2256544081779</v>
      </c>
      <c r="P349" s="1"/>
    </row>
    <row r="350" spans="2:16" ht="11.25" customHeight="1" x14ac:dyDescent="0.2">
      <c r="B350" s="25">
        <v>44348</v>
      </c>
      <c r="C350" s="26">
        <v>54728</v>
      </c>
      <c r="D350" s="10">
        <v>341</v>
      </c>
      <c r="E350" s="27">
        <v>10380</v>
      </c>
      <c r="F350" s="155"/>
      <c r="G350" s="57"/>
      <c r="H350" s="57"/>
      <c r="I350" s="58">
        <v>25159.200000000001</v>
      </c>
      <c r="J350" s="57"/>
      <c r="K350" s="57"/>
      <c r="L350" s="57"/>
      <c r="M350" s="10">
        <v>14251.045173173565</v>
      </c>
      <c r="N350" s="10">
        <v>6074.998905560401</v>
      </c>
      <c r="O350" s="10">
        <v>1466.5979711999078</v>
      </c>
      <c r="P350" s="1"/>
    </row>
    <row r="351" spans="2:16" ht="11.25" customHeight="1" x14ac:dyDescent="0.2">
      <c r="B351" s="25">
        <v>44348</v>
      </c>
      <c r="C351" s="26">
        <v>54758</v>
      </c>
      <c r="D351" s="10">
        <v>342</v>
      </c>
      <c r="E351" s="27">
        <v>10410</v>
      </c>
      <c r="F351" s="155"/>
      <c r="G351" s="57"/>
      <c r="H351" s="57"/>
      <c r="I351" s="58">
        <v>22207.13</v>
      </c>
      <c r="J351" s="57"/>
      <c r="K351" s="57"/>
      <c r="L351" s="57"/>
      <c r="M351" s="10">
        <v>12558.243062828069</v>
      </c>
      <c r="N351" s="10">
        <v>5340.2075829742762</v>
      </c>
      <c r="O351" s="10">
        <v>1283.9233536420893</v>
      </c>
      <c r="P351" s="1"/>
    </row>
    <row r="352" spans="2:16" ht="11.25" customHeight="1" x14ac:dyDescent="0.2">
      <c r="B352" s="25">
        <v>44348</v>
      </c>
      <c r="C352" s="26">
        <v>54789</v>
      </c>
      <c r="D352" s="10">
        <v>343</v>
      </c>
      <c r="E352" s="27">
        <v>10441</v>
      </c>
      <c r="F352" s="155"/>
      <c r="G352" s="57"/>
      <c r="H352" s="57"/>
      <c r="I352" s="58">
        <v>19248.64</v>
      </c>
      <c r="J352" s="57"/>
      <c r="K352" s="57"/>
      <c r="L352" s="57"/>
      <c r="M352" s="10">
        <v>10866.740065343152</v>
      </c>
      <c r="N352" s="10">
        <v>4609.1689362515344</v>
      </c>
      <c r="O352" s="10">
        <v>1103.4691733229681</v>
      </c>
      <c r="P352" s="1"/>
    </row>
    <row r="353" spans="2:16" ht="11.25" customHeight="1" x14ac:dyDescent="0.2">
      <c r="B353" s="25">
        <v>44348</v>
      </c>
      <c r="C353" s="26">
        <v>54820</v>
      </c>
      <c r="D353" s="10">
        <v>344</v>
      </c>
      <c r="E353" s="27">
        <v>10472</v>
      </c>
      <c r="F353" s="155"/>
      <c r="G353" s="57"/>
      <c r="H353" s="57"/>
      <c r="I353" s="58">
        <v>17215.63</v>
      </c>
      <c r="J353" s="57"/>
      <c r="K353" s="57"/>
      <c r="L353" s="57"/>
      <c r="M353" s="10">
        <v>9702.5285172590684</v>
      </c>
      <c r="N353" s="10">
        <v>4104.8979827254507</v>
      </c>
      <c r="O353" s="10">
        <v>978.58052097000302</v>
      </c>
      <c r="P353" s="1"/>
    </row>
    <row r="354" spans="2:16" ht="11.25" customHeight="1" x14ac:dyDescent="0.2">
      <c r="B354" s="25">
        <v>44348</v>
      </c>
      <c r="C354" s="26">
        <v>54848</v>
      </c>
      <c r="D354" s="10">
        <v>345</v>
      </c>
      <c r="E354" s="27">
        <v>10500</v>
      </c>
      <c r="F354" s="155"/>
      <c r="G354" s="57"/>
      <c r="H354" s="57"/>
      <c r="I354" s="58">
        <v>15176.97</v>
      </c>
      <c r="J354" s="57"/>
      <c r="K354" s="57"/>
      <c r="L354" s="57"/>
      <c r="M354" s="10">
        <v>8540.4588869497329</v>
      </c>
      <c r="N354" s="10">
        <v>3604.9542947008313</v>
      </c>
      <c r="O354" s="10">
        <v>856.10882240269234</v>
      </c>
      <c r="P354" s="1"/>
    </row>
    <row r="355" spans="2:16" ht="11.25" customHeight="1" x14ac:dyDescent="0.2">
      <c r="B355" s="25">
        <v>44348</v>
      </c>
      <c r="C355" s="26">
        <v>54879</v>
      </c>
      <c r="D355" s="10">
        <v>346</v>
      </c>
      <c r="E355" s="27">
        <v>10531</v>
      </c>
      <c r="F355" s="155"/>
      <c r="G355" s="57"/>
      <c r="H355" s="57"/>
      <c r="I355" s="58">
        <v>13132.65</v>
      </c>
      <c r="J355" s="57"/>
      <c r="K355" s="57"/>
      <c r="L355" s="57"/>
      <c r="M355" s="10">
        <v>7377.5350204669739</v>
      </c>
      <c r="N355" s="10">
        <v>3106.1607612068051</v>
      </c>
      <c r="O355" s="10">
        <v>734.53037252752461</v>
      </c>
      <c r="P355" s="1"/>
    </row>
    <row r="356" spans="2:16" ht="11.25" customHeight="1" x14ac:dyDescent="0.2">
      <c r="B356" s="25">
        <v>44348</v>
      </c>
      <c r="C356" s="26">
        <v>54909</v>
      </c>
      <c r="D356" s="10">
        <v>347</v>
      </c>
      <c r="E356" s="27">
        <v>10561</v>
      </c>
      <c r="F356" s="155"/>
      <c r="G356" s="57"/>
      <c r="H356" s="57"/>
      <c r="I356" s="58">
        <v>11082.66</v>
      </c>
      <c r="J356" s="57"/>
      <c r="K356" s="57"/>
      <c r="L356" s="57"/>
      <c r="M356" s="10">
        <v>6215.6919123505795</v>
      </c>
      <c r="N356" s="10">
        <v>2610.5492850829073</v>
      </c>
      <c r="O356" s="10">
        <v>614.79993011812871</v>
      </c>
      <c r="P356" s="1"/>
    </row>
    <row r="357" spans="2:16" ht="11.25" customHeight="1" x14ac:dyDescent="0.2">
      <c r="B357" s="25">
        <v>44348</v>
      </c>
      <c r="C357" s="26">
        <v>54940</v>
      </c>
      <c r="D357" s="10">
        <v>348</v>
      </c>
      <c r="E357" s="27">
        <v>10592</v>
      </c>
      <c r="F357" s="155"/>
      <c r="G357" s="57"/>
      <c r="H357" s="57"/>
      <c r="I357" s="58">
        <v>9097.89</v>
      </c>
      <c r="J357" s="57"/>
      <c r="K357" s="57"/>
      <c r="L357" s="57"/>
      <c r="M357" s="10">
        <v>5093.882592103193</v>
      </c>
      <c r="N357" s="10">
        <v>2133.9559012482769</v>
      </c>
      <c r="O357" s="10">
        <v>500.43073235768395</v>
      </c>
      <c r="P357" s="1"/>
    </row>
    <row r="358" spans="2:16" ht="11.25" customHeight="1" x14ac:dyDescent="0.2">
      <c r="B358" s="25">
        <v>44348</v>
      </c>
      <c r="C358" s="26">
        <v>54970</v>
      </c>
      <c r="D358" s="10">
        <v>349</v>
      </c>
      <c r="E358" s="27">
        <v>10622</v>
      </c>
      <c r="F358" s="155"/>
      <c r="G358" s="57"/>
      <c r="H358" s="57"/>
      <c r="I358" s="58">
        <v>7107.69</v>
      </c>
      <c r="J358" s="57"/>
      <c r="K358" s="57"/>
      <c r="L358" s="57"/>
      <c r="M358" s="10">
        <v>3973.0432016190534</v>
      </c>
      <c r="N358" s="10">
        <v>1660.3114554583894</v>
      </c>
      <c r="O358" s="10">
        <v>387.76104765810453</v>
      </c>
      <c r="P358" s="1"/>
    </row>
    <row r="359" spans="2:16" ht="11.25" customHeight="1" x14ac:dyDescent="0.2">
      <c r="B359" s="25">
        <v>44348</v>
      </c>
      <c r="C359" s="26">
        <v>55001</v>
      </c>
      <c r="D359" s="10">
        <v>350</v>
      </c>
      <c r="E359" s="27">
        <v>10653</v>
      </c>
      <c r="F359" s="155"/>
      <c r="G359" s="57"/>
      <c r="H359" s="57"/>
      <c r="I359" s="58">
        <v>5112.03</v>
      </c>
      <c r="J359" s="57"/>
      <c r="K359" s="57"/>
      <c r="L359" s="57"/>
      <c r="M359" s="10">
        <v>2852.6663710671005</v>
      </c>
      <c r="N359" s="10">
        <v>1189.0807604701611</v>
      </c>
      <c r="O359" s="10">
        <v>276.53021258758571</v>
      </c>
      <c r="P359" s="1"/>
    </row>
    <row r="360" spans="2:16" ht="11.25" customHeight="1" x14ac:dyDescent="0.2">
      <c r="B360" s="25">
        <v>44348</v>
      </c>
      <c r="C360" s="26">
        <v>55032</v>
      </c>
      <c r="D360" s="10">
        <v>351</v>
      </c>
      <c r="E360" s="27">
        <v>10684</v>
      </c>
      <c r="F360" s="155"/>
      <c r="G360" s="57"/>
      <c r="H360" s="57"/>
      <c r="I360" s="58">
        <v>3110.91</v>
      </c>
      <c r="J360" s="57"/>
      <c r="K360" s="57"/>
      <c r="L360" s="57"/>
      <c r="M360" s="10">
        <v>1733.0369190065896</v>
      </c>
      <c r="N360" s="10">
        <v>720.54693853305582</v>
      </c>
      <c r="O360" s="10">
        <v>166.8591904391952</v>
      </c>
      <c r="P360" s="1"/>
    </row>
    <row r="361" spans="2:16" ht="11.25" customHeight="1" x14ac:dyDescent="0.2">
      <c r="B361" s="25">
        <v>44348</v>
      </c>
      <c r="C361" s="26">
        <v>55062</v>
      </c>
      <c r="D361" s="10">
        <v>352</v>
      </c>
      <c r="E361" s="27">
        <v>10714</v>
      </c>
      <c r="F361" s="155"/>
      <c r="G361" s="57"/>
      <c r="H361" s="57"/>
      <c r="I361" s="58">
        <v>1104.29</v>
      </c>
      <c r="J361" s="57"/>
      <c r="K361" s="57"/>
      <c r="L361" s="57"/>
      <c r="M361" s="10">
        <v>0</v>
      </c>
      <c r="N361" s="10">
        <v>0</v>
      </c>
      <c r="O361" s="10">
        <v>0</v>
      </c>
      <c r="P361" s="1"/>
    </row>
    <row r="362" spans="2:16" ht="11.25" customHeight="1" x14ac:dyDescent="0.2">
      <c r="B362" s="25">
        <v>44348</v>
      </c>
      <c r="C362" s="26">
        <v>55093</v>
      </c>
      <c r="D362" s="10">
        <v>353</v>
      </c>
      <c r="E362" s="27">
        <v>10745</v>
      </c>
      <c r="F362" s="155"/>
      <c r="G362" s="57"/>
      <c r="H362" s="57"/>
      <c r="I362" s="58">
        <v>0</v>
      </c>
      <c r="J362" s="57"/>
      <c r="K362" s="57"/>
      <c r="L362" s="57"/>
      <c r="M362" s="10">
        <v>0</v>
      </c>
      <c r="N362" s="10">
        <v>0</v>
      </c>
      <c r="O362" s="10">
        <v>0</v>
      </c>
      <c r="P362" s="1"/>
    </row>
    <row r="363" spans="2:16" ht="11.25" customHeight="1" x14ac:dyDescent="0.2">
      <c r="B363" s="25">
        <v>44348</v>
      </c>
      <c r="C363" s="26">
        <v>55123</v>
      </c>
      <c r="D363" s="10">
        <v>354</v>
      </c>
      <c r="E363" s="27">
        <v>10775</v>
      </c>
      <c r="F363" s="155"/>
      <c r="G363" s="57"/>
      <c r="H363" s="57"/>
      <c r="I363" s="58">
        <v>0</v>
      </c>
      <c r="J363" s="57"/>
      <c r="K363" s="57"/>
      <c r="L363" s="57"/>
      <c r="M363" s="10">
        <v>0</v>
      </c>
      <c r="N363" s="10">
        <v>0</v>
      </c>
      <c r="O363" s="10">
        <v>0</v>
      </c>
      <c r="P363" s="1"/>
    </row>
    <row r="364" spans="2:16" ht="11.25" customHeight="1" x14ac:dyDescent="0.2">
      <c r="B364" s="25">
        <v>44348</v>
      </c>
      <c r="C364" s="26">
        <v>55154</v>
      </c>
      <c r="D364" s="10">
        <v>355</v>
      </c>
      <c r="E364" s="27">
        <v>10806</v>
      </c>
      <c r="F364" s="155"/>
      <c r="G364" s="57"/>
      <c r="H364" s="57"/>
      <c r="I364" s="58">
        <v>0</v>
      </c>
      <c r="J364" s="57"/>
      <c r="K364" s="57"/>
      <c r="L364" s="57"/>
      <c r="M364" s="10">
        <v>0</v>
      </c>
      <c r="N364" s="10">
        <v>0</v>
      </c>
      <c r="O364" s="10">
        <v>0</v>
      </c>
      <c r="P364" s="1"/>
    </row>
    <row r="365" spans="2:16" ht="15" customHeight="1" x14ac:dyDescent="0.2">
      <c r="B365" s="28"/>
      <c r="C365" s="29"/>
      <c r="D365" s="29"/>
      <c r="E365" s="28"/>
      <c r="F365" s="156"/>
      <c r="G365" s="157"/>
      <c r="H365" s="157"/>
      <c r="I365" s="158">
        <v>254629997859.68329</v>
      </c>
      <c r="J365" s="157"/>
      <c r="K365" s="157"/>
      <c r="L365" s="157"/>
      <c r="M365" s="30">
        <v>228277793363.94354</v>
      </c>
      <c r="N365" s="30">
        <v>196420827746.19107</v>
      </c>
      <c r="O365" s="30">
        <v>157717936571.35974</v>
      </c>
    </row>
  </sheetData>
  <mergeCells count="721">
    <mergeCell ref="F9:H9"/>
    <mergeCell ref="I9:L9"/>
    <mergeCell ref="F10:H10"/>
    <mergeCell ref="I10:L10"/>
    <mergeCell ref="F11:H11"/>
    <mergeCell ref="I11:L11"/>
    <mergeCell ref="K2:P2"/>
    <mergeCell ref="B4:P4"/>
    <mergeCell ref="B6:F6"/>
    <mergeCell ref="B8:D8"/>
    <mergeCell ref="E8:H8"/>
    <mergeCell ref="I8:O8"/>
    <mergeCell ref="H6:K6"/>
    <mergeCell ref="F15:H15"/>
    <mergeCell ref="I15:L15"/>
    <mergeCell ref="F16:H16"/>
    <mergeCell ref="I16:L16"/>
    <mergeCell ref="F17:H17"/>
    <mergeCell ref="I17:L17"/>
    <mergeCell ref="F12:H12"/>
    <mergeCell ref="I12:L12"/>
    <mergeCell ref="F13:H13"/>
    <mergeCell ref="I13:L13"/>
    <mergeCell ref="F14:H14"/>
    <mergeCell ref="I14:L14"/>
    <mergeCell ref="F21:H21"/>
    <mergeCell ref="I21:L21"/>
    <mergeCell ref="F22:H22"/>
    <mergeCell ref="I22:L22"/>
    <mergeCell ref="F23:H23"/>
    <mergeCell ref="I23:L23"/>
    <mergeCell ref="F18:H18"/>
    <mergeCell ref="I18:L18"/>
    <mergeCell ref="F19:H19"/>
    <mergeCell ref="I19:L19"/>
    <mergeCell ref="F20:H20"/>
    <mergeCell ref="I20:L20"/>
    <mergeCell ref="F27:H27"/>
    <mergeCell ref="I27:L27"/>
    <mergeCell ref="F28:H28"/>
    <mergeCell ref="I28:L28"/>
    <mergeCell ref="F29:H29"/>
    <mergeCell ref="I29:L29"/>
    <mergeCell ref="F24:H24"/>
    <mergeCell ref="I24:L24"/>
    <mergeCell ref="F25:H25"/>
    <mergeCell ref="I25:L25"/>
    <mergeCell ref="F26:H26"/>
    <mergeCell ref="I26:L26"/>
    <mergeCell ref="F33:H33"/>
    <mergeCell ref="I33:L33"/>
    <mergeCell ref="F34:H34"/>
    <mergeCell ref="I34:L34"/>
    <mergeCell ref="F35:H35"/>
    <mergeCell ref="I35:L35"/>
    <mergeCell ref="F30:H30"/>
    <mergeCell ref="I30:L30"/>
    <mergeCell ref="F31:H31"/>
    <mergeCell ref="I31:L31"/>
    <mergeCell ref="F32:H32"/>
    <mergeCell ref="I32:L32"/>
    <mergeCell ref="F39:H39"/>
    <mergeCell ref="I39:L39"/>
    <mergeCell ref="F40:H40"/>
    <mergeCell ref="I40:L40"/>
    <mergeCell ref="F41:H41"/>
    <mergeCell ref="I41:L41"/>
    <mergeCell ref="F36:H36"/>
    <mergeCell ref="I36:L36"/>
    <mergeCell ref="F37:H37"/>
    <mergeCell ref="I37:L37"/>
    <mergeCell ref="F38:H38"/>
    <mergeCell ref="I38:L38"/>
    <mergeCell ref="F45:H45"/>
    <mergeCell ref="I45:L45"/>
    <mergeCell ref="F46:H46"/>
    <mergeCell ref="I46:L46"/>
    <mergeCell ref="F47:H47"/>
    <mergeCell ref="I47:L47"/>
    <mergeCell ref="F42:H42"/>
    <mergeCell ref="I42:L42"/>
    <mergeCell ref="F43:H43"/>
    <mergeCell ref="I43:L43"/>
    <mergeCell ref="F44:H44"/>
    <mergeCell ref="I44:L44"/>
    <mergeCell ref="F51:H51"/>
    <mergeCell ref="I51:L51"/>
    <mergeCell ref="F52:H52"/>
    <mergeCell ref="I52:L52"/>
    <mergeCell ref="F53:H53"/>
    <mergeCell ref="I53:L53"/>
    <mergeCell ref="F48:H48"/>
    <mergeCell ref="I48:L48"/>
    <mergeCell ref="F49:H49"/>
    <mergeCell ref="I49:L49"/>
    <mergeCell ref="F50:H50"/>
    <mergeCell ref="I50:L50"/>
    <mergeCell ref="F57:H57"/>
    <mergeCell ref="I57:L57"/>
    <mergeCell ref="F58:H58"/>
    <mergeCell ref="I58:L58"/>
    <mergeCell ref="F59:H59"/>
    <mergeCell ref="I59:L59"/>
    <mergeCell ref="F54:H54"/>
    <mergeCell ref="I54:L54"/>
    <mergeCell ref="F55:H55"/>
    <mergeCell ref="I55:L55"/>
    <mergeCell ref="F56:H56"/>
    <mergeCell ref="I56:L56"/>
    <mergeCell ref="F63:H63"/>
    <mergeCell ref="I63:L63"/>
    <mergeCell ref="F64:H64"/>
    <mergeCell ref="I64:L64"/>
    <mergeCell ref="F65:H65"/>
    <mergeCell ref="I65:L65"/>
    <mergeCell ref="F60:H60"/>
    <mergeCell ref="I60:L60"/>
    <mergeCell ref="F61:H61"/>
    <mergeCell ref="I61:L61"/>
    <mergeCell ref="F62:H62"/>
    <mergeCell ref="I62:L62"/>
    <mergeCell ref="F69:H69"/>
    <mergeCell ref="I69:L69"/>
    <mergeCell ref="F70:H70"/>
    <mergeCell ref="I70:L70"/>
    <mergeCell ref="F71:H71"/>
    <mergeCell ref="I71:L71"/>
    <mergeCell ref="F66:H66"/>
    <mergeCell ref="I66:L66"/>
    <mergeCell ref="F67:H67"/>
    <mergeCell ref="I67:L67"/>
    <mergeCell ref="F68:H68"/>
    <mergeCell ref="I68:L68"/>
    <mergeCell ref="F75:H75"/>
    <mergeCell ref="I75:L75"/>
    <mergeCell ref="F76:H76"/>
    <mergeCell ref="I76:L76"/>
    <mergeCell ref="F77:H77"/>
    <mergeCell ref="I77:L77"/>
    <mergeCell ref="F72:H72"/>
    <mergeCell ref="I72:L72"/>
    <mergeCell ref="F73:H73"/>
    <mergeCell ref="I73:L73"/>
    <mergeCell ref="F74:H74"/>
    <mergeCell ref="I74:L74"/>
    <mergeCell ref="F81:H81"/>
    <mergeCell ref="I81:L81"/>
    <mergeCell ref="F82:H82"/>
    <mergeCell ref="I82:L82"/>
    <mergeCell ref="F83:H83"/>
    <mergeCell ref="I83:L83"/>
    <mergeCell ref="F78:H78"/>
    <mergeCell ref="I78:L78"/>
    <mergeCell ref="F79:H79"/>
    <mergeCell ref="I79:L79"/>
    <mergeCell ref="F80:H80"/>
    <mergeCell ref="I80:L80"/>
    <mergeCell ref="F87:H87"/>
    <mergeCell ref="I87:L87"/>
    <mergeCell ref="F88:H88"/>
    <mergeCell ref="I88:L88"/>
    <mergeCell ref="F89:H89"/>
    <mergeCell ref="I89:L89"/>
    <mergeCell ref="F84:H84"/>
    <mergeCell ref="I84:L84"/>
    <mergeCell ref="F85:H85"/>
    <mergeCell ref="I85:L85"/>
    <mergeCell ref="F86:H86"/>
    <mergeCell ref="I86:L86"/>
    <mergeCell ref="F93:H93"/>
    <mergeCell ref="I93:L93"/>
    <mergeCell ref="F94:H94"/>
    <mergeCell ref="I94:L94"/>
    <mergeCell ref="F95:H95"/>
    <mergeCell ref="I95:L95"/>
    <mergeCell ref="F90:H90"/>
    <mergeCell ref="I90:L90"/>
    <mergeCell ref="F91:H91"/>
    <mergeCell ref="I91:L91"/>
    <mergeCell ref="F92:H92"/>
    <mergeCell ref="I92:L92"/>
    <mergeCell ref="F99:H99"/>
    <mergeCell ref="I99:L99"/>
    <mergeCell ref="F100:H100"/>
    <mergeCell ref="I100:L100"/>
    <mergeCell ref="F101:H101"/>
    <mergeCell ref="I101:L101"/>
    <mergeCell ref="F96:H96"/>
    <mergeCell ref="I96:L96"/>
    <mergeCell ref="F97:H97"/>
    <mergeCell ref="I97:L97"/>
    <mergeCell ref="F98:H98"/>
    <mergeCell ref="I98:L98"/>
    <mergeCell ref="F105:H105"/>
    <mergeCell ref="I105:L105"/>
    <mergeCell ref="F106:H106"/>
    <mergeCell ref="I106:L106"/>
    <mergeCell ref="F107:H107"/>
    <mergeCell ref="I107:L107"/>
    <mergeCell ref="F102:H102"/>
    <mergeCell ref="I102:L102"/>
    <mergeCell ref="F103:H103"/>
    <mergeCell ref="I103:L103"/>
    <mergeCell ref="F104:H104"/>
    <mergeCell ref="I104:L104"/>
    <mergeCell ref="F111:H111"/>
    <mergeCell ref="I111:L111"/>
    <mergeCell ref="F112:H112"/>
    <mergeCell ref="I112:L112"/>
    <mergeCell ref="F113:H113"/>
    <mergeCell ref="I113:L113"/>
    <mergeCell ref="F108:H108"/>
    <mergeCell ref="I108:L108"/>
    <mergeCell ref="F109:H109"/>
    <mergeCell ref="I109:L109"/>
    <mergeCell ref="F110:H110"/>
    <mergeCell ref="I110:L110"/>
    <mergeCell ref="F117:H117"/>
    <mergeCell ref="I117:L117"/>
    <mergeCell ref="F118:H118"/>
    <mergeCell ref="I118:L118"/>
    <mergeCell ref="F119:H119"/>
    <mergeCell ref="I119:L119"/>
    <mergeCell ref="F114:H114"/>
    <mergeCell ref="I114:L114"/>
    <mergeCell ref="F115:H115"/>
    <mergeCell ref="I115:L115"/>
    <mergeCell ref="F116:H116"/>
    <mergeCell ref="I116:L116"/>
    <mergeCell ref="F123:H123"/>
    <mergeCell ref="I123:L123"/>
    <mergeCell ref="F124:H124"/>
    <mergeCell ref="I124:L124"/>
    <mergeCell ref="F125:H125"/>
    <mergeCell ref="I125:L125"/>
    <mergeCell ref="F120:H120"/>
    <mergeCell ref="I120:L120"/>
    <mergeCell ref="F121:H121"/>
    <mergeCell ref="I121:L121"/>
    <mergeCell ref="F122:H122"/>
    <mergeCell ref="I122:L122"/>
    <mergeCell ref="F129:H129"/>
    <mergeCell ref="I129:L129"/>
    <mergeCell ref="F130:H130"/>
    <mergeCell ref="I130:L130"/>
    <mergeCell ref="F131:H131"/>
    <mergeCell ref="I131:L131"/>
    <mergeCell ref="F126:H126"/>
    <mergeCell ref="I126:L126"/>
    <mergeCell ref="F127:H127"/>
    <mergeCell ref="I127:L127"/>
    <mergeCell ref="F128:H128"/>
    <mergeCell ref="I128:L128"/>
    <mergeCell ref="F135:H135"/>
    <mergeCell ref="I135:L135"/>
    <mergeCell ref="F136:H136"/>
    <mergeCell ref="I136:L136"/>
    <mergeCell ref="F137:H137"/>
    <mergeCell ref="I137:L137"/>
    <mergeCell ref="F132:H132"/>
    <mergeCell ref="I132:L132"/>
    <mergeCell ref="F133:H133"/>
    <mergeCell ref="I133:L133"/>
    <mergeCell ref="F134:H134"/>
    <mergeCell ref="I134:L134"/>
    <mergeCell ref="F141:H141"/>
    <mergeCell ref="I141:L141"/>
    <mergeCell ref="F142:H142"/>
    <mergeCell ref="I142:L142"/>
    <mergeCell ref="F143:H143"/>
    <mergeCell ref="I143:L143"/>
    <mergeCell ref="F138:H138"/>
    <mergeCell ref="I138:L138"/>
    <mergeCell ref="F139:H139"/>
    <mergeCell ref="I139:L139"/>
    <mergeCell ref="F140:H140"/>
    <mergeCell ref="I140:L140"/>
    <mergeCell ref="F147:H147"/>
    <mergeCell ref="I147:L147"/>
    <mergeCell ref="F148:H148"/>
    <mergeCell ref="I148:L148"/>
    <mergeCell ref="F149:H149"/>
    <mergeCell ref="I149:L149"/>
    <mergeCell ref="F144:H144"/>
    <mergeCell ref="I144:L144"/>
    <mergeCell ref="F145:H145"/>
    <mergeCell ref="I145:L145"/>
    <mergeCell ref="F146:H146"/>
    <mergeCell ref="I146:L146"/>
    <mergeCell ref="F153:H153"/>
    <mergeCell ref="I153:L153"/>
    <mergeCell ref="F154:H154"/>
    <mergeCell ref="I154:L154"/>
    <mergeCell ref="F155:H155"/>
    <mergeCell ref="I155:L155"/>
    <mergeCell ref="F150:H150"/>
    <mergeCell ref="I150:L150"/>
    <mergeCell ref="F151:H151"/>
    <mergeCell ref="I151:L151"/>
    <mergeCell ref="F152:H152"/>
    <mergeCell ref="I152:L152"/>
    <mergeCell ref="F159:H159"/>
    <mergeCell ref="I159:L159"/>
    <mergeCell ref="F160:H160"/>
    <mergeCell ref="I160:L160"/>
    <mergeCell ref="F161:H161"/>
    <mergeCell ref="I161:L161"/>
    <mergeCell ref="F156:H156"/>
    <mergeCell ref="I156:L156"/>
    <mergeCell ref="F157:H157"/>
    <mergeCell ref="I157:L157"/>
    <mergeCell ref="F158:H158"/>
    <mergeCell ref="I158:L158"/>
    <mergeCell ref="F165:H165"/>
    <mergeCell ref="I165:L165"/>
    <mergeCell ref="F166:H166"/>
    <mergeCell ref="I166:L166"/>
    <mergeCell ref="F167:H167"/>
    <mergeCell ref="I167:L167"/>
    <mergeCell ref="F162:H162"/>
    <mergeCell ref="I162:L162"/>
    <mergeCell ref="F163:H163"/>
    <mergeCell ref="I163:L163"/>
    <mergeCell ref="F164:H164"/>
    <mergeCell ref="I164:L164"/>
    <mergeCell ref="F171:H171"/>
    <mergeCell ref="I171:L171"/>
    <mergeCell ref="F172:H172"/>
    <mergeCell ref="I172:L172"/>
    <mergeCell ref="F173:H173"/>
    <mergeCell ref="I173:L173"/>
    <mergeCell ref="F168:H168"/>
    <mergeCell ref="I168:L168"/>
    <mergeCell ref="F169:H169"/>
    <mergeCell ref="I169:L169"/>
    <mergeCell ref="F170:H170"/>
    <mergeCell ref="I170:L170"/>
    <mergeCell ref="F177:H177"/>
    <mergeCell ref="I177:L177"/>
    <mergeCell ref="F178:H178"/>
    <mergeCell ref="I178:L178"/>
    <mergeCell ref="F179:H179"/>
    <mergeCell ref="I179:L179"/>
    <mergeCell ref="F174:H174"/>
    <mergeCell ref="I174:L174"/>
    <mergeCell ref="F175:H175"/>
    <mergeCell ref="I175:L175"/>
    <mergeCell ref="F176:H176"/>
    <mergeCell ref="I176:L176"/>
    <mergeCell ref="F183:H183"/>
    <mergeCell ref="I183:L183"/>
    <mergeCell ref="F184:H184"/>
    <mergeCell ref="I184:L184"/>
    <mergeCell ref="F185:H185"/>
    <mergeCell ref="I185:L185"/>
    <mergeCell ref="F180:H180"/>
    <mergeCell ref="I180:L180"/>
    <mergeCell ref="F181:H181"/>
    <mergeCell ref="I181:L181"/>
    <mergeCell ref="F182:H182"/>
    <mergeCell ref="I182:L182"/>
    <mergeCell ref="F189:H189"/>
    <mergeCell ref="I189:L189"/>
    <mergeCell ref="F190:H190"/>
    <mergeCell ref="I190:L190"/>
    <mergeCell ref="F191:H191"/>
    <mergeCell ref="I191:L191"/>
    <mergeCell ref="F186:H186"/>
    <mergeCell ref="I186:L186"/>
    <mergeCell ref="F187:H187"/>
    <mergeCell ref="I187:L187"/>
    <mergeCell ref="F188:H188"/>
    <mergeCell ref="I188:L188"/>
    <mergeCell ref="F195:H195"/>
    <mergeCell ref="I195:L195"/>
    <mergeCell ref="F196:H196"/>
    <mergeCell ref="I196:L196"/>
    <mergeCell ref="F197:H197"/>
    <mergeCell ref="I197:L197"/>
    <mergeCell ref="F192:H192"/>
    <mergeCell ref="I192:L192"/>
    <mergeCell ref="F193:H193"/>
    <mergeCell ref="I193:L193"/>
    <mergeCell ref="F194:H194"/>
    <mergeCell ref="I194:L194"/>
    <mergeCell ref="F201:H201"/>
    <mergeCell ref="I201:L201"/>
    <mergeCell ref="F202:H202"/>
    <mergeCell ref="I202:L202"/>
    <mergeCell ref="F203:H203"/>
    <mergeCell ref="I203:L203"/>
    <mergeCell ref="F198:H198"/>
    <mergeCell ref="I198:L198"/>
    <mergeCell ref="F199:H199"/>
    <mergeCell ref="I199:L199"/>
    <mergeCell ref="F200:H200"/>
    <mergeCell ref="I200:L200"/>
    <mergeCell ref="F207:H207"/>
    <mergeCell ref="I207:L207"/>
    <mergeCell ref="F208:H208"/>
    <mergeCell ref="I208:L208"/>
    <mergeCell ref="F209:H209"/>
    <mergeCell ref="I209:L209"/>
    <mergeCell ref="F204:H204"/>
    <mergeCell ref="I204:L204"/>
    <mergeCell ref="F205:H205"/>
    <mergeCell ref="I205:L205"/>
    <mergeCell ref="F206:H206"/>
    <mergeCell ref="I206:L206"/>
    <mergeCell ref="F213:H213"/>
    <mergeCell ref="I213:L213"/>
    <mergeCell ref="F214:H214"/>
    <mergeCell ref="I214:L214"/>
    <mergeCell ref="F215:H215"/>
    <mergeCell ref="I215:L215"/>
    <mergeCell ref="F210:H210"/>
    <mergeCell ref="I210:L210"/>
    <mergeCell ref="F211:H211"/>
    <mergeCell ref="I211:L211"/>
    <mergeCell ref="F212:H212"/>
    <mergeCell ref="I212:L212"/>
    <mergeCell ref="F219:H219"/>
    <mergeCell ref="I219:L219"/>
    <mergeCell ref="F220:H220"/>
    <mergeCell ref="I220:L220"/>
    <mergeCell ref="F221:H221"/>
    <mergeCell ref="I221:L221"/>
    <mergeCell ref="F216:H216"/>
    <mergeCell ref="I216:L216"/>
    <mergeCell ref="F217:H217"/>
    <mergeCell ref="I217:L217"/>
    <mergeCell ref="F218:H218"/>
    <mergeCell ref="I218:L218"/>
    <mergeCell ref="F225:H225"/>
    <mergeCell ref="I225:L225"/>
    <mergeCell ref="F226:H226"/>
    <mergeCell ref="I226:L226"/>
    <mergeCell ref="F227:H227"/>
    <mergeCell ref="I227:L227"/>
    <mergeCell ref="F222:H222"/>
    <mergeCell ref="I222:L222"/>
    <mergeCell ref="F223:H223"/>
    <mergeCell ref="I223:L223"/>
    <mergeCell ref="F224:H224"/>
    <mergeCell ref="I224:L224"/>
    <mergeCell ref="F231:H231"/>
    <mergeCell ref="I231:L231"/>
    <mergeCell ref="F232:H232"/>
    <mergeCell ref="I232:L232"/>
    <mergeCell ref="F233:H233"/>
    <mergeCell ref="I233:L233"/>
    <mergeCell ref="F228:H228"/>
    <mergeCell ref="I228:L228"/>
    <mergeCell ref="F229:H229"/>
    <mergeCell ref="I229:L229"/>
    <mergeCell ref="F230:H230"/>
    <mergeCell ref="I230:L230"/>
    <mergeCell ref="F237:H237"/>
    <mergeCell ref="I237:L237"/>
    <mergeCell ref="F238:H238"/>
    <mergeCell ref="I238:L238"/>
    <mergeCell ref="F239:H239"/>
    <mergeCell ref="I239:L239"/>
    <mergeCell ref="F234:H234"/>
    <mergeCell ref="I234:L234"/>
    <mergeCell ref="F235:H235"/>
    <mergeCell ref="I235:L235"/>
    <mergeCell ref="F236:H236"/>
    <mergeCell ref="I236:L236"/>
    <mergeCell ref="F243:H243"/>
    <mergeCell ref="I243:L243"/>
    <mergeCell ref="F244:H244"/>
    <mergeCell ref="I244:L244"/>
    <mergeCell ref="F245:H245"/>
    <mergeCell ref="I245:L245"/>
    <mergeCell ref="F240:H240"/>
    <mergeCell ref="I240:L240"/>
    <mergeCell ref="F241:H241"/>
    <mergeCell ref="I241:L241"/>
    <mergeCell ref="F242:H242"/>
    <mergeCell ref="I242:L242"/>
    <mergeCell ref="F249:H249"/>
    <mergeCell ref="I249:L249"/>
    <mergeCell ref="F250:H250"/>
    <mergeCell ref="I250:L250"/>
    <mergeCell ref="F251:H251"/>
    <mergeCell ref="I251:L251"/>
    <mergeCell ref="F246:H246"/>
    <mergeCell ref="I246:L246"/>
    <mergeCell ref="F247:H247"/>
    <mergeCell ref="I247:L247"/>
    <mergeCell ref="F248:H248"/>
    <mergeCell ref="I248:L248"/>
    <mergeCell ref="F255:H255"/>
    <mergeCell ref="I255:L255"/>
    <mergeCell ref="F256:H256"/>
    <mergeCell ref="I256:L256"/>
    <mergeCell ref="F257:H257"/>
    <mergeCell ref="I257:L257"/>
    <mergeCell ref="F252:H252"/>
    <mergeCell ref="I252:L252"/>
    <mergeCell ref="F253:H253"/>
    <mergeCell ref="I253:L253"/>
    <mergeCell ref="F254:H254"/>
    <mergeCell ref="I254:L254"/>
    <mergeCell ref="F261:H261"/>
    <mergeCell ref="I261:L261"/>
    <mergeCell ref="F262:H262"/>
    <mergeCell ref="I262:L262"/>
    <mergeCell ref="F263:H263"/>
    <mergeCell ref="I263:L263"/>
    <mergeCell ref="F258:H258"/>
    <mergeCell ref="I258:L258"/>
    <mergeCell ref="F259:H259"/>
    <mergeCell ref="I259:L259"/>
    <mergeCell ref="F260:H260"/>
    <mergeCell ref="I260:L260"/>
    <mergeCell ref="F267:H267"/>
    <mergeCell ref="I267:L267"/>
    <mergeCell ref="F268:H268"/>
    <mergeCell ref="I268:L268"/>
    <mergeCell ref="F269:H269"/>
    <mergeCell ref="I269:L269"/>
    <mergeCell ref="F264:H264"/>
    <mergeCell ref="I264:L264"/>
    <mergeCell ref="F265:H265"/>
    <mergeCell ref="I265:L265"/>
    <mergeCell ref="F266:H266"/>
    <mergeCell ref="I266:L266"/>
    <mergeCell ref="F273:H273"/>
    <mergeCell ref="I273:L273"/>
    <mergeCell ref="F274:H274"/>
    <mergeCell ref="I274:L274"/>
    <mergeCell ref="F275:H275"/>
    <mergeCell ref="I275:L275"/>
    <mergeCell ref="F270:H270"/>
    <mergeCell ref="I270:L270"/>
    <mergeCell ref="F271:H271"/>
    <mergeCell ref="I271:L271"/>
    <mergeCell ref="F272:H272"/>
    <mergeCell ref="I272:L272"/>
    <mergeCell ref="F279:H279"/>
    <mergeCell ref="I279:L279"/>
    <mergeCell ref="F280:H280"/>
    <mergeCell ref="I280:L280"/>
    <mergeCell ref="F281:H281"/>
    <mergeCell ref="I281:L281"/>
    <mergeCell ref="F276:H276"/>
    <mergeCell ref="I276:L276"/>
    <mergeCell ref="F277:H277"/>
    <mergeCell ref="I277:L277"/>
    <mergeCell ref="F278:H278"/>
    <mergeCell ref="I278:L278"/>
    <mergeCell ref="F285:H285"/>
    <mergeCell ref="I285:L285"/>
    <mergeCell ref="F286:H286"/>
    <mergeCell ref="I286:L286"/>
    <mergeCell ref="F287:H287"/>
    <mergeCell ref="I287:L287"/>
    <mergeCell ref="F282:H282"/>
    <mergeCell ref="I282:L282"/>
    <mergeCell ref="F283:H283"/>
    <mergeCell ref="I283:L283"/>
    <mergeCell ref="F284:H284"/>
    <mergeCell ref="I284:L284"/>
    <mergeCell ref="F291:H291"/>
    <mergeCell ref="I291:L291"/>
    <mergeCell ref="F292:H292"/>
    <mergeCell ref="I292:L292"/>
    <mergeCell ref="F293:H293"/>
    <mergeCell ref="I293:L293"/>
    <mergeCell ref="F288:H288"/>
    <mergeCell ref="I288:L288"/>
    <mergeCell ref="F289:H289"/>
    <mergeCell ref="I289:L289"/>
    <mergeCell ref="F290:H290"/>
    <mergeCell ref="I290:L290"/>
    <mergeCell ref="F297:H297"/>
    <mergeCell ref="I297:L297"/>
    <mergeCell ref="F298:H298"/>
    <mergeCell ref="I298:L298"/>
    <mergeCell ref="F299:H299"/>
    <mergeCell ref="I299:L299"/>
    <mergeCell ref="F294:H294"/>
    <mergeCell ref="I294:L294"/>
    <mergeCell ref="F295:H295"/>
    <mergeCell ref="I295:L295"/>
    <mergeCell ref="F296:H296"/>
    <mergeCell ref="I296:L296"/>
    <mergeCell ref="F303:H303"/>
    <mergeCell ref="I303:L303"/>
    <mergeCell ref="F304:H304"/>
    <mergeCell ref="I304:L304"/>
    <mergeCell ref="F305:H305"/>
    <mergeCell ref="I305:L305"/>
    <mergeCell ref="F300:H300"/>
    <mergeCell ref="I300:L300"/>
    <mergeCell ref="F301:H301"/>
    <mergeCell ref="I301:L301"/>
    <mergeCell ref="F302:H302"/>
    <mergeCell ref="I302:L302"/>
    <mergeCell ref="F309:H309"/>
    <mergeCell ref="I309:L309"/>
    <mergeCell ref="F310:H310"/>
    <mergeCell ref="I310:L310"/>
    <mergeCell ref="F311:H311"/>
    <mergeCell ref="I311:L311"/>
    <mergeCell ref="F306:H306"/>
    <mergeCell ref="I306:L306"/>
    <mergeCell ref="F307:H307"/>
    <mergeCell ref="I307:L307"/>
    <mergeCell ref="F308:H308"/>
    <mergeCell ref="I308:L308"/>
    <mergeCell ref="F315:H315"/>
    <mergeCell ref="I315:L315"/>
    <mergeCell ref="F316:H316"/>
    <mergeCell ref="I316:L316"/>
    <mergeCell ref="F317:H317"/>
    <mergeCell ref="I317:L317"/>
    <mergeCell ref="F312:H312"/>
    <mergeCell ref="I312:L312"/>
    <mergeCell ref="F313:H313"/>
    <mergeCell ref="I313:L313"/>
    <mergeCell ref="F314:H314"/>
    <mergeCell ref="I314:L314"/>
    <mergeCell ref="F321:H321"/>
    <mergeCell ref="I321:L321"/>
    <mergeCell ref="F322:H322"/>
    <mergeCell ref="I322:L322"/>
    <mergeCell ref="F323:H323"/>
    <mergeCell ref="I323:L323"/>
    <mergeCell ref="F318:H318"/>
    <mergeCell ref="I318:L318"/>
    <mergeCell ref="F319:H319"/>
    <mergeCell ref="I319:L319"/>
    <mergeCell ref="F320:H320"/>
    <mergeCell ref="I320:L320"/>
    <mergeCell ref="F327:H327"/>
    <mergeCell ref="I327:L327"/>
    <mergeCell ref="F328:H328"/>
    <mergeCell ref="I328:L328"/>
    <mergeCell ref="F329:H329"/>
    <mergeCell ref="I329:L329"/>
    <mergeCell ref="F324:H324"/>
    <mergeCell ref="I324:L324"/>
    <mergeCell ref="F325:H325"/>
    <mergeCell ref="I325:L325"/>
    <mergeCell ref="F326:H326"/>
    <mergeCell ref="I326:L326"/>
    <mergeCell ref="F333:H333"/>
    <mergeCell ref="I333:L333"/>
    <mergeCell ref="F334:H334"/>
    <mergeCell ref="I334:L334"/>
    <mergeCell ref="F335:H335"/>
    <mergeCell ref="I335:L335"/>
    <mergeCell ref="F330:H330"/>
    <mergeCell ref="I330:L330"/>
    <mergeCell ref="F331:H331"/>
    <mergeCell ref="I331:L331"/>
    <mergeCell ref="F332:H332"/>
    <mergeCell ref="I332:L332"/>
    <mergeCell ref="F339:H339"/>
    <mergeCell ref="I339:L339"/>
    <mergeCell ref="F340:H340"/>
    <mergeCell ref="I340:L340"/>
    <mergeCell ref="F341:H341"/>
    <mergeCell ref="I341:L341"/>
    <mergeCell ref="F336:H336"/>
    <mergeCell ref="I336:L336"/>
    <mergeCell ref="F337:H337"/>
    <mergeCell ref="I337:L337"/>
    <mergeCell ref="F338:H338"/>
    <mergeCell ref="I338:L338"/>
    <mergeCell ref="F345:H345"/>
    <mergeCell ref="I345:L345"/>
    <mergeCell ref="F346:H346"/>
    <mergeCell ref="I346:L346"/>
    <mergeCell ref="F347:H347"/>
    <mergeCell ref="I347:L347"/>
    <mergeCell ref="F342:H342"/>
    <mergeCell ref="I342:L342"/>
    <mergeCell ref="F343:H343"/>
    <mergeCell ref="I343:L343"/>
    <mergeCell ref="F344:H344"/>
    <mergeCell ref="I344:L344"/>
    <mergeCell ref="F351:H351"/>
    <mergeCell ref="I351:L351"/>
    <mergeCell ref="F352:H352"/>
    <mergeCell ref="I352:L352"/>
    <mergeCell ref="F353:H353"/>
    <mergeCell ref="I353:L353"/>
    <mergeCell ref="F348:H348"/>
    <mergeCell ref="I348:L348"/>
    <mergeCell ref="F349:H349"/>
    <mergeCell ref="I349:L349"/>
    <mergeCell ref="F350:H350"/>
    <mergeCell ref="I350:L350"/>
    <mergeCell ref="F357:H357"/>
    <mergeCell ref="I357:L357"/>
    <mergeCell ref="F358:H358"/>
    <mergeCell ref="I358:L358"/>
    <mergeCell ref="F359:H359"/>
    <mergeCell ref="I359:L359"/>
    <mergeCell ref="F354:H354"/>
    <mergeCell ref="I354:L354"/>
    <mergeCell ref="F355:H355"/>
    <mergeCell ref="I355:L355"/>
    <mergeCell ref="F356:H356"/>
    <mergeCell ref="I356:L356"/>
    <mergeCell ref="F363:H363"/>
    <mergeCell ref="I363:L363"/>
    <mergeCell ref="F364:H364"/>
    <mergeCell ref="I364:L364"/>
    <mergeCell ref="F365:H365"/>
    <mergeCell ref="I365:L365"/>
    <mergeCell ref="F360:H360"/>
    <mergeCell ref="I360:L360"/>
    <mergeCell ref="F361:H361"/>
    <mergeCell ref="I361:L361"/>
    <mergeCell ref="F362:H362"/>
    <mergeCell ref="I362:L362"/>
  </mergeCells>
  <pageMargins left="0.44313725490196088" right="0.44313725490196088" top="0.44313725490196088" bottom="0.44313725490196088" header="0.50980392156862753" footer="0.50980392156862753"/>
  <pageSetup paperSize="9" scale="98"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election activeCell="D9" sqref="D9"/>
    </sheetView>
  </sheetViews>
  <sheetFormatPr defaultRowHeight="12.75" x14ac:dyDescent="0.2"/>
  <cols>
    <col min="1" max="1" width="1" customWidth="1"/>
    <col min="2" max="2" width="142" customWidth="1"/>
  </cols>
  <sheetData>
    <row r="1" ht="1.5" customHeight="1" x14ac:dyDescent="0.2"/>
    <row r="2" ht="409.6" customHeight="1" x14ac:dyDescent="0.2"/>
  </sheetData>
  <pageMargins left="0.44313725490196088" right="0.44313725490196088" top="0.44313725490196088" bottom="0.44313725490196088" header="0.50980392156862753" footer="0.50980392156862753"/>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23F6F-35BF-45E1-912F-A0375F3EACAD}">
  <sheetPr>
    <tabColor rgb="FF002060"/>
  </sheetPr>
  <dimension ref="A1:J112"/>
  <sheetViews>
    <sheetView view="pageBreakPreview" zoomScale="60" zoomScaleNormal="100" workbookViewId="0">
      <selection sqref="A1:B1"/>
    </sheetView>
  </sheetViews>
  <sheetFormatPr defaultRowHeight="15" x14ac:dyDescent="0.25"/>
  <cols>
    <col min="1" max="1" width="13.28515625" style="211" customWidth="1"/>
    <col min="2" max="2" width="60.5703125" style="211" bestFit="1" customWidth="1"/>
    <col min="3" max="7" width="41" style="211" customWidth="1"/>
    <col min="8" max="8" width="7.28515625" style="211" customWidth="1"/>
    <col min="9" max="9" width="92" style="211" customWidth="1"/>
    <col min="10" max="10" width="47.7109375" style="211" customWidth="1"/>
    <col min="11" max="16384" width="9.140625" style="171"/>
  </cols>
  <sheetData>
    <row r="1" spans="1:10" x14ac:dyDescent="0.25">
      <c r="A1" s="295" t="s">
        <v>2265</v>
      </c>
      <c r="B1" s="295"/>
    </row>
    <row r="2" spans="1:10" ht="31.5" x14ac:dyDescent="0.25">
      <c r="A2" s="170" t="s">
        <v>2266</v>
      </c>
      <c r="B2" s="170"/>
      <c r="C2" s="205"/>
      <c r="D2" s="205"/>
      <c r="E2" s="205"/>
      <c r="F2" s="206" t="s">
        <v>1719</v>
      </c>
      <c r="G2" s="250"/>
      <c r="H2" s="205"/>
      <c r="I2" s="170"/>
      <c r="J2" s="205"/>
    </row>
    <row r="3" spans="1:10" ht="15.75" thickBot="1" x14ac:dyDescent="0.3">
      <c r="A3" s="205"/>
      <c r="B3" s="207"/>
      <c r="C3" s="207"/>
      <c r="D3" s="205"/>
      <c r="E3" s="205"/>
      <c r="F3" s="205"/>
      <c r="G3" s="205"/>
      <c r="H3" s="205"/>
    </row>
    <row r="4" spans="1:10" ht="19.5" thickBot="1" x14ac:dyDescent="0.3">
      <c r="A4" s="208"/>
      <c r="B4" s="209" t="s">
        <v>0</v>
      </c>
      <c r="C4" s="210" t="s">
        <v>1832</v>
      </c>
      <c r="D4" s="208"/>
      <c r="E4" s="208"/>
      <c r="F4" s="205"/>
      <c r="G4" s="205"/>
      <c r="H4" s="205"/>
      <c r="I4" s="219" t="s">
        <v>2267</v>
      </c>
      <c r="J4" s="292" t="s">
        <v>2245</v>
      </c>
    </row>
    <row r="5" spans="1:10" ht="15.75" thickBot="1" x14ac:dyDescent="0.3">
      <c r="H5" s="205"/>
      <c r="I5" s="296" t="s">
        <v>2247</v>
      </c>
      <c r="J5" s="211" t="s">
        <v>45</v>
      </c>
    </row>
    <row r="6" spans="1:10" ht="18.75" x14ac:dyDescent="0.25">
      <c r="A6" s="212"/>
      <c r="B6" s="213" t="s">
        <v>2268</v>
      </c>
      <c r="C6" s="212"/>
      <c r="E6" s="214"/>
      <c r="F6" s="214"/>
      <c r="G6" s="214"/>
      <c r="H6" s="205"/>
      <c r="I6" s="296" t="s">
        <v>2249</v>
      </c>
      <c r="J6" s="211" t="s">
        <v>2250</v>
      </c>
    </row>
    <row r="7" spans="1:10" x14ac:dyDescent="0.25">
      <c r="B7" s="215" t="s">
        <v>2269</v>
      </c>
      <c r="H7" s="205"/>
      <c r="I7" s="296" t="s">
        <v>2252</v>
      </c>
      <c r="J7" s="211" t="s">
        <v>2253</v>
      </c>
    </row>
    <row r="8" spans="1:10" x14ac:dyDescent="0.25">
      <c r="B8" s="215" t="s">
        <v>749</v>
      </c>
      <c r="H8" s="205"/>
      <c r="I8" s="296" t="s">
        <v>2270</v>
      </c>
      <c r="J8" s="211" t="s">
        <v>2271</v>
      </c>
    </row>
    <row r="9" spans="1:10" ht="15.75" thickBot="1" x14ac:dyDescent="0.3">
      <c r="B9" s="217" t="s">
        <v>750</v>
      </c>
      <c r="H9" s="205"/>
    </row>
    <row r="10" spans="1:10" x14ac:dyDescent="0.25">
      <c r="B10" s="218"/>
      <c r="H10" s="205"/>
      <c r="I10" s="297" t="s">
        <v>2272</v>
      </c>
    </row>
    <row r="11" spans="1:10" x14ac:dyDescent="0.25">
      <c r="B11" s="218"/>
      <c r="H11" s="205"/>
      <c r="I11" s="297" t="s">
        <v>2273</v>
      </c>
    </row>
    <row r="12" spans="1:10" ht="37.5" x14ac:dyDescent="0.25">
      <c r="A12" s="219" t="s">
        <v>5</v>
      </c>
      <c r="B12" s="219" t="s">
        <v>748</v>
      </c>
      <c r="C12" s="220"/>
      <c r="D12" s="220"/>
      <c r="E12" s="220"/>
      <c r="F12" s="220"/>
      <c r="G12" s="220"/>
      <c r="H12" s="205"/>
    </row>
    <row r="13" spans="1:10" x14ac:dyDescent="0.25">
      <c r="A13" s="228"/>
      <c r="B13" s="229" t="s">
        <v>751</v>
      </c>
      <c r="C13" s="228" t="s">
        <v>752</v>
      </c>
      <c r="D13" s="228" t="s">
        <v>753</v>
      </c>
      <c r="E13" s="230"/>
      <c r="F13" s="231"/>
      <c r="G13" s="231"/>
      <c r="H13" s="205"/>
    </row>
    <row r="14" spans="1:10" x14ac:dyDescent="0.25">
      <c r="A14" s="211" t="s">
        <v>754</v>
      </c>
      <c r="B14" s="226" t="s">
        <v>755</v>
      </c>
      <c r="C14" s="298"/>
      <c r="D14" s="298"/>
      <c r="E14" s="214"/>
      <c r="F14" s="214"/>
      <c r="G14" s="214"/>
      <c r="H14" s="205"/>
    </row>
    <row r="15" spans="1:10" x14ac:dyDescent="0.25">
      <c r="A15" s="211" t="s">
        <v>756</v>
      </c>
      <c r="B15" s="226" t="s">
        <v>757</v>
      </c>
      <c r="C15" s="211" t="s">
        <v>758</v>
      </c>
      <c r="D15" s="211" t="s">
        <v>759</v>
      </c>
      <c r="E15" s="214"/>
      <c r="F15" s="214"/>
      <c r="G15" s="214"/>
      <c r="H15" s="205"/>
    </row>
    <row r="16" spans="1:10" x14ac:dyDescent="0.25">
      <c r="A16" s="211" t="s">
        <v>760</v>
      </c>
      <c r="B16" s="226" t="s">
        <v>761</v>
      </c>
      <c r="E16" s="214"/>
      <c r="F16" s="214"/>
      <c r="G16" s="214"/>
      <c r="H16" s="205"/>
    </row>
    <row r="17" spans="1:8" x14ac:dyDescent="0.25">
      <c r="A17" s="211" t="s">
        <v>762</v>
      </c>
      <c r="B17" s="226" t="s">
        <v>763</v>
      </c>
      <c r="E17" s="214"/>
      <c r="F17" s="214"/>
      <c r="G17" s="214"/>
      <c r="H17" s="205"/>
    </row>
    <row r="18" spans="1:8" x14ac:dyDescent="0.25">
      <c r="A18" s="211" t="s">
        <v>764</v>
      </c>
      <c r="B18" s="226" t="s">
        <v>765</v>
      </c>
      <c r="E18" s="214"/>
      <c r="F18" s="214"/>
      <c r="G18" s="214"/>
      <c r="H18" s="205"/>
    </row>
    <row r="19" spans="1:8" x14ac:dyDescent="0.25">
      <c r="A19" s="211" t="s">
        <v>766</v>
      </c>
      <c r="B19" s="226" t="s">
        <v>767</v>
      </c>
      <c r="E19" s="214"/>
      <c r="F19" s="214"/>
      <c r="G19" s="214"/>
      <c r="H19" s="205"/>
    </row>
    <row r="20" spans="1:8" x14ac:dyDescent="0.25">
      <c r="A20" s="211" t="s">
        <v>768</v>
      </c>
      <c r="B20" s="226" t="s">
        <v>769</v>
      </c>
      <c r="E20" s="214"/>
      <c r="F20" s="214"/>
      <c r="G20" s="214"/>
      <c r="H20" s="205"/>
    </row>
    <row r="21" spans="1:8" x14ac:dyDescent="0.25">
      <c r="A21" s="211" t="s">
        <v>770</v>
      </c>
      <c r="B21" s="226" t="s">
        <v>771</v>
      </c>
      <c r="E21" s="214"/>
      <c r="F21" s="214"/>
      <c r="G21" s="214"/>
      <c r="H21" s="205"/>
    </row>
    <row r="22" spans="1:8" x14ac:dyDescent="0.25">
      <c r="A22" s="211" t="s">
        <v>772</v>
      </c>
      <c r="B22" s="226" t="s">
        <v>773</v>
      </c>
      <c r="E22" s="214"/>
      <c r="F22" s="214"/>
      <c r="G22" s="214"/>
      <c r="H22" s="205"/>
    </row>
    <row r="23" spans="1:8" ht="30" x14ac:dyDescent="0.25">
      <c r="A23" s="211" t="s">
        <v>774</v>
      </c>
      <c r="B23" s="226" t="s">
        <v>775</v>
      </c>
      <c r="C23" s="211" t="s">
        <v>776</v>
      </c>
      <c r="E23" s="214"/>
      <c r="F23" s="214"/>
      <c r="G23" s="214"/>
      <c r="H23" s="205"/>
    </row>
    <row r="24" spans="1:8" x14ac:dyDescent="0.25">
      <c r="A24" s="211" t="s">
        <v>777</v>
      </c>
      <c r="B24" s="226" t="s">
        <v>778</v>
      </c>
      <c r="C24" s="211" t="s">
        <v>779</v>
      </c>
      <c r="E24" s="214"/>
      <c r="F24" s="214"/>
      <c r="G24" s="214"/>
      <c r="H24" s="205"/>
    </row>
    <row r="25" spans="1:8" x14ac:dyDescent="0.25">
      <c r="A25" s="211" t="s">
        <v>780</v>
      </c>
      <c r="B25" s="224"/>
      <c r="E25" s="214"/>
      <c r="F25" s="214"/>
      <c r="G25" s="214"/>
      <c r="H25" s="205"/>
    </row>
    <row r="26" spans="1:8" x14ac:dyDescent="0.25">
      <c r="A26" s="211" t="s">
        <v>781</v>
      </c>
      <c r="B26" s="224"/>
      <c r="E26" s="214"/>
      <c r="F26" s="214"/>
      <c r="G26" s="214"/>
      <c r="H26" s="205"/>
    </row>
    <row r="27" spans="1:8" x14ac:dyDescent="0.25">
      <c r="A27" s="211" t="s">
        <v>782</v>
      </c>
      <c r="B27" s="224"/>
      <c r="E27" s="214"/>
      <c r="F27" s="214"/>
      <c r="G27" s="214"/>
      <c r="H27" s="205"/>
    </row>
    <row r="28" spans="1:8" x14ac:dyDescent="0.25">
      <c r="A28" s="211" t="s">
        <v>783</v>
      </c>
      <c r="B28" s="224"/>
      <c r="E28" s="214"/>
      <c r="F28" s="214"/>
      <c r="G28" s="214"/>
      <c r="H28" s="205"/>
    </row>
    <row r="29" spans="1:8" x14ac:dyDescent="0.25">
      <c r="A29" s="211" t="s">
        <v>784</v>
      </c>
      <c r="B29" s="224"/>
      <c r="E29" s="214"/>
      <c r="F29" s="214"/>
      <c r="G29" s="214"/>
      <c r="H29" s="205"/>
    </row>
    <row r="30" spans="1:8" x14ac:dyDescent="0.25">
      <c r="A30" s="211" t="s">
        <v>785</v>
      </c>
      <c r="B30" s="224"/>
      <c r="E30" s="214"/>
      <c r="F30" s="214"/>
      <c r="G30" s="214"/>
      <c r="H30" s="205"/>
    </row>
    <row r="31" spans="1:8" x14ac:dyDescent="0.25">
      <c r="A31" s="211" t="s">
        <v>786</v>
      </c>
      <c r="B31" s="224"/>
      <c r="E31" s="214"/>
      <c r="F31" s="214"/>
      <c r="G31" s="214"/>
      <c r="H31" s="205"/>
    </row>
    <row r="32" spans="1:8" x14ac:dyDescent="0.25">
      <c r="A32" s="211" t="s">
        <v>787</v>
      </c>
      <c r="B32" s="224"/>
      <c r="E32" s="214"/>
      <c r="F32" s="214"/>
      <c r="G32" s="214"/>
      <c r="H32" s="205"/>
    </row>
    <row r="33" spans="1:8" ht="18.75" x14ac:dyDescent="0.25">
      <c r="A33" s="220"/>
      <c r="B33" s="219" t="s">
        <v>749</v>
      </c>
      <c r="C33" s="220"/>
      <c r="D33" s="220"/>
      <c r="E33" s="220"/>
      <c r="F33" s="220"/>
      <c r="G33" s="220"/>
      <c r="H33" s="205"/>
    </row>
    <row r="34" spans="1:8" x14ac:dyDescent="0.25">
      <c r="A34" s="228"/>
      <c r="B34" s="229" t="s">
        <v>788</v>
      </c>
      <c r="C34" s="228" t="s">
        <v>789</v>
      </c>
      <c r="D34" s="228" t="s">
        <v>753</v>
      </c>
      <c r="E34" s="228" t="s">
        <v>790</v>
      </c>
      <c r="F34" s="231"/>
      <c r="G34" s="231"/>
      <c r="H34" s="205"/>
    </row>
    <row r="35" spans="1:8" x14ac:dyDescent="0.25">
      <c r="A35" s="211" t="s">
        <v>791</v>
      </c>
      <c r="B35" s="298" t="s">
        <v>2274</v>
      </c>
      <c r="C35" s="298" t="s">
        <v>2275</v>
      </c>
      <c r="D35" s="298" t="s">
        <v>2276</v>
      </c>
      <c r="E35" s="298" t="s">
        <v>2277</v>
      </c>
      <c r="F35" s="299"/>
      <c r="G35" s="299"/>
      <c r="H35" s="205"/>
    </row>
    <row r="36" spans="1:8" x14ac:dyDescent="0.25">
      <c r="A36" s="211" t="s">
        <v>792</v>
      </c>
      <c r="B36" s="226"/>
      <c r="H36" s="205"/>
    </row>
    <row r="37" spans="1:8" x14ac:dyDescent="0.25">
      <c r="A37" s="211" t="s">
        <v>793</v>
      </c>
      <c r="B37" s="226"/>
      <c r="H37" s="205"/>
    </row>
    <row r="38" spans="1:8" x14ac:dyDescent="0.25">
      <c r="A38" s="211" t="s">
        <v>794</v>
      </c>
      <c r="B38" s="226"/>
      <c r="H38" s="205"/>
    </row>
    <row r="39" spans="1:8" x14ac:dyDescent="0.25">
      <c r="A39" s="211" t="s">
        <v>795</v>
      </c>
      <c r="B39" s="226"/>
      <c r="H39" s="205"/>
    </row>
    <row r="40" spans="1:8" x14ac:dyDescent="0.25">
      <c r="A40" s="211" t="s">
        <v>796</v>
      </c>
      <c r="B40" s="226"/>
      <c r="H40" s="205"/>
    </row>
    <row r="41" spans="1:8" x14ac:dyDescent="0.25">
      <c r="A41" s="211" t="s">
        <v>797</v>
      </c>
      <c r="B41" s="226"/>
      <c r="H41" s="205"/>
    </row>
    <row r="42" spans="1:8" x14ac:dyDescent="0.25">
      <c r="A42" s="211" t="s">
        <v>798</v>
      </c>
      <c r="B42" s="226"/>
      <c r="H42" s="205"/>
    </row>
    <row r="43" spans="1:8" x14ac:dyDescent="0.25">
      <c r="A43" s="211" t="s">
        <v>799</v>
      </c>
      <c r="B43" s="226"/>
      <c r="H43" s="205"/>
    </row>
    <row r="44" spans="1:8" x14ac:dyDescent="0.25">
      <c r="A44" s="211" t="s">
        <v>800</v>
      </c>
      <c r="B44" s="226"/>
      <c r="H44" s="205"/>
    </row>
    <row r="45" spans="1:8" x14ac:dyDescent="0.25">
      <c r="A45" s="211" t="s">
        <v>801</v>
      </c>
      <c r="B45" s="226"/>
      <c r="H45" s="205"/>
    </row>
    <row r="46" spans="1:8" x14ac:dyDescent="0.25">
      <c r="A46" s="211" t="s">
        <v>802</v>
      </c>
      <c r="B46" s="226"/>
      <c r="H46" s="205"/>
    </row>
    <row r="47" spans="1:8" x14ac:dyDescent="0.25">
      <c r="A47" s="211" t="s">
        <v>803</v>
      </c>
      <c r="B47" s="226"/>
      <c r="H47" s="205"/>
    </row>
    <row r="48" spans="1:8" x14ac:dyDescent="0.25">
      <c r="A48" s="211" t="s">
        <v>804</v>
      </c>
      <c r="B48" s="226"/>
      <c r="H48" s="205"/>
    </row>
    <row r="49" spans="1:8" x14ac:dyDescent="0.25">
      <c r="A49" s="211" t="s">
        <v>805</v>
      </c>
      <c r="B49" s="226"/>
      <c r="H49" s="205"/>
    </row>
    <row r="50" spans="1:8" x14ac:dyDescent="0.25">
      <c r="A50" s="211" t="s">
        <v>806</v>
      </c>
      <c r="B50" s="226"/>
      <c r="H50" s="205"/>
    </row>
    <row r="51" spans="1:8" x14ac:dyDescent="0.25">
      <c r="A51" s="211" t="s">
        <v>807</v>
      </c>
      <c r="B51" s="226"/>
      <c r="H51" s="205"/>
    </row>
    <row r="52" spans="1:8" x14ac:dyDescent="0.25">
      <c r="A52" s="211" t="s">
        <v>808</v>
      </c>
      <c r="B52" s="226"/>
      <c r="H52" s="205"/>
    </row>
    <row r="53" spans="1:8" x14ac:dyDescent="0.25">
      <c r="A53" s="211" t="s">
        <v>809</v>
      </c>
      <c r="B53" s="226"/>
      <c r="H53" s="205"/>
    </row>
    <row r="54" spans="1:8" x14ac:dyDescent="0.25">
      <c r="A54" s="211" t="s">
        <v>810</v>
      </c>
      <c r="B54" s="226"/>
      <c r="H54" s="205"/>
    </row>
    <row r="55" spans="1:8" x14ac:dyDescent="0.25">
      <c r="A55" s="211" t="s">
        <v>811</v>
      </c>
      <c r="B55" s="226"/>
      <c r="H55" s="205"/>
    </row>
    <row r="56" spans="1:8" x14ac:dyDescent="0.25">
      <c r="A56" s="211" t="s">
        <v>812</v>
      </c>
      <c r="B56" s="226"/>
      <c r="H56" s="205"/>
    </row>
    <row r="57" spans="1:8" x14ac:dyDescent="0.25">
      <c r="A57" s="211" t="s">
        <v>813</v>
      </c>
      <c r="B57" s="226"/>
      <c r="H57" s="205"/>
    </row>
    <row r="58" spans="1:8" x14ac:dyDescent="0.25">
      <c r="A58" s="211" t="s">
        <v>814</v>
      </c>
      <c r="B58" s="226"/>
      <c r="H58" s="205"/>
    </row>
    <row r="59" spans="1:8" x14ac:dyDescent="0.25">
      <c r="A59" s="211" t="s">
        <v>815</v>
      </c>
      <c r="B59" s="226"/>
      <c r="H59" s="205"/>
    </row>
    <row r="60" spans="1:8" x14ac:dyDescent="0.25">
      <c r="A60" s="211" t="s">
        <v>816</v>
      </c>
      <c r="B60" s="226"/>
      <c r="E60" s="226"/>
      <c r="F60" s="226"/>
      <c r="G60" s="226"/>
      <c r="H60" s="205"/>
    </row>
    <row r="61" spans="1:8" x14ac:dyDescent="0.25">
      <c r="A61" s="211" t="s">
        <v>817</v>
      </c>
      <c r="B61" s="226"/>
      <c r="E61" s="226"/>
      <c r="F61" s="226"/>
      <c r="G61" s="226"/>
      <c r="H61" s="205"/>
    </row>
    <row r="62" spans="1:8" x14ac:dyDescent="0.25">
      <c r="A62" s="211" t="s">
        <v>818</v>
      </c>
      <c r="B62" s="226"/>
      <c r="E62" s="226"/>
      <c r="F62" s="226"/>
      <c r="G62" s="226"/>
      <c r="H62" s="205"/>
    </row>
    <row r="63" spans="1:8" x14ac:dyDescent="0.25">
      <c r="A63" s="211" t="s">
        <v>819</v>
      </c>
      <c r="B63" s="226"/>
      <c r="E63" s="226"/>
      <c r="F63" s="226"/>
      <c r="G63" s="226"/>
      <c r="H63" s="205"/>
    </row>
    <row r="64" spans="1:8" x14ac:dyDescent="0.25">
      <c r="A64" s="211" t="s">
        <v>820</v>
      </c>
      <c r="B64" s="226"/>
      <c r="E64" s="226"/>
      <c r="F64" s="226"/>
      <c r="G64" s="226"/>
      <c r="H64" s="205"/>
    </row>
    <row r="65" spans="1:10" x14ac:dyDescent="0.25">
      <c r="A65" s="211" t="s">
        <v>821</v>
      </c>
      <c r="B65" s="226"/>
      <c r="E65" s="226"/>
      <c r="F65" s="226"/>
      <c r="G65" s="226"/>
      <c r="H65" s="205"/>
    </row>
    <row r="66" spans="1:10" x14ac:dyDescent="0.25">
      <c r="A66" s="211" t="s">
        <v>822</v>
      </c>
      <c r="B66" s="226"/>
      <c r="E66" s="226"/>
      <c r="F66" s="226"/>
      <c r="G66" s="226"/>
      <c r="H66" s="205"/>
    </row>
    <row r="67" spans="1:10" x14ac:dyDescent="0.25">
      <c r="A67" s="211" t="s">
        <v>823</v>
      </c>
      <c r="B67" s="226"/>
      <c r="E67" s="226"/>
      <c r="F67" s="226"/>
      <c r="G67" s="226"/>
      <c r="H67" s="205"/>
    </row>
    <row r="68" spans="1:10" x14ac:dyDescent="0.25">
      <c r="A68" s="211" t="s">
        <v>824</v>
      </c>
      <c r="B68" s="226"/>
      <c r="E68" s="226"/>
      <c r="F68" s="226"/>
      <c r="G68" s="226"/>
      <c r="H68" s="205"/>
    </row>
    <row r="69" spans="1:10" x14ac:dyDescent="0.25">
      <c r="A69" s="211" t="s">
        <v>825</v>
      </c>
      <c r="B69" s="226"/>
      <c r="E69" s="226"/>
      <c r="F69" s="226"/>
      <c r="G69" s="226"/>
      <c r="H69" s="205"/>
    </row>
    <row r="70" spans="1:10" x14ac:dyDescent="0.25">
      <c r="A70" s="211" t="s">
        <v>826</v>
      </c>
      <c r="B70" s="226"/>
      <c r="E70" s="226"/>
      <c r="F70" s="226"/>
      <c r="G70" s="226"/>
      <c r="H70" s="205"/>
    </row>
    <row r="71" spans="1:10" x14ac:dyDescent="0.25">
      <c r="A71" s="211" t="s">
        <v>827</v>
      </c>
      <c r="B71" s="226"/>
      <c r="E71" s="226"/>
      <c r="F71" s="226"/>
      <c r="G71" s="226"/>
      <c r="H71" s="205"/>
    </row>
    <row r="72" spans="1:10" x14ac:dyDescent="0.25">
      <c r="A72" s="211" t="s">
        <v>828</v>
      </c>
      <c r="B72" s="226"/>
      <c r="E72" s="226"/>
      <c r="F72" s="226"/>
      <c r="G72" s="226"/>
      <c r="H72" s="205"/>
    </row>
    <row r="73" spans="1:10" ht="18.75" x14ac:dyDescent="0.25">
      <c r="A73" s="220"/>
      <c r="B73" s="219" t="s">
        <v>750</v>
      </c>
      <c r="C73" s="220"/>
      <c r="D73" s="220"/>
      <c r="E73" s="220"/>
      <c r="F73" s="220"/>
      <c r="G73" s="220"/>
      <c r="H73" s="205"/>
    </row>
    <row r="74" spans="1:10" x14ac:dyDescent="0.25">
      <c r="A74" s="228"/>
      <c r="B74" s="229" t="s">
        <v>829</v>
      </c>
      <c r="C74" s="228" t="s">
        <v>830</v>
      </c>
      <c r="D74" s="228"/>
      <c r="E74" s="231"/>
      <c r="F74" s="231"/>
      <c r="G74" s="231"/>
      <c r="H74" s="234"/>
      <c r="I74" s="234"/>
      <c r="J74" s="234"/>
    </row>
    <row r="75" spans="1:10" x14ac:dyDescent="0.25">
      <c r="A75" s="211" t="s">
        <v>831</v>
      </c>
      <c r="B75" s="211" t="s">
        <v>832</v>
      </c>
      <c r="C75" s="258">
        <v>46.345980025006298</v>
      </c>
      <c r="H75" s="205"/>
    </row>
    <row r="76" spans="1:10" x14ac:dyDescent="0.25">
      <c r="A76" s="211" t="s">
        <v>833</v>
      </c>
      <c r="B76" s="211" t="s">
        <v>2278</v>
      </c>
      <c r="C76" s="258">
        <v>164.8183995370633</v>
      </c>
      <c r="H76" s="205"/>
    </row>
    <row r="77" spans="1:10" x14ac:dyDescent="0.25">
      <c r="A77" s="211" t="s">
        <v>834</v>
      </c>
      <c r="H77" s="205"/>
    </row>
    <row r="78" spans="1:10" x14ac:dyDescent="0.25">
      <c r="A78" s="211" t="s">
        <v>835</v>
      </c>
      <c r="H78" s="205"/>
    </row>
    <row r="79" spans="1:10" x14ac:dyDescent="0.25">
      <c r="A79" s="211" t="s">
        <v>836</v>
      </c>
      <c r="H79" s="205"/>
    </row>
    <row r="80" spans="1:10" x14ac:dyDescent="0.25">
      <c r="A80" s="211" t="s">
        <v>837</v>
      </c>
      <c r="H80" s="205"/>
    </row>
    <row r="81" spans="1:8" x14ac:dyDescent="0.25">
      <c r="A81" s="228"/>
      <c r="B81" s="229" t="s">
        <v>838</v>
      </c>
      <c r="C81" s="228" t="s">
        <v>435</v>
      </c>
      <c r="D81" s="228" t="s">
        <v>436</v>
      </c>
      <c r="E81" s="231" t="s">
        <v>839</v>
      </c>
      <c r="F81" s="231" t="s">
        <v>840</v>
      </c>
      <c r="G81" s="231" t="s">
        <v>841</v>
      </c>
      <c r="H81" s="205"/>
    </row>
    <row r="82" spans="1:8" x14ac:dyDescent="0.25">
      <c r="A82" s="211" t="s">
        <v>842</v>
      </c>
      <c r="B82" s="211" t="s">
        <v>2279</v>
      </c>
      <c r="C82" s="277">
        <v>1.1293808211019242E-3</v>
      </c>
      <c r="G82" s="300">
        <f>C82</f>
        <v>1.1293808211019242E-3</v>
      </c>
      <c r="H82" s="205"/>
    </row>
    <row r="83" spans="1:8" x14ac:dyDescent="0.25">
      <c r="A83" s="211" t="s">
        <v>843</v>
      </c>
      <c r="B83" s="211" t="s">
        <v>844</v>
      </c>
      <c r="C83" s="277">
        <v>2.6077454802098891E-4</v>
      </c>
      <c r="G83" s="300">
        <f>C83</f>
        <v>2.6077454802098891E-4</v>
      </c>
      <c r="H83" s="205"/>
    </row>
    <row r="84" spans="1:8" x14ac:dyDescent="0.25">
      <c r="A84" s="211" t="s">
        <v>845</v>
      </c>
      <c r="B84" s="211" t="s">
        <v>846</v>
      </c>
      <c r="C84" s="277">
        <v>6.7375971769937046E-5</v>
      </c>
      <c r="G84" s="300">
        <f>C84</f>
        <v>6.7375971769937046E-5</v>
      </c>
      <c r="H84" s="205"/>
    </row>
    <row r="85" spans="1:8" x14ac:dyDescent="0.25">
      <c r="A85" s="211" t="s">
        <v>847</v>
      </c>
      <c r="B85" s="211" t="s">
        <v>848</v>
      </c>
      <c r="C85" s="277">
        <v>2.4221923837293172E-4</v>
      </c>
      <c r="G85" s="300">
        <f>C85</f>
        <v>2.4221923837293172E-4</v>
      </c>
      <c r="H85" s="205"/>
    </row>
    <row r="86" spans="1:8" x14ac:dyDescent="0.25">
      <c r="A86" s="211" t="s">
        <v>849</v>
      </c>
      <c r="B86" s="211" t="s">
        <v>850</v>
      </c>
      <c r="C86" s="277">
        <v>0</v>
      </c>
      <c r="G86" s="300">
        <f>C86</f>
        <v>0</v>
      </c>
      <c r="H86" s="205"/>
    </row>
    <row r="87" spans="1:8" x14ac:dyDescent="0.25">
      <c r="A87" s="211" t="s">
        <v>851</v>
      </c>
      <c r="H87" s="205"/>
    </row>
    <row r="88" spans="1:8" x14ac:dyDescent="0.25">
      <c r="A88" s="211" t="s">
        <v>852</v>
      </c>
      <c r="H88" s="205"/>
    </row>
    <row r="89" spans="1:8" x14ac:dyDescent="0.25">
      <c r="A89" s="211" t="s">
        <v>853</v>
      </c>
      <c r="H89" s="205"/>
    </row>
    <row r="90" spans="1:8" x14ac:dyDescent="0.25">
      <c r="A90" s="211" t="s">
        <v>854</v>
      </c>
      <c r="H90" s="205"/>
    </row>
    <row r="91" spans="1:8" x14ac:dyDescent="0.25">
      <c r="H91" s="205"/>
    </row>
    <row r="92" spans="1:8" x14ac:dyDescent="0.25">
      <c r="H92" s="205"/>
    </row>
    <row r="93" spans="1:8" x14ac:dyDescent="0.25">
      <c r="H93" s="205"/>
    </row>
    <row r="94" spans="1:8" x14ac:dyDescent="0.25">
      <c r="H94" s="205"/>
    </row>
    <row r="95" spans="1:8" x14ac:dyDescent="0.25">
      <c r="H95" s="205"/>
    </row>
    <row r="96" spans="1:8" x14ac:dyDescent="0.25">
      <c r="H96" s="205"/>
    </row>
    <row r="97" spans="8:8" x14ac:dyDescent="0.25">
      <c r="H97" s="205"/>
    </row>
    <row r="98" spans="8:8" x14ac:dyDescent="0.25">
      <c r="H98" s="205"/>
    </row>
    <row r="99" spans="8:8" x14ac:dyDescent="0.25">
      <c r="H99" s="205"/>
    </row>
    <row r="100" spans="8:8" x14ac:dyDescent="0.25">
      <c r="H100" s="205"/>
    </row>
    <row r="101" spans="8:8" x14ac:dyDescent="0.25">
      <c r="H101" s="205"/>
    </row>
    <row r="102" spans="8:8" x14ac:dyDescent="0.25">
      <c r="H102" s="205"/>
    </row>
    <row r="103" spans="8:8" x14ac:dyDescent="0.25">
      <c r="H103" s="205"/>
    </row>
    <row r="104" spans="8:8" x14ac:dyDescent="0.25">
      <c r="H104" s="205"/>
    </row>
    <row r="105" spans="8:8" x14ac:dyDescent="0.25">
      <c r="H105" s="205"/>
    </row>
    <row r="106" spans="8:8" x14ac:dyDescent="0.25">
      <c r="H106" s="205"/>
    </row>
    <row r="107" spans="8:8" x14ac:dyDescent="0.25">
      <c r="H107" s="205"/>
    </row>
    <row r="108" spans="8:8" x14ac:dyDescent="0.25">
      <c r="H108" s="205"/>
    </row>
    <row r="109" spans="8:8" x14ac:dyDescent="0.25">
      <c r="H109" s="205"/>
    </row>
    <row r="110" spans="8:8" x14ac:dyDescent="0.25">
      <c r="H110" s="205"/>
    </row>
    <row r="111" spans="8:8" x14ac:dyDescent="0.25">
      <c r="H111" s="205"/>
    </row>
    <row r="112" spans="8:8" x14ac:dyDescent="0.25">
      <c r="H112" s="205"/>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7497A04F-C218-4091-9DAA-0712C6478670}"/>
    <hyperlink ref="B7" location="'E. Optional ECB-ECAIs data'!B12" display="1. Additional information on the programme" xr:uid="{C64B1A07-723B-496B-9AB4-CA585E561F5E}"/>
    <hyperlink ref="B9" location="'E. Optional ECB-ECAIs data'!B73" display="3.  Additional information on the asset distribution" xr:uid="{407F5D1C-8B93-4FC4-B818-025D50CE84ED}"/>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6"/>
  <sheetViews>
    <sheetView showGridLines="0" workbookViewId="0"/>
  </sheetViews>
  <sheetFormatPr defaultRowHeight="12.75" x14ac:dyDescent="0.2"/>
  <sheetData>
    <row r="1" spans="1:6" x14ac:dyDescent="0.2">
      <c r="B1" t="s">
        <v>1535</v>
      </c>
      <c r="C1" t="s">
        <v>1536</v>
      </c>
      <c r="D1" t="s">
        <v>1537</v>
      </c>
      <c r="E1" t="s">
        <v>1538</v>
      </c>
      <c r="F1" t="s">
        <v>1539</v>
      </c>
    </row>
    <row r="2" spans="1:6" x14ac:dyDescent="0.2">
      <c r="A2" t="s">
        <v>1180</v>
      </c>
      <c r="B2">
        <v>2894189261.4201689</v>
      </c>
      <c r="C2">
        <v>2889438719.298686</v>
      </c>
      <c r="D2">
        <v>2882327036.3800917</v>
      </c>
      <c r="E2">
        <v>2870511816.0623746</v>
      </c>
      <c r="F2">
        <v>2250000000</v>
      </c>
    </row>
    <row r="3" spans="1:6" x14ac:dyDescent="0.2">
      <c r="A3" t="s">
        <v>1181</v>
      </c>
      <c r="B3">
        <v>2873002634.227314</v>
      </c>
      <c r="C3">
        <v>2863422041.1943221</v>
      </c>
      <c r="D3">
        <v>2849110044.3572092</v>
      </c>
      <c r="E3">
        <v>2825412920.4312391</v>
      </c>
      <c r="F3">
        <v>2250000000</v>
      </c>
    </row>
    <row r="4" spans="1:6" x14ac:dyDescent="0.2">
      <c r="A4" t="s">
        <v>1182</v>
      </c>
      <c r="B4">
        <v>2851943317.7036972</v>
      </c>
      <c r="C4">
        <v>2837611974.4780674</v>
      </c>
      <c r="D4">
        <v>2816248420.9085255</v>
      </c>
      <c r="E4">
        <v>2780995485.2539639</v>
      </c>
      <c r="F4">
        <v>2250000000</v>
      </c>
    </row>
    <row r="5" spans="1:6" x14ac:dyDescent="0.2">
      <c r="A5" t="s">
        <v>1183</v>
      </c>
      <c r="B5">
        <v>2831627686.9036102</v>
      </c>
      <c r="C5">
        <v>2812773934.9325995</v>
      </c>
      <c r="D5">
        <v>2784726510.5589271</v>
      </c>
      <c r="E5">
        <v>2738595910.9773974</v>
      </c>
      <c r="F5">
        <v>2250000000</v>
      </c>
    </row>
    <row r="6" spans="1:6" x14ac:dyDescent="0.2">
      <c r="A6" t="s">
        <v>1184</v>
      </c>
      <c r="B6">
        <v>2811271867.3728271</v>
      </c>
      <c r="C6">
        <v>2787817272.3735561</v>
      </c>
      <c r="D6">
        <v>2752999406.437799</v>
      </c>
      <c r="E6">
        <v>2695927093.965003</v>
      </c>
      <c r="F6">
        <v>2250000000</v>
      </c>
    </row>
    <row r="7" spans="1:6" x14ac:dyDescent="0.2">
      <c r="A7" t="s">
        <v>1185</v>
      </c>
      <c r="B7">
        <v>2791171382.2915902</v>
      </c>
      <c r="C7">
        <v>2763341262.1418109</v>
      </c>
      <c r="D7">
        <v>2722112704.6910796</v>
      </c>
      <c r="E7">
        <v>2654753558.3348308</v>
      </c>
      <c r="F7">
        <v>2250000000</v>
      </c>
    </row>
    <row r="8" spans="1:6" x14ac:dyDescent="0.2">
      <c r="A8" t="s">
        <v>1186</v>
      </c>
      <c r="B8">
        <v>2769846879.0816102</v>
      </c>
      <c r="C8">
        <v>2737578356.6299052</v>
      </c>
      <c r="D8">
        <v>2689875827.1094337</v>
      </c>
      <c r="E8">
        <v>2612203221.775806</v>
      </c>
      <c r="F8">
        <v>2250000000</v>
      </c>
    </row>
    <row r="9" spans="1:6" x14ac:dyDescent="0.2">
      <c r="A9" t="s">
        <v>1187</v>
      </c>
      <c r="B9">
        <v>2748883825.291059</v>
      </c>
      <c r="C9">
        <v>2712251526.1497669</v>
      </c>
      <c r="D9">
        <v>2658212699.8995252</v>
      </c>
      <c r="E9">
        <v>2570520529.9235334</v>
      </c>
      <c r="F9">
        <v>2250000000</v>
      </c>
    </row>
    <row r="10" spans="1:6" x14ac:dyDescent="0.2">
      <c r="A10" t="s">
        <v>1188</v>
      </c>
      <c r="B10">
        <v>2727698729.1153712</v>
      </c>
      <c r="C10">
        <v>2687225430.2778711</v>
      </c>
      <c r="D10">
        <v>2627634668.4584298</v>
      </c>
      <c r="E10">
        <v>2531228447.2782698</v>
      </c>
      <c r="F10">
        <v>2250000000</v>
      </c>
    </row>
    <row r="11" spans="1:6" x14ac:dyDescent="0.2">
      <c r="A11" t="s">
        <v>1189</v>
      </c>
      <c r="B11">
        <v>2706925876.5219522</v>
      </c>
      <c r="C11">
        <v>2662237779.3580332</v>
      </c>
      <c r="D11">
        <v>2596580656.7662601</v>
      </c>
      <c r="E11">
        <v>2490719360.2257943</v>
      </c>
      <c r="F11">
        <v>2250000000</v>
      </c>
    </row>
    <row r="12" spans="1:6" x14ac:dyDescent="0.2">
      <c r="A12" t="s">
        <v>1190</v>
      </c>
      <c r="B12">
        <v>2686001460.5248961</v>
      </c>
      <c r="C12">
        <v>2637322763.4648809</v>
      </c>
      <c r="D12">
        <v>2565949033.9049101</v>
      </c>
      <c r="E12">
        <v>2451247074.975605</v>
      </c>
      <c r="F12">
        <v>2250000000</v>
      </c>
    </row>
    <row r="13" spans="1:6" x14ac:dyDescent="0.2">
      <c r="A13" t="s">
        <v>1191</v>
      </c>
      <c r="B13">
        <v>2664817933.2672791</v>
      </c>
      <c r="C13">
        <v>2612085330.6932888</v>
      </c>
      <c r="D13">
        <v>2534931310.9716115</v>
      </c>
      <c r="E13">
        <v>2411359030.0537291</v>
      </c>
      <c r="F13">
        <v>2250000000</v>
      </c>
    </row>
    <row r="14" spans="1:6" x14ac:dyDescent="0.2">
      <c r="A14" t="s">
        <v>1192</v>
      </c>
      <c r="B14">
        <v>2644557144.1213131</v>
      </c>
      <c r="C14">
        <v>2587970574.3718567</v>
      </c>
      <c r="D14">
        <v>2505347294.6596017</v>
      </c>
      <c r="E14">
        <v>2373447897.2533817</v>
      </c>
      <c r="F14">
        <v>2250000000</v>
      </c>
    </row>
    <row r="15" spans="1:6" x14ac:dyDescent="0.2">
      <c r="A15" t="s">
        <v>1193</v>
      </c>
      <c r="B15">
        <v>2623535186.5208788</v>
      </c>
      <c r="C15">
        <v>2563043933.6605749</v>
      </c>
      <c r="D15">
        <v>2474906215.1885209</v>
      </c>
      <c r="E15">
        <v>2334678755.1213479</v>
      </c>
      <c r="F15">
        <v>2250000000</v>
      </c>
    </row>
    <row r="16" spans="1:6" x14ac:dyDescent="0.2">
      <c r="A16" t="s">
        <v>1194</v>
      </c>
      <c r="B16">
        <v>2603484208.9980149</v>
      </c>
      <c r="C16">
        <v>2539141386.2330413</v>
      </c>
      <c r="D16">
        <v>2445590129.1932654</v>
      </c>
      <c r="E16">
        <v>2297252207.2969627</v>
      </c>
      <c r="F16">
        <v>2250000000</v>
      </c>
    </row>
    <row r="17" spans="1:6" x14ac:dyDescent="0.2">
      <c r="A17" t="s">
        <v>1195</v>
      </c>
      <c r="B17">
        <v>2582807859.967339</v>
      </c>
      <c r="C17">
        <v>2514841370.4303417</v>
      </c>
      <c r="D17">
        <v>2416223767.5290284</v>
      </c>
      <c r="E17">
        <v>2260363262.43367</v>
      </c>
      <c r="F17">
        <v>2250000000</v>
      </c>
    </row>
    <row r="18" spans="1:6" x14ac:dyDescent="0.2">
      <c r="A18" t="s">
        <v>1196</v>
      </c>
      <c r="B18">
        <v>2562133264.911088</v>
      </c>
      <c r="C18">
        <v>2490479612.3729353</v>
      </c>
      <c r="D18">
        <v>2386731910.4524455</v>
      </c>
      <c r="E18">
        <v>2223316788.06253</v>
      </c>
      <c r="F18">
        <v>2250000000</v>
      </c>
    </row>
    <row r="19" spans="1:6" x14ac:dyDescent="0.2">
      <c r="A19" t="s">
        <v>1197</v>
      </c>
      <c r="B19">
        <v>2540636671.9289761</v>
      </c>
      <c r="C19">
        <v>2465530609.3208165</v>
      </c>
      <c r="D19">
        <v>2357006687.3586884</v>
      </c>
      <c r="E19">
        <v>2186626493.8637786</v>
      </c>
      <c r="F19">
        <v>2250000000</v>
      </c>
    </row>
    <row r="20" spans="1:6" x14ac:dyDescent="0.2">
      <c r="A20" t="s">
        <v>1198</v>
      </c>
      <c r="B20">
        <v>2519005339.3097801</v>
      </c>
      <c r="C20">
        <v>2440392621.5204873</v>
      </c>
      <c r="D20">
        <v>2327041948.6848412</v>
      </c>
      <c r="E20">
        <v>2149683994.4844351</v>
      </c>
      <c r="F20">
        <v>2250000000</v>
      </c>
    </row>
    <row r="21" spans="1:6" x14ac:dyDescent="0.2">
      <c r="A21" t="s">
        <v>1199</v>
      </c>
      <c r="B21">
        <v>2497940722.6439891</v>
      </c>
      <c r="C21">
        <v>2415880911.7613535</v>
      </c>
      <c r="D21">
        <v>2297810048.2121029</v>
      </c>
      <c r="E21">
        <v>2113689327.376188</v>
      </c>
      <c r="F21">
        <v>2250000000</v>
      </c>
    </row>
    <row r="22" spans="1:6" x14ac:dyDescent="0.2">
      <c r="A22" t="s">
        <v>1200</v>
      </c>
      <c r="B22">
        <v>2477541393.7886209</v>
      </c>
      <c r="C22">
        <v>2392480664.078897</v>
      </c>
      <c r="D22">
        <v>2270325643.2749043</v>
      </c>
      <c r="E22">
        <v>2080416051.9701872</v>
      </c>
      <c r="F22">
        <v>2250000000</v>
      </c>
    </row>
    <row r="23" spans="1:6" x14ac:dyDescent="0.2">
      <c r="A23" t="s">
        <v>1201</v>
      </c>
      <c r="B23">
        <v>2457463851.6503038</v>
      </c>
      <c r="C23">
        <v>2369067498.1414065</v>
      </c>
      <c r="D23">
        <v>2242390503.177948</v>
      </c>
      <c r="E23">
        <v>2046114375.05549</v>
      </c>
      <c r="F23">
        <v>2250000000</v>
      </c>
    </row>
    <row r="24" spans="1:6" x14ac:dyDescent="0.2">
      <c r="A24" t="s">
        <v>1202</v>
      </c>
      <c r="B24">
        <v>2436267702.8509512</v>
      </c>
      <c r="C24">
        <v>2344778723.0863042</v>
      </c>
      <c r="D24">
        <v>2213937939.9578476</v>
      </c>
      <c r="E24">
        <v>2011871262.8618958</v>
      </c>
      <c r="F24">
        <v>2250000000</v>
      </c>
    </row>
    <row r="25" spans="1:6" x14ac:dyDescent="0.2">
      <c r="A25" t="s">
        <v>1203</v>
      </c>
      <c r="B25">
        <v>2415100141.4346719</v>
      </c>
      <c r="C25">
        <v>2320463700.8311887</v>
      </c>
      <c r="D25">
        <v>2185407605.6996655</v>
      </c>
      <c r="E25">
        <v>1977533340.5235875</v>
      </c>
      <c r="F25">
        <v>2250000000</v>
      </c>
    </row>
    <row r="26" spans="1:6" x14ac:dyDescent="0.2">
      <c r="A26" t="s">
        <v>1204</v>
      </c>
      <c r="B26">
        <v>2393948270.238862</v>
      </c>
      <c r="C26">
        <v>2296365205.5137448</v>
      </c>
      <c r="D26">
        <v>2157388682.8686051</v>
      </c>
      <c r="E26">
        <v>1944177191.2569759</v>
      </c>
      <c r="F26">
        <v>2250000000</v>
      </c>
    </row>
    <row r="27" spans="1:6" x14ac:dyDescent="0.2">
      <c r="A27" t="s">
        <v>1205</v>
      </c>
      <c r="B27">
        <v>2372623867.6228938</v>
      </c>
      <c r="C27">
        <v>2272049924.7740798</v>
      </c>
      <c r="D27">
        <v>2129116381.0645924</v>
      </c>
      <c r="E27">
        <v>1910572262.8014636</v>
      </c>
      <c r="F27">
        <v>2250000000</v>
      </c>
    </row>
    <row r="28" spans="1:6" x14ac:dyDescent="0.2">
      <c r="A28" t="s">
        <v>1206</v>
      </c>
      <c r="B28">
        <v>2351967654.9818411</v>
      </c>
      <c r="C28">
        <v>2248449299.7752194</v>
      </c>
      <c r="D28">
        <v>2101641923.9815319</v>
      </c>
      <c r="E28">
        <v>1877930043.6374676</v>
      </c>
      <c r="F28">
        <v>2250000000</v>
      </c>
    </row>
    <row r="29" spans="1:6" x14ac:dyDescent="0.2">
      <c r="A29" t="s">
        <v>1207</v>
      </c>
      <c r="B29">
        <v>2330681717.0546122</v>
      </c>
      <c r="C29">
        <v>2224443011.7057371</v>
      </c>
      <c r="D29">
        <v>2074085595.9270356</v>
      </c>
      <c r="E29">
        <v>1845709916.5362372</v>
      </c>
      <c r="F29">
        <v>1750000000</v>
      </c>
    </row>
    <row r="30" spans="1:6" x14ac:dyDescent="0.2">
      <c r="A30" t="s">
        <v>1208</v>
      </c>
      <c r="B30">
        <v>2310954348.7091699</v>
      </c>
      <c r="C30">
        <v>2201873983.5256991</v>
      </c>
      <c r="D30">
        <v>2047820774.0135279</v>
      </c>
      <c r="E30">
        <v>1814618499.5970399</v>
      </c>
      <c r="F30">
        <v>1750000000</v>
      </c>
    </row>
    <row r="31" spans="1:6" x14ac:dyDescent="0.2">
      <c r="A31" t="s">
        <v>1209</v>
      </c>
      <c r="B31">
        <v>2290666301.576757</v>
      </c>
      <c r="C31">
        <v>2178961119.3796449</v>
      </c>
      <c r="D31">
        <v>2021523212.42713</v>
      </c>
      <c r="E31">
        <v>1783972706.6365571</v>
      </c>
      <c r="F31">
        <v>1750000000</v>
      </c>
    </row>
    <row r="32" spans="1:6" x14ac:dyDescent="0.2">
      <c r="A32" t="s">
        <v>1210</v>
      </c>
      <c r="B32">
        <v>2269894769.2632608</v>
      </c>
      <c r="C32">
        <v>2155540351.2000303</v>
      </c>
      <c r="D32">
        <v>1994708790.9335172</v>
      </c>
      <c r="E32">
        <v>1752853396.1834495</v>
      </c>
      <c r="F32">
        <v>1750000000</v>
      </c>
    </row>
    <row r="33" spans="1:6" x14ac:dyDescent="0.2">
      <c r="A33" t="s">
        <v>1211</v>
      </c>
      <c r="B33">
        <v>2248810018.5022192</v>
      </c>
      <c r="C33">
        <v>2131895827.1656187</v>
      </c>
      <c r="D33">
        <v>1967811149.4857924</v>
      </c>
      <c r="E33">
        <v>1721892876.1030264</v>
      </c>
      <c r="F33">
        <v>1750000000</v>
      </c>
    </row>
    <row r="34" spans="1:6" x14ac:dyDescent="0.2">
      <c r="A34" t="s">
        <v>1212</v>
      </c>
      <c r="B34">
        <v>2228481385.7053151</v>
      </c>
      <c r="C34">
        <v>2109271888.7447774</v>
      </c>
      <c r="D34">
        <v>1942296125.1977084</v>
      </c>
      <c r="E34">
        <v>1692831389.7172632</v>
      </c>
      <c r="F34">
        <v>1750000000</v>
      </c>
    </row>
    <row r="35" spans="1:6" x14ac:dyDescent="0.2">
      <c r="A35" t="s">
        <v>1213</v>
      </c>
      <c r="B35">
        <v>2207947955.616076</v>
      </c>
      <c r="C35">
        <v>2086292347.8220799</v>
      </c>
      <c r="D35">
        <v>1916249864.4480419</v>
      </c>
      <c r="E35">
        <v>1663056547.3615723</v>
      </c>
      <c r="F35">
        <v>1750000000</v>
      </c>
    </row>
    <row r="36" spans="1:6" x14ac:dyDescent="0.2">
      <c r="A36" t="s">
        <v>1214</v>
      </c>
      <c r="B36">
        <v>2187586590.0874419</v>
      </c>
      <c r="C36">
        <v>2063659997.3233333</v>
      </c>
      <c r="D36">
        <v>1890796915.0188379</v>
      </c>
      <c r="E36">
        <v>1634240043.5264523</v>
      </c>
      <c r="F36">
        <v>1750000000</v>
      </c>
    </row>
    <row r="37" spans="1:6" x14ac:dyDescent="0.2">
      <c r="A37" t="s">
        <v>1215</v>
      </c>
      <c r="B37">
        <v>2167050318.1299791</v>
      </c>
      <c r="C37">
        <v>2040819841.2029233</v>
      </c>
      <c r="D37">
        <v>1865114507.0809276</v>
      </c>
      <c r="E37">
        <v>1605214530.5827398</v>
      </c>
      <c r="F37">
        <v>1750000000</v>
      </c>
    </row>
    <row r="38" spans="1:6" x14ac:dyDescent="0.2">
      <c r="A38" t="s">
        <v>1216</v>
      </c>
      <c r="B38">
        <v>2144813199.423871</v>
      </c>
      <c r="C38">
        <v>2016562590.8984942</v>
      </c>
      <c r="D38">
        <v>1838409712.8533132</v>
      </c>
      <c r="E38">
        <v>1575745122.777504</v>
      </c>
      <c r="F38">
        <v>1750000000</v>
      </c>
    </row>
    <row r="39" spans="1:6" x14ac:dyDescent="0.2">
      <c r="A39" t="s">
        <v>1217</v>
      </c>
      <c r="B39">
        <v>2124890158.2383621</v>
      </c>
      <c r="C39">
        <v>1994442392.939281</v>
      </c>
      <c r="D39">
        <v>1813619552.0259774</v>
      </c>
      <c r="E39">
        <v>1547912739.0456934</v>
      </c>
      <c r="F39">
        <v>1750000000</v>
      </c>
    </row>
    <row r="40" spans="1:6" x14ac:dyDescent="0.2">
      <c r="A40" t="s">
        <v>1218</v>
      </c>
      <c r="B40">
        <v>2103023911.595212</v>
      </c>
      <c r="C40">
        <v>1970570611.0940311</v>
      </c>
      <c r="D40">
        <v>1787354864.8714998</v>
      </c>
      <c r="E40">
        <v>1519034688.9198151</v>
      </c>
      <c r="F40">
        <v>1250000000</v>
      </c>
    </row>
    <row r="41" spans="1:6" x14ac:dyDescent="0.2">
      <c r="A41" t="s">
        <v>1219</v>
      </c>
      <c r="B41">
        <v>2082209420.460248</v>
      </c>
      <c r="C41">
        <v>1947864569.7847593</v>
      </c>
      <c r="D41">
        <v>1762411470.529604</v>
      </c>
      <c r="E41">
        <v>1491695910.301369</v>
      </c>
      <c r="F41">
        <v>1250000000</v>
      </c>
    </row>
    <row r="42" spans="1:6" x14ac:dyDescent="0.2">
      <c r="A42" t="s">
        <v>1220</v>
      </c>
      <c r="B42">
        <v>2062239346.33864</v>
      </c>
      <c r="C42">
        <v>1925910934.4651971</v>
      </c>
      <c r="D42">
        <v>1738116347.839062</v>
      </c>
      <c r="E42">
        <v>1464901596.2380373</v>
      </c>
      <c r="F42">
        <v>1250000000</v>
      </c>
    </row>
    <row r="43" spans="1:6" x14ac:dyDescent="0.2">
      <c r="A43" t="s">
        <v>1221</v>
      </c>
      <c r="B43">
        <v>2042809818.865104</v>
      </c>
      <c r="C43">
        <v>1904634414.4074361</v>
      </c>
      <c r="D43">
        <v>1714683781.1836445</v>
      </c>
      <c r="E43">
        <v>1439228436.6549358</v>
      </c>
      <c r="F43">
        <v>1250000000</v>
      </c>
    </row>
    <row r="44" spans="1:6" x14ac:dyDescent="0.2">
      <c r="A44" t="s">
        <v>1222</v>
      </c>
      <c r="B44">
        <v>2022361877.5391891</v>
      </c>
      <c r="C44">
        <v>1882371503.7881386</v>
      </c>
      <c r="D44">
        <v>1690331346.2543402</v>
      </c>
      <c r="E44">
        <v>1412778757.400543</v>
      </c>
      <c r="F44">
        <v>1250000000</v>
      </c>
    </row>
    <row r="45" spans="1:6" x14ac:dyDescent="0.2">
      <c r="A45" t="s">
        <v>1223</v>
      </c>
      <c r="B45">
        <v>2002509403.481112</v>
      </c>
      <c r="C45">
        <v>1860731941.5035267</v>
      </c>
      <c r="D45">
        <v>1666650018.0001993</v>
      </c>
      <c r="E45">
        <v>1387085851.351876</v>
      </c>
      <c r="F45">
        <v>1250000000</v>
      </c>
    </row>
    <row r="46" spans="1:6" x14ac:dyDescent="0.2">
      <c r="A46" t="s">
        <v>1224</v>
      </c>
      <c r="B46">
        <v>1982916497.183284</v>
      </c>
      <c r="C46">
        <v>1839703343.6204181</v>
      </c>
      <c r="D46">
        <v>1644029144.9186983</v>
      </c>
      <c r="E46">
        <v>1363023846.6270936</v>
      </c>
      <c r="F46">
        <v>1250000000</v>
      </c>
    </row>
    <row r="47" spans="1:6" x14ac:dyDescent="0.2">
      <c r="A47" t="s">
        <v>1225</v>
      </c>
      <c r="B47">
        <v>1963024340.547929</v>
      </c>
      <c r="C47">
        <v>1818158896.8386319</v>
      </c>
      <c r="D47">
        <v>1620644064.4654214</v>
      </c>
      <c r="E47">
        <v>1337944825.5139205</v>
      </c>
      <c r="F47">
        <v>1250000000</v>
      </c>
    </row>
    <row r="48" spans="1:6" x14ac:dyDescent="0.2">
      <c r="A48" t="s">
        <v>1226</v>
      </c>
      <c r="B48">
        <v>1943939076.083087</v>
      </c>
      <c r="C48">
        <v>1797526745.3343263</v>
      </c>
      <c r="D48">
        <v>1598309702.3462675</v>
      </c>
      <c r="E48">
        <v>1314097474.1831739</v>
      </c>
      <c r="F48">
        <v>1250000000</v>
      </c>
    </row>
    <row r="49" spans="1:6" x14ac:dyDescent="0.2">
      <c r="A49" t="s">
        <v>1227</v>
      </c>
      <c r="B49">
        <v>1924014373.8570061</v>
      </c>
      <c r="C49">
        <v>1776085228.9188926</v>
      </c>
      <c r="D49">
        <v>1575228171.4267044</v>
      </c>
      <c r="E49">
        <v>1289634772.2795601</v>
      </c>
      <c r="F49">
        <v>1250000000</v>
      </c>
    </row>
    <row r="50" spans="1:6" x14ac:dyDescent="0.2">
      <c r="A50" t="s">
        <v>1228</v>
      </c>
      <c r="B50">
        <v>1904383362.4758689</v>
      </c>
      <c r="C50">
        <v>1755078027.6527667</v>
      </c>
      <c r="D50">
        <v>1552765468.0749626</v>
      </c>
      <c r="E50">
        <v>1266033542.183877</v>
      </c>
      <c r="F50">
        <v>1250000000</v>
      </c>
    </row>
    <row r="51" spans="1:6" x14ac:dyDescent="0.2">
      <c r="A51" t="s">
        <v>1229</v>
      </c>
      <c r="B51">
        <v>1884890179.9039969</v>
      </c>
      <c r="C51">
        <v>1734166855.3683748</v>
      </c>
      <c r="D51">
        <v>1530362831.6999941</v>
      </c>
      <c r="E51">
        <v>1242482775.0411031</v>
      </c>
      <c r="F51">
        <v>1250000000</v>
      </c>
    </row>
    <row r="52" spans="1:6" x14ac:dyDescent="0.2">
      <c r="A52" t="s">
        <v>1230</v>
      </c>
      <c r="B52">
        <v>1865207073.8052759</v>
      </c>
      <c r="C52">
        <v>1713147127.9808807</v>
      </c>
      <c r="D52">
        <v>1507968547.4511013</v>
      </c>
      <c r="E52">
        <v>1219115548.3914425</v>
      </c>
      <c r="F52">
        <v>1250000000</v>
      </c>
    </row>
    <row r="53" spans="1:6" x14ac:dyDescent="0.2">
      <c r="A53" t="s">
        <v>1231</v>
      </c>
      <c r="B53">
        <v>1846729342.105588</v>
      </c>
      <c r="C53">
        <v>1693391668.2747595</v>
      </c>
      <c r="D53">
        <v>1486910426.2384269</v>
      </c>
      <c r="E53">
        <v>1197163527.1184971</v>
      </c>
      <c r="F53">
        <v>750000000</v>
      </c>
    </row>
    <row r="54" spans="1:6" x14ac:dyDescent="0.2">
      <c r="A54" t="s">
        <v>1232</v>
      </c>
      <c r="B54">
        <v>1826223079.6883609</v>
      </c>
      <c r="C54">
        <v>1671747857.0067756</v>
      </c>
      <c r="D54">
        <v>1464172535.1627331</v>
      </c>
      <c r="E54">
        <v>1173863357.169138</v>
      </c>
      <c r="F54">
        <v>750000000</v>
      </c>
    </row>
    <row r="55" spans="1:6" x14ac:dyDescent="0.2">
      <c r="A55" t="s">
        <v>1233</v>
      </c>
      <c r="B55">
        <v>1808173622.5776501</v>
      </c>
      <c r="C55">
        <v>1652508256.2471588</v>
      </c>
      <c r="D55">
        <v>1443759604.1828079</v>
      </c>
      <c r="E55">
        <v>1152752996.1059368</v>
      </c>
      <c r="F55">
        <v>750000000</v>
      </c>
    </row>
    <row r="56" spans="1:6" x14ac:dyDescent="0.2">
      <c r="A56" t="s">
        <v>1234</v>
      </c>
      <c r="B56">
        <v>1790193991.193557</v>
      </c>
      <c r="C56">
        <v>1633301581.5405207</v>
      </c>
      <c r="D56">
        <v>1423350059.212683</v>
      </c>
      <c r="E56">
        <v>1131643717.5486734</v>
      </c>
      <c r="F56">
        <v>750000000</v>
      </c>
    </row>
    <row r="57" spans="1:6" x14ac:dyDescent="0.2">
      <c r="A57" t="s">
        <v>1235</v>
      </c>
      <c r="B57">
        <v>1771947040.5125699</v>
      </c>
      <c r="C57">
        <v>1613911827.1967711</v>
      </c>
      <c r="D57">
        <v>1402875847.457243</v>
      </c>
      <c r="E57">
        <v>1110641381.400008</v>
      </c>
      <c r="F57">
        <v>750000000</v>
      </c>
    </row>
    <row r="58" spans="1:6" x14ac:dyDescent="0.2">
      <c r="A58" t="s">
        <v>1236</v>
      </c>
      <c r="B58">
        <v>1753561145.843215</v>
      </c>
      <c r="C58">
        <v>1594718761.7770195</v>
      </c>
      <c r="D58">
        <v>1383007877.7506037</v>
      </c>
      <c r="E58">
        <v>1090722514.0312209</v>
      </c>
      <c r="F58">
        <v>750000000</v>
      </c>
    </row>
    <row r="59" spans="1:6" x14ac:dyDescent="0.2">
      <c r="A59" t="s">
        <v>1237</v>
      </c>
      <c r="B59">
        <v>1735280699.618885</v>
      </c>
      <c r="C59">
        <v>1575417644.0121114</v>
      </c>
      <c r="D59">
        <v>1362794424.6467862</v>
      </c>
      <c r="E59">
        <v>1070228695.9393399</v>
      </c>
      <c r="F59">
        <v>750000000</v>
      </c>
    </row>
    <row r="60" spans="1:6" x14ac:dyDescent="0.2">
      <c r="A60" t="s">
        <v>1238</v>
      </c>
      <c r="B60">
        <v>1717386762.6809771</v>
      </c>
      <c r="C60">
        <v>1556612953.3914659</v>
      </c>
      <c r="D60">
        <v>1343213507.604908</v>
      </c>
      <c r="E60">
        <v>1050527383.254935</v>
      </c>
      <c r="F60">
        <v>750000000</v>
      </c>
    </row>
    <row r="61" spans="1:6" x14ac:dyDescent="0.2">
      <c r="A61" t="s">
        <v>1239</v>
      </c>
      <c r="B61">
        <v>1699345726.6163869</v>
      </c>
      <c r="C61">
        <v>1537648439.3603835</v>
      </c>
      <c r="D61">
        <v>1323474430.1596217</v>
      </c>
      <c r="E61">
        <v>1030705281.4244026</v>
      </c>
      <c r="F61">
        <v>750000000</v>
      </c>
    </row>
    <row r="62" spans="1:6" x14ac:dyDescent="0.2">
      <c r="A62" t="s">
        <v>1240</v>
      </c>
      <c r="B62">
        <v>1681743753.233422</v>
      </c>
      <c r="C62">
        <v>1519223576.929755</v>
      </c>
      <c r="D62">
        <v>1304397513.2784743</v>
      </c>
      <c r="E62">
        <v>1011684257.2387577</v>
      </c>
      <c r="F62">
        <v>750000000</v>
      </c>
    </row>
    <row r="63" spans="1:6" x14ac:dyDescent="0.2">
      <c r="A63" t="s">
        <v>1241</v>
      </c>
      <c r="B63">
        <v>1664307043.156837</v>
      </c>
      <c r="C63">
        <v>1500921914.1857088</v>
      </c>
      <c r="D63">
        <v>1285406412.0906963</v>
      </c>
      <c r="E63">
        <v>992732206.01467848</v>
      </c>
      <c r="F63">
        <v>750000000</v>
      </c>
    </row>
    <row r="64" spans="1:6" x14ac:dyDescent="0.2">
      <c r="A64" t="s">
        <v>1242</v>
      </c>
      <c r="B64">
        <v>1646290016.394738</v>
      </c>
      <c r="C64">
        <v>1482155503.765872</v>
      </c>
      <c r="D64">
        <v>1266106467.8499527</v>
      </c>
      <c r="E64">
        <v>973685037.56571281</v>
      </c>
      <c r="F64">
        <v>750000000</v>
      </c>
    </row>
    <row r="65" spans="1:6" x14ac:dyDescent="0.2">
      <c r="A65" t="s">
        <v>1243</v>
      </c>
      <c r="B65">
        <v>1629263916.3535869</v>
      </c>
      <c r="C65">
        <v>1464419239.930346</v>
      </c>
      <c r="D65">
        <v>1247876625.25687</v>
      </c>
      <c r="E65">
        <v>955731724.46998823</v>
      </c>
      <c r="F65">
        <v>750000000</v>
      </c>
    </row>
    <row r="66" spans="1:6" x14ac:dyDescent="0.2">
      <c r="A66" t="s">
        <v>1244</v>
      </c>
      <c r="B66">
        <v>1612891263.809329</v>
      </c>
      <c r="C66">
        <v>1447244325.9068542</v>
      </c>
      <c r="D66">
        <v>1230104966.7894146</v>
      </c>
      <c r="E66">
        <v>938130258.72128952</v>
      </c>
      <c r="F66">
        <v>750000000</v>
      </c>
    </row>
    <row r="67" spans="1:6" x14ac:dyDescent="0.2">
      <c r="A67" t="s">
        <v>1245</v>
      </c>
      <c r="B67">
        <v>1595656375.939925</v>
      </c>
      <c r="C67">
        <v>1429429360.4445741</v>
      </c>
      <c r="D67">
        <v>1211972545.7510309</v>
      </c>
      <c r="E67">
        <v>920512811.97388566</v>
      </c>
      <c r="F67">
        <v>750000000</v>
      </c>
    </row>
    <row r="68" spans="1:6" x14ac:dyDescent="0.2">
      <c r="A68" t="s">
        <v>1246</v>
      </c>
      <c r="B68">
        <v>1578522423.081197</v>
      </c>
      <c r="C68">
        <v>1411681947.0029914</v>
      </c>
      <c r="D68">
        <v>1193880991.4303987</v>
      </c>
      <c r="E68">
        <v>902931309.43595326</v>
      </c>
      <c r="F68">
        <v>750000000</v>
      </c>
    </row>
    <row r="69" spans="1:6" x14ac:dyDescent="0.2">
      <c r="A69" t="s">
        <v>1247</v>
      </c>
      <c r="B69">
        <v>1562113045.1894519</v>
      </c>
      <c r="C69">
        <v>1394637516.062428</v>
      </c>
      <c r="D69">
        <v>1176466630.3370075</v>
      </c>
      <c r="E69">
        <v>885992218.98981965</v>
      </c>
      <c r="F69">
        <v>750000000</v>
      </c>
    </row>
    <row r="70" spans="1:6" x14ac:dyDescent="0.2">
      <c r="A70" t="s">
        <v>1248</v>
      </c>
      <c r="B70">
        <v>1546101620.415556</v>
      </c>
      <c r="C70">
        <v>1378227917.5767677</v>
      </c>
      <c r="D70">
        <v>1159953096.3409443</v>
      </c>
      <c r="E70">
        <v>870213335.57199764</v>
      </c>
      <c r="F70">
        <v>750000000</v>
      </c>
    </row>
    <row r="71" spans="1:6" x14ac:dyDescent="0.2">
      <c r="A71" t="s">
        <v>1249</v>
      </c>
      <c r="B71">
        <v>1530277869.643718</v>
      </c>
      <c r="C71">
        <v>1361808636.7309003</v>
      </c>
      <c r="D71">
        <v>1143219339.8345575</v>
      </c>
      <c r="E71">
        <v>854026777.98635674</v>
      </c>
      <c r="F71">
        <v>750000000</v>
      </c>
    </row>
    <row r="72" spans="1:6" x14ac:dyDescent="0.2">
      <c r="A72" t="s">
        <v>1250</v>
      </c>
      <c r="B72">
        <v>1514423656.3788569</v>
      </c>
      <c r="C72">
        <v>1345487699.8243635</v>
      </c>
      <c r="D72">
        <v>1126738094.3382292</v>
      </c>
      <c r="E72">
        <v>838264330.55459476</v>
      </c>
      <c r="F72">
        <v>750000000</v>
      </c>
    </row>
    <row r="73" spans="1:6" x14ac:dyDescent="0.2">
      <c r="A73" t="s">
        <v>1251</v>
      </c>
      <c r="B73">
        <v>1496704952.421006</v>
      </c>
      <c r="C73">
        <v>1327490193.8251719</v>
      </c>
      <c r="D73">
        <v>1108839428.7282381</v>
      </c>
      <c r="E73">
        <v>821454075.90931487</v>
      </c>
      <c r="F73">
        <v>750000000</v>
      </c>
    </row>
    <row r="74" spans="1:6" x14ac:dyDescent="0.2">
      <c r="A74" t="s">
        <v>1252</v>
      </c>
      <c r="B74">
        <v>1480351759.70801</v>
      </c>
      <c r="C74">
        <v>1310830719.5337331</v>
      </c>
      <c r="D74">
        <v>1092229033.441061</v>
      </c>
      <c r="E74">
        <v>805831849.92456007</v>
      </c>
      <c r="F74">
        <v>750000000</v>
      </c>
    </row>
    <row r="75" spans="1:6" x14ac:dyDescent="0.2">
      <c r="A75" t="s">
        <v>1253</v>
      </c>
      <c r="B75">
        <v>1464966368.34813</v>
      </c>
      <c r="C75">
        <v>1295007011.9245918</v>
      </c>
      <c r="D75">
        <v>1076299947.0985377</v>
      </c>
      <c r="E75">
        <v>790716225.06928194</v>
      </c>
      <c r="F75">
        <v>750000000</v>
      </c>
    </row>
    <row r="76" spans="1:6" x14ac:dyDescent="0.2">
      <c r="A76" t="s">
        <v>1254</v>
      </c>
      <c r="B76">
        <v>1449415650.596936</v>
      </c>
      <c r="C76">
        <v>1279087311.8191886</v>
      </c>
      <c r="D76">
        <v>1060365240.3032709</v>
      </c>
      <c r="E76">
        <v>775710077.89453816</v>
      </c>
      <c r="F76">
        <v>750000000</v>
      </c>
    </row>
    <row r="77" spans="1:6" x14ac:dyDescent="0.2">
      <c r="A77" t="s">
        <v>1255</v>
      </c>
      <c r="B77">
        <v>1433996699.603389</v>
      </c>
      <c r="C77">
        <v>1263403153.5155826</v>
      </c>
      <c r="D77">
        <v>1044785209.1673472</v>
      </c>
      <c r="E77">
        <v>761179441.84501541</v>
      </c>
      <c r="F77">
        <v>750000000</v>
      </c>
    </row>
    <row r="78" spans="1:6" x14ac:dyDescent="0.2">
      <c r="A78" t="s">
        <v>1256</v>
      </c>
      <c r="B78">
        <v>1418422276.916333</v>
      </c>
      <c r="C78">
        <v>1247561969.3601642</v>
      </c>
      <c r="D78">
        <v>1029061379.0454049</v>
      </c>
      <c r="E78">
        <v>746548338.70124817</v>
      </c>
      <c r="F78">
        <v>750000000</v>
      </c>
    </row>
    <row r="79" spans="1:6" x14ac:dyDescent="0.2">
      <c r="A79" t="s">
        <v>1257</v>
      </c>
      <c r="B79">
        <v>1400042116.8014021</v>
      </c>
      <c r="C79">
        <v>1229374624.9368091</v>
      </c>
      <c r="D79">
        <v>1011563531.9265354</v>
      </c>
      <c r="E79">
        <v>730846045.87159312</v>
      </c>
      <c r="F79">
        <v>750000000</v>
      </c>
    </row>
    <row r="80" spans="1:6" x14ac:dyDescent="0.2">
      <c r="A80" t="s">
        <v>1258</v>
      </c>
      <c r="B80">
        <v>1384757682.863519</v>
      </c>
      <c r="C80">
        <v>1213891042.3056114</v>
      </c>
      <c r="D80">
        <v>996282997.79080796</v>
      </c>
      <c r="E80">
        <v>716757219.3215239</v>
      </c>
      <c r="F80">
        <v>750000000</v>
      </c>
    </row>
    <row r="81" spans="1:6" x14ac:dyDescent="0.2">
      <c r="A81" t="s">
        <v>1259</v>
      </c>
      <c r="B81">
        <v>1369863342.6932459</v>
      </c>
      <c r="C81">
        <v>1198797825.4939573</v>
      </c>
      <c r="D81">
        <v>981393216.17764235</v>
      </c>
      <c r="E81">
        <v>703054558.14519441</v>
      </c>
      <c r="F81">
        <v>750000000</v>
      </c>
    </row>
    <row r="82" spans="1:6" x14ac:dyDescent="0.2">
      <c r="A82" t="s">
        <v>1260</v>
      </c>
      <c r="B82">
        <v>1354298351.979625</v>
      </c>
      <c r="C82">
        <v>1183295993.3612902</v>
      </c>
      <c r="D82">
        <v>966397818.31724799</v>
      </c>
      <c r="E82">
        <v>689568580.10560179</v>
      </c>
      <c r="F82">
        <v>0</v>
      </c>
    </row>
    <row r="83" spans="1:6" x14ac:dyDescent="0.2">
      <c r="A83" t="s">
        <v>1261</v>
      </c>
      <c r="B83">
        <v>1339418145.005322</v>
      </c>
      <c r="C83">
        <v>1168309750.0049806</v>
      </c>
      <c r="D83">
        <v>951731932.04256999</v>
      </c>
      <c r="E83">
        <v>676227431.79849982</v>
      </c>
    </row>
    <row r="84" spans="1:6" x14ac:dyDescent="0.2">
      <c r="A84" t="s">
        <v>1262</v>
      </c>
      <c r="B84">
        <v>1324554996.732357</v>
      </c>
      <c r="C84">
        <v>1153448951.9225063</v>
      </c>
      <c r="D84">
        <v>937313313.58432531</v>
      </c>
      <c r="E84">
        <v>663252678.91310835</v>
      </c>
    </row>
    <row r="85" spans="1:6" x14ac:dyDescent="0.2">
      <c r="A85" t="s">
        <v>1263</v>
      </c>
      <c r="B85">
        <v>1309602290.2528501</v>
      </c>
      <c r="C85">
        <v>1138493586.4040401</v>
      </c>
      <c r="D85">
        <v>922807442.15005457</v>
      </c>
      <c r="E85">
        <v>650222412.18960333</v>
      </c>
    </row>
    <row r="86" spans="1:6" x14ac:dyDescent="0.2">
      <c r="A86" t="s">
        <v>1264</v>
      </c>
      <c r="B86">
        <v>1294678824.2236819</v>
      </c>
      <c r="C86">
        <v>1123672539.4319439</v>
      </c>
      <c r="D86">
        <v>908552514.81340647</v>
      </c>
      <c r="E86">
        <v>637553985.34271228</v>
      </c>
    </row>
    <row r="87" spans="1:6" x14ac:dyDescent="0.2">
      <c r="A87" t="s">
        <v>1265</v>
      </c>
      <c r="B87">
        <v>1280442008.733108</v>
      </c>
      <c r="C87">
        <v>1109431304.1970303</v>
      </c>
      <c r="D87">
        <v>894756322.87457049</v>
      </c>
      <c r="E87">
        <v>625213469.27968574</v>
      </c>
    </row>
    <row r="88" spans="1:6" x14ac:dyDescent="0.2">
      <c r="A88" t="s">
        <v>1266</v>
      </c>
      <c r="B88">
        <v>1266046052.648411</v>
      </c>
      <c r="C88">
        <v>1095097492.3596413</v>
      </c>
      <c r="D88">
        <v>880949954.47916114</v>
      </c>
      <c r="E88">
        <v>612958972.51170039</v>
      </c>
    </row>
    <row r="89" spans="1:6" x14ac:dyDescent="0.2">
      <c r="A89" t="s">
        <v>1267</v>
      </c>
      <c r="B89">
        <v>1251917437.4654341</v>
      </c>
      <c r="C89">
        <v>1081099160.0777571</v>
      </c>
      <c r="D89">
        <v>867548474.01887774</v>
      </c>
      <c r="E89">
        <v>601159899.06432414</v>
      </c>
    </row>
    <row r="90" spans="1:6" x14ac:dyDescent="0.2">
      <c r="A90" t="s">
        <v>1268</v>
      </c>
      <c r="B90">
        <v>1236403847.0696361</v>
      </c>
      <c r="C90">
        <v>1065891424.3550982</v>
      </c>
      <c r="D90">
        <v>853169421.07272434</v>
      </c>
      <c r="E90">
        <v>588692026.35835147</v>
      </c>
    </row>
    <row r="91" spans="1:6" x14ac:dyDescent="0.2">
      <c r="A91" t="s">
        <v>1269</v>
      </c>
      <c r="B91">
        <v>1222266634.2091019</v>
      </c>
      <c r="C91">
        <v>1051974317.3837385</v>
      </c>
      <c r="D91">
        <v>839957317.02163565</v>
      </c>
      <c r="E91">
        <v>577199801.85515535</v>
      </c>
    </row>
    <row r="92" spans="1:6" x14ac:dyDescent="0.2">
      <c r="A92" t="s">
        <v>1270</v>
      </c>
      <c r="B92">
        <v>1208308204.5990031</v>
      </c>
      <c r="C92">
        <v>1038196795.9697797</v>
      </c>
      <c r="D92">
        <v>826848337.63379693</v>
      </c>
      <c r="E92">
        <v>565785004.56747997</v>
      </c>
    </row>
    <row r="93" spans="1:6" x14ac:dyDescent="0.2">
      <c r="A93" t="s">
        <v>1271</v>
      </c>
      <c r="B93">
        <v>1193915181.7276249</v>
      </c>
      <c r="C93">
        <v>1024090207.9540904</v>
      </c>
      <c r="D93">
        <v>813539192.02568865</v>
      </c>
      <c r="E93">
        <v>554320161.17933047</v>
      </c>
    </row>
    <row r="94" spans="1:6" x14ac:dyDescent="0.2">
      <c r="A94" t="s">
        <v>1272</v>
      </c>
      <c r="B94">
        <v>1179948354.670964</v>
      </c>
      <c r="C94">
        <v>1010559434.3918123</v>
      </c>
      <c r="D94">
        <v>800946011.95123339</v>
      </c>
      <c r="E94">
        <v>543651323.11366582</v>
      </c>
    </row>
    <row r="95" spans="1:6" x14ac:dyDescent="0.2">
      <c r="A95" t="s">
        <v>1273</v>
      </c>
      <c r="B95">
        <v>1165102898.147697</v>
      </c>
      <c r="C95">
        <v>996152716.23222637</v>
      </c>
      <c r="D95">
        <v>787519649.54591215</v>
      </c>
      <c r="E95">
        <v>532273965.27551037</v>
      </c>
    </row>
    <row r="96" spans="1:6" x14ac:dyDescent="0.2">
      <c r="A96" t="s">
        <v>1274</v>
      </c>
      <c r="B96">
        <v>1150754865.1432719</v>
      </c>
      <c r="C96">
        <v>982270318.34077215</v>
      </c>
      <c r="D96">
        <v>774633480.18505299</v>
      </c>
      <c r="E96">
        <v>521418183.8667717</v>
      </c>
    </row>
    <row r="97" spans="1:5" x14ac:dyDescent="0.2">
      <c r="A97" t="s">
        <v>1275</v>
      </c>
      <c r="B97">
        <v>1136901159.061744</v>
      </c>
      <c r="C97">
        <v>968799017.31527376</v>
      </c>
      <c r="D97">
        <v>762066770.83928549</v>
      </c>
      <c r="E97">
        <v>510786668.52116382</v>
      </c>
    </row>
    <row r="98" spans="1:5" x14ac:dyDescent="0.2">
      <c r="A98" t="s">
        <v>1276</v>
      </c>
      <c r="B98">
        <v>1123384747.8729041</v>
      </c>
      <c r="C98">
        <v>955709854.09047723</v>
      </c>
      <c r="D98">
        <v>749920398.03502095</v>
      </c>
      <c r="E98">
        <v>500584938.81844532</v>
      </c>
    </row>
    <row r="99" spans="1:5" x14ac:dyDescent="0.2">
      <c r="A99" t="s">
        <v>1277</v>
      </c>
      <c r="B99">
        <v>1110289443.429368</v>
      </c>
      <c r="C99">
        <v>942967077.98662317</v>
      </c>
      <c r="D99">
        <v>738039704.02440464</v>
      </c>
      <c r="E99">
        <v>490567708.72367132</v>
      </c>
    </row>
    <row r="100" spans="1:5" x14ac:dyDescent="0.2">
      <c r="A100" t="s">
        <v>1278</v>
      </c>
      <c r="B100">
        <v>1096019958.8043549</v>
      </c>
      <c r="C100">
        <v>929269239.99978256</v>
      </c>
      <c r="D100">
        <v>725468984.72515404</v>
      </c>
      <c r="E100">
        <v>480169644.7164247</v>
      </c>
    </row>
    <row r="101" spans="1:5" x14ac:dyDescent="0.2">
      <c r="A101" t="s">
        <v>1279</v>
      </c>
      <c r="B101">
        <v>1083204225.966409</v>
      </c>
      <c r="C101">
        <v>916895845.46228778</v>
      </c>
      <c r="D101">
        <v>714047430.56542778</v>
      </c>
      <c r="E101">
        <v>470672685.22376007</v>
      </c>
    </row>
    <row r="102" spans="1:5" x14ac:dyDescent="0.2">
      <c r="A102" t="s">
        <v>1280</v>
      </c>
      <c r="B102">
        <v>1069568786.076069</v>
      </c>
      <c r="C102">
        <v>903818358.23825407</v>
      </c>
      <c r="D102">
        <v>702073057.6413641</v>
      </c>
      <c r="E102">
        <v>460819513.79885924</v>
      </c>
    </row>
    <row r="103" spans="1:5" x14ac:dyDescent="0.2">
      <c r="A103" t="s">
        <v>1281</v>
      </c>
      <c r="B103">
        <v>1055994787.322202</v>
      </c>
      <c r="C103">
        <v>890883207.86936557</v>
      </c>
      <c r="D103">
        <v>690321960.0078516</v>
      </c>
      <c r="E103">
        <v>451249077.19298303</v>
      </c>
    </row>
    <row r="104" spans="1:5" x14ac:dyDescent="0.2">
      <c r="A104" t="s">
        <v>1282</v>
      </c>
      <c r="B104">
        <v>1043186411.7851059</v>
      </c>
      <c r="C104">
        <v>878584827.68417561</v>
      </c>
      <c r="D104">
        <v>679060873.90424562</v>
      </c>
      <c r="E104">
        <v>442007832.58737803</v>
      </c>
    </row>
    <row r="105" spans="1:5" x14ac:dyDescent="0.2">
      <c r="A105" t="s">
        <v>1283</v>
      </c>
      <c r="B105">
        <v>1030344953.5689631</v>
      </c>
      <c r="C105">
        <v>866297787.25564694</v>
      </c>
      <c r="D105">
        <v>667861343.63150167</v>
      </c>
      <c r="E105">
        <v>432876673.68694019</v>
      </c>
    </row>
    <row r="106" spans="1:5" x14ac:dyDescent="0.2">
      <c r="A106" t="s">
        <v>1284</v>
      </c>
      <c r="B106">
        <v>1017275227.2553999</v>
      </c>
      <c r="C106">
        <v>853998579.75164831</v>
      </c>
      <c r="D106">
        <v>656866882.37075746</v>
      </c>
      <c r="E106">
        <v>424121466.52315146</v>
      </c>
    </row>
    <row r="107" spans="1:5" x14ac:dyDescent="0.2">
      <c r="A107" t="s">
        <v>1285</v>
      </c>
      <c r="B107">
        <v>1004962789.54316</v>
      </c>
      <c r="C107">
        <v>842231422.63009667</v>
      </c>
      <c r="D107">
        <v>646168452.92545199</v>
      </c>
      <c r="E107">
        <v>415446647.61296529</v>
      </c>
    </row>
    <row r="108" spans="1:5" x14ac:dyDescent="0.2">
      <c r="A108" t="s">
        <v>1286</v>
      </c>
      <c r="B108">
        <v>992711237.43868101</v>
      </c>
      <c r="C108">
        <v>830598145.8465724</v>
      </c>
      <c r="D108">
        <v>635674859.01948023</v>
      </c>
      <c r="E108">
        <v>407024570.32763952</v>
      </c>
    </row>
    <row r="109" spans="1:5" x14ac:dyDescent="0.2">
      <c r="A109" t="s">
        <v>1287</v>
      </c>
      <c r="B109">
        <v>979710262.44400704</v>
      </c>
      <c r="C109">
        <v>818329967.65057886</v>
      </c>
      <c r="D109">
        <v>624692981.36599684</v>
      </c>
      <c r="E109">
        <v>398298652.57728684</v>
      </c>
    </row>
    <row r="110" spans="1:5" x14ac:dyDescent="0.2">
      <c r="A110" t="s">
        <v>1288</v>
      </c>
      <c r="B110">
        <v>967737628.09253502</v>
      </c>
      <c r="C110">
        <v>807002697.62535894</v>
      </c>
      <c r="D110">
        <v>614529767.54176342</v>
      </c>
      <c r="E110">
        <v>390212537.2930994</v>
      </c>
    </row>
    <row r="111" spans="1:5" x14ac:dyDescent="0.2">
      <c r="A111" t="s">
        <v>1289</v>
      </c>
      <c r="B111">
        <v>955857343.27385497</v>
      </c>
      <c r="C111">
        <v>795743717.69170403</v>
      </c>
      <c r="D111">
        <v>604415022.14765787</v>
      </c>
      <c r="E111">
        <v>382164342.78983849</v>
      </c>
    </row>
    <row r="112" spans="1:5" x14ac:dyDescent="0.2">
      <c r="A112" t="s">
        <v>1290</v>
      </c>
      <c r="B112">
        <v>944104520.74700904</v>
      </c>
      <c r="C112">
        <v>784626539.78869259</v>
      </c>
      <c r="D112">
        <v>594455183.01289368</v>
      </c>
      <c r="E112">
        <v>374274855.42615664</v>
      </c>
    </row>
    <row r="113" spans="1:5" x14ac:dyDescent="0.2">
      <c r="A113" t="s">
        <v>1291</v>
      </c>
      <c r="B113">
        <v>932339742.37891805</v>
      </c>
      <c r="C113">
        <v>773577223.27913284</v>
      </c>
      <c r="D113">
        <v>584641399.83211005</v>
      </c>
      <c r="E113">
        <v>366587103.33995396</v>
      </c>
    </row>
    <row r="114" spans="1:5" x14ac:dyDescent="0.2">
      <c r="A114" t="s">
        <v>1292</v>
      </c>
      <c r="B114">
        <v>920769588.85022402</v>
      </c>
      <c r="C114">
        <v>762681519.50075531</v>
      </c>
      <c r="D114">
        <v>574940903.84826815</v>
      </c>
      <c r="E114">
        <v>358977677.70117581</v>
      </c>
    </row>
    <row r="115" spans="1:5" x14ac:dyDescent="0.2">
      <c r="A115" t="s">
        <v>1293</v>
      </c>
      <c r="B115">
        <v>907811068.47167599</v>
      </c>
      <c r="C115">
        <v>750713611.12565792</v>
      </c>
      <c r="D115">
        <v>564526120.75689805</v>
      </c>
      <c r="E115">
        <v>351030102.92437708</v>
      </c>
    </row>
    <row r="116" spans="1:5" x14ac:dyDescent="0.2">
      <c r="A116" t="s">
        <v>1294</v>
      </c>
      <c r="B116">
        <v>896344503.34350097</v>
      </c>
      <c r="C116">
        <v>739974161.37779248</v>
      </c>
      <c r="D116">
        <v>555035037.57650173</v>
      </c>
      <c r="E116">
        <v>343666609.99165469</v>
      </c>
    </row>
    <row r="117" spans="1:5" x14ac:dyDescent="0.2">
      <c r="A117" t="s">
        <v>1295</v>
      </c>
      <c r="B117">
        <v>884213492.15633798</v>
      </c>
      <c r="C117">
        <v>728721381.0413475</v>
      </c>
      <c r="D117">
        <v>545204522.18971288</v>
      </c>
      <c r="E117">
        <v>336149916.98547536</v>
      </c>
    </row>
    <row r="118" spans="1:5" x14ac:dyDescent="0.2">
      <c r="A118" t="s">
        <v>1296</v>
      </c>
      <c r="B118">
        <v>872732728.64698195</v>
      </c>
      <c r="C118">
        <v>718157599.55192828</v>
      </c>
      <c r="D118">
        <v>536066680.16646969</v>
      </c>
      <c r="E118">
        <v>329251213.38478523</v>
      </c>
    </row>
    <row r="119" spans="1:5" x14ac:dyDescent="0.2">
      <c r="A119" t="s">
        <v>1297</v>
      </c>
      <c r="B119">
        <v>861355295.49525797</v>
      </c>
      <c r="C119">
        <v>707593125.17465782</v>
      </c>
      <c r="D119">
        <v>526837585.94612461</v>
      </c>
      <c r="E119">
        <v>322212170.76464981</v>
      </c>
    </row>
    <row r="120" spans="1:5" x14ac:dyDescent="0.2">
      <c r="A120" t="s">
        <v>1298</v>
      </c>
      <c r="B120">
        <v>849905416.39749897</v>
      </c>
      <c r="C120">
        <v>697041176.50915658</v>
      </c>
      <c r="D120">
        <v>517703793.96030217</v>
      </c>
      <c r="E120">
        <v>315328061.42652512</v>
      </c>
    </row>
    <row r="121" spans="1:5" x14ac:dyDescent="0.2">
      <c r="A121" t="s">
        <v>1299</v>
      </c>
      <c r="B121">
        <v>838813626.40669799</v>
      </c>
      <c r="C121">
        <v>686777554.60855579</v>
      </c>
      <c r="D121">
        <v>508783594.86667079</v>
      </c>
      <c r="E121">
        <v>308582286.20137173</v>
      </c>
    </row>
    <row r="122" spans="1:5" x14ac:dyDescent="0.2">
      <c r="A122" t="s">
        <v>1300</v>
      </c>
      <c r="B122">
        <v>827782336.20599496</v>
      </c>
      <c r="C122">
        <v>676633243.80443645</v>
      </c>
      <c r="D122">
        <v>500034656.11246479</v>
      </c>
      <c r="E122">
        <v>302032780.9448778</v>
      </c>
    </row>
    <row r="123" spans="1:5" x14ac:dyDescent="0.2">
      <c r="A123" t="s">
        <v>1301</v>
      </c>
      <c r="B123">
        <v>816945115.93829405</v>
      </c>
      <c r="C123">
        <v>666642252.52616704</v>
      </c>
      <c r="D123">
        <v>491398360.27431566</v>
      </c>
      <c r="E123">
        <v>295559075.02707899</v>
      </c>
    </row>
    <row r="124" spans="1:5" x14ac:dyDescent="0.2">
      <c r="A124" t="s">
        <v>1302</v>
      </c>
      <c r="B124">
        <v>806215679.45918405</v>
      </c>
      <c r="C124">
        <v>656771010.10026324</v>
      </c>
      <c r="D124">
        <v>482890803.34832573</v>
      </c>
      <c r="E124">
        <v>289211894.05929273</v>
      </c>
    </row>
    <row r="125" spans="1:5" x14ac:dyDescent="0.2">
      <c r="A125" t="s">
        <v>1303</v>
      </c>
      <c r="B125">
        <v>795093447.19691598</v>
      </c>
      <c r="C125">
        <v>646647300.92721856</v>
      </c>
      <c r="D125">
        <v>474277144.12113142</v>
      </c>
      <c r="E125">
        <v>282888631.59276646</v>
      </c>
    </row>
    <row r="126" spans="1:5" x14ac:dyDescent="0.2">
      <c r="A126" t="s">
        <v>1304</v>
      </c>
      <c r="B126">
        <v>784558356.28411102</v>
      </c>
      <c r="C126">
        <v>636996911.19225764</v>
      </c>
      <c r="D126">
        <v>466010976.45346671</v>
      </c>
      <c r="E126">
        <v>276780866.47728062</v>
      </c>
    </row>
    <row r="127" spans="1:5" x14ac:dyDescent="0.2">
      <c r="A127" t="s">
        <v>1305</v>
      </c>
      <c r="B127">
        <v>774090676.56072199</v>
      </c>
      <c r="C127">
        <v>627466394.5217731</v>
      </c>
      <c r="D127">
        <v>457908872.0869174</v>
      </c>
      <c r="E127">
        <v>270853879.20013344</v>
      </c>
    </row>
    <row r="128" spans="1:5" x14ac:dyDescent="0.2">
      <c r="A128" t="s">
        <v>1306</v>
      </c>
      <c r="B128">
        <v>763630475.82265699</v>
      </c>
      <c r="C128">
        <v>617937662.68299913</v>
      </c>
      <c r="D128">
        <v>449808176.63029116</v>
      </c>
      <c r="E128">
        <v>264935385.16239461</v>
      </c>
    </row>
    <row r="129" spans="1:5" x14ac:dyDescent="0.2">
      <c r="A129" t="s">
        <v>1307</v>
      </c>
      <c r="B129">
        <v>753365514.25452495</v>
      </c>
      <c r="C129">
        <v>608597170.29048598</v>
      </c>
      <c r="D129">
        <v>441882397.41168761</v>
      </c>
      <c r="E129">
        <v>259164756.8071934</v>
      </c>
    </row>
    <row r="130" spans="1:5" x14ac:dyDescent="0.2">
      <c r="A130" t="s">
        <v>1308</v>
      </c>
      <c r="B130">
        <v>743165400.27278805</v>
      </c>
      <c r="C130">
        <v>599404523.52141905</v>
      </c>
      <c r="D130">
        <v>434172418.43430901</v>
      </c>
      <c r="E130">
        <v>253633736.06768486</v>
      </c>
    </row>
    <row r="131" spans="1:5" x14ac:dyDescent="0.2">
      <c r="A131" t="s">
        <v>1309</v>
      </c>
      <c r="B131">
        <v>733039538.97304702</v>
      </c>
      <c r="C131">
        <v>590234666.7193737</v>
      </c>
      <c r="D131">
        <v>426443030.6336832</v>
      </c>
      <c r="E131">
        <v>248063249.82213292</v>
      </c>
    </row>
    <row r="132" spans="1:5" x14ac:dyDescent="0.2">
      <c r="A132" t="s">
        <v>1310</v>
      </c>
      <c r="B132">
        <v>722873939.90441203</v>
      </c>
      <c r="C132">
        <v>581094068.01071012</v>
      </c>
      <c r="D132">
        <v>418805635.33953291</v>
      </c>
      <c r="E132">
        <v>242621904.86947274</v>
      </c>
    </row>
    <row r="133" spans="1:5" x14ac:dyDescent="0.2">
      <c r="A133" t="s">
        <v>1311</v>
      </c>
      <c r="B133">
        <v>712848091.81720698</v>
      </c>
      <c r="C133">
        <v>572062716.52264452</v>
      </c>
      <c r="D133">
        <v>411248012.15344268</v>
      </c>
      <c r="E133">
        <v>237234541.37552318</v>
      </c>
    </row>
    <row r="134" spans="1:5" x14ac:dyDescent="0.2">
      <c r="A134" t="s">
        <v>1312</v>
      </c>
      <c r="B134">
        <v>702739890.82757401</v>
      </c>
      <c r="C134">
        <v>563025182.32159019</v>
      </c>
      <c r="D134">
        <v>403754852.42711437</v>
      </c>
      <c r="E134">
        <v>231957248.888969</v>
      </c>
    </row>
    <row r="135" spans="1:5" x14ac:dyDescent="0.2">
      <c r="A135" t="s">
        <v>1313</v>
      </c>
      <c r="B135">
        <v>692840486.53765094</v>
      </c>
      <c r="C135">
        <v>554152440.36212909</v>
      </c>
      <c r="D135">
        <v>396381409.75611949</v>
      </c>
      <c r="E135">
        <v>226756681.09948838</v>
      </c>
    </row>
    <row r="136" spans="1:5" x14ac:dyDescent="0.2">
      <c r="A136" t="s">
        <v>1314</v>
      </c>
      <c r="B136">
        <v>683000160.34412205</v>
      </c>
      <c r="C136">
        <v>545355348.52645636</v>
      </c>
      <c r="D136">
        <v>389096834.39782596</v>
      </c>
      <c r="E136">
        <v>221646629.23178414</v>
      </c>
    </row>
    <row r="137" spans="1:5" x14ac:dyDescent="0.2">
      <c r="A137" t="s">
        <v>1315</v>
      </c>
      <c r="B137">
        <v>673143886.07788599</v>
      </c>
      <c r="C137">
        <v>536603173.94007009</v>
      </c>
      <c r="D137">
        <v>381910083.52138054</v>
      </c>
      <c r="E137">
        <v>216660949.51326898</v>
      </c>
    </row>
    <row r="138" spans="1:5" x14ac:dyDescent="0.2">
      <c r="A138" t="s">
        <v>1316</v>
      </c>
      <c r="B138">
        <v>663440605.639781</v>
      </c>
      <c r="C138">
        <v>527971110.42800266</v>
      </c>
      <c r="D138">
        <v>374810837.89800215</v>
      </c>
      <c r="E138">
        <v>211732866.34184727</v>
      </c>
    </row>
    <row r="139" spans="1:5" x14ac:dyDescent="0.2">
      <c r="A139" t="s">
        <v>1317</v>
      </c>
      <c r="B139">
        <v>653383139.65899897</v>
      </c>
      <c r="C139">
        <v>519113824.14460897</v>
      </c>
      <c r="D139">
        <v>367615946.9994747</v>
      </c>
      <c r="E139">
        <v>206817156.4105649</v>
      </c>
    </row>
    <row r="140" spans="1:5" x14ac:dyDescent="0.2">
      <c r="A140" t="s">
        <v>1318</v>
      </c>
      <c r="B140">
        <v>643651476.51019299</v>
      </c>
      <c r="C140">
        <v>510514662.35268074</v>
      </c>
      <c r="D140">
        <v>360606923.65772593</v>
      </c>
      <c r="E140">
        <v>202014666.3177273</v>
      </c>
    </row>
    <row r="141" spans="1:5" x14ac:dyDescent="0.2">
      <c r="A141" t="s">
        <v>1319</v>
      </c>
      <c r="B141">
        <v>633910830.49925804</v>
      </c>
      <c r="C141">
        <v>501936064.16491568</v>
      </c>
      <c r="D141">
        <v>353645661.75006807</v>
      </c>
      <c r="E141">
        <v>197275791.26458466</v>
      </c>
    </row>
    <row r="142" spans="1:5" x14ac:dyDescent="0.2">
      <c r="A142" t="s">
        <v>1320</v>
      </c>
      <c r="B142">
        <v>624423474.80084395</v>
      </c>
      <c r="C142">
        <v>493666405.2223351</v>
      </c>
      <c r="D142">
        <v>347020094.64764118</v>
      </c>
      <c r="E142">
        <v>192839099.26288569</v>
      </c>
    </row>
    <row r="143" spans="1:5" x14ac:dyDescent="0.2">
      <c r="A143" t="s">
        <v>1321</v>
      </c>
      <c r="B143">
        <v>615018940.57972205</v>
      </c>
      <c r="C143">
        <v>485406538.41180551</v>
      </c>
      <c r="D143">
        <v>340346089.44478267</v>
      </c>
      <c r="E143">
        <v>188329283.82484928</v>
      </c>
    </row>
    <row r="144" spans="1:5" x14ac:dyDescent="0.2">
      <c r="A144" t="s">
        <v>1322</v>
      </c>
      <c r="B144">
        <v>605608258.16697299</v>
      </c>
      <c r="C144">
        <v>477194555.66947114</v>
      </c>
      <c r="D144">
        <v>333764690.78175735</v>
      </c>
      <c r="E144">
        <v>183930420.53716812</v>
      </c>
    </row>
    <row r="145" spans="1:5" x14ac:dyDescent="0.2">
      <c r="A145" t="s">
        <v>1323</v>
      </c>
      <c r="B145">
        <v>596338822.98926497</v>
      </c>
      <c r="C145">
        <v>469093650.33612424</v>
      </c>
      <c r="D145">
        <v>327264243.59847289</v>
      </c>
      <c r="E145">
        <v>179584293.51323229</v>
      </c>
    </row>
    <row r="146" spans="1:5" x14ac:dyDescent="0.2">
      <c r="A146" t="s">
        <v>1324</v>
      </c>
      <c r="B146">
        <v>587141202.29532897</v>
      </c>
      <c r="C146">
        <v>461100495.31967819</v>
      </c>
      <c r="D146">
        <v>320896041.09084678</v>
      </c>
      <c r="E146">
        <v>175367954.19763374</v>
      </c>
    </row>
    <row r="147" spans="1:5" x14ac:dyDescent="0.2">
      <c r="A147" t="s">
        <v>1325</v>
      </c>
      <c r="B147">
        <v>578032775.49656904</v>
      </c>
      <c r="C147">
        <v>453177432.30215228</v>
      </c>
      <c r="D147">
        <v>314580021.46818382</v>
      </c>
      <c r="E147">
        <v>171188124.41951171</v>
      </c>
    </row>
    <row r="148" spans="1:5" x14ac:dyDescent="0.2">
      <c r="A148" t="s">
        <v>1326</v>
      </c>
      <c r="B148">
        <v>568998404.82852304</v>
      </c>
      <c r="C148">
        <v>445337880.55312431</v>
      </c>
      <c r="D148">
        <v>308351875.38750696</v>
      </c>
      <c r="E148">
        <v>167088172.75774124</v>
      </c>
    </row>
    <row r="149" spans="1:5" x14ac:dyDescent="0.2">
      <c r="A149" t="s">
        <v>1327</v>
      </c>
      <c r="B149">
        <v>560046259.22449696</v>
      </c>
      <c r="C149">
        <v>437611826.3262983</v>
      </c>
      <c r="D149">
        <v>302256586.71927768</v>
      </c>
      <c r="E149">
        <v>163113900.38525432</v>
      </c>
    </row>
    <row r="150" spans="1:5" x14ac:dyDescent="0.2">
      <c r="A150" t="s">
        <v>1328</v>
      </c>
      <c r="B150">
        <v>551133707.93186903</v>
      </c>
      <c r="C150">
        <v>429917280.80743968</v>
      </c>
      <c r="D150">
        <v>296186812.95565391</v>
      </c>
      <c r="E150">
        <v>159161321.80459034</v>
      </c>
    </row>
    <row r="151" spans="1:5" x14ac:dyDescent="0.2">
      <c r="A151" t="s">
        <v>1329</v>
      </c>
      <c r="B151">
        <v>541495593.61821198</v>
      </c>
      <c r="C151">
        <v>421705646.16769791</v>
      </c>
      <c r="D151">
        <v>289814426.05816638</v>
      </c>
      <c r="E151">
        <v>155098608.52471307</v>
      </c>
    </row>
    <row r="152" spans="1:5" x14ac:dyDescent="0.2">
      <c r="A152" t="s">
        <v>1330</v>
      </c>
      <c r="B152">
        <v>532653558.66972202</v>
      </c>
      <c r="C152">
        <v>414116086.13683456</v>
      </c>
      <c r="D152">
        <v>283874758.25955874</v>
      </c>
      <c r="E152">
        <v>151276441.16020536</v>
      </c>
    </row>
    <row r="153" spans="1:5" x14ac:dyDescent="0.2">
      <c r="A153" t="s">
        <v>1331</v>
      </c>
      <c r="B153">
        <v>523854048.08990997</v>
      </c>
      <c r="C153">
        <v>406584062.77219087</v>
      </c>
      <c r="D153">
        <v>278002768.39177579</v>
      </c>
      <c r="E153">
        <v>147519781.98765436</v>
      </c>
    </row>
    <row r="154" spans="1:5" x14ac:dyDescent="0.2">
      <c r="A154" t="s">
        <v>1332</v>
      </c>
      <c r="B154">
        <v>515105622.97640902</v>
      </c>
      <c r="C154">
        <v>399181550.47585994</v>
      </c>
      <c r="D154">
        <v>272314236.26371014</v>
      </c>
      <c r="E154">
        <v>143948286.21890685</v>
      </c>
    </row>
    <row r="155" spans="1:5" x14ac:dyDescent="0.2">
      <c r="A155" t="s">
        <v>1333</v>
      </c>
      <c r="B155">
        <v>506389532.242082</v>
      </c>
      <c r="C155">
        <v>391761423.13497025</v>
      </c>
      <c r="D155">
        <v>266572685.50876012</v>
      </c>
      <c r="E155">
        <v>140316395.27628642</v>
      </c>
    </row>
    <row r="156" spans="1:5" x14ac:dyDescent="0.2">
      <c r="A156" t="s">
        <v>1334</v>
      </c>
      <c r="B156">
        <v>497780339.652614</v>
      </c>
      <c r="C156">
        <v>384468930.0634191</v>
      </c>
      <c r="D156">
        <v>260966640.56712857</v>
      </c>
      <c r="E156">
        <v>136802442.15506962</v>
      </c>
    </row>
    <row r="157" spans="1:5" x14ac:dyDescent="0.2">
      <c r="A157" t="s">
        <v>1335</v>
      </c>
      <c r="B157">
        <v>488982335.75318402</v>
      </c>
      <c r="C157">
        <v>377033082.87238836</v>
      </c>
      <c r="D157">
        <v>255268542.01181367</v>
      </c>
      <c r="E157">
        <v>133248636.2496825</v>
      </c>
    </row>
    <row r="158" spans="1:5" x14ac:dyDescent="0.2">
      <c r="A158" t="s">
        <v>1336</v>
      </c>
      <c r="B158">
        <v>480572520.482768</v>
      </c>
      <c r="C158">
        <v>369940417.78341663</v>
      </c>
      <c r="D158">
        <v>249850020.08720002</v>
      </c>
      <c r="E158">
        <v>129885582.72881341</v>
      </c>
    </row>
    <row r="159" spans="1:5" x14ac:dyDescent="0.2">
      <c r="A159" t="s">
        <v>1337</v>
      </c>
      <c r="B159">
        <v>472260697.29187101</v>
      </c>
      <c r="C159">
        <v>362925456.58819944</v>
      </c>
      <c r="D159">
        <v>244488891.10108545</v>
      </c>
      <c r="E159">
        <v>126560245.56045179</v>
      </c>
    </row>
    <row r="160" spans="1:5" x14ac:dyDescent="0.2">
      <c r="A160" t="s">
        <v>1338</v>
      </c>
      <c r="B160">
        <v>464068763.08148497</v>
      </c>
      <c r="C160">
        <v>356025203.6525237</v>
      </c>
      <c r="D160">
        <v>239230493.02776697</v>
      </c>
      <c r="E160">
        <v>123313701.15093437</v>
      </c>
    </row>
    <row r="161" spans="1:5" x14ac:dyDescent="0.2">
      <c r="A161" t="s">
        <v>1339</v>
      </c>
      <c r="B161">
        <v>456021906.00123602</v>
      </c>
      <c r="C161">
        <v>349277550.56615341</v>
      </c>
      <c r="D161">
        <v>234118768.93852317</v>
      </c>
      <c r="E161">
        <v>120184126.91869006</v>
      </c>
    </row>
    <row r="162" spans="1:5" x14ac:dyDescent="0.2">
      <c r="A162" t="s">
        <v>1340</v>
      </c>
      <c r="B162">
        <v>448061444.59540802</v>
      </c>
      <c r="C162">
        <v>342598392.66249955</v>
      </c>
      <c r="D162">
        <v>229057740.85375068</v>
      </c>
      <c r="E162">
        <v>117088023.15322392</v>
      </c>
    </row>
    <row r="163" spans="1:5" x14ac:dyDescent="0.2">
      <c r="A163" t="s">
        <v>1341</v>
      </c>
      <c r="B163">
        <v>440169063.737445</v>
      </c>
      <c r="C163">
        <v>336011253.37780237</v>
      </c>
      <c r="D163">
        <v>224100714.85443518</v>
      </c>
      <c r="E163">
        <v>114084547.9727467</v>
      </c>
    </row>
    <row r="164" spans="1:5" x14ac:dyDescent="0.2">
      <c r="A164" t="s">
        <v>1342</v>
      </c>
      <c r="B164">
        <v>432113798.85253698</v>
      </c>
      <c r="C164">
        <v>329302646.3301456</v>
      </c>
      <c r="D164">
        <v>219067893.86663088</v>
      </c>
      <c r="E164">
        <v>111050095.55759603</v>
      </c>
    </row>
    <row r="165" spans="1:5" x14ac:dyDescent="0.2">
      <c r="A165" t="s">
        <v>1343</v>
      </c>
      <c r="B165">
        <v>424372966.04658097</v>
      </c>
      <c r="C165">
        <v>322855043.34346145</v>
      </c>
      <c r="D165">
        <v>214232413.23832414</v>
      </c>
      <c r="E165">
        <v>108138913.85041472</v>
      </c>
    </row>
    <row r="166" spans="1:5" x14ac:dyDescent="0.2">
      <c r="A166" t="s">
        <v>1344</v>
      </c>
      <c r="B166">
        <v>415685860.57939202</v>
      </c>
      <c r="C166">
        <v>315761546.33629364</v>
      </c>
      <c r="D166">
        <v>209044122.48921463</v>
      </c>
      <c r="E166">
        <v>105116234.68101241</v>
      </c>
    </row>
    <row r="167" spans="1:5" x14ac:dyDescent="0.2">
      <c r="A167" t="s">
        <v>1345</v>
      </c>
      <c r="B167">
        <v>408080189.89193702</v>
      </c>
      <c r="C167">
        <v>309458402.66176063</v>
      </c>
      <c r="D167">
        <v>204350212.45005679</v>
      </c>
      <c r="E167">
        <v>102320710.60051046</v>
      </c>
    </row>
    <row r="168" spans="1:5" x14ac:dyDescent="0.2">
      <c r="A168" t="s">
        <v>1346</v>
      </c>
      <c r="B168">
        <v>400541440.11412299</v>
      </c>
      <c r="C168">
        <v>303242998.41356403</v>
      </c>
      <c r="D168">
        <v>199753024.40952253</v>
      </c>
      <c r="E168">
        <v>99608844.250805601</v>
      </c>
    </row>
    <row r="169" spans="1:5" x14ac:dyDescent="0.2">
      <c r="A169" t="s">
        <v>1347</v>
      </c>
      <c r="B169">
        <v>393101924.84974301</v>
      </c>
      <c r="C169">
        <v>297105900.32590574</v>
      </c>
      <c r="D169">
        <v>195212647.26560339</v>
      </c>
      <c r="E169">
        <v>96932431.736801237</v>
      </c>
    </row>
    <row r="170" spans="1:5" x14ac:dyDescent="0.2">
      <c r="A170" t="s">
        <v>1348</v>
      </c>
      <c r="B170">
        <v>385826678.76639599</v>
      </c>
      <c r="C170">
        <v>291128633.03787285</v>
      </c>
      <c r="D170">
        <v>190814495.20018062</v>
      </c>
      <c r="E170">
        <v>94360145.800002798</v>
      </c>
    </row>
    <row r="171" spans="1:5" x14ac:dyDescent="0.2">
      <c r="A171" t="s">
        <v>1349</v>
      </c>
      <c r="B171">
        <v>378661456.02636701</v>
      </c>
      <c r="C171">
        <v>285237450.66381252</v>
      </c>
      <c r="D171">
        <v>186477775.86272016</v>
      </c>
      <c r="E171">
        <v>91825000.790812746</v>
      </c>
    </row>
    <row r="172" spans="1:5" x14ac:dyDescent="0.2">
      <c r="A172" t="s">
        <v>1350</v>
      </c>
      <c r="B172">
        <v>371448544.52603102</v>
      </c>
      <c r="C172">
        <v>279329552.59266913</v>
      </c>
      <c r="D172">
        <v>182150980.37979054</v>
      </c>
      <c r="E172">
        <v>89314504.403116331</v>
      </c>
    </row>
    <row r="173" spans="1:5" x14ac:dyDescent="0.2">
      <c r="A173" t="s">
        <v>1351</v>
      </c>
      <c r="B173">
        <v>364531485.89983398</v>
      </c>
      <c r="C173">
        <v>273677964.45459974</v>
      </c>
      <c r="D173">
        <v>178026324.52755505</v>
      </c>
      <c r="E173">
        <v>86934225.382615313</v>
      </c>
    </row>
    <row r="174" spans="1:5" x14ac:dyDescent="0.2">
      <c r="A174" t="s">
        <v>1352</v>
      </c>
      <c r="B174">
        <v>357692152.77823102</v>
      </c>
      <c r="C174">
        <v>268087754.2735205</v>
      </c>
      <c r="D174">
        <v>173946407.69002956</v>
      </c>
      <c r="E174">
        <v>84582135.699381143</v>
      </c>
    </row>
    <row r="175" spans="1:5" x14ac:dyDescent="0.2">
      <c r="A175" t="s">
        <v>1353</v>
      </c>
      <c r="B175">
        <v>350890458.16311401</v>
      </c>
      <c r="C175">
        <v>262558258.48921379</v>
      </c>
      <c r="D175">
        <v>169939344.17573753</v>
      </c>
      <c r="E175">
        <v>82294953.47510682</v>
      </c>
    </row>
    <row r="176" spans="1:5" x14ac:dyDescent="0.2">
      <c r="A176" t="s">
        <v>1354</v>
      </c>
      <c r="B176">
        <v>344127391.93094403</v>
      </c>
      <c r="C176">
        <v>257060972.79706174</v>
      </c>
      <c r="D176">
        <v>165958115.40052077</v>
      </c>
      <c r="E176">
        <v>80026602.615931764</v>
      </c>
    </row>
    <row r="177" spans="1:5" x14ac:dyDescent="0.2">
      <c r="A177" t="s">
        <v>1355</v>
      </c>
      <c r="B177">
        <v>337398890.64614499</v>
      </c>
      <c r="C177">
        <v>251607355.42244977</v>
      </c>
      <c r="D177">
        <v>162024158.13465193</v>
      </c>
      <c r="E177">
        <v>77798689.031555638</v>
      </c>
    </row>
    <row r="178" spans="1:5" x14ac:dyDescent="0.2">
      <c r="A178" t="s">
        <v>1356</v>
      </c>
      <c r="B178">
        <v>330718013.28602499</v>
      </c>
      <c r="C178">
        <v>246233917.57327521</v>
      </c>
      <c r="D178">
        <v>158186623.83762944</v>
      </c>
      <c r="E178">
        <v>75655030.321588308</v>
      </c>
    </row>
    <row r="179" spans="1:5" x14ac:dyDescent="0.2">
      <c r="A179" t="s">
        <v>1357</v>
      </c>
      <c r="B179">
        <v>324093703.170614</v>
      </c>
      <c r="C179">
        <v>240892565.36439657</v>
      </c>
      <c r="D179">
        <v>154361635.64922553</v>
      </c>
      <c r="E179">
        <v>73512982.686096415</v>
      </c>
    </row>
    <row r="180" spans="1:5" x14ac:dyDescent="0.2">
      <c r="A180" t="s">
        <v>1358</v>
      </c>
      <c r="B180">
        <v>317519447.61134899</v>
      </c>
      <c r="C180">
        <v>235618666.73410371</v>
      </c>
      <c r="D180">
        <v>150610564.62248549</v>
      </c>
      <c r="E180">
        <v>71432556.323828816</v>
      </c>
    </row>
    <row r="181" spans="1:5" x14ac:dyDescent="0.2">
      <c r="A181" t="s">
        <v>1359</v>
      </c>
      <c r="B181">
        <v>311035992.888165</v>
      </c>
      <c r="C181">
        <v>230416083.8498016</v>
      </c>
      <c r="D181">
        <v>146910428.83016285</v>
      </c>
      <c r="E181">
        <v>69382509.156651869</v>
      </c>
    </row>
    <row r="182" spans="1:5" x14ac:dyDescent="0.2">
      <c r="A182" t="s">
        <v>1360</v>
      </c>
      <c r="B182">
        <v>304682901.97742498</v>
      </c>
      <c r="C182">
        <v>225339219.97939986</v>
      </c>
      <c r="D182">
        <v>143319864.63875481</v>
      </c>
      <c r="E182">
        <v>67409304.763082236</v>
      </c>
    </row>
    <row r="183" spans="1:5" x14ac:dyDescent="0.2">
      <c r="A183" t="s">
        <v>1361</v>
      </c>
      <c r="B183">
        <v>298462570.05885202</v>
      </c>
      <c r="C183">
        <v>220364360.09366336</v>
      </c>
      <c r="D183">
        <v>139799317.82774809</v>
      </c>
      <c r="E183">
        <v>65474943.217193939</v>
      </c>
    </row>
    <row r="184" spans="1:5" x14ac:dyDescent="0.2">
      <c r="A184" t="s">
        <v>1362</v>
      </c>
      <c r="B184">
        <v>292348543.457739</v>
      </c>
      <c r="C184">
        <v>215484082.90044639</v>
      </c>
      <c r="D184">
        <v>136355601.72029263</v>
      </c>
      <c r="E184">
        <v>63591589.722476542</v>
      </c>
    </row>
    <row r="185" spans="1:5" x14ac:dyDescent="0.2">
      <c r="A185" t="s">
        <v>1363</v>
      </c>
      <c r="B185">
        <v>286337544.28029603</v>
      </c>
      <c r="C185">
        <v>210707074.69613528</v>
      </c>
      <c r="D185">
        <v>133004603.68213408</v>
      </c>
      <c r="E185">
        <v>61774530.694290079</v>
      </c>
    </row>
    <row r="186" spans="1:5" x14ac:dyDescent="0.2">
      <c r="A186" t="s">
        <v>1364</v>
      </c>
      <c r="B186">
        <v>280432988.547741</v>
      </c>
      <c r="C186">
        <v>206012086.65342748</v>
      </c>
      <c r="D186">
        <v>129710265.90146445</v>
      </c>
      <c r="E186">
        <v>59989293.946679592</v>
      </c>
    </row>
    <row r="187" spans="1:5" x14ac:dyDescent="0.2">
      <c r="A187" t="s">
        <v>1365</v>
      </c>
      <c r="B187">
        <v>274629839.384803</v>
      </c>
      <c r="C187">
        <v>201417816.70020485</v>
      </c>
      <c r="D187">
        <v>126505468.68544196</v>
      </c>
      <c r="E187">
        <v>58267285.258797161</v>
      </c>
    </row>
    <row r="188" spans="1:5" x14ac:dyDescent="0.2">
      <c r="A188" t="s">
        <v>1366</v>
      </c>
      <c r="B188">
        <v>268965040.679052</v>
      </c>
      <c r="C188">
        <v>196928591.86263102</v>
      </c>
      <c r="D188">
        <v>123371340.68981022</v>
      </c>
      <c r="E188">
        <v>56583054.508544907</v>
      </c>
    </row>
    <row r="189" spans="1:5" x14ac:dyDescent="0.2">
      <c r="A189" t="s">
        <v>1367</v>
      </c>
      <c r="B189">
        <v>262782500.616651</v>
      </c>
      <c r="C189">
        <v>192075583.09758285</v>
      </c>
      <c r="D189">
        <v>120025013.07623261</v>
      </c>
      <c r="E189">
        <v>54815134.667680584</v>
      </c>
    </row>
    <row r="190" spans="1:5" x14ac:dyDescent="0.2">
      <c r="A190" t="s">
        <v>1368</v>
      </c>
      <c r="B190">
        <v>257292002.39343199</v>
      </c>
      <c r="C190">
        <v>187774290.27915296</v>
      </c>
      <c r="D190">
        <v>117067635.58580504</v>
      </c>
      <c r="E190">
        <v>53259928.818750836</v>
      </c>
    </row>
    <row r="191" spans="1:5" x14ac:dyDescent="0.2">
      <c r="A191" t="s">
        <v>1369</v>
      </c>
      <c r="B191">
        <v>251866912.86821201</v>
      </c>
      <c r="C191">
        <v>183503241.54547927</v>
      </c>
      <c r="D191">
        <v>114113900.74769855</v>
      </c>
      <c r="E191">
        <v>51696233.86191906</v>
      </c>
    </row>
    <row r="192" spans="1:5" x14ac:dyDescent="0.2">
      <c r="A192" t="s">
        <v>1370</v>
      </c>
      <c r="B192">
        <v>246490574.403519</v>
      </c>
      <c r="C192">
        <v>179291416.5672586</v>
      </c>
      <c r="D192">
        <v>111220303.68384203</v>
      </c>
      <c r="E192">
        <v>50178828.087676182</v>
      </c>
    </row>
    <row r="193" spans="1:5" x14ac:dyDescent="0.2">
      <c r="A193" t="s">
        <v>1371</v>
      </c>
      <c r="B193">
        <v>241147864.55621201</v>
      </c>
      <c r="C193">
        <v>175107755.43664044</v>
      </c>
      <c r="D193">
        <v>108348786.61997387</v>
      </c>
      <c r="E193">
        <v>48676249.596620873</v>
      </c>
    </row>
    <row r="194" spans="1:5" x14ac:dyDescent="0.2">
      <c r="A194" t="s">
        <v>1372</v>
      </c>
      <c r="B194">
        <v>235872975.76704299</v>
      </c>
      <c r="C194">
        <v>170996297.62575495</v>
      </c>
      <c r="D194">
        <v>105544387.87001638</v>
      </c>
      <c r="E194">
        <v>47221990.138330467</v>
      </c>
    </row>
    <row r="195" spans="1:5" x14ac:dyDescent="0.2">
      <c r="A195" t="s">
        <v>1373</v>
      </c>
      <c r="B195">
        <v>230646773.72245899</v>
      </c>
      <c r="C195">
        <v>166923961.98744977</v>
      </c>
      <c r="D195">
        <v>102768783.41420124</v>
      </c>
      <c r="E195">
        <v>45785396.091784269</v>
      </c>
    </row>
    <row r="196" spans="1:5" x14ac:dyDescent="0.2">
      <c r="A196" t="s">
        <v>1374</v>
      </c>
      <c r="B196">
        <v>225464762.34486499</v>
      </c>
      <c r="C196">
        <v>162896875.89452374</v>
      </c>
      <c r="D196">
        <v>100034401.76257253</v>
      </c>
      <c r="E196">
        <v>44378412.142234944</v>
      </c>
    </row>
    <row r="197" spans="1:5" x14ac:dyDescent="0.2">
      <c r="A197" t="s">
        <v>1375</v>
      </c>
      <c r="B197">
        <v>220354270.052697</v>
      </c>
      <c r="C197">
        <v>158943257.79817674</v>
      </c>
      <c r="D197">
        <v>97366262.970018178</v>
      </c>
      <c r="E197">
        <v>43017678.050439261</v>
      </c>
    </row>
    <row r="198" spans="1:5" x14ac:dyDescent="0.2">
      <c r="A198" t="s">
        <v>1376</v>
      </c>
      <c r="B198">
        <v>215302738.05439299</v>
      </c>
      <c r="C198">
        <v>155036148.74676526</v>
      </c>
      <c r="D198">
        <v>94731290.946704343</v>
      </c>
      <c r="E198">
        <v>41676240.791470908</v>
      </c>
    </row>
    <row r="199" spans="1:5" x14ac:dyDescent="0.2">
      <c r="A199" t="s">
        <v>1377</v>
      </c>
      <c r="B199">
        <v>210296495.39611399</v>
      </c>
      <c r="C199">
        <v>151182671.10843793</v>
      </c>
      <c r="D199">
        <v>92149347.776449189</v>
      </c>
      <c r="E199">
        <v>40374153.70270282</v>
      </c>
    </row>
    <row r="200" spans="1:5" x14ac:dyDescent="0.2">
      <c r="A200" t="s">
        <v>1378</v>
      </c>
      <c r="B200">
        <v>205379039.288293</v>
      </c>
      <c r="C200">
        <v>147397078.6540924</v>
      </c>
      <c r="D200">
        <v>89613454.745652124</v>
      </c>
      <c r="E200">
        <v>39096781.426245615</v>
      </c>
    </row>
    <row r="201" spans="1:5" x14ac:dyDescent="0.2">
      <c r="A201" t="s">
        <v>1379</v>
      </c>
      <c r="B201">
        <v>200535377.653054</v>
      </c>
      <c r="C201">
        <v>143676763.81210837</v>
      </c>
      <c r="D201">
        <v>87129450.396478534</v>
      </c>
      <c r="E201">
        <v>37852047.817892455</v>
      </c>
    </row>
    <row r="202" spans="1:5" x14ac:dyDescent="0.2">
      <c r="A202" t="s">
        <v>1380</v>
      </c>
      <c r="B202">
        <v>195791329.885508</v>
      </c>
      <c r="C202">
        <v>140062900.72855711</v>
      </c>
      <c r="D202">
        <v>84742772.739303246</v>
      </c>
      <c r="E202">
        <v>36674321.387311503</v>
      </c>
    </row>
    <row r="203" spans="1:5" x14ac:dyDescent="0.2">
      <c r="A203" t="s">
        <v>1381</v>
      </c>
      <c r="B203">
        <v>190726038.35700101</v>
      </c>
      <c r="C203">
        <v>136207940.7619828</v>
      </c>
      <c r="D203">
        <v>82200805.523686588</v>
      </c>
      <c r="E203">
        <v>35423552.242871292</v>
      </c>
    </row>
    <row r="204" spans="1:5" x14ac:dyDescent="0.2">
      <c r="A204" t="s">
        <v>1382</v>
      </c>
      <c r="B204">
        <v>186087865.32810399</v>
      </c>
      <c r="C204">
        <v>132677430.92723872</v>
      </c>
      <c r="D204">
        <v>79873086.518083617</v>
      </c>
      <c r="E204">
        <v>34279350.675149955</v>
      </c>
    </row>
    <row r="205" spans="1:5" x14ac:dyDescent="0.2">
      <c r="A205" t="s">
        <v>1383</v>
      </c>
      <c r="B205">
        <v>181611027.71521899</v>
      </c>
      <c r="C205">
        <v>129265906.07460944</v>
      </c>
      <c r="D205">
        <v>77621405.285972014</v>
      </c>
      <c r="E205">
        <v>33171891.822226491</v>
      </c>
    </row>
    <row r="206" spans="1:5" x14ac:dyDescent="0.2">
      <c r="A206" t="s">
        <v>1384</v>
      </c>
      <c r="B206">
        <v>177209083.26798701</v>
      </c>
      <c r="C206">
        <v>125925683.81870629</v>
      </c>
      <c r="D206">
        <v>75429562.998138174</v>
      </c>
      <c r="E206">
        <v>32103058.813391339</v>
      </c>
    </row>
    <row r="207" spans="1:5" x14ac:dyDescent="0.2">
      <c r="A207" t="s">
        <v>1385</v>
      </c>
      <c r="B207">
        <v>172355698.025242</v>
      </c>
      <c r="C207">
        <v>122269113.5729378</v>
      </c>
      <c r="D207">
        <v>73053012.594978347</v>
      </c>
      <c r="E207">
        <v>30959901.667069808</v>
      </c>
    </row>
    <row r="208" spans="1:5" x14ac:dyDescent="0.2">
      <c r="A208" t="s">
        <v>1386</v>
      </c>
      <c r="B208">
        <v>167900961.04845101</v>
      </c>
      <c r="C208">
        <v>118906906.09371434</v>
      </c>
      <c r="D208">
        <v>70863490.201878026</v>
      </c>
      <c r="E208">
        <v>29904779.223915908</v>
      </c>
    </row>
    <row r="209" spans="1:5" x14ac:dyDescent="0.2">
      <c r="A209" t="s">
        <v>1387</v>
      </c>
      <c r="B209">
        <v>163647824.607508</v>
      </c>
      <c r="C209">
        <v>115704618.31233679</v>
      </c>
      <c r="D209">
        <v>68785345.150749654</v>
      </c>
      <c r="E209">
        <v>28908800.110146582</v>
      </c>
    </row>
    <row r="210" spans="1:5" x14ac:dyDescent="0.2">
      <c r="A210" t="s">
        <v>1388</v>
      </c>
      <c r="B210">
        <v>159419206.28618699</v>
      </c>
      <c r="C210">
        <v>112523667.58315633</v>
      </c>
      <c r="D210">
        <v>66724172.851775892</v>
      </c>
      <c r="E210">
        <v>27923764.310186613</v>
      </c>
    </row>
    <row r="211" spans="1:5" x14ac:dyDescent="0.2">
      <c r="A211" t="s">
        <v>1389</v>
      </c>
      <c r="B211">
        <v>155218648.52868599</v>
      </c>
      <c r="C211">
        <v>109378936.06764045</v>
      </c>
      <c r="D211">
        <v>64699776.680495657</v>
      </c>
      <c r="E211">
        <v>26965571.563962523</v>
      </c>
    </row>
    <row r="212" spans="1:5" x14ac:dyDescent="0.2">
      <c r="A212" t="s">
        <v>1390</v>
      </c>
      <c r="B212">
        <v>151043041.63724601</v>
      </c>
      <c r="C212">
        <v>106255959.8085389</v>
      </c>
      <c r="D212">
        <v>62692628.456628546</v>
      </c>
      <c r="E212">
        <v>26018361.677922841</v>
      </c>
    </row>
    <row r="213" spans="1:5" x14ac:dyDescent="0.2">
      <c r="A213" t="s">
        <v>1391</v>
      </c>
      <c r="B213">
        <v>146905115.234137</v>
      </c>
      <c r="C213">
        <v>103169725.06167072</v>
      </c>
      <c r="D213">
        <v>60716893.861313976</v>
      </c>
      <c r="E213">
        <v>25091673.831917312</v>
      </c>
    </row>
    <row r="214" spans="1:5" x14ac:dyDescent="0.2">
      <c r="A214" t="s">
        <v>1392</v>
      </c>
      <c r="B214">
        <v>142816264.10897699</v>
      </c>
      <c r="C214">
        <v>100144510.09173535</v>
      </c>
      <c r="D214">
        <v>58801111.462553181</v>
      </c>
      <c r="E214">
        <v>24206981.261000056</v>
      </c>
    </row>
    <row r="215" spans="1:5" x14ac:dyDescent="0.2">
      <c r="A215" t="s">
        <v>1393</v>
      </c>
      <c r="B215">
        <v>138755467.31577599</v>
      </c>
      <c r="C215">
        <v>97132006.781038553</v>
      </c>
      <c r="D215">
        <v>56887237.338787563</v>
      </c>
      <c r="E215">
        <v>23319893.442275599</v>
      </c>
    </row>
    <row r="216" spans="1:5" x14ac:dyDescent="0.2">
      <c r="A216" t="s">
        <v>1394</v>
      </c>
      <c r="B216">
        <v>134598928.817871</v>
      </c>
      <c r="C216">
        <v>94067677.396280751</v>
      </c>
      <c r="D216">
        <v>54956956.06437216</v>
      </c>
      <c r="E216">
        <v>22436260.405011825</v>
      </c>
    </row>
    <row r="217" spans="1:5" x14ac:dyDescent="0.2">
      <c r="A217" t="s">
        <v>1395</v>
      </c>
      <c r="B217">
        <v>130625841.47947399</v>
      </c>
      <c r="C217">
        <v>91136154.10489127</v>
      </c>
      <c r="D217">
        <v>53108867.38302768</v>
      </c>
      <c r="E217">
        <v>21589941.271974809</v>
      </c>
    </row>
    <row r="218" spans="1:5" x14ac:dyDescent="0.2">
      <c r="A218" t="s">
        <v>1396</v>
      </c>
      <c r="B218">
        <v>126732623.06784999</v>
      </c>
      <c r="C218">
        <v>88274767.160217345</v>
      </c>
      <c r="D218">
        <v>51314805.83742734</v>
      </c>
      <c r="E218">
        <v>20775103.439109024</v>
      </c>
    </row>
    <row r="219" spans="1:5" x14ac:dyDescent="0.2">
      <c r="A219" t="s">
        <v>1397</v>
      </c>
      <c r="B219">
        <v>122901849.81563</v>
      </c>
      <c r="C219">
        <v>85461272.581796527</v>
      </c>
      <c r="D219">
        <v>49552954.965269923</v>
      </c>
      <c r="E219">
        <v>19976834.977308393</v>
      </c>
    </row>
    <row r="220" spans="1:5" x14ac:dyDescent="0.2">
      <c r="A220" t="s">
        <v>1398</v>
      </c>
      <c r="B220">
        <v>119177721.247142</v>
      </c>
      <c r="C220">
        <v>82731098.73862721</v>
      </c>
      <c r="D220">
        <v>47847922.634730458</v>
      </c>
      <c r="E220">
        <v>19207764.890342358</v>
      </c>
    </row>
    <row r="221" spans="1:5" x14ac:dyDescent="0.2">
      <c r="A221" t="s">
        <v>1399</v>
      </c>
      <c r="B221">
        <v>115600304.661283</v>
      </c>
      <c r="C221">
        <v>80115999.285637394</v>
      </c>
      <c r="D221">
        <v>46221423.484102964</v>
      </c>
      <c r="E221">
        <v>18478773.566239398</v>
      </c>
    </row>
    <row r="222" spans="1:5" x14ac:dyDescent="0.2">
      <c r="A222" t="s">
        <v>1400</v>
      </c>
      <c r="B222">
        <v>112102825.58080301</v>
      </c>
      <c r="C222">
        <v>77560323.823469475</v>
      </c>
      <c r="D222">
        <v>44633173.68407049</v>
      </c>
      <c r="E222">
        <v>17768231.987499613</v>
      </c>
    </row>
    <row r="223" spans="1:5" x14ac:dyDescent="0.2">
      <c r="A223" t="s">
        <v>1401</v>
      </c>
      <c r="B223">
        <v>108650964.05909701</v>
      </c>
      <c r="C223">
        <v>75048704.351782113</v>
      </c>
      <c r="D223">
        <v>43081530.297976375</v>
      </c>
      <c r="E223">
        <v>17080227.537209202</v>
      </c>
    </row>
    <row r="224" spans="1:5" x14ac:dyDescent="0.2">
      <c r="A224" t="s">
        <v>1402</v>
      </c>
      <c r="B224">
        <v>105295343.80405401</v>
      </c>
      <c r="C224">
        <v>72607512.919038698</v>
      </c>
      <c r="D224">
        <v>41574168.90947859</v>
      </c>
      <c r="E224">
        <v>16412801.845584989</v>
      </c>
    </row>
    <row r="225" spans="1:5" x14ac:dyDescent="0.2">
      <c r="A225" t="s">
        <v>1403</v>
      </c>
      <c r="B225">
        <v>101976120.34831101</v>
      </c>
      <c r="C225">
        <v>70199441.707248509</v>
      </c>
      <c r="D225">
        <v>40093111.935833961</v>
      </c>
      <c r="E225">
        <v>15761064.12892399</v>
      </c>
    </row>
    <row r="226" spans="1:5" x14ac:dyDescent="0.2">
      <c r="A226" t="s">
        <v>1404</v>
      </c>
      <c r="B226">
        <v>98702936.414724007</v>
      </c>
      <c r="C226">
        <v>67838398.652803823</v>
      </c>
      <c r="D226">
        <v>38652459.850228548</v>
      </c>
      <c r="E226">
        <v>15134513.136589792</v>
      </c>
    </row>
    <row r="227" spans="1:5" x14ac:dyDescent="0.2">
      <c r="A227" t="s">
        <v>1405</v>
      </c>
      <c r="B227">
        <v>95483378.049886003</v>
      </c>
      <c r="C227">
        <v>65514294.539514437</v>
      </c>
      <c r="D227">
        <v>37233315.619160257</v>
      </c>
      <c r="E227">
        <v>14517092.640845474</v>
      </c>
    </row>
    <row r="228" spans="1:5" x14ac:dyDescent="0.2">
      <c r="A228" t="s">
        <v>1406</v>
      </c>
      <c r="B228">
        <v>92317821.230715007</v>
      </c>
      <c r="C228">
        <v>63238331.123169154</v>
      </c>
      <c r="D228">
        <v>35851374.482728876</v>
      </c>
      <c r="E228">
        <v>13920980.669920236</v>
      </c>
    </row>
    <row r="229" spans="1:5" x14ac:dyDescent="0.2">
      <c r="A229" t="s">
        <v>1407</v>
      </c>
      <c r="B229">
        <v>89243936.729415998</v>
      </c>
      <c r="C229">
        <v>61029013.894331068</v>
      </c>
      <c r="D229">
        <v>34510865.869145341</v>
      </c>
      <c r="E229">
        <v>13343706.942041239</v>
      </c>
    </row>
    <row r="230" spans="1:5" x14ac:dyDescent="0.2">
      <c r="A230" t="s">
        <v>1408</v>
      </c>
      <c r="B230">
        <v>86269884.059781</v>
      </c>
      <c r="C230">
        <v>58898387.882932626</v>
      </c>
      <c r="D230">
        <v>33224058.147642534</v>
      </c>
      <c r="E230">
        <v>12793500.816603417</v>
      </c>
    </row>
    <row r="231" spans="1:5" x14ac:dyDescent="0.2">
      <c r="A231" t="s">
        <v>1409</v>
      </c>
      <c r="B231">
        <v>83406844.375392005</v>
      </c>
      <c r="C231">
        <v>56847145.598925494</v>
      </c>
      <c r="D231">
        <v>31985417.665051885</v>
      </c>
      <c r="E231">
        <v>12264373.516644485</v>
      </c>
    </row>
    <row r="232" spans="1:5" x14ac:dyDescent="0.2">
      <c r="A232" t="s">
        <v>1410</v>
      </c>
      <c r="B232">
        <v>80631700.133111998</v>
      </c>
      <c r="C232">
        <v>54862496.810120322</v>
      </c>
      <c r="D232">
        <v>30790236.500904266</v>
      </c>
      <c r="E232">
        <v>11756092.292389166</v>
      </c>
    </row>
    <row r="233" spans="1:5" x14ac:dyDescent="0.2">
      <c r="A233" t="s">
        <v>1411</v>
      </c>
      <c r="B233">
        <v>77977474.100970998</v>
      </c>
      <c r="C233">
        <v>52969451.402082659</v>
      </c>
      <c r="D233">
        <v>29654642.888487816</v>
      </c>
      <c r="E233">
        <v>11276095.466514999</v>
      </c>
    </row>
    <row r="234" spans="1:5" x14ac:dyDescent="0.2">
      <c r="A234" t="s">
        <v>1412</v>
      </c>
      <c r="B234">
        <v>75403271.925638005</v>
      </c>
      <c r="C234">
        <v>51133942.918691099</v>
      </c>
      <c r="D234">
        <v>28554239.550422855</v>
      </c>
      <c r="E234">
        <v>10811682.008083766</v>
      </c>
    </row>
    <row r="235" spans="1:5" x14ac:dyDescent="0.2">
      <c r="A235" t="s">
        <v>1413</v>
      </c>
      <c r="B235">
        <v>72875081.979513004</v>
      </c>
      <c r="C235">
        <v>49338359.789142072</v>
      </c>
      <c r="D235">
        <v>27483737.461364627</v>
      </c>
      <c r="E235">
        <v>10363693.008520415</v>
      </c>
    </row>
    <row r="236" spans="1:5" x14ac:dyDescent="0.2">
      <c r="A236" t="s">
        <v>1414</v>
      </c>
      <c r="B236">
        <v>70385162.981078997</v>
      </c>
      <c r="C236">
        <v>47571796.341572464</v>
      </c>
      <c r="D236">
        <v>26432286.164874583</v>
      </c>
      <c r="E236">
        <v>9924990.4072581567</v>
      </c>
    </row>
    <row r="237" spans="1:5" x14ac:dyDescent="0.2">
      <c r="A237" t="s">
        <v>1415</v>
      </c>
      <c r="B237">
        <v>67925998.745101005</v>
      </c>
      <c r="C237">
        <v>45831834.626334012</v>
      </c>
      <c r="D237">
        <v>25400748.333326127</v>
      </c>
      <c r="E237">
        <v>9497263.7571028657</v>
      </c>
    </row>
    <row r="238" spans="1:5" x14ac:dyDescent="0.2">
      <c r="A238" t="s">
        <v>1416</v>
      </c>
      <c r="B238">
        <v>65496759.971377999</v>
      </c>
      <c r="C238">
        <v>44125043.756667525</v>
      </c>
      <c r="D238">
        <v>24398635.254321642</v>
      </c>
      <c r="E238">
        <v>9087669.6957656164</v>
      </c>
    </row>
    <row r="239" spans="1:5" x14ac:dyDescent="0.2">
      <c r="A239" t="s">
        <v>1417</v>
      </c>
      <c r="B239">
        <v>63103710.113881998</v>
      </c>
      <c r="C239">
        <v>42440745.637033366</v>
      </c>
      <c r="D239">
        <v>23407632.143864799</v>
      </c>
      <c r="E239">
        <v>8681626.5925488286</v>
      </c>
    </row>
    <row r="240" spans="1:5" x14ac:dyDescent="0.2">
      <c r="A240" t="s">
        <v>1418</v>
      </c>
      <c r="B240">
        <v>60736709.765274003</v>
      </c>
      <c r="C240">
        <v>40781757.085170366</v>
      </c>
      <c r="D240">
        <v>22437278.530315921</v>
      </c>
      <c r="E240">
        <v>8287620.9811730646</v>
      </c>
    </row>
    <row r="241" spans="1:5" x14ac:dyDescent="0.2">
      <c r="A241" t="s">
        <v>1419</v>
      </c>
      <c r="B241">
        <v>58404696.773630999</v>
      </c>
      <c r="C241">
        <v>39149410.271022372</v>
      </c>
      <c r="D241">
        <v>21484416.498159543</v>
      </c>
      <c r="E241">
        <v>7902052.0250099506</v>
      </c>
    </row>
    <row r="242" spans="1:5" x14ac:dyDescent="0.2">
      <c r="A242" t="s">
        <v>1420</v>
      </c>
      <c r="B242">
        <v>56183564.312827997</v>
      </c>
      <c r="C242">
        <v>37598740.666634321</v>
      </c>
      <c r="D242">
        <v>20582655.484318633</v>
      </c>
      <c r="E242">
        <v>7539348.347139867</v>
      </c>
    </row>
    <row r="243" spans="1:5" x14ac:dyDescent="0.2">
      <c r="A243" t="s">
        <v>1421</v>
      </c>
      <c r="B243">
        <v>54050438.015741996</v>
      </c>
      <c r="C243">
        <v>36109876.917336941</v>
      </c>
      <c r="D243">
        <v>19717334.622827418</v>
      </c>
      <c r="E243">
        <v>7191793.8750174297</v>
      </c>
    </row>
    <row r="244" spans="1:5" x14ac:dyDescent="0.2">
      <c r="A244" t="s">
        <v>1422</v>
      </c>
      <c r="B244">
        <v>52000350.121126004</v>
      </c>
      <c r="C244">
        <v>34681337.444918707</v>
      </c>
      <c r="D244">
        <v>18889137.538328338</v>
      </c>
      <c r="E244">
        <v>6860531.6631017523</v>
      </c>
    </row>
    <row r="245" spans="1:5" x14ac:dyDescent="0.2">
      <c r="A245" t="s">
        <v>1423</v>
      </c>
      <c r="B245">
        <v>50007089.214878999</v>
      </c>
      <c r="C245">
        <v>33297199.323394459</v>
      </c>
      <c r="D245">
        <v>18090633.065781198</v>
      </c>
      <c r="E245">
        <v>6543581.1478103045</v>
      </c>
    </row>
    <row r="246" spans="1:5" x14ac:dyDescent="0.2">
      <c r="A246" t="s">
        <v>1424</v>
      </c>
      <c r="B246">
        <v>48076013.19455</v>
      </c>
      <c r="C246">
        <v>31957099.475650351</v>
      </c>
      <c r="D246">
        <v>17318389.638099365</v>
      </c>
      <c r="E246">
        <v>6237719.6761800284</v>
      </c>
    </row>
    <row r="247" spans="1:5" x14ac:dyDescent="0.2">
      <c r="A247" t="s">
        <v>1425</v>
      </c>
      <c r="B247">
        <v>46194986.450690001</v>
      </c>
      <c r="C247">
        <v>30656340.650941871</v>
      </c>
      <c r="D247">
        <v>16572584.132775899</v>
      </c>
      <c r="E247">
        <v>5944627.7314368458</v>
      </c>
    </row>
    <row r="248" spans="1:5" x14ac:dyDescent="0.2">
      <c r="A248" t="s">
        <v>1426</v>
      </c>
      <c r="B248">
        <v>44427591.16663</v>
      </c>
      <c r="C248">
        <v>29433439.474837154</v>
      </c>
      <c r="D248">
        <v>15871026.874799147</v>
      </c>
      <c r="E248">
        <v>5668864.5117241116</v>
      </c>
    </row>
    <row r="249" spans="1:5" x14ac:dyDescent="0.2">
      <c r="A249" t="s">
        <v>1427</v>
      </c>
      <c r="B249">
        <v>42732893.375716001</v>
      </c>
      <c r="C249">
        <v>28262679.037073862</v>
      </c>
      <c r="D249">
        <v>15200974.5340617</v>
      </c>
      <c r="E249">
        <v>5406536.0265034763</v>
      </c>
    </row>
    <row r="250" spans="1:5" x14ac:dyDescent="0.2">
      <c r="A250" t="s">
        <v>1428</v>
      </c>
      <c r="B250">
        <v>41113925.193540998</v>
      </c>
      <c r="C250">
        <v>27150266.17570639</v>
      </c>
      <c r="D250">
        <v>14569119.743044794</v>
      </c>
      <c r="E250">
        <v>5161976.152105446</v>
      </c>
    </row>
    <row r="251" spans="1:5" x14ac:dyDescent="0.2">
      <c r="A251" t="s">
        <v>1429</v>
      </c>
      <c r="B251">
        <v>39543895.269839004</v>
      </c>
      <c r="C251">
        <v>26069180.352735512</v>
      </c>
      <c r="D251">
        <v>13953420.765891351</v>
      </c>
      <c r="E251">
        <v>4922888.406955245</v>
      </c>
    </row>
    <row r="252" spans="1:5" x14ac:dyDescent="0.2">
      <c r="A252" t="s">
        <v>1430</v>
      </c>
      <c r="B252">
        <v>38000568.581556998</v>
      </c>
      <c r="C252">
        <v>25010627.298606232</v>
      </c>
      <c r="D252">
        <v>13353886.042743059</v>
      </c>
      <c r="E252">
        <v>4692054.520549627</v>
      </c>
    </row>
    <row r="253" spans="1:5" x14ac:dyDescent="0.2">
      <c r="A253" t="s">
        <v>1431</v>
      </c>
      <c r="B253">
        <v>36482668.447645999</v>
      </c>
      <c r="C253">
        <v>23970873.78369708</v>
      </c>
      <c r="D253">
        <v>12766182.226607667</v>
      </c>
      <c r="E253">
        <v>4466558.6698008226</v>
      </c>
    </row>
    <row r="254" spans="1:5" x14ac:dyDescent="0.2">
      <c r="A254" t="s">
        <v>1432</v>
      </c>
      <c r="B254">
        <v>35003801.718186997</v>
      </c>
      <c r="C254">
        <v>22961435.950573076</v>
      </c>
      <c r="D254">
        <v>12198487.506120929</v>
      </c>
      <c r="E254">
        <v>4250441.7894657115</v>
      </c>
    </row>
    <row r="255" spans="1:5" x14ac:dyDescent="0.2">
      <c r="A255" t="s">
        <v>1433</v>
      </c>
      <c r="B255">
        <v>33547871.060926002</v>
      </c>
      <c r="C255">
        <v>21969064.979346085</v>
      </c>
      <c r="D255">
        <v>11641598.249313321</v>
      </c>
      <c r="E255">
        <v>4039218.1987064234</v>
      </c>
    </row>
    <row r="256" spans="1:5" x14ac:dyDescent="0.2">
      <c r="A256" t="s">
        <v>1434</v>
      </c>
      <c r="B256">
        <v>32109384.221880998</v>
      </c>
      <c r="C256">
        <v>20991398.060304053</v>
      </c>
      <c r="D256">
        <v>11095234.650678333</v>
      </c>
      <c r="E256">
        <v>3833344.2083121967</v>
      </c>
    </row>
    <row r="257" spans="1:5" x14ac:dyDescent="0.2">
      <c r="A257" t="s">
        <v>1435</v>
      </c>
      <c r="B257">
        <v>30700975.376084998</v>
      </c>
      <c r="C257">
        <v>20037711.572489519</v>
      </c>
      <c r="D257">
        <v>10565085.487509755</v>
      </c>
      <c r="E257">
        <v>3635217.7075618785</v>
      </c>
    </row>
    <row r="258" spans="1:5" x14ac:dyDescent="0.2">
      <c r="A258" t="s">
        <v>1436</v>
      </c>
      <c r="B258">
        <v>29322042.928750999</v>
      </c>
      <c r="C258">
        <v>19105259.98467724</v>
      </c>
      <c r="D258">
        <v>10047822.151379425</v>
      </c>
      <c r="E258">
        <v>3442595.2772199656</v>
      </c>
    </row>
    <row r="259" spans="1:5" x14ac:dyDescent="0.2">
      <c r="A259" t="s">
        <v>1437</v>
      </c>
      <c r="B259">
        <v>27962345.398217</v>
      </c>
      <c r="C259">
        <v>18189421.337489236</v>
      </c>
      <c r="D259">
        <v>9542620.170152897</v>
      </c>
      <c r="E259">
        <v>3256100.1211043806</v>
      </c>
    </row>
    <row r="260" spans="1:5" x14ac:dyDescent="0.2">
      <c r="A260" t="s">
        <v>1438</v>
      </c>
      <c r="B260">
        <v>26626602.696757998</v>
      </c>
      <c r="C260">
        <v>17291147.847539745</v>
      </c>
      <c r="D260">
        <v>9048293.3425768465</v>
      </c>
      <c r="E260">
        <v>3074350.6781529491</v>
      </c>
    </row>
    <row r="261" spans="1:5" x14ac:dyDescent="0.2">
      <c r="A261" t="s">
        <v>1439</v>
      </c>
      <c r="B261">
        <v>25309950.618746001</v>
      </c>
      <c r="C261">
        <v>16408245.412972661</v>
      </c>
      <c r="D261">
        <v>8564442.2149007861</v>
      </c>
      <c r="E261">
        <v>2897626.7039085813</v>
      </c>
    </row>
    <row r="262" spans="1:5" x14ac:dyDescent="0.2">
      <c r="A262" t="s">
        <v>1440</v>
      </c>
      <c r="B262">
        <v>24023511.852198001</v>
      </c>
      <c r="C262">
        <v>15550396.348544665</v>
      </c>
      <c r="D262">
        <v>8098032.575067888</v>
      </c>
      <c r="E262">
        <v>2729341.5236314209</v>
      </c>
    </row>
    <row r="263" spans="1:5" x14ac:dyDescent="0.2">
      <c r="A263" t="s">
        <v>1441</v>
      </c>
      <c r="B263">
        <v>22778288.990850002</v>
      </c>
      <c r="C263">
        <v>14719357.242230399</v>
      </c>
      <c r="D263">
        <v>7645765.8790381644</v>
      </c>
      <c r="E263">
        <v>2565996.0176189281</v>
      </c>
    </row>
    <row r="264" spans="1:5" x14ac:dyDescent="0.2">
      <c r="A264" t="s">
        <v>1442</v>
      </c>
      <c r="B264">
        <v>21561886.761397</v>
      </c>
      <c r="C264">
        <v>13910446.443588607</v>
      </c>
      <c r="D264">
        <v>7207804.2797006425</v>
      </c>
      <c r="E264">
        <v>2409095.6944235223</v>
      </c>
    </row>
    <row r="265" spans="1:5" x14ac:dyDescent="0.2">
      <c r="A265" t="s">
        <v>1443</v>
      </c>
      <c r="B265">
        <v>20380397.109873001</v>
      </c>
      <c r="C265">
        <v>13125919.263546467</v>
      </c>
      <c r="D265">
        <v>6783998.423231951</v>
      </c>
      <c r="E265">
        <v>2257841.358189798</v>
      </c>
    </row>
    <row r="266" spans="1:5" x14ac:dyDescent="0.2">
      <c r="A266" t="s">
        <v>1444</v>
      </c>
      <c r="B266">
        <v>19235453.606584001</v>
      </c>
      <c r="C266">
        <v>12368188.035357893</v>
      </c>
      <c r="D266">
        <v>6376639.3706597537</v>
      </c>
      <c r="E266">
        <v>2113565.0820708522</v>
      </c>
    </row>
    <row r="267" spans="1:5" x14ac:dyDescent="0.2">
      <c r="A267" t="s">
        <v>1445</v>
      </c>
      <c r="B267">
        <v>18114497.895520002</v>
      </c>
      <c r="C267">
        <v>11627670.775505392</v>
      </c>
      <c r="D267">
        <v>5979606.3798669931</v>
      </c>
      <c r="E267">
        <v>1973572.0468974675</v>
      </c>
    </row>
    <row r="268" spans="1:5" x14ac:dyDescent="0.2">
      <c r="A268" t="s">
        <v>1446</v>
      </c>
      <c r="B268">
        <v>17014218.315506998</v>
      </c>
      <c r="C268">
        <v>10902879.349882461</v>
      </c>
      <c r="D268">
        <v>5592618.1656170581</v>
      </c>
      <c r="E268">
        <v>1838028.2297331241</v>
      </c>
    </row>
    <row r="269" spans="1:5" x14ac:dyDescent="0.2">
      <c r="A269" t="s">
        <v>1447</v>
      </c>
      <c r="B269">
        <v>15945957.830781</v>
      </c>
      <c r="C269">
        <v>10201555.034410223</v>
      </c>
      <c r="D269">
        <v>5219995.2385701984</v>
      </c>
      <c r="E269">
        <v>1708532.3197011112</v>
      </c>
    </row>
    <row r="270" spans="1:5" x14ac:dyDescent="0.2">
      <c r="A270" t="s">
        <v>1448</v>
      </c>
      <c r="B270">
        <v>14893558.267687</v>
      </c>
      <c r="C270">
        <v>9512113.274689097</v>
      </c>
      <c r="D270">
        <v>4854839.0480376054</v>
      </c>
      <c r="E270">
        <v>1582284.4049537261</v>
      </c>
    </row>
    <row r="271" spans="1:5" x14ac:dyDescent="0.2">
      <c r="A271" t="s">
        <v>1449</v>
      </c>
      <c r="B271">
        <v>13855045.610363999</v>
      </c>
      <c r="C271">
        <v>8834318.7466281429</v>
      </c>
      <c r="D271">
        <v>4497805.3326109964</v>
      </c>
      <c r="E271">
        <v>1459911.2316977098</v>
      </c>
    </row>
    <row r="272" spans="1:5" x14ac:dyDescent="0.2">
      <c r="A272" t="s">
        <v>1450</v>
      </c>
      <c r="B272">
        <v>12831020.029439</v>
      </c>
      <c r="C272">
        <v>8167498.5666862568</v>
      </c>
      <c r="D272">
        <v>4147732.5995511832</v>
      </c>
      <c r="E272">
        <v>1340581.3227039042</v>
      </c>
    </row>
    <row r="273" spans="1:5" x14ac:dyDescent="0.2">
      <c r="A273" t="s">
        <v>1451</v>
      </c>
      <c r="B273">
        <v>11824822.867706001</v>
      </c>
      <c r="C273">
        <v>7514244.2371256333</v>
      </c>
      <c r="D273">
        <v>3806283.0671404097</v>
      </c>
      <c r="E273">
        <v>1225011.3621234191</v>
      </c>
    </row>
    <row r="274" spans="1:5" x14ac:dyDescent="0.2">
      <c r="A274" t="s">
        <v>1452</v>
      </c>
      <c r="B274">
        <v>10841747.570256</v>
      </c>
      <c r="C274">
        <v>6878603.8127667736</v>
      </c>
      <c r="D274">
        <v>3476013.9750461853</v>
      </c>
      <c r="E274">
        <v>1114284.5145746297</v>
      </c>
    </row>
    <row r="275" spans="1:5" x14ac:dyDescent="0.2">
      <c r="A275" t="s">
        <v>1453</v>
      </c>
      <c r="B275">
        <v>9873409.0175609998</v>
      </c>
      <c r="C275">
        <v>6253611.7126791868</v>
      </c>
      <c r="D275">
        <v>3152145.2610736745</v>
      </c>
      <c r="E275">
        <v>1006184.0388472984</v>
      </c>
    </row>
    <row r="276" spans="1:5" x14ac:dyDescent="0.2">
      <c r="A276" t="s">
        <v>1454</v>
      </c>
      <c r="B276">
        <v>8927565.8440140001</v>
      </c>
      <c r="C276">
        <v>5645252.9470186355</v>
      </c>
      <c r="D276">
        <v>2838497.2908903975</v>
      </c>
      <c r="E276">
        <v>902351.5493294663</v>
      </c>
    </row>
    <row r="277" spans="1:5" x14ac:dyDescent="0.2">
      <c r="A277" t="s">
        <v>1455</v>
      </c>
      <c r="B277">
        <v>8023771.5796029996</v>
      </c>
      <c r="C277">
        <v>5065142.6385039212</v>
      </c>
      <c r="D277">
        <v>2540334.1747399005</v>
      </c>
      <c r="E277">
        <v>804145.71966977138</v>
      </c>
    </row>
    <row r="278" spans="1:5" x14ac:dyDescent="0.2">
      <c r="A278" t="s">
        <v>1456</v>
      </c>
      <c r="B278">
        <v>7159987.3643680001</v>
      </c>
      <c r="C278">
        <v>4512445.186579749</v>
      </c>
      <c r="D278">
        <v>2257568.1927400185</v>
      </c>
      <c r="E278">
        <v>711706.38966592541</v>
      </c>
    </row>
    <row r="279" spans="1:5" x14ac:dyDescent="0.2">
      <c r="A279" t="s">
        <v>1457</v>
      </c>
      <c r="B279">
        <v>6376485.8020829996</v>
      </c>
      <c r="C279">
        <v>4011842.3602528279</v>
      </c>
      <c r="D279">
        <v>2002012.9882329064</v>
      </c>
      <c r="E279">
        <v>628468.47486996115</v>
      </c>
    </row>
    <row r="280" spans="1:5" x14ac:dyDescent="0.2">
      <c r="A280" t="s">
        <v>1458</v>
      </c>
      <c r="B280">
        <v>5666756.6863489999</v>
      </c>
      <c r="C280">
        <v>3559260.766739611</v>
      </c>
      <c r="D280">
        <v>1771645.9318592665</v>
      </c>
      <c r="E280">
        <v>553796.43764884537</v>
      </c>
    </row>
    <row r="281" spans="1:5" x14ac:dyDescent="0.2">
      <c r="A281" t="s">
        <v>1459</v>
      </c>
      <c r="B281">
        <v>5049052.9521540003</v>
      </c>
      <c r="C281">
        <v>3166078.8565033912</v>
      </c>
      <c r="D281">
        <v>1572058.1942780658</v>
      </c>
      <c r="E281">
        <v>489393.19767763861</v>
      </c>
    </row>
    <row r="282" spans="1:5" x14ac:dyDescent="0.2">
      <c r="A282" t="s">
        <v>1460</v>
      </c>
      <c r="B282">
        <v>4490014.7862940002</v>
      </c>
      <c r="C282">
        <v>2810750.8608507751</v>
      </c>
      <c r="D282">
        <v>1392077.2510400973</v>
      </c>
      <c r="E282">
        <v>431528.28359846765</v>
      </c>
    </row>
    <row r="283" spans="1:5" x14ac:dyDescent="0.2">
      <c r="A283" t="s">
        <v>1461</v>
      </c>
      <c r="B283">
        <v>3969789.2029070002</v>
      </c>
      <c r="C283">
        <v>2481010.4168348997</v>
      </c>
      <c r="D283">
        <v>1225742.766668339</v>
      </c>
      <c r="E283">
        <v>378408.90850713581</v>
      </c>
    </row>
    <row r="284" spans="1:5" x14ac:dyDescent="0.2">
      <c r="A284" t="s">
        <v>1462</v>
      </c>
      <c r="B284">
        <v>3524870.2320750002</v>
      </c>
      <c r="C284">
        <v>2199211.7827244718</v>
      </c>
      <c r="D284">
        <v>1083756.9558199819</v>
      </c>
      <c r="E284">
        <v>333158.21796540928</v>
      </c>
    </row>
    <row r="285" spans="1:5" x14ac:dyDescent="0.2">
      <c r="A285" t="s">
        <v>1463</v>
      </c>
      <c r="B285">
        <v>3099536.5553990002</v>
      </c>
      <c r="C285">
        <v>1930560.7054623573</v>
      </c>
      <c r="D285">
        <v>948947.96643609891</v>
      </c>
      <c r="E285">
        <v>290480.94685655704</v>
      </c>
    </row>
    <row r="286" spans="1:5" x14ac:dyDescent="0.2">
      <c r="A286" t="s">
        <v>1464</v>
      </c>
      <c r="B286">
        <v>2689397.2853740002</v>
      </c>
      <c r="C286">
        <v>1672537.1955092144</v>
      </c>
      <c r="D286">
        <v>820230.35595973418</v>
      </c>
      <c r="E286">
        <v>250118.66465998554</v>
      </c>
    </row>
    <row r="287" spans="1:5" x14ac:dyDescent="0.2">
      <c r="A287" t="s">
        <v>1465</v>
      </c>
      <c r="B287">
        <v>2296285.7625139998</v>
      </c>
      <c r="C287">
        <v>1425638.8926843773</v>
      </c>
      <c r="D287">
        <v>697370.67492456187</v>
      </c>
      <c r="E287">
        <v>211753.4836465847</v>
      </c>
    </row>
    <row r="288" spans="1:5" x14ac:dyDescent="0.2">
      <c r="A288" t="s">
        <v>1466</v>
      </c>
      <c r="B288">
        <v>1932365.7266559999</v>
      </c>
      <c r="C288">
        <v>1197731.5456964655</v>
      </c>
      <c r="D288">
        <v>584444.66896669567</v>
      </c>
      <c r="E288">
        <v>176736.54789694556</v>
      </c>
    </row>
    <row r="289" spans="1:5" x14ac:dyDescent="0.2">
      <c r="A289" t="s">
        <v>1467</v>
      </c>
      <c r="B289">
        <v>1632136.6916209999</v>
      </c>
      <c r="C289">
        <v>1009925.8052351602</v>
      </c>
      <c r="D289">
        <v>491549.74552688777</v>
      </c>
      <c r="E289">
        <v>148015.45397513639</v>
      </c>
    </row>
    <row r="290" spans="1:5" x14ac:dyDescent="0.2">
      <c r="A290" t="s">
        <v>1468</v>
      </c>
      <c r="B290">
        <v>1370172.192087</v>
      </c>
      <c r="C290">
        <v>846437.02222920465</v>
      </c>
      <c r="D290">
        <v>410962.71731768269</v>
      </c>
      <c r="E290">
        <v>123241.81729024707</v>
      </c>
    </row>
    <row r="291" spans="1:5" x14ac:dyDescent="0.2">
      <c r="A291" t="s">
        <v>1469</v>
      </c>
      <c r="B291">
        <v>1135517.744616</v>
      </c>
      <c r="C291">
        <v>700287.22827227716</v>
      </c>
      <c r="D291">
        <v>339139.26323736471</v>
      </c>
      <c r="E291">
        <v>101272.22722505544</v>
      </c>
    </row>
    <row r="292" spans="1:5" x14ac:dyDescent="0.2">
      <c r="A292" t="s">
        <v>1470</v>
      </c>
      <c r="B292">
        <v>917873.9</v>
      </c>
      <c r="C292">
        <v>565103.6082738312</v>
      </c>
      <c r="D292">
        <v>272975.73231409327</v>
      </c>
      <c r="E292">
        <v>81169.514487371809</v>
      </c>
    </row>
    <row r="293" spans="1:5" x14ac:dyDescent="0.2">
      <c r="A293" t="s">
        <v>1471</v>
      </c>
      <c r="B293">
        <v>741634.22</v>
      </c>
      <c r="C293">
        <v>455849.3926444205</v>
      </c>
      <c r="D293">
        <v>219658.04157754377</v>
      </c>
      <c r="E293">
        <v>65047.723077551447</v>
      </c>
    </row>
    <row r="294" spans="1:5" x14ac:dyDescent="0.2">
      <c r="A294" t="s">
        <v>1472</v>
      </c>
      <c r="B294">
        <v>595244.18000000005</v>
      </c>
      <c r="C294">
        <v>365249.43836684636</v>
      </c>
      <c r="D294">
        <v>175553.45311144507</v>
      </c>
      <c r="E294">
        <v>51766.760465728214</v>
      </c>
    </row>
    <row r="295" spans="1:5" x14ac:dyDescent="0.2">
      <c r="A295" t="s">
        <v>1473</v>
      </c>
      <c r="B295">
        <v>475036.29</v>
      </c>
      <c r="C295">
        <v>291009.88937906991</v>
      </c>
      <c r="D295">
        <v>139526.70387475294</v>
      </c>
      <c r="E295">
        <v>40974.628976110405</v>
      </c>
    </row>
    <row r="296" spans="1:5" x14ac:dyDescent="0.2">
      <c r="A296" t="s">
        <v>1474</v>
      </c>
      <c r="B296">
        <v>388391.76</v>
      </c>
      <c r="C296">
        <v>237527.41694596212</v>
      </c>
      <c r="D296">
        <v>113594.53175753407</v>
      </c>
      <c r="E296">
        <v>33217.866874350366</v>
      </c>
    </row>
    <row r="297" spans="1:5" x14ac:dyDescent="0.2">
      <c r="A297" t="s">
        <v>1475</v>
      </c>
      <c r="B297">
        <v>332538.74</v>
      </c>
      <c r="C297">
        <v>203024.64716098216</v>
      </c>
      <c r="D297">
        <v>96847.081349667889</v>
      </c>
      <c r="E297">
        <v>28200.543030646259</v>
      </c>
    </row>
    <row r="298" spans="1:5" x14ac:dyDescent="0.2">
      <c r="A298" t="s">
        <v>1476</v>
      </c>
      <c r="B298">
        <v>307373.52</v>
      </c>
      <c r="C298">
        <v>187373.0348940384</v>
      </c>
      <c r="D298">
        <v>89175.587653220922</v>
      </c>
      <c r="E298">
        <v>25867.34916260864</v>
      </c>
    </row>
    <row r="299" spans="1:5" x14ac:dyDescent="0.2">
      <c r="A299" t="s">
        <v>1477</v>
      </c>
      <c r="B299">
        <v>296874.36</v>
      </c>
      <c r="C299">
        <v>180665.86731117635</v>
      </c>
      <c r="D299">
        <v>85764.802524334285</v>
      </c>
      <c r="E299">
        <v>24772.603804593753</v>
      </c>
    </row>
    <row r="300" spans="1:5" x14ac:dyDescent="0.2">
      <c r="A300" t="s">
        <v>1478</v>
      </c>
      <c r="B300">
        <v>286355.74</v>
      </c>
      <c r="C300">
        <v>173978.61648129727</v>
      </c>
      <c r="D300">
        <v>82386.987279535359</v>
      </c>
      <c r="E300">
        <v>23699.39559174548</v>
      </c>
    </row>
    <row r="301" spans="1:5" x14ac:dyDescent="0.2">
      <c r="A301" t="s">
        <v>1479</v>
      </c>
      <c r="B301">
        <v>275817.53000000003</v>
      </c>
      <c r="C301">
        <v>167291.78841030234</v>
      </c>
      <c r="D301">
        <v>79018.988450835212</v>
      </c>
      <c r="E301">
        <v>22634.282590903698</v>
      </c>
    </row>
    <row r="302" spans="1:5" x14ac:dyDescent="0.2">
      <c r="A302" t="s">
        <v>1480</v>
      </c>
      <c r="B302">
        <v>265259.78000000003</v>
      </c>
      <c r="C302">
        <v>160624.10636008953</v>
      </c>
      <c r="D302">
        <v>75682.824844991832</v>
      </c>
      <c r="E302">
        <v>21589.803273637688</v>
      </c>
    </row>
    <row r="303" spans="1:5" x14ac:dyDescent="0.2">
      <c r="A303" t="s">
        <v>1481</v>
      </c>
      <c r="B303">
        <v>254682.44</v>
      </c>
      <c r="C303">
        <v>153957.588666558</v>
      </c>
      <c r="D303">
        <v>72357.208300002778</v>
      </c>
      <c r="E303">
        <v>20553.688648695868</v>
      </c>
    </row>
    <row r="304" spans="1:5" x14ac:dyDescent="0.2">
      <c r="A304" t="s">
        <v>1482</v>
      </c>
      <c r="B304">
        <v>244085.36</v>
      </c>
      <c r="C304">
        <v>147301.30997569871</v>
      </c>
      <c r="D304">
        <v>69052.817603887088</v>
      </c>
      <c r="E304">
        <v>19531.967573861046</v>
      </c>
    </row>
    <row r="305" spans="1:5" x14ac:dyDescent="0.2">
      <c r="A305" t="s">
        <v>1483</v>
      </c>
      <c r="B305">
        <v>233468.58</v>
      </c>
      <c r="C305">
        <v>140663.00132210291</v>
      </c>
      <c r="D305">
        <v>65778.572134199945</v>
      </c>
      <c r="E305">
        <v>18529.560393047384</v>
      </c>
    </row>
    <row r="306" spans="1:5" x14ac:dyDescent="0.2">
      <c r="A306" t="s">
        <v>1484</v>
      </c>
      <c r="B306">
        <v>222830.22</v>
      </c>
      <c r="C306">
        <v>134025.7684439556</v>
      </c>
      <c r="D306">
        <v>62515.392336227065</v>
      </c>
      <c r="E306">
        <v>17535.746340955215</v>
      </c>
    </row>
    <row r="307" spans="1:5" x14ac:dyDescent="0.2">
      <c r="A307" t="s">
        <v>1485</v>
      </c>
      <c r="B307">
        <v>214044.26</v>
      </c>
      <c r="C307">
        <v>128529.95727428947</v>
      </c>
      <c r="D307">
        <v>59804.351530019987</v>
      </c>
      <c r="E307">
        <v>16706.526451266636</v>
      </c>
    </row>
    <row r="308" spans="1:5" x14ac:dyDescent="0.2">
      <c r="A308" t="s">
        <v>1486</v>
      </c>
      <c r="B308">
        <v>205241.67</v>
      </c>
      <c r="C308">
        <v>123035.11968710729</v>
      </c>
      <c r="D308">
        <v>57102.038351468131</v>
      </c>
      <c r="E308">
        <v>15884.063259076622</v>
      </c>
    </row>
    <row r="309" spans="1:5" x14ac:dyDescent="0.2">
      <c r="A309" t="s">
        <v>1487</v>
      </c>
      <c r="B309">
        <v>196422.43</v>
      </c>
      <c r="C309">
        <v>117548.58750712826</v>
      </c>
      <c r="D309">
        <v>54416.928275235383</v>
      </c>
      <c r="E309">
        <v>15073.032629148114</v>
      </c>
    </row>
    <row r="310" spans="1:5" x14ac:dyDescent="0.2">
      <c r="A310" t="s">
        <v>1488</v>
      </c>
      <c r="B310">
        <v>187586.48</v>
      </c>
      <c r="C310">
        <v>112088.74134868065</v>
      </c>
      <c r="D310">
        <v>51770.184986660701</v>
      </c>
      <c r="E310">
        <v>14285.036165612048</v>
      </c>
    </row>
    <row r="311" spans="1:5" x14ac:dyDescent="0.2">
      <c r="A311" t="s">
        <v>1489</v>
      </c>
      <c r="B311">
        <v>179483</v>
      </c>
      <c r="C311">
        <v>107064.76237919313</v>
      </c>
      <c r="D311">
        <v>49324.009722125302</v>
      </c>
      <c r="E311">
        <v>13552.412802395129</v>
      </c>
    </row>
    <row r="312" spans="1:5" x14ac:dyDescent="0.2">
      <c r="A312" t="s">
        <v>1490</v>
      </c>
      <c r="B312">
        <v>171868.58</v>
      </c>
      <c r="C312">
        <v>102354.3457469672</v>
      </c>
      <c r="D312">
        <v>47037.894221517774</v>
      </c>
      <c r="E312">
        <v>12871.293739351264</v>
      </c>
    </row>
    <row r="313" spans="1:5" x14ac:dyDescent="0.2">
      <c r="A313" t="s">
        <v>1491</v>
      </c>
      <c r="B313">
        <v>165331.14000000001</v>
      </c>
      <c r="C313">
        <v>98294.051712785804</v>
      </c>
      <c r="D313">
        <v>45057.06666781829</v>
      </c>
      <c r="E313">
        <v>12277.045478312448</v>
      </c>
    </row>
    <row r="314" spans="1:5" x14ac:dyDescent="0.2">
      <c r="A314" t="s">
        <v>1492</v>
      </c>
      <c r="B314">
        <v>158781.94</v>
      </c>
      <c r="C314">
        <v>94245.41716016228</v>
      </c>
      <c r="D314">
        <v>43094.881000653913</v>
      </c>
      <c r="E314">
        <v>11694.259298547739</v>
      </c>
    </row>
    <row r="315" spans="1:5" x14ac:dyDescent="0.2">
      <c r="A315" t="s">
        <v>1493</v>
      </c>
      <c r="B315">
        <v>152220.99</v>
      </c>
      <c r="C315">
        <v>90197.906662239329</v>
      </c>
      <c r="D315">
        <v>41139.214583668145</v>
      </c>
      <c r="E315">
        <v>11116.284394703709</v>
      </c>
    </row>
    <row r="316" spans="1:5" x14ac:dyDescent="0.2">
      <c r="A316" t="s">
        <v>1494</v>
      </c>
      <c r="B316">
        <v>145644.59</v>
      </c>
      <c r="C316">
        <v>86154.715501118233</v>
      </c>
      <c r="D316">
        <v>39195.181794706004</v>
      </c>
      <c r="E316">
        <v>10546.125999304097</v>
      </c>
    </row>
    <row r="317" spans="1:5" x14ac:dyDescent="0.2">
      <c r="A317" t="s">
        <v>1495</v>
      </c>
      <c r="B317">
        <v>139831.5</v>
      </c>
      <c r="C317">
        <v>82580.264994457262</v>
      </c>
      <c r="D317">
        <v>37476.555693830043</v>
      </c>
      <c r="E317">
        <v>10042.365550565588</v>
      </c>
    </row>
    <row r="318" spans="1:5" x14ac:dyDescent="0.2">
      <c r="A318" t="s">
        <v>1496</v>
      </c>
      <c r="B318">
        <v>134007.69</v>
      </c>
      <c r="C318">
        <v>79006.669700215105</v>
      </c>
      <c r="D318">
        <v>35763.601446243163</v>
      </c>
      <c r="E318">
        <v>9542.7648465237962</v>
      </c>
    </row>
    <row r="319" spans="1:5" x14ac:dyDescent="0.2">
      <c r="A319" t="s">
        <v>1497</v>
      </c>
      <c r="B319">
        <v>128172.1</v>
      </c>
      <c r="C319">
        <v>75442.156667835268</v>
      </c>
      <c r="D319">
        <v>34066.016549704655</v>
      </c>
      <c r="E319">
        <v>9052.5391594215234</v>
      </c>
    </row>
    <row r="320" spans="1:5" x14ac:dyDescent="0.2">
      <c r="A320" t="s">
        <v>1498</v>
      </c>
      <c r="B320">
        <v>122603.52</v>
      </c>
      <c r="C320">
        <v>72042.091621706641</v>
      </c>
      <c r="D320">
        <v>32447.979892690335</v>
      </c>
      <c r="E320">
        <v>8586.048608940986</v>
      </c>
    </row>
    <row r="321" spans="1:5" x14ac:dyDescent="0.2">
      <c r="A321" t="s">
        <v>1499</v>
      </c>
      <c r="B321">
        <v>117025.36</v>
      </c>
      <c r="C321">
        <v>68647.723396490008</v>
      </c>
      <c r="D321">
        <v>30840.512240823631</v>
      </c>
      <c r="E321">
        <v>8126.1321561239347</v>
      </c>
    </row>
    <row r="322" spans="1:5" x14ac:dyDescent="0.2">
      <c r="A322" t="s">
        <v>1500</v>
      </c>
      <c r="B322">
        <v>111437.54</v>
      </c>
      <c r="C322">
        <v>65266.152494916867</v>
      </c>
      <c r="D322">
        <v>29251.550883011561</v>
      </c>
      <c r="E322">
        <v>7676.9151826748302</v>
      </c>
    </row>
    <row r="323" spans="1:5" x14ac:dyDescent="0.2">
      <c r="A323" t="s">
        <v>1501</v>
      </c>
      <c r="B323">
        <v>105840.11</v>
      </c>
      <c r="C323">
        <v>61882.743093271922</v>
      </c>
      <c r="D323">
        <v>27664.608899772316</v>
      </c>
      <c r="E323">
        <v>7229.6787522978957</v>
      </c>
    </row>
    <row r="324" spans="1:5" x14ac:dyDescent="0.2">
      <c r="A324" t="s">
        <v>1502</v>
      </c>
      <c r="B324">
        <v>100232.98</v>
      </c>
      <c r="C324">
        <v>58508.164910198589</v>
      </c>
      <c r="D324">
        <v>26091.630673310287</v>
      </c>
      <c r="E324">
        <v>6790.6566327123865</v>
      </c>
    </row>
    <row r="325" spans="1:5" x14ac:dyDescent="0.2">
      <c r="A325" t="s">
        <v>1503</v>
      </c>
      <c r="B325">
        <v>94616.17</v>
      </c>
      <c r="C325">
        <v>55135.837722596996</v>
      </c>
      <c r="D325">
        <v>24525.214591188487</v>
      </c>
      <c r="E325">
        <v>6355.9428600399015</v>
      </c>
    </row>
    <row r="326" spans="1:5" x14ac:dyDescent="0.2">
      <c r="A326" t="s">
        <v>1504</v>
      </c>
      <c r="B326">
        <v>88989.64</v>
      </c>
      <c r="C326">
        <v>51771.961992656521</v>
      </c>
      <c r="D326">
        <v>22972.233897168055</v>
      </c>
      <c r="E326">
        <v>5929.0686808806549</v>
      </c>
    </row>
    <row r="327" spans="1:5" x14ac:dyDescent="0.2">
      <c r="A327" t="s">
        <v>1505</v>
      </c>
      <c r="B327">
        <v>83353.37</v>
      </c>
      <c r="C327">
        <v>48410.672534109151</v>
      </c>
      <c r="D327">
        <v>21426.13390366677</v>
      </c>
      <c r="E327">
        <v>5506.6019716888604</v>
      </c>
    </row>
    <row r="328" spans="1:5" x14ac:dyDescent="0.2">
      <c r="A328" t="s">
        <v>1506</v>
      </c>
      <c r="B328">
        <v>77707.350000000006</v>
      </c>
      <c r="C328">
        <v>45054.983053379765</v>
      </c>
      <c r="D328">
        <v>19890.22162623937</v>
      </c>
      <c r="E328">
        <v>5090.2148432874546</v>
      </c>
    </row>
    <row r="329" spans="1:5" x14ac:dyDescent="0.2">
      <c r="A329" t="s">
        <v>1507</v>
      </c>
      <c r="B329">
        <v>72052.3</v>
      </c>
      <c r="C329">
        <v>41707.594345655016</v>
      </c>
      <c r="D329">
        <v>18367.146912188891</v>
      </c>
      <c r="E329">
        <v>4681.1685004405472</v>
      </c>
    </row>
    <row r="330" spans="1:5" x14ac:dyDescent="0.2">
      <c r="A330" t="s">
        <v>1508</v>
      </c>
      <c r="B330">
        <v>68281.240000000005</v>
      </c>
      <c r="C330">
        <v>39457.673125443493</v>
      </c>
      <c r="D330">
        <v>17332.137370425429</v>
      </c>
      <c r="E330">
        <v>4398.6693419679168</v>
      </c>
    </row>
    <row r="331" spans="1:5" x14ac:dyDescent="0.2">
      <c r="A331" t="s">
        <v>1509</v>
      </c>
      <c r="B331">
        <v>64502.03</v>
      </c>
      <c r="C331">
        <v>37212.599991307179</v>
      </c>
      <c r="D331">
        <v>16305.73701944222</v>
      </c>
      <c r="E331">
        <v>4121.21916681313</v>
      </c>
    </row>
    <row r="332" spans="1:5" x14ac:dyDescent="0.2">
      <c r="A332" t="s">
        <v>1510</v>
      </c>
      <c r="B332">
        <v>60714.62</v>
      </c>
      <c r="C332">
        <v>34968.152859816641</v>
      </c>
      <c r="D332">
        <v>15283.302317186803</v>
      </c>
      <c r="E332">
        <v>3846.4412259361229</v>
      </c>
    </row>
    <row r="333" spans="1:5" x14ac:dyDescent="0.2">
      <c r="A333" t="s">
        <v>1511</v>
      </c>
      <c r="B333">
        <v>56919.03</v>
      </c>
      <c r="C333">
        <v>32726.508954763267</v>
      </c>
      <c r="D333">
        <v>14267.184746839166</v>
      </c>
      <c r="E333">
        <v>3575.5001565548159</v>
      </c>
    </row>
    <row r="334" spans="1:5" x14ac:dyDescent="0.2">
      <c r="A334" t="s">
        <v>1512</v>
      </c>
      <c r="B334">
        <v>53115.23</v>
      </c>
      <c r="C334">
        <v>30492.664768700553</v>
      </c>
      <c r="D334">
        <v>13262.796323446481</v>
      </c>
      <c r="E334">
        <v>3311.0720241387321</v>
      </c>
    </row>
    <row r="335" spans="1:5" x14ac:dyDescent="0.2">
      <c r="A335" t="s">
        <v>1513</v>
      </c>
      <c r="B335">
        <v>49303.19</v>
      </c>
      <c r="C335">
        <v>28256.223147122259</v>
      </c>
      <c r="D335">
        <v>12258.7990363225</v>
      </c>
      <c r="E335">
        <v>3047.4604126977683</v>
      </c>
    </row>
    <row r="336" spans="1:5" x14ac:dyDescent="0.2">
      <c r="A336" t="s">
        <v>1514</v>
      </c>
      <c r="B336">
        <v>45482.879999999997</v>
      </c>
      <c r="C336">
        <v>26023.97355141411</v>
      </c>
      <c r="D336">
        <v>11262.561878236789</v>
      </c>
      <c r="E336">
        <v>2788.3251804386682</v>
      </c>
    </row>
    <row r="337" spans="1:5" x14ac:dyDescent="0.2">
      <c r="A337" t="s">
        <v>1515</v>
      </c>
      <c r="B337">
        <v>41654.31</v>
      </c>
      <c r="C337">
        <v>23792.954611520243</v>
      </c>
      <c r="D337">
        <v>10270.842042938697</v>
      </c>
      <c r="E337">
        <v>2532.0303114721091</v>
      </c>
    </row>
    <row r="338" spans="1:5" x14ac:dyDescent="0.2">
      <c r="A338" t="s">
        <v>1516</v>
      </c>
      <c r="B338">
        <v>37817.39</v>
      </c>
      <c r="C338">
        <v>21565.848204162481</v>
      </c>
      <c r="D338">
        <v>9286.541104698128</v>
      </c>
      <c r="E338">
        <v>2279.9898785343712</v>
      </c>
    </row>
    <row r="339" spans="1:5" x14ac:dyDescent="0.2">
      <c r="A339" t="s">
        <v>1517</v>
      </c>
      <c r="B339">
        <v>33972.17</v>
      </c>
      <c r="C339">
        <v>19340.204387442554</v>
      </c>
      <c r="D339">
        <v>8306.9690742306429</v>
      </c>
      <c r="E339">
        <v>2030.8514010174526</v>
      </c>
    </row>
    <row r="340" spans="1:5" x14ac:dyDescent="0.2">
      <c r="A340" t="s">
        <v>1518</v>
      </c>
      <c r="B340">
        <v>31041.69</v>
      </c>
      <c r="C340">
        <v>17641.922392516546</v>
      </c>
      <c r="D340">
        <v>7558.2549019236067</v>
      </c>
      <c r="E340">
        <v>1839.9825624964437</v>
      </c>
    </row>
    <row r="341" spans="1:5" x14ac:dyDescent="0.2">
      <c r="A341" t="s">
        <v>1519</v>
      </c>
      <c r="B341">
        <v>28104.03</v>
      </c>
      <c r="C341">
        <v>15946.145061369889</v>
      </c>
      <c r="D341">
        <v>6814.925381171749</v>
      </c>
      <c r="E341">
        <v>1652.2256544081779</v>
      </c>
    </row>
    <row r="342" spans="1:5" x14ac:dyDescent="0.2">
      <c r="A342" t="s">
        <v>1520</v>
      </c>
      <c r="B342">
        <v>25159.200000000001</v>
      </c>
      <c r="C342">
        <v>14251.045173173565</v>
      </c>
      <c r="D342">
        <v>6074.998905560401</v>
      </c>
      <c r="E342">
        <v>1466.5979711999078</v>
      </c>
    </row>
    <row r="343" spans="1:5" x14ac:dyDescent="0.2">
      <c r="A343" t="s">
        <v>1521</v>
      </c>
      <c r="B343">
        <v>22207.13</v>
      </c>
      <c r="C343">
        <v>12558.243062828069</v>
      </c>
      <c r="D343">
        <v>5340.2075829742762</v>
      </c>
      <c r="E343">
        <v>1283.9233536420893</v>
      </c>
    </row>
    <row r="344" spans="1:5" x14ac:dyDescent="0.2">
      <c r="A344" t="s">
        <v>1522</v>
      </c>
      <c r="B344">
        <v>19248.64</v>
      </c>
      <c r="C344">
        <v>10866.740065343152</v>
      </c>
      <c r="D344">
        <v>4609.1689362515344</v>
      </c>
      <c r="E344">
        <v>1103.4691733229681</v>
      </c>
    </row>
    <row r="345" spans="1:5" x14ac:dyDescent="0.2">
      <c r="A345" t="s">
        <v>1523</v>
      </c>
      <c r="B345">
        <v>17215.63</v>
      </c>
      <c r="C345">
        <v>9702.5285172590684</v>
      </c>
      <c r="D345">
        <v>4104.8979827254507</v>
      </c>
      <c r="E345">
        <v>978.58052097000302</v>
      </c>
    </row>
    <row r="346" spans="1:5" x14ac:dyDescent="0.2">
      <c r="A346" t="s">
        <v>1524</v>
      </c>
      <c r="B346">
        <v>15176.97</v>
      </c>
      <c r="C346">
        <v>8540.4588869497329</v>
      </c>
      <c r="D346">
        <v>3604.9542947008313</v>
      </c>
      <c r="E346">
        <v>856.10882240269234</v>
      </c>
    </row>
    <row r="347" spans="1:5" x14ac:dyDescent="0.2">
      <c r="A347" t="s">
        <v>1525</v>
      </c>
      <c r="B347">
        <v>13132.65</v>
      </c>
      <c r="C347">
        <v>7377.5350204669739</v>
      </c>
      <c r="D347">
        <v>3106.1607612068051</v>
      </c>
      <c r="E347">
        <v>734.53037252752461</v>
      </c>
    </row>
    <row r="348" spans="1:5" x14ac:dyDescent="0.2">
      <c r="A348" t="s">
        <v>1526</v>
      </c>
      <c r="B348">
        <v>11082.66</v>
      </c>
      <c r="C348">
        <v>6215.6919123505795</v>
      </c>
      <c r="D348">
        <v>2610.5492850829073</v>
      </c>
      <c r="E348">
        <v>614.79993011812871</v>
      </c>
    </row>
    <row r="349" spans="1:5" x14ac:dyDescent="0.2">
      <c r="A349" t="s">
        <v>1527</v>
      </c>
      <c r="B349">
        <v>9097.89</v>
      </c>
      <c r="C349">
        <v>5093.882592103193</v>
      </c>
      <c r="D349">
        <v>2133.9559012482769</v>
      </c>
      <c r="E349">
        <v>500.43073235768395</v>
      </c>
    </row>
    <row r="350" spans="1:5" x14ac:dyDescent="0.2">
      <c r="A350" t="s">
        <v>1528</v>
      </c>
      <c r="B350">
        <v>7107.69</v>
      </c>
      <c r="C350">
        <v>3973.0432016190534</v>
      </c>
      <c r="D350">
        <v>1660.3114554583894</v>
      </c>
      <c r="E350">
        <v>387.76104765810453</v>
      </c>
    </row>
    <row r="351" spans="1:5" x14ac:dyDescent="0.2">
      <c r="A351" t="s">
        <v>1529</v>
      </c>
      <c r="B351">
        <v>5112.03</v>
      </c>
      <c r="C351">
        <v>2852.6663710671005</v>
      </c>
      <c r="D351">
        <v>1189.0807604701611</v>
      </c>
      <c r="E351">
        <v>276.53021258758571</v>
      </c>
    </row>
    <row r="352" spans="1:5" x14ac:dyDescent="0.2">
      <c r="A352" t="s">
        <v>1530</v>
      </c>
      <c r="B352">
        <v>3110.91</v>
      </c>
      <c r="C352">
        <v>1733.0369190065896</v>
      </c>
      <c r="D352">
        <v>720.54693853305582</v>
      </c>
      <c r="E352">
        <v>166.8591904391952</v>
      </c>
    </row>
    <row r="353" spans="1:5" x14ac:dyDescent="0.2">
      <c r="A353" t="s">
        <v>1531</v>
      </c>
      <c r="B353">
        <v>1104.29</v>
      </c>
      <c r="C353">
        <v>0</v>
      </c>
      <c r="D353">
        <v>0</v>
      </c>
      <c r="E353">
        <v>0</v>
      </c>
    </row>
    <row r="354" spans="1:5" x14ac:dyDescent="0.2">
      <c r="A354" t="s">
        <v>1532</v>
      </c>
      <c r="B354">
        <v>0</v>
      </c>
      <c r="C354">
        <v>0</v>
      </c>
      <c r="D354">
        <v>0</v>
      </c>
      <c r="E354">
        <v>0</v>
      </c>
    </row>
    <row r="355" spans="1:5" x14ac:dyDescent="0.2">
      <c r="A355" t="s">
        <v>1533</v>
      </c>
      <c r="B355">
        <v>0</v>
      </c>
      <c r="C355">
        <v>0</v>
      </c>
      <c r="D355">
        <v>0</v>
      </c>
      <c r="E355">
        <v>0</v>
      </c>
    </row>
    <row r="356" spans="1:5" x14ac:dyDescent="0.2">
      <c r="A356" t="s">
        <v>1534</v>
      </c>
      <c r="B356">
        <v>0</v>
      </c>
      <c r="C356">
        <v>0</v>
      </c>
      <c r="D356">
        <v>0</v>
      </c>
      <c r="E356">
        <v>0</v>
      </c>
    </row>
  </sheetData>
  <pageMargins left="0.78431372549019618" right="0.78431372549019618" top="0.98039215686274517" bottom="0.98039215686274517" header="0.50980392156862753" footer="0.50980392156862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61DD4-BEF0-4084-933F-45A9A08C21DD}">
  <sheetPr>
    <tabColor rgb="FFE36E00"/>
  </sheetPr>
  <dimension ref="A1:G577"/>
  <sheetViews>
    <sheetView zoomScaleNormal="100" workbookViewId="0"/>
  </sheetViews>
  <sheetFormatPr defaultRowHeight="15" outlineLevelRow="1" x14ac:dyDescent="0.25"/>
  <cols>
    <col min="1" max="1" width="13.85546875" style="211" customWidth="1"/>
    <col min="2" max="2" width="60.85546875" style="211" customWidth="1"/>
    <col min="3" max="3" width="41" style="211" customWidth="1"/>
    <col min="4" max="4" width="40.85546875" style="211" customWidth="1"/>
    <col min="5" max="5" width="6.7109375" style="211" customWidth="1"/>
    <col min="6" max="6" width="41.5703125" style="211" customWidth="1"/>
    <col min="7" max="7" width="41.5703125" style="205" customWidth="1"/>
    <col min="8" max="16384" width="9.140625" style="171"/>
  </cols>
  <sheetData>
    <row r="1" spans="1:7" ht="31.5" x14ac:dyDescent="0.25">
      <c r="A1" s="170" t="s">
        <v>395</v>
      </c>
      <c r="B1" s="170"/>
      <c r="C1" s="205"/>
      <c r="D1" s="205"/>
      <c r="E1" s="205"/>
      <c r="F1" s="206" t="s">
        <v>1719</v>
      </c>
    </row>
    <row r="2" spans="1:7" ht="15.75" thickBot="1" x14ac:dyDescent="0.3">
      <c r="A2" s="205"/>
      <c r="B2" s="205"/>
      <c r="C2" s="205"/>
      <c r="D2" s="205"/>
      <c r="E2" s="205"/>
      <c r="F2" s="205"/>
    </row>
    <row r="3" spans="1:7" ht="19.5" thickBot="1" x14ac:dyDescent="0.3">
      <c r="A3" s="208"/>
      <c r="B3" s="209" t="s">
        <v>0</v>
      </c>
      <c r="C3" s="210" t="s">
        <v>1832</v>
      </c>
      <c r="D3" s="208"/>
      <c r="E3" s="208"/>
      <c r="F3" s="205"/>
      <c r="G3" s="208"/>
    </row>
    <row r="4" spans="1:7" ht="15.75" thickBot="1" x14ac:dyDescent="0.3"/>
    <row r="5" spans="1:7" ht="18.75" x14ac:dyDescent="0.25">
      <c r="A5" s="212"/>
      <c r="B5" s="213" t="s">
        <v>396</v>
      </c>
      <c r="C5" s="212"/>
      <c r="E5" s="214"/>
      <c r="F5" s="214"/>
    </row>
    <row r="6" spans="1:7" x14ac:dyDescent="0.25">
      <c r="B6" s="216" t="s">
        <v>397</v>
      </c>
    </row>
    <row r="7" spans="1:7" x14ac:dyDescent="0.25">
      <c r="B7" s="273" t="s">
        <v>398</v>
      </c>
    </row>
    <row r="8" spans="1:7" ht="15.75" thickBot="1" x14ac:dyDescent="0.3">
      <c r="B8" s="274" t="s">
        <v>399</v>
      </c>
    </row>
    <row r="9" spans="1:7" x14ac:dyDescent="0.25">
      <c r="B9" s="218"/>
    </row>
    <row r="10" spans="1:7" ht="37.5" x14ac:dyDescent="0.25">
      <c r="A10" s="219" t="s">
        <v>5</v>
      </c>
      <c r="B10" s="219" t="s">
        <v>397</v>
      </c>
      <c r="C10" s="220"/>
      <c r="D10" s="220"/>
      <c r="E10" s="220"/>
      <c r="F10" s="220"/>
      <c r="G10" s="221"/>
    </row>
    <row r="11" spans="1:7" x14ac:dyDescent="0.25">
      <c r="A11" s="228"/>
      <c r="B11" s="229" t="s">
        <v>400</v>
      </c>
      <c r="C11" s="228" t="s">
        <v>50</v>
      </c>
      <c r="D11" s="228"/>
      <c r="E11" s="228"/>
      <c r="F11" s="231" t="s">
        <v>401</v>
      </c>
      <c r="G11" s="231"/>
    </row>
    <row r="12" spans="1:7" x14ac:dyDescent="0.25">
      <c r="A12" s="211" t="s">
        <v>402</v>
      </c>
      <c r="B12" s="211" t="s">
        <v>403</v>
      </c>
      <c r="C12" s="258">
        <v>2916.9688367700169</v>
      </c>
      <c r="F12" s="239">
        <f>IF($C$15=0,"",IF(C12="[for completion]","",C12/$C$15))</f>
        <v>1</v>
      </c>
    </row>
    <row r="13" spans="1:7" x14ac:dyDescent="0.25">
      <c r="A13" s="211" t="s">
        <v>404</v>
      </c>
      <c r="B13" s="211" t="s">
        <v>405</v>
      </c>
      <c r="C13" s="258">
        <v>0</v>
      </c>
      <c r="F13" s="239">
        <f>IF($C$15=0,"",IF(C13="[for completion]","",C13/$C$15))</f>
        <v>0</v>
      </c>
    </row>
    <row r="14" spans="1:7" x14ac:dyDescent="0.25">
      <c r="A14" s="211" t="s">
        <v>406</v>
      </c>
      <c r="B14" s="211" t="s">
        <v>62</v>
      </c>
      <c r="C14" s="258">
        <v>0</v>
      </c>
      <c r="F14" s="239">
        <f>IF($C$15=0,"",IF(C14="[for completion]","",C14/$C$15))</f>
        <v>0</v>
      </c>
    </row>
    <row r="15" spans="1:7" x14ac:dyDescent="0.25">
      <c r="A15" s="211" t="s">
        <v>407</v>
      </c>
      <c r="B15" s="275" t="s">
        <v>64</v>
      </c>
      <c r="C15" s="232">
        <f>SUM(C12:C14)</f>
        <v>2916.9688367700169</v>
      </c>
      <c r="F15" s="237">
        <f>SUM(F12:F14)</f>
        <v>1</v>
      </c>
    </row>
    <row r="16" spans="1:7" x14ac:dyDescent="0.25">
      <c r="A16" s="211" t="s">
        <v>408</v>
      </c>
      <c r="B16" s="244" t="s">
        <v>409</v>
      </c>
      <c r="C16" s="232"/>
      <c r="F16" s="239">
        <f t="shared" ref="F16:F26" si="0">IF($C$15=0,"",IF(C16="[for completion]","",C16/$C$15))</f>
        <v>0</v>
      </c>
    </row>
    <row r="17" spans="1:7" x14ac:dyDescent="0.25">
      <c r="A17" s="211" t="s">
        <v>410</v>
      </c>
      <c r="B17" s="244" t="s">
        <v>411</v>
      </c>
      <c r="C17" s="232"/>
      <c r="F17" s="239">
        <f t="shared" si="0"/>
        <v>0</v>
      </c>
    </row>
    <row r="18" spans="1:7" x14ac:dyDescent="0.25">
      <c r="A18" s="211" t="s">
        <v>412</v>
      </c>
      <c r="B18" s="244" t="s">
        <v>165</v>
      </c>
      <c r="C18" s="232"/>
      <c r="F18" s="239">
        <f t="shared" si="0"/>
        <v>0</v>
      </c>
    </row>
    <row r="19" spans="1:7" x14ac:dyDescent="0.25">
      <c r="A19" s="211" t="s">
        <v>413</v>
      </c>
      <c r="B19" s="244" t="s">
        <v>165</v>
      </c>
      <c r="C19" s="232"/>
      <c r="F19" s="239">
        <f t="shared" si="0"/>
        <v>0</v>
      </c>
    </row>
    <row r="20" spans="1:7" x14ac:dyDescent="0.25">
      <c r="A20" s="211" t="s">
        <v>414</v>
      </c>
      <c r="B20" s="244" t="s">
        <v>165</v>
      </c>
      <c r="C20" s="232"/>
      <c r="F20" s="239">
        <f t="shared" si="0"/>
        <v>0</v>
      </c>
    </row>
    <row r="21" spans="1:7" x14ac:dyDescent="0.25">
      <c r="A21" s="211" t="s">
        <v>415</v>
      </c>
      <c r="B21" s="244" t="s">
        <v>165</v>
      </c>
      <c r="C21" s="232"/>
      <c r="F21" s="239">
        <f t="shared" si="0"/>
        <v>0</v>
      </c>
    </row>
    <row r="22" spans="1:7" x14ac:dyDescent="0.25">
      <c r="A22" s="211" t="s">
        <v>416</v>
      </c>
      <c r="B22" s="244" t="s">
        <v>165</v>
      </c>
      <c r="C22" s="232"/>
      <c r="F22" s="239">
        <f t="shared" si="0"/>
        <v>0</v>
      </c>
    </row>
    <row r="23" spans="1:7" x14ac:dyDescent="0.25">
      <c r="A23" s="211" t="s">
        <v>417</v>
      </c>
      <c r="B23" s="244" t="s">
        <v>165</v>
      </c>
      <c r="C23" s="232"/>
      <c r="F23" s="239">
        <f t="shared" si="0"/>
        <v>0</v>
      </c>
    </row>
    <row r="24" spans="1:7" x14ac:dyDescent="0.25">
      <c r="A24" s="211" t="s">
        <v>418</v>
      </c>
      <c r="B24" s="244" t="s">
        <v>165</v>
      </c>
      <c r="C24" s="232"/>
      <c r="F24" s="239">
        <f t="shared" si="0"/>
        <v>0</v>
      </c>
    </row>
    <row r="25" spans="1:7" x14ac:dyDescent="0.25">
      <c r="A25" s="211" t="s">
        <v>419</v>
      </c>
      <c r="B25" s="244" t="s">
        <v>165</v>
      </c>
      <c r="C25" s="232"/>
      <c r="F25" s="239">
        <f t="shared" si="0"/>
        <v>0</v>
      </c>
    </row>
    <row r="26" spans="1:7" x14ac:dyDescent="0.25">
      <c r="A26" s="211" t="s">
        <v>1833</v>
      </c>
      <c r="B26" s="244" t="s">
        <v>165</v>
      </c>
      <c r="C26" s="245"/>
      <c r="D26" s="234"/>
      <c r="E26" s="234"/>
      <c r="F26" s="239">
        <f t="shared" si="0"/>
        <v>0</v>
      </c>
    </row>
    <row r="27" spans="1:7" x14ac:dyDescent="0.25">
      <c r="A27" s="228"/>
      <c r="B27" s="229" t="s">
        <v>420</v>
      </c>
      <c r="C27" s="228" t="s">
        <v>421</v>
      </c>
      <c r="D27" s="228" t="s">
        <v>422</v>
      </c>
      <c r="E27" s="230"/>
      <c r="F27" s="228" t="s">
        <v>423</v>
      </c>
      <c r="G27" s="231"/>
    </row>
    <row r="28" spans="1:7" x14ac:dyDescent="0.25">
      <c r="A28" s="211" t="s">
        <v>424</v>
      </c>
      <c r="B28" s="211" t="s">
        <v>425</v>
      </c>
      <c r="C28" s="276">
        <v>42031</v>
      </c>
      <c r="D28" s="211" t="s">
        <v>86</v>
      </c>
      <c r="F28" s="211">
        <f>IF(AND(C28="[For completion]",D28="[For completion]"),"[For completion]",SUM(C28:D28))</f>
        <v>42031</v>
      </c>
    </row>
    <row r="29" spans="1:7" x14ac:dyDescent="0.25">
      <c r="A29" s="211" t="s">
        <v>426</v>
      </c>
      <c r="B29" s="224" t="s">
        <v>1834</v>
      </c>
    </row>
    <row r="30" spans="1:7" x14ac:dyDescent="0.25">
      <c r="A30" s="211" t="s">
        <v>428</v>
      </c>
      <c r="B30" s="224" t="s">
        <v>429</v>
      </c>
    </row>
    <row r="31" spans="1:7" x14ac:dyDescent="0.25">
      <c r="A31" s="211" t="s">
        <v>430</v>
      </c>
      <c r="B31" s="224"/>
    </row>
    <row r="32" spans="1:7" x14ac:dyDescent="0.25">
      <c r="A32" s="211" t="s">
        <v>431</v>
      </c>
      <c r="B32" s="224"/>
    </row>
    <row r="33" spans="1:7" x14ac:dyDescent="0.25">
      <c r="A33" s="211" t="s">
        <v>432</v>
      </c>
      <c r="B33" s="224"/>
    </row>
    <row r="34" spans="1:7" x14ac:dyDescent="0.25">
      <c r="A34" s="211" t="s">
        <v>433</v>
      </c>
      <c r="B34" s="224"/>
    </row>
    <row r="35" spans="1:7" x14ac:dyDescent="0.25">
      <c r="A35" s="228"/>
      <c r="B35" s="229" t="s">
        <v>434</v>
      </c>
      <c r="C35" s="228" t="s">
        <v>435</v>
      </c>
      <c r="D35" s="228" t="s">
        <v>436</v>
      </c>
      <c r="E35" s="230"/>
      <c r="F35" s="231" t="s">
        <v>401</v>
      </c>
      <c r="G35" s="231"/>
    </row>
    <row r="36" spans="1:7" x14ac:dyDescent="0.25">
      <c r="A36" s="211" t="s">
        <v>437</v>
      </c>
      <c r="B36" s="211" t="s">
        <v>438</v>
      </c>
      <c r="C36" s="277">
        <v>1.0869665599550625E-2</v>
      </c>
      <c r="D36" s="211" t="s">
        <v>56</v>
      </c>
      <c r="E36" s="278"/>
      <c r="F36" s="237" t="s">
        <v>1835</v>
      </c>
    </row>
    <row r="37" spans="1:7" x14ac:dyDescent="0.25">
      <c r="A37" s="211" t="s">
        <v>439</v>
      </c>
      <c r="C37" s="237"/>
      <c r="D37" s="237"/>
      <c r="E37" s="278"/>
      <c r="F37" s="237"/>
    </row>
    <row r="38" spans="1:7" x14ac:dyDescent="0.25">
      <c r="A38" s="211" t="s">
        <v>440</v>
      </c>
      <c r="C38" s="237"/>
      <c r="D38" s="237"/>
      <c r="E38" s="278"/>
      <c r="F38" s="237"/>
    </row>
    <row r="39" spans="1:7" x14ac:dyDescent="0.25">
      <c r="A39" s="211" t="s">
        <v>441</v>
      </c>
      <c r="C39" s="237"/>
      <c r="D39" s="237"/>
      <c r="E39" s="278"/>
      <c r="F39" s="237"/>
    </row>
    <row r="40" spans="1:7" x14ac:dyDescent="0.25">
      <c r="A40" s="211" t="s">
        <v>442</v>
      </c>
      <c r="C40" s="237"/>
      <c r="D40" s="237"/>
      <c r="E40" s="278"/>
      <c r="F40" s="237"/>
    </row>
    <row r="41" spans="1:7" x14ac:dyDescent="0.25">
      <c r="A41" s="211" t="s">
        <v>443</v>
      </c>
      <c r="C41" s="237"/>
      <c r="D41" s="237"/>
      <c r="E41" s="278"/>
      <c r="F41" s="237"/>
    </row>
    <row r="42" spans="1:7" x14ac:dyDescent="0.25">
      <c r="A42" s="211" t="s">
        <v>444</v>
      </c>
      <c r="C42" s="237"/>
      <c r="D42" s="237"/>
      <c r="E42" s="278"/>
      <c r="F42" s="237"/>
    </row>
    <row r="43" spans="1:7" x14ac:dyDescent="0.25">
      <c r="A43" s="228"/>
      <c r="B43" s="229" t="s">
        <v>445</v>
      </c>
      <c r="C43" s="228" t="s">
        <v>435</v>
      </c>
      <c r="D43" s="228" t="s">
        <v>436</v>
      </c>
      <c r="E43" s="230"/>
      <c r="F43" s="231" t="s">
        <v>401</v>
      </c>
      <c r="G43" s="231"/>
    </row>
    <row r="44" spans="1:7" x14ac:dyDescent="0.25">
      <c r="A44" s="211" t="s">
        <v>446</v>
      </c>
      <c r="B44" s="279" t="s">
        <v>447</v>
      </c>
      <c r="C44" s="280">
        <f>SUM(C45:C71)</f>
        <v>0</v>
      </c>
      <c r="D44" s="280">
        <f>SUM(D45:D71)</f>
        <v>0</v>
      </c>
      <c r="E44" s="237"/>
      <c r="F44" s="280">
        <f>SUM(F45:F71)</f>
        <v>0</v>
      </c>
      <c r="G44" s="211"/>
    </row>
    <row r="45" spans="1:7" x14ac:dyDescent="0.25">
      <c r="A45" s="211" t="s">
        <v>448</v>
      </c>
      <c r="B45" s="211" t="s">
        <v>449</v>
      </c>
      <c r="C45" s="211">
        <v>0</v>
      </c>
      <c r="D45" s="237">
        <v>0</v>
      </c>
      <c r="E45" s="237"/>
      <c r="F45" s="237" t="s">
        <v>1835</v>
      </c>
      <c r="G45" s="211"/>
    </row>
    <row r="46" spans="1:7" x14ac:dyDescent="0.25">
      <c r="A46" s="211" t="s">
        <v>450</v>
      </c>
      <c r="B46" s="211" t="s">
        <v>7</v>
      </c>
      <c r="C46" s="211" t="s">
        <v>135</v>
      </c>
      <c r="D46" s="237" t="s">
        <v>56</v>
      </c>
      <c r="E46" s="237"/>
      <c r="F46" s="237" t="s">
        <v>1835</v>
      </c>
      <c r="G46" s="211"/>
    </row>
    <row r="47" spans="1:7" x14ac:dyDescent="0.25">
      <c r="A47" s="211" t="s">
        <v>451</v>
      </c>
      <c r="B47" s="211" t="s">
        <v>452</v>
      </c>
      <c r="C47" s="211">
        <v>0</v>
      </c>
      <c r="D47" s="237">
        <v>0</v>
      </c>
      <c r="E47" s="237"/>
      <c r="F47" s="237" t="s">
        <v>1835</v>
      </c>
      <c r="G47" s="211"/>
    </row>
    <row r="48" spans="1:7" x14ac:dyDescent="0.25">
      <c r="A48" s="211" t="s">
        <v>453</v>
      </c>
      <c r="B48" s="211" t="s">
        <v>454</v>
      </c>
      <c r="C48" s="211">
        <v>0</v>
      </c>
      <c r="D48" s="237">
        <v>0</v>
      </c>
      <c r="E48" s="237"/>
      <c r="F48" s="237" t="s">
        <v>1835</v>
      </c>
      <c r="G48" s="211"/>
    </row>
    <row r="49" spans="1:7" x14ac:dyDescent="0.25">
      <c r="A49" s="211" t="s">
        <v>455</v>
      </c>
      <c r="B49" s="211" t="s">
        <v>456</v>
      </c>
      <c r="C49" s="211">
        <v>0</v>
      </c>
      <c r="D49" s="237">
        <v>0</v>
      </c>
      <c r="E49" s="237"/>
      <c r="F49" s="237" t="s">
        <v>1835</v>
      </c>
      <c r="G49" s="211"/>
    </row>
    <row r="50" spans="1:7" x14ac:dyDescent="0.25">
      <c r="A50" s="211" t="s">
        <v>457</v>
      </c>
      <c r="B50" s="211" t="s">
        <v>1836</v>
      </c>
      <c r="C50" s="211">
        <v>0</v>
      </c>
      <c r="D50" s="237">
        <v>0</v>
      </c>
      <c r="E50" s="237"/>
      <c r="F50" s="237" t="s">
        <v>1835</v>
      </c>
      <c r="G50" s="211"/>
    </row>
    <row r="51" spans="1:7" x14ac:dyDescent="0.25">
      <c r="A51" s="211" t="s">
        <v>458</v>
      </c>
      <c r="B51" s="211" t="s">
        <v>459</v>
      </c>
      <c r="C51" s="211">
        <v>0</v>
      </c>
      <c r="D51" s="237">
        <v>0</v>
      </c>
      <c r="E51" s="237"/>
      <c r="F51" s="237" t="s">
        <v>1835</v>
      </c>
      <c r="G51" s="211"/>
    </row>
    <row r="52" spans="1:7" x14ac:dyDescent="0.25">
      <c r="A52" s="211" t="s">
        <v>460</v>
      </c>
      <c r="B52" s="211" t="s">
        <v>461</v>
      </c>
      <c r="C52" s="211">
        <v>0</v>
      </c>
      <c r="D52" s="237">
        <v>0</v>
      </c>
      <c r="E52" s="237"/>
      <c r="F52" s="237" t="s">
        <v>1835</v>
      </c>
      <c r="G52" s="211"/>
    </row>
    <row r="53" spans="1:7" x14ac:dyDescent="0.25">
      <c r="A53" s="211" t="s">
        <v>462</v>
      </c>
      <c r="B53" s="211" t="s">
        <v>463</v>
      </c>
      <c r="C53" s="211">
        <v>0</v>
      </c>
      <c r="D53" s="237">
        <v>0</v>
      </c>
      <c r="E53" s="237"/>
      <c r="F53" s="237" t="s">
        <v>1835</v>
      </c>
      <c r="G53" s="211"/>
    </row>
    <row r="54" spans="1:7" x14ac:dyDescent="0.25">
      <c r="A54" s="211" t="s">
        <v>464</v>
      </c>
      <c r="B54" s="211" t="s">
        <v>465</v>
      </c>
      <c r="C54" s="211">
        <v>0</v>
      </c>
      <c r="D54" s="237">
        <v>0</v>
      </c>
      <c r="E54" s="237"/>
      <c r="F54" s="237" t="s">
        <v>1835</v>
      </c>
      <c r="G54" s="211"/>
    </row>
    <row r="55" spans="1:7" x14ac:dyDescent="0.25">
      <c r="A55" s="211" t="s">
        <v>466</v>
      </c>
      <c r="B55" s="211" t="s">
        <v>467</v>
      </c>
      <c r="C55" s="211">
        <v>0</v>
      </c>
      <c r="D55" s="237">
        <v>0</v>
      </c>
      <c r="E55" s="237"/>
      <c r="F55" s="237" t="s">
        <v>1835</v>
      </c>
      <c r="G55" s="211"/>
    </row>
    <row r="56" spans="1:7" x14ac:dyDescent="0.25">
      <c r="A56" s="211" t="s">
        <v>468</v>
      </c>
      <c r="B56" s="211" t="s">
        <v>469</v>
      </c>
      <c r="C56" s="211">
        <v>0</v>
      </c>
      <c r="D56" s="237">
        <v>0</v>
      </c>
      <c r="E56" s="237"/>
      <c r="F56" s="237" t="s">
        <v>1835</v>
      </c>
      <c r="G56" s="211"/>
    </row>
    <row r="57" spans="1:7" x14ac:dyDescent="0.25">
      <c r="A57" s="211" t="s">
        <v>470</v>
      </c>
      <c r="B57" s="211" t="s">
        <v>471</v>
      </c>
      <c r="C57" s="211">
        <v>0</v>
      </c>
      <c r="D57" s="237">
        <v>0</v>
      </c>
      <c r="E57" s="237"/>
      <c r="F57" s="237" t="s">
        <v>1835</v>
      </c>
      <c r="G57" s="211"/>
    </row>
    <row r="58" spans="1:7" x14ac:dyDescent="0.25">
      <c r="A58" s="211" t="s">
        <v>472</v>
      </c>
      <c r="B58" s="211" t="s">
        <v>473</v>
      </c>
      <c r="C58" s="211">
        <v>0</v>
      </c>
      <c r="D58" s="237">
        <v>0</v>
      </c>
      <c r="E58" s="237"/>
      <c r="F58" s="237" t="s">
        <v>1835</v>
      </c>
      <c r="G58" s="211"/>
    </row>
    <row r="59" spans="1:7" x14ac:dyDescent="0.25">
      <c r="A59" s="211" t="s">
        <v>474</v>
      </c>
      <c r="B59" s="211" t="s">
        <v>475</v>
      </c>
      <c r="C59" s="211">
        <v>0</v>
      </c>
      <c r="D59" s="237">
        <v>0</v>
      </c>
      <c r="E59" s="237"/>
      <c r="F59" s="237" t="s">
        <v>1835</v>
      </c>
      <c r="G59" s="211"/>
    </row>
    <row r="60" spans="1:7" x14ac:dyDescent="0.25">
      <c r="A60" s="211" t="s">
        <v>476</v>
      </c>
      <c r="B60" s="211" t="s">
        <v>477</v>
      </c>
      <c r="C60" s="211">
        <v>0</v>
      </c>
      <c r="D60" s="237">
        <v>0</v>
      </c>
      <c r="E60" s="237"/>
      <c r="F60" s="237" t="s">
        <v>1835</v>
      </c>
      <c r="G60" s="211"/>
    </row>
    <row r="61" spans="1:7" x14ac:dyDescent="0.25">
      <c r="A61" s="211" t="s">
        <v>478</v>
      </c>
      <c r="B61" s="211" t="s">
        <v>479</v>
      </c>
      <c r="C61" s="211">
        <v>0</v>
      </c>
      <c r="D61" s="237">
        <v>0</v>
      </c>
      <c r="E61" s="237"/>
      <c r="F61" s="237" t="s">
        <v>1835</v>
      </c>
      <c r="G61" s="211"/>
    </row>
    <row r="62" spans="1:7" x14ac:dyDescent="0.25">
      <c r="A62" s="211" t="s">
        <v>480</v>
      </c>
      <c r="B62" s="211" t="s">
        <v>481</v>
      </c>
      <c r="C62" s="211">
        <v>0</v>
      </c>
      <c r="D62" s="237">
        <v>0</v>
      </c>
      <c r="E62" s="237"/>
      <c r="F62" s="237" t="s">
        <v>1835</v>
      </c>
      <c r="G62" s="211"/>
    </row>
    <row r="63" spans="1:7" x14ac:dyDescent="0.25">
      <c r="A63" s="211" t="s">
        <v>482</v>
      </c>
      <c r="B63" s="211" t="s">
        <v>483</v>
      </c>
      <c r="C63" s="211">
        <v>0</v>
      </c>
      <c r="D63" s="237">
        <v>0</v>
      </c>
      <c r="E63" s="237"/>
      <c r="F63" s="237" t="s">
        <v>1835</v>
      </c>
      <c r="G63" s="211"/>
    </row>
    <row r="64" spans="1:7" x14ac:dyDescent="0.25">
      <c r="A64" s="211" t="s">
        <v>484</v>
      </c>
      <c r="B64" s="211" t="s">
        <v>485</v>
      </c>
      <c r="C64" s="211">
        <v>0</v>
      </c>
      <c r="D64" s="237">
        <v>0</v>
      </c>
      <c r="E64" s="237"/>
      <c r="F64" s="237" t="s">
        <v>1835</v>
      </c>
      <c r="G64" s="211"/>
    </row>
    <row r="65" spans="1:7" x14ac:dyDescent="0.25">
      <c r="A65" s="211" t="s">
        <v>486</v>
      </c>
      <c r="B65" s="211" t="s">
        <v>487</v>
      </c>
      <c r="C65" s="211">
        <v>0</v>
      </c>
      <c r="D65" s="237">
        <v>0</v>
      </c>
      <c r="E65" s="237"/>
      <c r="F65" s="237" t="s">
        <v>1835</v>
      </c>
      <c r="G65" s="211"/>
    </row>
    <row r="66" spans="1:7" x14ac:dyDescent="0.25">
      <c r="A66" s="211" t="s">
        <v>488</v>
      </c>
      <c r="B66" s="211" t="s">
        <v>489</v>
      </c>
      <c r="C66" s="211">
        <v>0</v>
      </c>
      <c r="D66" s="237">
        <v>0</v>
      </c>
      <c r="E66" s="237"/>
      <c r="F66" s="237" t="s">
        <v>1835</v>
      </c>
      <c r="G66" s="211"/>
    </row>
    <row r="67" spans="1:7" x14ac:dyDescent="0.25">
      <c r="A67" s="211" t="s">
        <v>490</v>
      </c>
      <c r="B67" s="211" t="s">
        <v>491</v>
      </c>
      <c r="C67" s="211">
        <v>0</v>
      </c>
      <c r="D67" s="237">
        <v>0</v>
      </c>
      <c r="E67" s="237"/>
      <c r="F67" s="237" t="s">
        <v>1835</v>
      </c>
      <c r="G67" s="211"/>
    </row>
    <row r="68" spans="1:7" x14ac:dyDescent="0.25">
      <c r="A68" s="211" t="s">
        <v>492</v>
      </c>
      <c r="B68" s="211" t="s">
        <v>493</v>
      </c>
      <c r="C68" s="211">
        <v>0</v>
      </c>
      <c r="D68" s="237">
        <v>0</v>
      </c>
      <c r="E68" s="237"/>
      <c r="F68" s="237" t="s">
        <v>1835</v>
      </c>
      <c r="G68" s="211"/>
    </row>
    <row r="69" spans="1:7" x14ac:dyDescent="0.25">
      <c r="A69" s="211" t="s">
        <v>494</v>
      </c>
      <c r="B69" s="211" t="s">
        <v>495</v>
      </c>
      <c r="C69" s="211">
        <v>0</v>
      </c>
      <c r="D69" s="237">
        <v>0</v>
      </c>
      <c r="E69" s="237"/>
      <c r="F69" s="237" t="s">
        <v>1835</v>
      </c>
      <c r="G69" s="211"/>
    </row>
    <row r="70" spans="1:7" x14ac:dyDescent="0.25">
      <c r="A70" s="211" t="s">
        <v>496</v>
      </c>
      <c r="B70" s="211" t="s">
        <v>497</v>
      </c>
      <c r="C70" s="211">
        <v>0</v>
      </c>
      <c r="D70" s="237">
        <v>0</v>
      </c>
      <c r="E70" s="237"/>
      <c r="F70" s="237" t="s">
        <v>1835</v>
      </c>
      <c r="G70" s="211"/>
    </row>
    <row r="71" spans="1:7" x14ac:dyDescent="0.25">
      <c r="A71" s="211" t="s">
        <v>498</v>
      </c>
      <c r="B71" s="211" t="s">
        <v>499</v>
      </c>
      <c r="C71" s="211">
        <v>0</v>
      </c>
      <c r="D71" s="237">
        <v>0</v>
      </c>
      <c r="E71" s="237"/>
      <c r="F71" s="237" t="s">
        <v>1835</v>
      </c>
      <c r="G71" s="211"/>
    </row>
    <row r="72" spans="1:7" x14ac:dyDescent="0.25">
      <c r="A72" s="211" t="s">
        <v>500</v>
      </c>
      <c r="B72" s="279" t="s">
        <v>247</v>
      </c>
      <c r="C72" s="280">
        <f>SUM(C73:C75)</f>
        <v>0</v>
      </c>
      <c r="D72" s="280">
        <f>SUM(D73:D75)</f>
        <v>0</v>
      </c>
      <c r="E72" s="237"/>
      <c r="F72" s="280">
        <f>SUM(F73:F75)</f>
        <v>0</v>
      </c>
      <c r="G72" s="211"/>
    </row>
    <row r="73" spans="1:7" x14ac:dyDescent="0.25">
      <c r="A73" s="211" t="s">
        <v>501</v>
      </c>
      <c r="B73" s="211" t="s">
        <v>502</v>
      </c>
      <c r="C73" s="211">
        <v>0</v>
      </c>
      <c r="D73" s="237">
        <v>0</v>
      </c>
      <c r="E73" s="237"/>
      <c r="F73" s="237" t="s">
        <v>1835</v>
      </c>
      <c r="G73" s="211"/>
    </row>
    <row r="74" spans="1:7" x14ac:dyDescent="0.25">
      <c r="A74" s="211" t="s">
        <v>503</v>
      </c>
      <c r="B74" s="211" t="s">
        <v>504</v>
      </c>
      <c r="C74" s="211">
        <v>0</v>
      </c>
      <c r="D74" s="237">
        <v>0</v>
      </c>
      <c r="E74" s="237"/>
      <c r="F74" s="237" t="s">
        <v>1835</v>
      </c>
      <c r="G74" s="211"/>
    </row>
    <row r="75" spans="1:7" x14ac:dyDescent="0.25">
      <c r="A75" s="211" t="s">
        <v>505</v>
      </c>
      <c r="B75" s="211" t="s">
        <v>506</v>
      </c>
      <c r="C75" s="211">
        <v>0</v>
      </c>
      <c r="D75" s="237">
        <v>0</v>
      </c>
      <c r="E75" s="237"/>
      <c r="F75" s="237" t="s">
        <v>1835</v>
      </c>
      <c r="G75" s="211"/>
    </row>
    <row r="76" spans="1:7" x14ac:dyDescent="0.25">
      <c r="A76" s="211" t="s">
        <v>507</v>
      </c>
      <c r="B76" s="279" t="s">
        <v>62</v>
      </c>
      <c r="C76" s="280">
        <f>SUM(C77:C87)</f>
        <v>0</v>
      </c>
      <c r="D76" s="280">
        <f>SUM(D77:D87)</f>
        <v>0</v>
      </c>
      <c r="E76" s="237"/>
      <c r="F76" s="280">
        <f>SUM(F77:F87)</f>
        <v>0</v>
      </c>
      <c r="G76" s="211"/>
    </row>
    <row r="77" spans="1:7" x14ac:dyDescent="0.25">
      <c r="A77" s="211" t="s">
        <v>508</v>
      </c>
      <c r="B77" s="226" t="s">
        <v>249</v>
      </c>
      <c r="C77" s="211">
        <v>0</v>
      </c>
      <c r="D77" s="237">
        <v>0</v>
      </c>
      <c r="E77" s="237"/>
      <c r="F77" s="237" t="s">
        <v>1835</v>
      </c>
      <c r="G77" s="211"/>
    </row>
    <row r="78" spans="1:7" x14ac:dyDescent="0.25">
      <c r="A78" s="211" t="s">
        <v>509</v>
      </c>
      <c r="B78" s="211" t="s">
        <v>510</v>
      </c>
      <c r="C78" s="211">
        <v>0</v>
      </c>
      <c r="D78" s="237" t="s">
        <v>1835</v>
      </c>
      <c r="E78" s="237"/>
      <c r="F78" s="237" t="s">
        <v>1835</v>
      </c>
      <c r="G78" s="211"/>
    </row>
    <row r="79" spans="1:7" x14ac:dyDescent="0.25">
      <c r="A79" s="211" t="s">
        <v>511</v>
      </c>
      <c r="B79" s="226" t="s">
        <v>251</v>
      </c>
      <c r="C79" s="237" t="s">
        <v>1835</v>
      </c>
      <c r="D79" s="237" t="s">
        <v>1835</v>
      </c>
      <c r="E79" s="237"/>
      <c r="F79" s="237" t="s">
        <v>1835</v>
      </c>
      <c r="G79" s="211"/>
    </row>
    <row r="80" spans="1:7" x14ac:dyDescent="0.25">
      <c r="A80" s="211" t="s">
        <v>512</v>
      </c>
      <c r="B80" s="226" t="s">
        <v>253</v>
      </c>
      <c r="C80" s="237" t="s">
        <v>1835</v>
      </c>
      <c r="D80" s="237" t="s">
        <v>1835</v>
      </c>
      <c r="E80" s="237"/>
      <c r="F80" s="237" t="s">
        <v>1835</v>
      </c>
      <c r="G80" s="211"/>
    </row>
    <row r="81" spans="1:7" x14ac:dyDescent="0.25">
      <c r="A81" s="211" t="s">
        <v>513</v>
      </c>
      <c r="B81" s="226" t="s">
        <v>255</v>
      </c>
      <c r="C81" s="237" t="s">
        <v>1835</v>
      </c>
      <c r="D81" s="237" t="s">
        <v>1835</v>
      </c>
      <c r="E81" s="237"/>
      <c r="F81" s="237" t="s">
        <v>1835</v>
      </c>
      <c r="G81" s="211"/>
    </row>
    <row r="82" spans="1:7" x14ac:dyDescent="0.25">
      <c r="A82" s="211" t="s">
        <v>514</v>
      </c>
      <c r="B82" s="226" t="s">
        <v>257</v>
      </c>
      <c r="C82" s="237" t="s">
        <v>1835</v>
      </c>
      <c r="D82" s="237" t="s">
        <v>1835</v>
      </c>
      <c r="E82" s="237"/>
      <c r="F82" s="237" t="s">
        <v>1835</v>
      </c>
      <c r="G82" s="211"/>
    </row>
    <row r="83" spans="1:7" x14ac:dyDescent="0.25">
      <c r="A83" s="211" t="s">
        <v>515</v>
      </c>
      <c r="B83" s="226" t="s">
        <v>259</v>
      </c>
      <c r="C83" s="237" t="s">
        <v>1835</v>
      </c>
      <c r="D83" s="237" t="s">
        <v>1835</v>
      </c>
      <c r="E83" s="237"/>
      <c r="F83" s="237" t="s">
        <v>1835</v>
      </c>
      <c r="G83" s="211"/>
    </row>
    <row r="84" spans="1:7" x14ac:dyDescent="0.25">
      <c r="A84" s="211" t="s">
        <v>516</v>
      </c>
      <c r="B84" s="226" t="s">
        <v>261</v>
      </c>
      <c r="C84" s="237" t="s">
        <v>1835</v>
      </c>
      <c r="D84" s="237" t="s">
        <v>1835</v>
      </c>
      <c r="E84" s="237"/>
      <c r="F84" s="237" t="s">
        <v>1835</v>
      </c>
      <c r="G84" s="211"/>
    </row>
    <row r="85" spans="1:7" x14ac:dyDescent="0.25">
      <c r="A85" s="211" t="s">
        <v>517</v>
      </c>
      <c r="B85" s="226" t="s">
        <v>263</v>
      </c>
      <c r="C85" s="237" t="s">
        <v>1835</v>
      </c>
      <c r="D85" s="237" t="s">
        <v>1835</v>
      </c>
      <c r="E85" s="237"/>
      <c r="F85" s="237" t="s">
        <v>1835</v>
      </c>
      <c r="G85" s="211"/>
    </row>
    <row r="86" spans="1:7" x14ac:dyDescent="0.25">
      <c r="A86" s="211" t="s">
        <v>518</v>
      </c>
      <c r="B86" s="226" t="s">
        <v>265</v>
      </c>
      <c r="C86" s="237" t="s">
        <v>1835</v>
      </c>
      <c r="D86" s="237" t="s">
        <v>1835</v>
      </c>
      <c r="E86" s="237"/>
      <c r="F86" s="237" t="s">
        <v>1835</v>
      </c>
      <c r="G86" s="211"/>
    </row>
    <row r="87" spans="1:7" x14ac:dyDescent="0.25">
      <c r="A87" s="211" t="s">
        <v>519</v>
      </c>
      <c r="B87" s="226" t="s">
        <v>62</v>
      </c>
      <c r="C87" s="237" t="s">
        <v>1835</v>
      </c>
      <c r="D87" s="237" t="s">
        <v>1835</v>
      </c>
      <c r="E87" s="237"/>
      <c r="F87" s="237" t="s">
        <v>1835</v>
      </c>
      <c r="G87" s="211"/>
    </row>
    <row r="88" spans="1:7" x14ac:dyDescent="0.25">
      <c r="A88" s="211" t="s">
        <v>520</v>
      </c>
      <c r="B88" s="244" t="s">
        <v>165</v>
      </c>
      <c r="C88" s="237"/>
      <c r="D88" s="237"/>
      <c r="E88" s="237"/>
      <c r="F88" s="237"/>
      <c r="G88" s="211"/>
    </row>
    <row r="89" spans="1:7" x14ac:dyDescent="0.25">
      <c r="A89" s="211" t="s">
        <v>521</v>
      </c>
      <c r="B89" s="244" t="s">
        <v>165</v>
      </c>
      <c r="C89" s="237"/>
      <c r="D89" s="237"/>
      <c r="E89" s="237"/>
      <c r="F89" s="237"/>
      <c r="G89" s="211"/>
    </row>
    <row r="90" spans="1:7" x14ac:dyDescent="0.25">
      <c r="A90" s="211" t="s">
        <v>522</v>
      </c>
      <c r="B90" s="244" t="s">
        <v>165</v>
      </c>
      <c r="C90" s="237"/>
      <c r="D90" s="237"/>
      <c r="E90" s="237"/>
      <c r="F90" s="237"/>
      <c r="G90" s="211"/>
    </row>
    <row r="91" spans="1:7" x14ac:dyDescent="0.25">
      <c r="A91" s="211" t="s">
        <v>523</v>
      </c>
      <c r="B91" s="244" t="s">
        <v>165</v>
      </c>
      <c r="C91" s="237"/>
      <c r="D91" s="237"/>
      <c r="E91" s="237"/>
      <c r="F91" s="237"/>
      <c r="G91" s="211"/>
    </row>
    <row r="92" spans="1:7" x14ac:dyDescent="0.25">
      <c r="A92" s="211" t="s">
        <v>524</v>
      </c>
      <c r="B92" s="244" t="s">
        <v>165</v>
      </c>
      <c r="C92" s="237"/>
      <c r="D92" s="237"/>
      <c r="E92" s="237"/>
      <c r="F92" s="237"/>
      <c r="G92" s="211"/>
    </row>
    <row r="93" spans="1:7" x14ac:dyDescent="0.25">
      <c r="A93" s="211" t="s">
        <v>525</v>
      </c>
      <c r="B93" s="244" t="s">
        <v>165</v>
      </c>
      <c r="C93" s="237"/>
      <c r="D93" s="237"/>
      <c r="E93" s="237"/>
      <c r="F93" s="237"/>
      <c r="G93" s="211"/>
    </row>
    <row r="94" spans="1:7" x14ac:dyDescent="0.25">
      <c r="A94" s="211" t="s">
        <v>526</v>
      </c>
      <c r="B94" s="244" t="s">
        <v>165</v>
      </c>
      <c r="C94" s="237"/>
      <c r="D94" s="237"/>
      <c r="E94" s="237"/>
      <c r="F94" s="237"/>
      <c r="G94" s="211"/>
    </row>
    <row r="95" spans="1:7" x14ac:dyDescent="0.25">
      <c r="A95" s="211" t="s">
        <v>527</v>
      </c>
      <c r="B95" s="244" t="s">
        <v>165</v>
      </c>
      <c r="C95" s="237"/>
      <c r="D95" s="237"/>
      <c r="E95" s="237"/>
      <c r="F95" s="237"/>
      <c r="G95" s="211"/>
    </row>
    <row r="96" spans="1:7" x14ac:dyDescent="0.25">
      <c r="A96" s="211" t="s">
        <v>528</v>
      </c>
      <c r="B96" s="244" t="s">
        <v>165</v>
      </c>
      <c r="C96" s="237"/>
      <c r="D96" s="237"/>
      <c r="E96" s="237"/>
      <c r="F96" s="237"/>
      <c r="G96" s="211"/>
    </row>
    <row r="97" spans="1:7" x14ac:dyDescent="0.25">
      <c r="A97" s="211" t="s">
        <v>529</v>
      </c>
      <c r="B97" s="244" t="s">
        <v>165</v>
      </c>
      <c r="C97" s="237"/>
      <c r="D97" s="237"/>
      <c r="E97" s="237"/>
      <c r="F97" s="237"/>
      <c r="G97" s="211"/>
    </row>
    <row r="98" spans="1:7" x14ac:dyDescent="0.25">
      <c r="A98" s="228"/>
      <c r="B98" s="257" t="s">
        <v>1837</v>
      </c>
      <c r="C98" s="228" t="s">
        <v>435</v>
      </c>
      <c r="D98" s="228" t="s">
        <v>436</v>
      </c>
      <c r="E98" s="230"/>
      <c r="F98" s="231" t="s">
        <v>401</v>
      </c>
      <c r="G98" s="231"/>
    </row>
    <row r="99" spans="1:7" x14ac:dyDescent="0.25">
      <c r="A99" s="211" t="s">
        <v>530</v>
      </c>
      <c r="B99" s="211" t="s">
        <v>531</v>
      </c>
      <c r="C99" s="237">
        <v>0.16786280115772362</v>
      </c>
      <c r="D99" s="237">
        <v>0</v>
      </c>
      <c r="E99" s="237"/>
      <c r="F99" s="237">
        <f>SUM(C99:D99)</f>
        <v>0.16786280115772362</v>
      </c>
      <c r="G99" s="211"/>
    </row>
    <row r="100" spans="1:7" x14ac:dyDescent="0.25">
      <c r="A100" s="211" t="s">
        <v>532</v>
      </c>
      <c r="B100" s="211" t="s">
        <v>533</v>
      </c>
      <c r="C100" s="237">
        <v>0.13811510512265626</v>
      </c>
      <c r="D100" s="237">
        <v>0</v>
      </c>
      <c r="E100" s="237"/>
      <c r="F100" s="237">
        <f t="shared" ref="F100:F110" si="1">SUM(C100:D100)</f>
        <v>0.13811510512265626</v>
      </c>
      <c r="G100" s="211"/>
    </row>
    <row r="101" spans="1:7" x14ac:dyDescent="0.25">
      <c r="A101" s="211" t="s">
        <v>534</v>
      </c>
      <c r="B101" s="211" t="s">
        <v>535</v>
      </c>
      <c r="C101" s="237">
        <v>0.14887808394651064</v>
      </c>
      <c r="D101" s="237">
        <v>0</v>
      </c>
      <c r="E101" s="237"/>
      <c r="F101" s="237">
        <f t="shared" si="1"/>
        <v>0.14887808394651064</v>
      </c>
      <c r="G101" s="211"/>
    </row>
    <row r="102" spans="1:7" x14ac:dyDescent="0.25">
      <c r="A102" s="211" t="s">
        <v>536</v>
      </c>
      <c r="B102" s="211" t="s">
        <v>537</v>
      </c>
      <c r="C102" s="237">
        <v>0.1035057018587567</v>
      </c>
      <c r="D102" s="237">
        <v>0</v>
      </c>
      <c r="E102" s="237"/>
      <c r="F102" s="237">
        <f t="shared" si="1"/>
        <v>0.1035057018587567</v>
      </c>
      <c r="G102" s="211"/>
    </row>
    <row r="103" spans="1:7" x14ac:dyDescent="0.25">
      <c r="A103" s="211" t="s">
        <v>538</v>
      </c>
      <c r="B103" s="211" t="s">
        <v>539</v>
      </c>
      <c r="C103" s="237">
        <v>0.10915503306595845</v>
      </c>
      <c r="D103" s="237">
        <v>0</v>
      </c>
      <c r="E103" s="237"/>
      <c r="F103" s="237">
        <f t="shared" si="1"/>
        <v>0.10915503306595845</v>
      </c>
      <c r="G103" s="211"/>
    </row>
    <row r="104" spans="1:7" x14ac:dyDescent="0.25">
      <c r="A104" s="211" t="s">
        <v>540</v>
      </c>
      <c r="B104" s="211" t="s">
        <v>541</v>
      </c>
      <c r="C104" s="237">
        <v>6.7080629694580549E-2</v>
      </c>
      <c r="D104" s="237">
        <v>0</v>
      </c>
      <c r="E104" s="237"/>
      <c r="F104" s="237">
        <f t="shared" si="1"/>
        <v>6.7080629694580549E-2</v>
      </c>
      <c r="G104" s="211"/>
    </row>
    <row r="105" spans="1:7" x14ac:dyDescent="0.25">
      <c r="A105" s="211" t="s">
        <v>542</v>
      </c>
      <c r="B105" s="211" t="s">
        <v>543</v>
      </c>
      <c r="C105" s="237">
        <v>8.0577764101267088E-2</v>
      </c>
      <c r="D105" s="237">
        <v>0</v>
      </c>
      <c r="E105" s="237"/>
      <c r="F105" s="237">
        <f t="shared" si="1"/>
        <v>8.0577764101267088E-2</v>
      </c>
      <c r="G105" s="211"/>
    </row>
    <row r="106" spans="1:7" x14ac:dyDescent="0.25">
      <c r="A106" s="211" t="s">
        <v>544</v>
      </c>
      <c r="B106" s="211" t="s">
        <v>545</v>
      </c>
      <c r="C106" s="237">
        <v>6.3242718141025681E-2</v>
      </c>
      <c r="D106" s="237">
        <v>0</v>
      </c>
      <c r="E106" s="237"/>
      <c r="F106" s="237">
        <f t="shared" si="1"/>
        <v>6.3242718141025681E-2</v>
      </c>
      <c r="G106" s="211"/>
    </row>
    <row r="107" spans="1:7" x14ac:dyDescent="0.25">
      <c r="A107" s="211" t="s">
        <v>546</v>
      </c>
      <c r="B107" s="211" t="s">
        <v>547</v>
      </c>
      <c r="C107" s="237">
        <v>5.6995213440159544E-2</v>
      </c>
      <c r="D107" s="237">
        <v>0</v>
      </c>
      <c r="E107" s="237"/>
      <c r="F107" s="237">
        <f t="shared" si="1"/>
        <v>5.6995213440159544E-2</v>
      </c>
      <c r="G107" s="211"/>
    </row>
    <row r="108" spans="1:7" x14ac:dyDescent="0.25">
      <c r="A108" s="211" t="s">
        <v>548</v>
      </c>
      <c r="B108" s="211" t="s">
        <v>549</v>
      </c>
      <c r="C108" s="237">
        <v>3.7615995847079226E-2</v>
      </c>
      <c r="D108" s="237">
        <v>0</v>
      </c>
      <c r="E108" s="237"/>
      <c r="F108" s="237">
        <f t="shared" si="1"/>
        <v>3.7615995847079226E-2</v>
      </c>
      <c r="G108" s="211"/>
    </row>
    <row r="109" spans="1:7" x14ac:dyDescent="0.25">
      <c r="A109" s="211" t="s">
        <v>550</v>
      </c>
      <c r="B109" s="211" t="s">
        <v>483</v>
      </c>
      <c r="C109" s="237">
        <v>2.5552260541985679E-2</v>
      </c>
      <c r="D109" s="237">
        <v>0</v>
      </c>
      <c r="E109" s="237"/>
      <c r="F109" s="237">
        <f t="shared" si="1"/>
        <v>2.5552260541985679E-2</v>
      </c>
      <c r="G109" s="211"/>
    </row>
    <row r="110" spans="1:7" x14ac:dyDescent="0.25">
      <c r="A110" s="211" t="s">
        <v>551</v>
      </c>
      <c r="B110" s="211" t="s">
        <v>62</v>
      </c>
      <c r="C110" s="237">
        <v>1.4186930822964764E-3</v>
      </c>
      <c r="D110" s="237">
        <v>0</v>
      </c>
      <c r="E110" s="237"/>
      <c r="F110" s="237">
        <f t="shared" si="1"/>
        <v>1.4186930822964764E-3</v>
      </c>
      <c r="G110" s="211"/>
    </row>
    <row r="111" spans="1:7" x14ac:dyDescent="0.25">
      <c r="A111" s="211" t="s">
        <v>552</v>
      </c>
      <c r="B111" s="226" t="s">
        <v>553</v>
      </c>
      <c r="C111" s="237"/>
      <c r="D111" s="237"/>
      <c r="E111" s="237"/>
      <c r="F111" s="237"/>
      <c r="G111" s="211"/>
    </row>
    <row r="112" spans="1:7" x14ac:dyDescent="0.25">
      <c r="A112" s="211" t="s">
        <v>554</v>
      </c>
      <c r="B112" s="226" t="s">
        <v>553</v>
      </c>
      <c r="C112" s="237"/>
      <c r="D112" s="237"/>
      <c r="E112" s="237"/>
      <c r="F112" s="237"/>
      <c r="G112" s="211"/>
    </row>
    <row r="113" spans="1:7" x14ac:dyDescent="0.25">
      <c r="A113" s="211" t="s">
        <v>555</v>
      </c>
      <c r="B113" s="226" t="s">
        <v>553</v>
      </c>
      <c r="C113" s="237"/>
      <c r="D113" s="237"/>
      <c r="E113" s="237"/>
      <c r="F113" s="237"/>
      <c r="G113" s="211"/>
    </row>
    <row r="114" spans="1:7" x14ac:dyDescent="0.25">
      <c r="A114" s="211" t="s">
        <v>556</v>
      </c>
      <c r="B114" s="226" t="s">
        <v>553</v>
      </c>
      <c r="C114" s="237"/>
      <c r="D114" s="237"/>
      <c r="E114" s="237"/>
      <c r="F114" s="237"/>
      <c r="G114" s="211"/>
    </row>
    <row r="115" spans="1:7" x14ac:dyDescent="0.25">
      <c r="A115" s="211" t="s">
        <v>557</v>
      </c>
      <c r="B115" s="226" t="s">
        <v>553</v>
      </c>
      <c r="C115" s="237"/>
      <c r="D115" s="237"/>
      <c r="E115" s="237"/>
      <c r="F115" s="237"/>
      <c r="G115" s="211"/>
    </row>
    <row r="116" spans="1:7" x14ac:dyDescent="0.25">
      <c r="A116" s="211" t="s">
        <v>558</v>
      </c>
      <c r="B116" s="226" t="s">
        <v>553</v>
      </c>
      <c r="C116" s="237"/>
      <c r="D116" s="237"/>
      <c r="E116" s="237"/>
      <c r="F116" s="237"/>
      <c r="G116" s="211"/>
    </row>
    <row r="117" spans="1:7" x14ac:dyDescent="0.25">
      <c r="A117" s="211" t="s">
        <v>559</v>
      </c>
      <c r="B117" s="226" t="s">
        <v>553</v>
      </c>
      <c r="C117" s="237"/>
      <c r="D117" s="237"/>
      <c r="E117" s="237"/>
      <c r="F117" s="237"/>
      <c r="G117" s="211"/>
    </row>
    <row r="118" spans="1:7" x14ac:dyDescent="0.25">
      <c r="A118" s="211" t="s">
        <v>560</v>
      </c>
      <c r="B118" s="226" t="s">
        <v>553</v>
      </c>
      <c r="C118" s="237"/>
      <c r="D118" s="237"/>
      <c r="E118" s="237"/>
      <c r="F118" s="237"/>
      <c r="G118" s="211"/>
    </row>
    <row r="119" spans="1:7" x14ac:dyDescent="0.25">
      <c r="A119" s="211" t="s">
        <v>561</v>
      </c>
      <c r="B119" s="226" t="s">
        <v>553</v>
      </c>
      <c r="C119" s="237"/>
      <c r="D119" s="237"/>
      <c r="E119" s="237"/>
      <c r="F119" s="237"/>
      <c r="G119" s="211"/>
    </row>
    <row r="120" spans="1:7" x14ac:dyDescent="0.25">
      <c r="A120" s="211" t="s">
        <v>562</v>
      </c>
      <c r="B120" s="226" t="s">
        <v>553</v>
      </c>
      <c r="C120" s="237"/>
      <c r="D120" s="237"/>
      <c r="E120" s="237"/>
      <c r="F120" s="237"/>
      <c r="G120" s="211"/>
    </row>
    <row r="121" spans="1:7" x14ac:dyDescent="0.25">
      <c r="A121" s="211" t="s">
        <v>563</v>
      </c>
      <c r="B121" s="226" t="s">
        <v>553</v>
      </c>
      <c r="C121" s="237"/>
      <c r="D121" s="237"/>
      <c r="E121" s="237"/>
      <c r="F121" s="237"/>
      <c r="G121" s="211"/>
    </row>
    <row r="122" spans="1:7" x14ac:dyDescent="0.25">
      <c r="A122" s="211" t="s">
        <v>564</v>
      </c>
      <c r="B122" s="226" t="s">
        <v>553</v>
      </c>
      <c r="C122" s="237"/>
      <c r="D122" s="237"/>
      <c r="E122" s="237"/>
      <c r="F122" s="237"/>
      <c r="G122" s="211"/>
    </row>
    <row r="123" spans="1:7" x14ac:dyDescent="0.25">
      <c r="A123" s="211" t="s">
        <v>565</v>
      </c>
      <c r="B123" s="226" t="s">
        <v>553</v>
      </c>
      <c r="C123" s="237"/>
      <c r="D123" s="237"/>
      <c r="E123" s="237"/>
      <c r="F123" s="237"/>
      <c r="G123" s="211"/>
    </row>
    <row r="124" spans="1:7" x14ac:dyDescent="0.25">
      <c r="A124" s="211" t="s">
        <v>566</v>
      </c>
      <c r="B124" s="226" t="s">
        <v>553</v>
      </c>
      <c r="C124" s="237"/>
      <c r="D124" s="237"/>
      <c r="E124" s="237"/>
      <c r="F124" s="237"/>
      <c r="G124" s="211"/>
    </row>
    <row r="125" spans="1:7" x14ac:dyDescent="0.25">
      <c r="A125" s="211" t="s">
        <v>567</v>
      </c>
      <c r="B125" s="226" t="s">
        <v>553</v>
      </c>
      <c r="C125" s="237"/>
      <c r="D125" s="237"/>
      <c r="E125" s="237"/>
      <c r="F125" s="237"/>
      <c r="G125" s="211"/>
    </row>
    <row r="126" spans="1:7" x14ac:dyDescent="0.25">
      <c r="A126" s="211" t="s">
        <v>568</v>
      </c>
      <c r="B126" s="226" t="s">
        <v>553</v>
      </c>
      <c r="C126" s="237"/>
      <c r="D126" s="237"/>
      <c r="E126" s="237"/>
      <c r="F126" s="237"/>
      <c r="G126" s="211"/>
    </row>
    <row r="127" spans="1:7" x14ac:dyDescent="0.25">
      <c r="A127" s="211" t="s">
        <v>569</v>
      </c>
      <c r="B127" s="226" t="s">
        <v>553</v>
      </c>
      <c r="C127" s="237"/>
      <c r="D127" s="237"/>
      <c r="E127" s="237"/>
      <c r="F127" s="237"/>
      <c r="G127" s="211"/>
    </row>
    <row r="128" spans="1:7" x14ac:dyDescent="0.25">
      <c r="A128" s="211" t="s">
        <v>570</v>
      </c>
      <c r="B128" s="226" t="s">
        <v>553</v>
      </c>
      <c r="C128" s="237"/>
      <c r="D128" s="237"/>
      <c r="E128" s="237"/>
      <c r="F128" s="237"/>
      <c r="G128" s="211"/>
    </row>
    <row r="129" spans="1:7" x14ac:dyDescent="0.25">
      <c r="A129" s="211" t="s">
        <v>571</v>
      </c>
      <c r="B129" s="226" t="s">
        <v>553</v>
      </c>
      <c r="C129" s="237"/>
      <c r="D129" s="237"/>
      <c r="E129" s="237"/>
      <c r="F129" s="237"/>
      <c r="G129" s="211"/>
    </row>
    <row r="130" spans="1:7" x14ac:dyDescent="0.25">
      <c r="A130" s="211" t="s">
        <v>1838</v>
      </c>
      <c r="B130" s="226" t="s">
        <v>553</v>
      </c>
      <c r="C130" s="237"/>
      <c r="D130" s="237"/>
      <c r="E130" s="237"/>
      <c r="F130" s="237"/>
      <c r="G130" s="211"/>
    </row>
    <row r="131" spans="1:7" x14ac:dyDescent="0.25">
      <c r="A131" s="211" t="s">
        <v>1839</v>
      </c>
      <c r="B131" s="226" t="s">
        <v>553</v>
      </c>
      <c r="C131" s="237"/>
      <c r="D131" s="237"/>
      <c r="E131" s="237"/>
      <c r="F131" s="237"/>
      <c r="G131" s="211"/>
    </row>
    <row r="132" spans="1:7" x14ac:dyDescent="0.25">
      <c r="A132" s="211" t="s">
        <v>1840</v>
      </c>
      <c r="B132" s="226" t="s">
        <v>553</v>
      </c>
      <c r="C132" s="237"/>
      <c r="D132" s="237"/>
      <c r="E132" s="237"/>
      <c r="F132" s="237"/>
      <c r="G132" s="211"/>
    </row>
    <row r="133" spans="1:7" x14ac:dyDescent="0.25">
      <c r="A133" s="211" t="s">
        <v>1841</v>
      </c>
      <c r="B133" s="226" t="s">
        <v>553</v>
      </c>
      <c r="C133" s="237"/>
      <c r="D133" s="237"/>
      <c r="E133" s="237"/>
      <c r="F133" s="237"/>
      <c r="G133" s="211"/>
    </row>
    <row r="134" spans="1:7" x14ac:dyDescent="0.25">
      <c r="A134" s="211" t="s">
        <v>1842</v>
      </c>
      <c r="B134" s="226" t="s">
        <v>553</v>
      </c>
      <c r="C134" s="237"/>
      <c r="D134" s="237"/>
      <c r="E134" s="237"/>
      <c r="F134" s="237"/>
      <c r="G134" s="211"/>
    </row>
    <row r="135" spans="1:7" x14ac:dyDescent="0.25">
      <c r="A135" s="211" t="s">
        <v>1843</v>
      </c>
      <c r="B135" s="226" t="s">
        <v>553</v>
      </c>
      <c r="C135" s="237"/>
      <c r="D135" s="237"/>
      <c r="E135" s="237"/>
      <c r="F135" s="237"/>
      <c r="G135" s="211"/>
    </row>
    <row r="136" spans="1:7" x14ac:dyDescent="0.25">
      <c r="A136" s="211" t="s">
        <v>1844</v>
      </c>
      <c r="B136" s="226" t="s">
        <v>553</v>
      </c>
      <c r="C136" s="237"/>
      <c r="D136" s="237"/>
      <c r="E136" s="237"/>
      <c r="F136" s="237"/>
      <c r="G136" s="211"/>
    </row>
    <row r="137" spans="1:7" x14ac:dyDescent="0.25">
      <c r="A137" s="211" t="s">
        <v>1845</v>
      </c>
      <c r="B137" s="226" t="s">
        <v>553</v>
      </c>
      <c r="C137" s="237"/>
      <c r="D137" s="237"/>
      <c r="E137" s="237"/>
      <c r="F137" s="237"/>
      <c r="G137" s="211"/>
    </row>
    <row r="138" spans="1:7" x14ac:dyDescent="0.25">
      <c r="A138" s="211" t="s">
        <v>1846</v>
      </c>
      <c r="B138" s="226" t="s">
        <v>553</v>
      </c>
      <c r="C138" s="237"/>
      <c r="D138" s="237"/>
      <c r="E138" s="237"/>
      <c r="F138" s="237"/>
      <c r="G138" s="211"/>
    </row>
    <row r="139" spans="1:7" x14ac:dyDescent="0.25">
      <c r="A139" s="211" t="s">
        <v>1847</v>
      </c>
      <c r="B139" s="226" t="s">
        <v>553</v>
      </c>
      <c r="C139" s="237"/>
      <c r="D139" s="237"/>
      <c r="E139" s="237"/>
      <c r="F139" s="237"/>
      <c r="G139" s="211"/>
    </row>
    <row r="140" spans="1:7" x14ac:dyDescent="0.25">
      <c r="A140" s="211" t="s">
        <v>1848</v>
      </c>
      <c r="B140" s="226" t="s">
        <v>553</v>
      </c>
      <c r="C140" s="237"/>
      <c r="D140" s="237"/>
      <c r="E140" s="237"/>
      <c r="F140" s="237"/>
      <c r="G140" s="211"/>
    </row>
    <row r="141" spans="1:7" x14ac:dyDescent="0.25">
      <c r="A141" s="211" t="s">
        <v>1849</v>
      </c>
      <c r="B141" s="226" t="s">
        <v>553</v>
      </c>
      <c r="C141" s="237"/>
      <c r="D141" s="237"/>
      <c r="E141" s="237"/>
      <c r="F141" s="237"/>
      <c r="G141" s="211"/>
    </row>
    <row r="142" spans="1:7" x14ac:dyDescent="0.25">
      <c r="A142" s="211" t="s">
        <v>1850</v>
      </c>
      <c r="B142" s="226" t="s">
        <v>553</v>
      </c>
      <c r="C142" s="237"/>
      <c r="D142" s="237"/>
      <c r="E142" s="237"/>
      <c r="F142" s="237"/>
      <c r="G142" s="211"/>
    </row>
    <row r="143" spans="1:7" x14ac:dyDescent="0.25">
      <c r="A143" s="211" t="s">
        <v>1851</v>
      </c>
      <c r="B143" s="226" t="s">
        <v>553</v>
      </c>
      <c r="C143" s="237"/>
      <c r="D143" s="237"/>
      <c r="E143" s="237"/>
      <c r="F143" s="237"/>
      <c r="G143" s="211"/>
    </row>
    <row r="144" spans="1:7" x14ac:dyDescent="0.25">
      <c r="A144" s="211" t="s">
        <v>1852</v>
      </c>
      <c r="B144" s="226" t="s">
        <v>553</v>
      </c>
      <c r="C144" s="237"/>
      <c r="D144" s="237"/>
      <c r="E144" s="237"/>
      <c r="F144" s="237"/>
      <c r="G144" s="211"/>
    </row>
    <row r="145" spans="1:7" x14ac:dyDescent="0.25">
      <c r="A145" s="211" t="s">
        <v>1853</v>
      </c>
      <c r="B145" s="226" t="s">
        <v>553</v>
      </c>
      <c r="C145" s="237"/>
      <c r="D145" s="237"/>
      <c r="E145" s="237"/>
      <c r="F145" s="237"/>
      <c r="G145" s="211"/>
    </row>
    <row r="146" spans="1:7" x14ac:dyDescent="0.25">
      <c r="A146" s="211" t="s">
        <v>1854</v>
      </c>
      <c r="B146" s="226" t="s">
        <v>553</v>
      </c>
      <c r="C146" s="237"/>
      <c r="D146" s="237"/>
      <c r="E146" s="237"/>
      <c r="F146" s="237"/>
      <c r="G146" s="211"/>
    </row>
    <row r="147" spans="1:7" x14ac:dyDescent="0.25">
      <c r="A147" s="211" t="s">
        <v>1855</v>
      </c>
      <c r="B147" s="226" t="s">
        <v>553</v>
      </c>
      <c r="C147" s="237"/>
      <c r="D147" s="237"/>
      <c r="E147" s="237"/>
      <c r="F147" s="237"/>
      <c r="G147" s="211"/>
    </row>
    <row r="148" spans="1:7" x14ac:dyDescent="0.25">
      <c r="A148" s="211" t="s">
        <v>1856</v>
      </c>
      <c r="B148" s="226" t="s">
        <v>553</v>
      </c>
      <c r="C148" s="237"/>
      <c r="D148" s="237"/>
      <c r="E148" s="237"/>
      <c r="F148" s="237"/>
      <c r="G148" s="211"/>
    </row>
    <row r="149" spans="1:7" x14ac:dyDescent="0.25">
      <c r="A149" s="228"/>
      <c r="B149" s="229" t="s">
        <v>572</v>
      </c>
      <c r="C149" s="228" t="s">
        <v>435</v>
      </c>
      <c r="D149" s="228" t="s">
        <v>436</v>
      </c>
      <c r="E149" s="230"/>
      <c r="F149" s="231" t="s">
        <v>401</v>
      </c>
      <c r="G149" s="231"/>
    </row>
    <row r="150" spans="1:7" x14ac:dyDescent="0.25">
      <c r="A150" s="211" t="s">
        <v>573</v>
      </c>
      <c r="B150" s="211" t="s">
        <v>574</v>
      </c>
      <c r="C150" s="237">
        <v>0.93779243292468217</v>
      </c>
      <c r="D150" s="237">
        <v>0</v>
      </c>
      <c r="E150" s="281"/>
      <c r="F150" s="237">
        <f>D150+C150</f>
        <v>0.93779243292468217</v>
      </c>
    </row>
    <row r="151" spans="1:7" x14ac:dyDescent="0.25">
      <c r="A151" s="211" t="s">
        <v>575</v>
      </c>
      <c r="B151" s="211" t="s">
        <v>576</v>
      </c>
      <c r="C151" s="237">
        <v>0</v>
      </c>
      <c r="D151" s="237">
        <v>0</v>
      </c>
      <c r="E151" s="281"/>
      <c r="F151" s="237">
        <f>D151+C151</f>
        <v>0</v>
      </c>
    </row>
    <row r="152" spans="1:7" x14ac:dyDescent="0.25">
      <c r="A152" s="211" t="s">
        <v>577</v>
      </c>
      <c r="B152" s="211" t="s">
        <v>62</v>
      </c>
      <c r="C152" s="237">
        <v>6.2207567075323732E-2</v>
      </c>
      <c r="D152" s="237">
        <v>0</v>
      </c>
      <c r="E152" s="281"/>
      <c r="F152" s="237">
        <f>D152+C152</f>
        <v>6.2207567075323732E-2</v>
      </c>
    </row>
    <row r="153" spans="1:7" x14ac:dyDescent="0.25">
      <c r="A153" s="211" t="s">
        <v>578</v>
      </c>
      <c r="C153" s="237"/>
      <c r="D153" s="237"/>
      <c r="E153" s="281"/>
      <c r="F153" s="237"/>
    </row>
    <row r="154" spans="1:7" x14ac:dyDescent="0.25">
      <c r="A154" s="211" t="s">
        <v>579</v>
      </c>
      <c r="C154" s="237"/>
      <c r="D154" s="237"/>
      <c r="E154" s="281"/>
      <c r="F154" s="237"/>
    </row>
    <row r="155" spans="1:7" x14ac:dyDescent="0.25">
      <c r="A155" s="211" t="s">
        <v>580</v>
      </c>
      <c r="C155" s="237"/>
      <c r="D155" s="237"/>
      <c r="E155" s="281"/>
      <c r="F155" s="237"/>
    </row>
    <row r="156" spans="1:7" x14ac:dyDescent="0.25">
      <c r="A156" s="211" t="s">
        <v>581</v>
      </c>
      <c r="C156" s="237"/>
      <c r="D156" s="237"/>
      <c r="E156" s="281"/>
      <c r="F156" s="237"/>
    </row>
    <row r="157" spans="1:7" x14ac:dyDescent="0.25">
      <c r="A157" s="211" t="s">
        <v>582</v>
      </c>
      <c r="C157" s="237"/>
      <c r="D157" s="237"/>
      <c r="E157" s="281"/>
      <c r="F157" s="237"/>
    </row>
    <row r="158" spans="1:7" x14ac:dyDescent="0.25">
      <c r="A158" s="211" t="s">
        <v>583</v>
      </c>
      <c r="C158" s="237"/>
      <c r="D158" s="237"/>
      <c r="E158" s="281"/>
      <c r="F158" s="237"/>
    </row>
    <row r="159" spans="1:7" x14ac:dyDescent="0.25">
      <c r="A159" s="228"/>
      <c r="B159" s="229" t="s">
        <v>584</v>
      </c>
      <c r="C159" s="228" t="s">
        <v>435</v>
      </c>
      <c r="D159" s="228" t="s">
        <v>436</v>
      </c>
      <c r="E159" s="230"/>
      <c r="F159" s="231" t="s">
        <v>401</v>
      </c>
      <c r="G159" s="231"/>
    </row>
    <row r="160" spans="1:7" x14ac:dyDescent="0.25">
      <c r="A160" s="211" t="s">
        <v>585</v>
      </c>
      <c r="B160" s="211" t="s">
        <v>586</v>
      </c>
      <c r="C160" s="237">
        <v>3.4672190561347231E-2</v>
      </c>
      <c r="D160" s="237">
        <v>0</v>
      </c>
      <c r="E160" s="281"/>
      <c r="F160" s="237">
        <f>D160+C160</f>
        <v>3.4672190561347231E-2</v>
      </c>
    </row>
    <row r="161" spans="1:7" x14ac:dyDescent="0.25">
      <c r="A161" s="211" t="s">
        <v>587</v>
      </c>
      <c r="B161" s="211" t="s">
        <v>588</v>
      </c>
      <c r="C161" s="237">
        <v>0.96532780943865282</v>
      </c>
      <c r="D161" s="237">
        <v>0</v>
      </c>
      <c r="E161" s="281"/>
      <c r="F161" s="237">
        <f>D161+C161</f>
        <v>0.96532780943865282</v>
      </c>
    </row>
    <row r="162" spans="1:7" x14ac:dyDescent="0.25">
      <c r="A162" s="211" t="s">
        <v>589</v>
      </c>
      <c r="B162" s="211" t="s">
        <v>62</v>
      </c>
      <c r="C162" s="237">
        <v>0</v>
      </c>
      <c r="D162" s="237">
        <v>0</v>
      </c>
      <c r="E162" s="281"/>
      <c r="F162" s="237">
        <f>D162+C162</f>
        <v>0</v>
      </c>
    </row>
    <row r="163" spans="1:7" x14ac:dyDescent="0.25">
      <c r="A163" s="211" t="s">
        <v>590</v>
      </c>
      <c r="E163" s="205"/>
    </row>
    <row r="164" spans="1:7" x14ac:dyDescent="0.25">
      <c r="A164" s="211" t="s">
        <v>591</v>
      </c>
      <c r="E164" s="205"/>
    </row>
    <row r="165" spans="1:7" x14ac:dyDescent="0.25">
      <c r="A165" s="211" t="s">
        <v>592</v>
      </c>
      <c r="E165" s="205"/>
    </row>
    <row r="166" spans="1:7" x14ac:dyDescent="0.25">
      <c r="A166" s="211" t="s">
        <v>593</v>
      </c>
      <c r="E166" s="205"/>
    </row>
    <row r="167" spans="1:7" x14ac:dyDescent="0.25">
      <c r="A167" s="211" t="s">
        <v>594</v>
      </c>
      <c r="E167" s="205"/>
    </row>
    <row r="168" spans="1:7" x14ac:dyDescent="0.25">
      <c r="A168" s="211" t="s">
        <v>595</v>
      </c>
      <c r="E168" s="205"/>
    </row>
    <row r="169" spans="1:7" x14ac:dyDescent="0.25">
      <c r="A169" s="228"/>
      <c r="B169" s="229" t="s">
        <v>596</v>
      </c>
      <c r="C169" s="228" t="s">
        <v>435</v>
      </c>
      <c r="D169" s="228" t="s">
        <v>436</v>
      </c>
      <c r="E169" s="230"/>
      <c r="F169" s="231" t="s">
        <v>401</v>
      </c>
      <c r="G169" s="231"/>
    </row>
    <row r="170" spans="1:7" x14ac:dyDescent="0.25">
      <c r="A170" s="211" t="s">
        <v>597</v>
      </c>
      <c r="B170" s="251" t="s">
        <v>598</v>
      </c>
      <c r="C170" s="237">
        <v>6.7195413632543527E-2</v>
      </c>
      <c r="D170" s="237">
        <v>0</v>
      </c>
      <c r="E170" s="281"/>
      <c r="F170" s="237">
        <f>D170+C170</f>
        <v>6.7195413632543527E-2</v>
      </c>
    </row>
    <row r="171" spans="1:7" x14ac:dyDescent="0.25">
      <c r="A171" s="211" t="s">
        <v>599</v>
      </c>
      <c r="B171" s="251" t="s">
        <v>1857</v>
      </c>
      <c r="C171" s="237">
        <v>0.16757662659888742</v>
      </c>
      <c r="D171" s="237">
        <v>0</v>
      </c>
      <c r="E171" s="281"/>
      <c r="F171" s="237">
        <f>D171+C171</f>
        <v>0.16757662659888742</v>
      </c>
    </row>
    <row r="172" spans="1:7" x14ac:dyDescent="0.25">
      <c r="A172" s="211" t="s">
        <v>600</v>
      </c>
      <c r="B172" s="251" t="s">
        <v>1858</v>
      </c>
      <c r="C172" s="237">
        <v>0.10172455719772805</v>
      </c>
      <c r="D172" s="237">
        <v>0</v>
      </c>
      <c r="E172" s="237"/>
      <c r="F172" s="237">
        <f>D172+C172</f>
        <v>0.10172455719772805</v>
      </c>
    </row>
    <row r="173" spans="1:7" x14ac:dyDescent="0.25">
      <c r="A173" s="211" t="s">
        <v>601</v>
      </c>
      <c r="B173" s="251" t="s">
        <v>1859</v>
      </c>
      <c r="C173" s="237">
        <v>0.13793855617104955</v>
      </c>
      <c r="D173" s="237">
        <v>0</v>
      </c>
      <c r="E173" s="237"/>
      <c r="F173" s="237">
        <f>D173+C173</f>
        <v>0.13793855617104955</v>
      </c>
    </row>
    <row r="174" spans="1:7" x14ac:dyDescent="0.25">
      <c r="A174" s="211" t="s">
        <v>602</v>
      </c>
      <c r="B174" s="251" t="s">
        <v>1860</v>
      </c>
      <c r="C174" s="237">
        <v>0.5255648463997914</v>
      </c>
      <c r="D174" s="237">
        <v>0</v>
      </c>
      <c r="E174" s="237"/>
      <c r="F174" s="237">
        <f>D174+C174</f>
        <v>0.5255648463997914</v>
      </c>
    </row>
    <row r="175" spans="1:7" x14ac:dyDescent="0.25">
      <c r="A175" s="211" t="s">
        <v>603</v>
      </c>
      <c r="B175" s="224"/>
      <c r="C175" s="237"/>
      <c r="D175" s="237"/>
      <c r="E175" s="237"/>
      <c r="F175" s="237"/>
    </row>
    <row r="176" spans="1:7" x14ac:dyDescent="0.25">
      <c r="A176" s="211" t="s">
        <v>604</v>
      </c>
      <c r="B176" s="224"/>
      <c r="C176" s="237"/>
      <c r="D176" s="237"/>
      <c r="E176" s="237"/>
      <c r="F176" s="237"/>
    </row>
    <row r="177" spans="1:7" x14ac:dyDescent="0.25">
      <c r="A177" s="211" t="s">
        <v>605</v>
      </c>
      <c r="B177" s="251"/>
      <c r="C177" s="237"/>
      <c r="D177" s="237"/>
      <c r="E177" s="237"/>
      <c r="F177" s="237"/>
    </row>
    <row r="178" spans="1:7" x14ac:dyDescent="0.25">
      <c r="A178" s="211" t="s">
        <v>606</v>
      </c>
      <c r="B178" s="251"/>
      <c r="C178" s="237"/>
      <c r="D178" s="237"/>
      <c r="E178" s="237"/>
      <c r="F178" s="237"/>
    </row>
    <row r="179" spans="1:7" x14ac:dyDescent="0.25">
      <c r="A179" s="228"/>
      <c r="B179" s="229" t="s">
        <v>607</v>
      </c>
      <c r="C179" s="228" t="s">
        <v>435</v>
      </c>
      <c r="D179" s="228" t="s">
        <v>436</v>
      </c>
      <c r="E179" s="230"/>
      <c r="F179" s="231" t="s">
        <v>401</v>
      </c>
      <c r="G179" s="231"/>
    </row>
    <row r="180" spans="1:7" x14ac:dyDescent="0.25">
      <c r="A180" s="211" t="s">
        <v>608</v>
      </c>
      <c r="B180" s="211" t="s">
        <v>1861</v>
      </c>
      <c r="C180" s="237">
        <v>0</v>
      </c>
      <c r="D180" s="237">
        <v>0</v>
      </c>
      <c r="E180" s="281"/>
      <c r="F180" s="237">
        <f>D180+C180</f>
        <v>0</v>
      </c>
    </row>
    <row r="181" spans="1:7" x14ac:dyDescent="0.25">
      <c r="A181" s="211" t="s">
        <v>609</v>
      </c>
      <c r="B181" s="282"/>
      <c r="C181" s="237"/>
      <c r="D181" s="237"/>
      <c r="E181" s="281"/>
      <c r="F181" s="237"/>
    </row>
    <row r="182" spans="1:7" x14ac:dyDescent="0.25">
      <c r="A182" s="211" t="s">
        <v>610</v>
      </c>
      <c r="B182" s="282"/>
      <c r="C182" s="237"/>
      <c r="D182" s="237"/>
      <c r="E182" s="281"/>
      <c r="F182" s="237"/>
    </row>
    <row r="183" spans="1:7" x14ac:dyDescent="0.25">
      <c r="A183" s="211" t="s">
        <v>611</v>
      </c>
      <c r="B183" s="282"/>
      <c r="C183" s="237"/>
      <c r="D183" s="237"/>
      <c r="E183" s="281"/>
      <c r="F183" s="237"/>
    </row>
    <row r="184" spans="1:7" x14ac:dyDescent="0.25">
      <c r="A184" s="211" t="s">
        <v>612</v>
      </c>
      <c r="B184" s="282"/>
      <c r="C184" s="237"/>
      <c r="D184" s="237"/>
      <c r="E184" s="281"/>
      <c r="F184" s="237"/>
    </row>
    <row r="185" spans="1:7" ht="18.75" x14ac:dyDescent="0.25">
      <c r="A185" s="283"/>
      <c r="B185" s="284" t="s">
        <v>398</v>
      </c>
      <c r="C185" s="283"/>
      <c r="D185" s="283"/>
      <c r="E185" s="283"/>
      <c r="F185" s="285"/>
      <c r="G185" s="285"/>
    </row>
    <row r="186" spans="1:7" x14ac:dyDescent="0.25">
      <c r="A186" s="228"/>
      <c r="B186" s="229" t="s">
        <v>613</v>
      </c>
      <c r="C186" s="228" t="s">
        <v>614</v>
      </c>
      <c r="D186" s="228" t="s">
        <v>615</v>
      </c>
      <c r="E186" s="230"/>
      <c r="F186" s="228" t="s">
        <v>435</v>
      </c>
      <c r="G186" s="228" t="s">
        <v>616</v>
      </c>
    </row>
    <row r="187" spans="1:7" x14ac:dyDescent="0.25">
      <c r="A187" s="211" t="s">
        <v>617</v>
      </c>
      <c r="B187" s="226" t="s">
        <v>618</v>
      </c>
      <c r="C187" s="258">
        <v>69.400414854988497</v>
      </c>
      <c r="E187" s="222"/>
      <c r="F187" s="250"/>
      <c r="G187" s="250"/>
    </row>
    <row r="188" spans="1:7" x14ac:dyDescent="0.25">
      <c r="A188" s="222"/>
      <c r="B188" s="286"/>
      <c r="C188" s="222"/>
      <c r="D188" s="222"/>
      <c r="E188" s="222"/>
      <c r="F188" s="250"/>
      <c r="G188" s="250"/>
    </row>
    <row r="189" spans="1:7" x14ac:dyDescent="0.25">
      <c r="B189" s="226" t="s">
        <v>619</v>
      </c>
      <c r="C189" s="222"/>
      <c r="D189" s="222"/>
      <c r="E189" s="222"/>
      <c r="F189" s="250"/>
      <c r="G189" s="250"/>
    </row>
    <row r="190" spans="1:7" x14ac:dyDescent="0.25">
      <c r="A190" s="211" t="s">
        <v>620</v>
      </c>
      <c r="B190" s="226" t="s">
        <v>553</v>
      </c>
      <c r="C190" s="258">
        <v>1410.1430564799889</v>
      </c>
      <c r="D190" s="211">
        <v>32734</v>
      </c>
      <c r="E190" s="222"/>
      <c r="F190" s="239">
        <f>IF($C$214=0,"",IF(C190="[for completion]","",IF(C190="","",C190/$C$214)))</f>
        <v>0.483427535702255</v>
      </c>
      <c r="G190" s="239">
        <f>IF($D$214=0,"",IF(D190="[for completion]","",IF(D190="","",D190/$D$214)))</f>
        <v>0.77880611929290289</v>
      </c>
    </row>
    <row r="191" spans="1:7" x14ac:dyDescent="0.25">
      <c r="A191" s="211" t="s">
        <v>621</v>
      </c>
      <c r="B191" s="226" t="s">
        <v>553</v>
      </c>
      <c r="C191" s="258">
        <v>1035.3577457799993</v>
      </c>
      <c r="D191" s="211">
        <v>7698</v>
      </c>
      <c r="E191" s="222"/>
      <c r="F191" s="239">
        <f t="shared" ref="F191:F213" si="2">IF($C$214=0,"",IF(C191="[for completion]","",IF(C191="","",C191/$C$214)))</f>
        <v>0.35494302603742223</v>
      </c>
      <c r="G191" s="239">
        <f t="shared" ref="G191:G213" si="3">IF($D$214=0,"",IF(D191="[for completion]","",IF(D191="","",D191/$D$214)))</f>
        <v>0.18315053175037471</v>
      </c>
    </row>
    <row r="192" spans="1:7" x14ac:dyDescent="0.25">
      <c r="A192" s="211" t="s">
        <v>622</v>
      </c>
      <c r="B192" s="226" t="s">
        <v>553</v>
      </c>
      <c r="C192" s="258">
        <v>275.69200853000012</v>
      </c>
      <c r="D192" s="211">
        <v>1165</v>
      </c>
      <c r="E192" s="222"/>
      <c r="F192" s="239">
        <f t="shared" si="2"/>
        <v>9.4513182676054491E-2</v>
      </c>
      <c r="G192" s="239">
        <f t="shared" si="3"/>
        <v>2.7717636982227404E-2</v>
      </c>
    </row>
    <row r="193" spans="1:7" x14ac:dyDescent="0.25">
      <c r="A193" s="211" t="s">
        <v>623</v>
      </c>
      <c r="B193" s="226" t="s">
        <v>553</v>
      </c>
      <c r="C193" s="258">
        <v>87.598283620000004</v>
      </c>
      <c r="D193" s="211">
        <v>255</v>
      </c>
      <c r="E193" s="222"/>
      <c r="F193" s="239">
        <f t="shared" si="2"/>
        <v>3.0030586037044928E-2</v>
      </c>
      <c r="G193" s="239">
        <f t="shared" si="3"/>
        <v>6.0669505840926933E-3</v>
      </c>
    </row>
    <row r="194" spans="1:7" x14ac:dyDescent="0.25">
      <c r="A194" s="211" t="s">
        <v>624</v>
      </c>
      <c r="B194" s="226" t="s">
        <v>553</v>
      </c>
      <c r="C194" s="258">
        <v>108.17774235999995</v>
      </c>
      <c r="D194" s="211">
        <v>179</v>
      </c>
      <c r="E194" s="222"/>
      <c r="F194" s="239">
        <f t="shared" si="2"/>
        <v>3.7085669547223234E-2</v>
      </c>
      <c r="G194" s="239">
        <f t="shared" si="3"/>
        <v>4.2587613904023222E-3</v>
      </c>
    </row>
    <row r="195" spans="1:7" x14ac:dyDescent="0.25">
      <c r="A195" s="211" t="s">
        <v>625</v>
      </c>
      <c r="B195" s="226" t="s">
        <v>553</v>
      </c>
      <c r="C195" s="232"/>
      <c r="D195" s="287"/>
      <c r="E195" s="222"/>
      <c r="F195" s="239" t="str">
        <f t="shared" si="2"/>
        <v/>
      </c>
      <c r="G195" s="239" t="str">
        <f t="shared" si="3"/>
        <v/>
      </c>
    </row>
    <row r="196" spans="1:7" x14ac:dyDescent="0.25">
      <c r="A196" s="211" t="s">
        <v>626</v>
      </c>
      <c r="B196" s="226" t="s">
        <v>553</v>
      </c>
      <c r="C196" s="232"/>
      <c r="D196" s="287"/>
      <c r="E196" s="222"/>
      <c r="F196" s="239" t="str">
        <f t="shared" si="2"/>
        <v/>
      </c>
      <c r="G196" s="239" t="str">
        <f t="shared" si="3"/>
        <v/>
      </c>
    </row>
    <row r="197" spans="1:7" x14ac:dyDescent="0.25">
      <c r="A197" s="211" t="s">
        <v>627</v>
      </c>
      <c r="B197" s="226" t="s">
        <v>553</v>
      </c>
      <c r="C197" s="232"/>
      <c r="D197" s="287"/>
      <c r="E197" s="222"/>
      <c r="F197" s="239" t="str">
        <f t="shared" si="2"/>
        <v/>
      </c>
      <c r="G197" s="239" t="str">
        <f t="shared" si="3"/>
        <v/>
      </c>
    </row>
    <row r="198" spans="1:7" x14ac:dyDescent="0.25">
      <c r="A198" s="211" t="s">
        <v>628</v>
      </c>
      <c r="B198" s="226" t="s">
        <v>553</v>
      </c>
      <c r="C198" s="232"/>
      <c r="D198" s="287"/>
      <c r="E198" s="222"/>
      <c r="F198" s="239" t="str">
        <f t="shared" si="2"/>
        <v/>
      </c>
      <c r="G198" s="239" t="str">
        <f t="shared" si="3"/>
        <v/>
      </c>
    </row>
    <row r="199" spans="1:7" x14ac:dyDescent="0.25">
      <c r="A199" s="211" t="s">
        <v>629</v>
      </c>
      <c r="B199" s="226" t="s">
        <v>553</v>
      </c>
      <c r="C199" s="232"/>
      <c r="D199" s="287"/>
      <c r="E199" s="226"/>
      <c r="F199" s="239" t="str">
        <f t="shared" si="2"/>
        <v/>
      </c>
      <c r="G199" s="239" t="str">
        <f t="shared" si="3"/>
        <v/>
      </c>
    </row>
    <row r="200" spans="1:7" x14ac:dyDescent="0.25">
      <c r="A200" s="211" t="s">
        <v>630</v>
      </c>
      <c r="B200" s="226" t="s">
        <v>553</v>
      </c>
      <c r="C200" s="232"/>
      <c r="D200" s="287"/>
      <c r="E200" s="226"/>
      <c r="F200" s="239" t="str">
        <f t="shared" si="2"/>
        <v/>
      </c>
      <c r="G200" s="239" t="str">
        <f t="shared" si="3"/>
        <v/>
      </c>
    </row>
    <row r="201" spans="1:7" x14ac:dyDescent="0.25">
      <c r="A201" s="211" t="s">
        <v>631</v>
      </c>
      <c r="B201" s="226" t="s">
        <v>553</v>
      </c>
      <c r="C201" s="232"/>
      <c r="D201" s="287"/>
      <c r="E201" s="226"/>
      <c r="F201" s="239" t="str">
        <f t="shared" si="2"/>
        <v/>
      </c>
      <c r="G201" s="239" t="str">
        <f t="shared" si="3"/>
        <v/>
      </c>
    </row>
    <row r="202" spans="1:7" x14ac:dyDescent="0.25">
      <c r="A202" s="211" t="s">
        <v>632</v>
      </c>
      <c r="B202" s="226" t="s">
        <v>553</v>
      </c>
      <c r="C202" s="232"/>
      <c r="D202" s="287"/>
      <c r="E202" s="226"/>
      <c r="F202" s="239" t="str">
        <f t="shared" si="2"/>
        <v/>
      </c>
      <c r="G202" s="239" t="str">
        <f t="shared" si="3"/>
        <v/>
      </c>
    </row>
    <row r="203" spans="1:7" x14ac:dyDescent="0.25">
      <c r="A203" s="211" t="s">
        <v>633</v>
      </c>
      <c r="B203" s="226" t="s">
        <v>553</v>
      </c>
      <c r="C203" s="232"/>
      <c r="D203" s="287"/>
      <c r="E203" s="226"/>
      <c r="F203" s="239" t="str">
        <f t="shared" si="2"/>
        <v/>
      </c>
      <c r="G203" s="239" t="str">
        <f t="shared" si="3"/>
        <v/>
      </c>
    </row>
    <row r="204" spans="1:7" x14ac:dyDescent="0.25">
      <c r="A204" s="211" t="s">
        <v>634</v>
      </c>
      <c r="B204" s="226" t="s">
        <v>553</v>
      </c>
      <c r="C204" s="232"/>
      <c r="D204" s="287"/>
      <c r="E204" s="226"/>
      <c r="F204" s="239" t="str">
        <f t="shared" si="2"/>
        <v/>
      </c>
      <c r="G204" s="239" t="str">
        <f t="shared" si="3"/>
        <v/>
      </c>
    </row>
    <row r="205" spans="1:7" x14ac:dyDescent="0.25">
      <c r="A205" s="211" t="s">
        <v>635</v>
      </c>
      <c r="B205" s="226" t="s">
        <v>553</v>
      </c>
      <c r="C205" s="232"/>
      <c r="D205" s="287"/>
      <c r="F205" s="239" t="str">
        <f t="shared" si="2"/>
        <v/>
      </c>
      <c r="G205" s="239" t="str">
        <f t="shared" si="3"/>
        <v/>
      </c>
    </row>
    <row r="206" spans="1:7" x14ac:dyDescent="0.25">
      <c r="A206" s="211" t="s">
        <v>636</v>
      </c>
      <c r="B206" s="226" t="s">
        <v>553</v>
      </c>
      <c r="C206" s="232"/>
      <c r="D206" s="287"/>
      <c r="E206" s="236"/>
      <c r="F206" s="239" t="str">
        <f t="shared" si="2"/>
        <v/>
      </c>
      <c r="G206" s="239" t="str">
        <f t="shared" si="3"/>
        <v/>
      </c>
    </row>
    <row r="207" spans="1:7" x14ac:dyDescent="0.25">
      <c r="A207" s="211" t="s">
        <v>637</v>
      </c>
      <c r="B207" s="226" t="s">
        <v>553</v>
      </c>
      <c r="C207" s="232"/>
      <c r="D207" s="287"/>
      <c r="E207" s="236"/>
      <c r="F207" s="239" t="str">
        <f t="shared" si="2"/>
        <v/>
      </c>
      <c r="G207" s="239" t="str">
        <f t="shared" si="3"/>
        <v/>
      </c>
    </row>
    <row r="208" spans="1:7" x14ac:dyDescent="0.25">
      <c r="A208" s="211" t="s">
        <v>638</v>
      </c>
      <c r="B208" s="226" t="s">
        <v>553</v>
      </c>
      <c r="C208" s="232"/>
      <c r="D208" s="287"/>
      <c r="E208" s="236"/>
      <c r="F208" s="239" t="str">
        <f t="shared" si="2"/>
        <v/>
      </c>
      <c r="G208" s="239" t="str">
        <f t="shared" si="3"/>
        <v/>
      </c>
    </row>
    <row r="209" spans="1:7" x14ac:dyDescent="0.25">
      <c r="A209" s="211" t="s">
        <v>639</v>
      </c>
      <c r="B209" s="226" t="s">
        <v>553</v>
      </c>
      <c r="C209" s="232"/>
      <c r="D209" s="287"/>
      <c r="E209" s="236"/>
      <c r="F209" s="239" t="str">
        <f t="shared" si="2"/>
        <v/>
      </c>
      <c r="G209" s="239" t="str">
        <f t="shared" si="3"/>
        <v/>
      </c>
    </row>
    <row r="210" spans="1:7" x14ac:dyDescent="0.25">
      <c r="A210" s="211" t="s">
        <v>640</v>
      </c>
      <c r="B210" s="226" t="s">
        <v>553</v>
      </c>
      <c r="C210" s="232"/>
      <c r="D210" s="287"/>
      <c r="E210" s="236"/>
      <c r="F210" s="239" t="str">
        <f t="shared" si="2"/>
        <v/>
      </c>
      <c r="G210" s="239" t="str">
        <f t="shared" si="3"/>
        <v/>
      </c>
    </row>
    <row r="211" spans="1:7" x14ac:dyDescent="0.25">
      <c r="A211" s="211" t="s">
        <v>641</v>
      </c>
      <c r="B211" s="226" t="s">
        <v>553</v>
      </c>
      <c r="C211" s="232"/>
      <c r="D211" s="287"/>
      <c r="E211" s="236"/>
      <c r="F211" s="239" t="str">
        <f t="shared" si="2"/>
        <v/>
      </c>
      <c r="G211" s="239" t="str">
        <f t="shared" si="3"/>
        <v/>
      </c>
    </row>
    <row r="212" spans="1:7" x14ac:dyDescent="0.25">
      <c r="A212" s="211" t="s">
        <v>642</v>
      </c>
      <c r="B212" s="226" t="s">
        <v>553</v>
      </c>
      <c r="C212" s="232"/>
      <c r="D212" s="287"/>
      <c r="E212" s="236"/>
      <c r="F212" s="239" t="str">
        <f t="shared" si="2"/>
        <v/>
      </c>
      <c r="G212" s="239" t="str">
        <f t="shared" si="3"/>
        <v/>
      </c>
    </row>
    <row r="213" spans="1:7" x14ac:dyDescent="0.25">
      <c r="A213" s="211" t="s">
        <v>643</v>
      </c>
      <c r="B213" s="226" t="s">
        <v>553</v>
      </c>
      <c r="C213" s="232"/>
      <c r="D213" s="287"/>
      <c r="E213" s="236"/>
      <c r="F213" s="239" t="str">
        <f t="shared" si="2"/>
        <v/>
      </c>
      <c r="G213" s="239" t="str">
        <f t="shared" si="3"/>
        <v/>
      </c>
    </row>
    <row r="214" spans="1:7" x14ac:dyDescent="0.25">
      <c r="A214" s="211" t="s">
        <v>644</v>
      </c>
      <c r="B214" s="241" t="s">
        <v>64</v>
      </c>
      <c r="C214" s="242">
        <f>SUM(C190:C213)</f>
        <v>2916.9688367699887</v>
      </c>
      <c r="D214" s="238">
        <f>SUM(D190:D213)</f>
        <v>42031</v>
      </c>
      <c r="E214" s="236"/>
      <c r="F214" s="243">
        <f>SUM(F190:F213)</f>
        <v>0.99999999999999989</v>
      </c>
      <c r="G214" s="243">
        <f>SUM(G190:G213)</f>
        <v>1</v>
      </c>
    </row>
    <row r="215" spans="1:7" x14ac:dyDescent="0.25">
      <c r="A215" s="228"/>
      <c r="B215" s="235" t="s">
        <v>645</v>
      </c>
      <c r="C215" s="228" t="s">
        <v>614</v>
      </c>
      <c r="D215" s="228" t="s">
        <v>615</v>
      </c>
      <c r="E215" s="230"/>
      <c r="F215" s="228" t="s">
        <v>435</v>
      </c>
      <c r="G215" s="228" t="s">
        <v>616</v>
      </c>
    </row>
    <row r="216" spans="1:7" x14ac:dyDescent="0.25">
      <c r="A216" s="211" t="s">
        <v>646</v>
      </c>
      <c r="B216" s="211" t="s">
        <v>647</v>
      </c>
      <c r="C216" s="258">
        <v>0.56514655752601084</v>
      </c>
      <c r="F216" s="278"/>
      <c r="G216" s="278"/>
    </row>
    <row r="217" spans="1:7" x14ac:dyDescent="0.25">
      <c r="F217" s="278"/>
      <c r="G217" s="278"/>
    </row>
    <row r="218" spans="1:7" x14ac:dyDescent="0.25">
      <c r="B218" s="226" t="s">
        <v>648</v>
      </c>
      <c r="F218" s="278"/>
      <c r="G218" s="278"/>
    </row>
    <row r="219" spans="1:7" x14ac:dyDescent="0.25">
      <c r="A219" s="211" t="s">
        <v>649</v>
      </c>
      <c r="B219" s="211" t="s">
        <v>650</v>
      </c>
      <c r="C219" s="258">
        <v>838.07715350999786</v>
      </c>
      <c r="D219" s="211">
        <v>19153</v>
      </c>
      <c r="F219" s="239">
        <f t="shared" ref="F219:F233" si="4">IF($C$227=0,"",IF(C219="[for completion]","",C219/$C$227))</f>
        <v>0.28731097259099042</v>
      </c>
      <c r="G219" s="239">
        <f t="shared" ref="G219:G233" si="5">IF($D$227=0,"",IF(D219="[for completion]","",D219/$D$227))</f>
        <v>0.45568746877304844</v>
      </c>
    </row>
    <row r="220" spans="1:7" x14ac:dyDescent="0.25">
      <c r="A220" s="211" t="s">
        <v>651</v>
      </c>
      <c r="B220" s="211" t="s">
        <v>652</v>
      </c>
      <c r="C220" s="258">
        <v>374.41538245000004</v>
      </c>
      <c r="D220" s="211">
        <v>5298</v>
      </c>
      <c r="F220" s="239">
        <f t="shared" si="4"/>
        <v>0.12835769026061855</v>
      </c>
      <c r="G220" s="239">
        <f t="shared" si="5"/>
        <v>0.12604982037067877</v>
      </c>
    </row>
    <row r="221" spans="1:7" x14ac:dyDescent="0.25">
      <c r="A221" s="211" t="s">
        <v>653</v>
      </c>
      <c r="B221" s="211" t="s">
        <v>654</v>
      </c>
      <c r="C221" s="258">
        <v>386.88287310999959</v>
      </c>
      <c r="D221" s="211">
        <v>4713</v>
      </c>
      <c r="F221" s="239">
        <f t="shared" si="4"/>
        <v>0.13263181568247426</v>
      </c>
      <c r="G221" s="239">
        <f t="shared" si="5"/>
        <v>0.1121315219718779</v>
      </c>
    </row>
    <row r="222" spans="1:7" x14ac:dyDescent="0.25">
      <c r="A222" s="211" t="s">
        <v>655</v>
      </c>
      <c r="B222" s="211" t="s">
        <v>656</v>
      </c>
      <c r="C222" s="258">
        <v>386.15202280999938</v>
      </c>
      <c r="D222" s="211">
        <v>4358</v>
      </c>
      <c r="F222" s="239">
        <f t="shared" si="4"/>
        <v>0.13238126439416859</v>
      </c>
      <c r="G222" s="239">
        <f t="shared" si="5"/>
        <v>0.10368537508029788</v>
      </c>
    </row>
    <row r="223" spans="1:7" x14ac:dyDescent="0.25">
      <c r="A223" s="211" t="s">
        <v>657</v>
      </c>
      <c r="B223" s="211" t="s">
        <v>658</v>
      </c>
      <c r="C223" s="258">
        <v>395.61974376000018</v>
      </c>
      <c r="D223" s="211">
        <v>3848</v>
      </c>
      <c r="F223" s="239">
        <f t="shared" si="4"/>
        <v>0.13562700388601884</v>
      </c>
      <c r="G223" s="239">
        <f t="shared" si="5"/>
        <v>9.1551473912112491E-2</v>
      </c>
    </row>
    <row r="224" spans="1:7" x14ac:dyDescent="0.25">
      <c r="A224" s="211" t="s">
        <v>659</v>
      </c>
      <c r="B224" s="211" t="s">
        <v>660</v>
      </c>
      <c r="C224" s="258">
        <v>365.56530479999998</v>
      </c>
      <c r="D224" s="211">
        <v>3258</v>
      </c>
      <c r="F224" s="239">
        <f t="shared" si="4"/>
        <v>0.12532369224924456</v>
      </c>
      <c r="G224" s="239">
        <f t="shared" si="5"/>
        <v>7.7514215697937233E-2</v>
      </c>
    </row>
    <row r="225" spans="1:7" x14ac:dyDescent="0.25">
      <c r="A225" s="211" t="s">
        <v>661</v>
      </c>
      <c r="B225" s="211" t="s">
        <v>662</v>
      </c>
      <c r="C225" s="258">
        <v>141.05413480000004</v>
      </c>
      <c r="D225" s="211">
        <v>1108</v>
      </c>
      <c r="F225" s="239">
        <f t="shared" si="4"/>
        <v>4.8356407864881885E-2</v>
      </c>
      <c r="G225" s="239">
        <f t="shared" si="5"/>
        <v>2.6361495086959626E-2</v>
      </c>
    </row>
    <row r="226" spans="1:7" x14ac:dyDescent="0.25">
      <c r="A226" s="211" t="s">
        <v>663</v>
      </c>
      <c r="B226" s="211" t="s">
        <v>664</v>
      </c>
      <c r="C226" s="258">
        <v>29.202221529999999</v>
      </c>
      <c r="D226" s="211">
        <v>295</v>
      </c>
      <c r="F226" s="239">
        <f t="shared" si="4"/>
        <v>1.0011153071602937E-2</v>
      </c>
      <c r="G226" s="239">
        <f t="shared" si="5"/>
        <v>7.0186291070876254E-3</v>
      </c>
    </row>
    <row r="227" spans="1:7" x14ac:dyDescent="0.25">
      <c r="A227" s="211" t="s">
        <v>665</v>
      </c>
      <c r="B227" s="241" t="s">
        <v>64</v>
      </c>
      <c r="C227" s="232">
        <f>SUM(C219:C226)</f>
        <v>2916.9688367699969</v>
      </c>
      <c r="D227" s="287">
        <f>SUM(D219:D226)</f>
        <v>42031</v>
      </c>
      <c r="F227" s="237">
        <f>SUM(F219:F226)</f>
        <v>1</v>
      </c>
      <c r="G227" s="237">
        <f>SUM(G219:G226)</f>
        <v>1</v>
      </c>
    </row>
    <row r="228" spans="1:7" x14ac:dyDescent="0.25">
      <c r="A228" s="211" t="s">
        <v>666</v>
      </c>
      <c r="B228" s="244" t="s">
        <v>667</v>
      </c>
      <c r="C228" s="232"/>
      <c r="D228" s="287"/>
      <c r="F228" s="239">
        <f t="shared" si="4"/>
        <v>0</v>
      </c>
      <c r="G228" s="239">
        <f t="shared" si="5"/>
        <v>0</v>
      </c>
    </row>
    <row r="229" spans="1:7" x14ac:dyDescent="0.25">
      <c r="A229" s="211" t="s">
        <v>668</v>
      </c>
      <c r="B229" s="244" t="s">
        <v>669</v>
      </c>
      <c r="C229" s="232"/>
      <c r="D229" s="287"/>
      <c r="F229" s="239">
        <f t="shared" si="4"/>
        <v>0</v>
      </c>
      <c r="G229" s="239">
        <f t="shared" si="5"/>
        <v>0</v>
      </c>
    </row>
    <row r="230" spans="1:7" x14ac:dyDescent="0.25">
      <c r="A230" s="211" t="s">
        <v>670</v>
      </c>
      <c r="B230" s="244" t="s">
        <v>671</v>
      </c>
      <c r="C230" s="232"/>
      <c r="D230" s="287"/>
      <c r="F230" s="239">
        <f t="shared" si="4"/>
        <v>0</v>
      </c>
      <c r="G230" s="239">
        <f t="shared" si="5"/>
        <v>0</v>
      </c>
    </row>
    <row r="231" spans="1:7" x14ac:dyDescent="0.25">
      <c r="A231" s="211" t="s">
        <v>672</v>
      </c>
      <c r="B231" s="244" t="s">
        <v>673</v>
      </c>
      <c r="C231" s="232"/>
      <c r="D231" s="287"/>
      <c r="F231" s="239">
        <f t="shared" si="4"/>
        <v>0</v>
      </c>
      <c r="G231" s="239">
        <f t="shared" si="5"/>
        <v>0</v>
      </c>
    </row>
    <row r="232" spans="1:7" x14ac:dyDescent="0.25">
      <c r="A232" s="211" t="s">
        <v>674</v>
      </c>
      <c r="B232" s="244" t="s">
        <v>675</v>
      </c>
      <c r="C232" s="232"/>
      <c r="D232" s="287"/>
      <c r="F232" s="239">
        <f t="shared" si="4"/>
        <v>0</v>
      </c>
      <c r="G232" s="239">
        <f t="shared" si="5"/>
        <v>0</v>
      </c>
    </row>
    <row r="233" spans="1:7" x14ac:dyDescent="0.25">
      <c r="A233" s="211" t="s">
        <v>676</v>
      </c>
      <c r="B233" s="244" t="s">
        <v>677</v>
      </c>
      <c r="C233" s="232"/>
      <c r="D233" s="287"/>
      <c r="F233" s="239">
        <f t="shared" si="4"/>
        <v>0</v>
      </c>
      <c r="G233" s="239">
        <f t="shared" si="5"/>
        <v>0</v>
      </c>
    </row>
    <row r="234" spans="1:7" x14ac:dyDescent="0.25">
      <c r="A234" s="211" t="s">
        <v>678</v>
      </c>
      <c r="B234" s="244"/>
      <c r="F234" s="239"/>
      <c r="G234" s="239"/>
    </row>
    <row r="235" spans="1:7" x14ac:dyDescent="0.25">
      <c r="A235" s="211" t="s">
        <v>679</v>
      </c>
      <c r="B235" s="244"/>
      <c r="F235" s="239"/>
      <c r="G235" s="239"/>
    </row>
    <row r="236" spans="1:7" x14ac:dyDescent="0.25">
      <c r="A236" s="211" t="s">
        <v>680</v>
      </c>
      <c r="B236" s="244"/>
      <c r="F236" s="239"/>
      <c r="G236" s="239"/>
    </row>
    <row r="237" spans="1:7" x14ac:dyDescent="0.25">
      <c r="A237" s="228"/>
      <c r="B237" s="235" t="s">
        <v>681</v>
      </c>
      <c r="C237" s="228" t="s">
        <v>614</v>
      </c>
      <c r="D237" s="228" t="s">
        <v>615</v>
      </c>
      <c r="E237" s="230"/>
      <c r="F237" s="228" t="s">
        <v>435</v>
      </c>
      <c r="G237" s="228" t="s">
        <v>616</v>
      </c>
    </row>
    <row r="238" spans="1:7" x14ac:dyDescent="0.25">
      <c r="A238" s="211" t="s">
        <v>682</v>
      </c>
      <c r="B238" s="211" t="s">
        <v>647</v>
      </c>
      <c r="C238" s="236">
        <v>0.48666572415196319</v>
      </c>
      <c r="F238" s="278"/>
      <c r="G238" s="278"/>
    </row>
    <row r="239" spans="1:7" x14ac:dyDescent="0.25">
      <c r="F239" s="278"/>
      <c r="G239" s="278"/>
    </row>
    <row r="240" spans="1:7" x14ac:dyDescent="0.25">
      <c r="B240" s="226" t="s">
        <v>648</v>
      </c>
      <c r="F240" s="278"/>
      <c r="G240" s="278"/>
    </row>
    <row r="241" spans="1:7" x14ac:dyDescent="0.25">
      <c r="A241" s="211" t="s">
        <v>683</v>
      </c>
      <c r="B241" s="211" t="s">
        <v>650</v>
      </c>
      <c r="C241" s="258">
        <v>1144.9473504600012</v>
      </c>
      <c r="D241" s="211">
        <v>23895</v>
      </c>
      <c r="F241" s="239">
        <f>IF($C$249=0,"",IF(C241="[Mark as ND1 if not relevant]","",C241/$C$249))</f>
        <v>0.39251271252106235</v>
      </c>
      <c r="G241" s="239">
        <f>IF($D$249=0,"",IF(D241="[Mark as ND1 if not relevant]","",D241/$D$249))</f>
        <v>0.5685089576740977</v>
      </c>
    </row>
    <row r="242" spans="1:7" x14ac:dyDescent="0.25">
      <c r="A242" s="211" t="s">
        <v>684</v>
      </c>
      <c r="B242" s="211" t="s">
        <v>652</v>
      </c>
      <c r="C242" s="258">
        <v>398.26654273999981</v>
      </c>
      <c r="D242" s="211">
        <v>4955</v>
      </c>
      <c r="F242" s="239">
        <f t="shared" ref="F242:F248" si="6">IF($C$249=0,"",IF(C242="[Mark as ND1 if not relevant]","",C242/$C$249))</f>
        <v>0.13653438381638855</v>
      </c>
      <c r="G242" s="239">
        <f t="shared" ref="G242:G248" si="7">IF($D$249=0,"",IF(D242="[Mark as ND1 if not relevant]","",D242/$D$249))</f>
        <v>0.11788917703599724</v>
      </c>
    </row>
    <row r="243" spans="1:7" x14ac:dyDescent="0.25">
      <c r="A243" s="211" t="s">
        <v>685</v>
      </c>
      <c r="B243" s="211" t="s">
        <v>654</v>
      </c>
      <c r="C243" s="258">
        <v>380.21523273000031</v>
      </c>
      <c r="D243" s="211">
        <v>4147</v>
      </c>
      <c r="F243" s="239">
        <f t="shared" si="6"/>
        <v>0.13034600436493443</v>
      </c>
      <c r="G243" s="239">
        <f t="shared" si="7"/>
        <v>9.8665270871499608E-2</v>
      </c>
    </row>
    <row r="244" spans="1:7" x14ac:dyDescent="0.25">
      <c r="A244" s="211" t="s">
        <v>686</v>
      </c>
      <c r="B244" s="211" t="s">
        <v>656</v>
      </c>
      <c r="C244" s="258">
        <v>398.7774908400001</v>
      </c>
      <c r="D244" s="211">
        <v>3951</v>
      </c>
      <c r="F244" s="239">
        <f t="shared" si="6"/>
        <v>0.13670954787490008</v>
      </c>
      <c r="G244" s="239">
        <f t="shared" si="7"/>
        <v>9.4002046108824441E-2</v>
      </c>
    </row>
    <row r="245" spans="1:7" x14ac:dyDescent="0.25">
      <c r="A245" s="211" t="s">
        <v>687</v>
      </c>
      <c r="B245" s="211" t="s">
        <v>658</v>
      </c>
      <c r="C245" s="258">
        <v>312.48874851999966</v>
      </c>
      <c r="D245" s="211">
        <v>2788</v>
      </c>
      <c r="F245" s="239">
        <f t="shared" si="6"/>
        <v>0.10712790091580911</v>
      </c>
      <c r="G245" s="239">
        <f t="shared" si="7"/>
        <v>6.6331993052746785E-2</v>
      </c>
    </row>
    <row r="246" spans="1:7" x14ac:dyDescent="0.25">
      <c r="A246" s="211" t="s">
        <v>688</v>
      </c>
      <c r="B246" s="211" t="s">
        <v>660</v>
      </c>
      <c r="C246" s="258">
        <v>182.48264368000019</v>
      </c>
      <c r="D246" s="211">
        <v>1560</v>
      </c>
      <c r="F246" s="239">
        <f t="shared" si="6"/>
        <v>6.2558996647377851E-2</v>
      </c>
      <c r="G246" s="239">
        <f t="shared" si="7"/>
        <v>3.7115462396802357E-2</v>
      </c>
    </row>
    <row r="247" spans="1:7" x14ac:dyDescent="0.25">
      <c r="A247" s="211" t="s">
        <v>689</v>
      </c>
      <c r="B247" s="211" t="s">
        <v>662</v>
      </c>
      <c r="C247" s="258">
        <v>85.772085649999966</v>
      </c>
      <c r="D247" s="211">
        <v>594</v>
      </c>
      <c r="F247" s="239">
        <f t="shared" si="6"/>
        <v>2.9404525879329086E-2</v>
      </c>
      <c r="G247" s="239">
        <f t="shared" si="7"/>
        <v>1.4132426066474744E-2</v>
      </c>
    </row>
    <row r="248" spans="1:7" x14ac:dyDescent="0.25">
      <c r="A248" s="211" t="s">
        <v>690</v>
      </c>
      <c r="B248" s="211" t="s">
        <v>664</v>
      </c>
      <c r="C248" s="258">
        <v>14.01874215</v>
      </c>
      <c r="D248" s="211">
        <v>141</v>
      </c>
      <c r="F248" s="239">
        <f t="shared" si="6"/>
        <v>4.8059279801984925E-3</v>
      </c>
      <c r="G248" s="239">
        <f t="shared" si="7"/>
        <v>3.3546667935571363E-3</v>
      </c>
    </row>
    <row r="249" spans="1:7" x14ac:dyDescent="0.25">
      <c r="A249" s="211" t="s">
        <v>691</v>
      </c>
      <c r="B249" s="241" t="s">
        <v>64</v>
      </c>
      <c r="C249" s="232">
        <f>SUM(C241:C248)</f>
        <v>2916.9688367700014</v>
      </c>
      <c r="D249" s="287">
        <f>SUM(D241:D248)</f>
        <v>42031</v>
      </c>
      <c r="F249" s="237">
        <f>SUM(F241:F248)</f>
        <v>1</v>
      </c>
      <c r="G249" s="237">
        <f>SUM(G241:G248)</f>
        <v>0.99999999999999989</v>
      </c>
    </row>
    <row r="250" spans="1:7" x14ac:dyDescent="0.25">
      <c r="A250" s="211" t="s">
        <v>692</v>
      </c>
      <c r="B250" s="244" t="s">
        <v>667</v>
      </c>
      <c r="C250" s="232"/>
      <c r="D250" s="287"/>
      <c r="F250" s="239">
        <f t="shared" ref="F250:F255" si="8">IF($C$249=0,"",IF(C250="[for completion]","",C250/$C$249))</f>
        <v>0</v>
      </c>
      <c r="G250" s="239">
        <f t="shared" ref="G250:G255" si="9">IF($D$249=0,"",IF(D250="[for completion]","",D250/$D$249))</f>
        <v>0</v>
      </c>
    </row>
    <row r="251" spans="1:7" x14ac:dyDescent="0.25">
      <c r="A251" s="211" t="s">
        <v>693</v>
      </c>
      <c r="B251" s="244" t="s">
        <v>669</v>
      </c>
      <c r="C251" s="232"/>
      <c r="D251" s="287"/>
      <c r="F251" s="239">
        <f t="shared" si="8"/>
        <v>0</v>
      </c>
      <c r="G251" s="239">
        <f t="shared" si="9"/>
        <v>0</v>
      </c>
    </row>
    <row r="252" spans="1:7" x14ac:dyDescent="0.25">
      <c r="A252" s="211" t="s">
        <v>694</v>
      </c>
      <c r="B252" s="244" t="s">
        <v>671</v>
      </c>
      <c r="C252" s="232"/>
      <c r="D252" s="287"/>
      <c r="F252" s="239">
        <f t="shared" si="8"/>
        <v>0</v>
      </c>
      <c r="G252" s="239">
        <f t="shared" si="9"/>
        <v>0</v>
      </c>
    </row>
    <row r="253" spans="1:7" x14ac:dyDescent="0.25">
      <c r="A253" s="211" t="s">
        <v>695</v>
      </c>
      <c r="B253" s="244" t="s">
        <v>673</v>
      </c>
      <c r="C253" s="232"/>
      <c r="D253" s="287"/>
      <c r="F253" s="239">
        <f t="shared" si="8"/>
        <v>0</v>
      </c>
      <c r="G253" s="239">
        <f t="shared" si="9"/>
        <v>0</v>
      </c>
    </row>
    <row r="254" spans="1:7" x14ac:dyDescent="0.25">
      <c r="A254" s="211" t="s">
        <v>696</v>
      </c>
      <c r="B254" s="244" t="s">
        <v>675</v>
      </c>
      <c r="C254" s="232"/>
      <c r="D254" s="287"/>
      <c r="F254" s="239">
        <f t="shared" si="8"/>
        <v>0</v>
      </c>
      <c r="G254" s="239">
        <f t="shared" si="9"/>
        <v>0</v>
      </c>
    </row>
    <row r="255" spans="1:7" x14ac:dyDescent="0.25">
      <c r="A255" s="211" t="s">
        <v>697</v>
      </c>
      <c r="B255" s="244" t="s">
        <v>677</v>
      </c>
      <c r="C255" s="232"/>
      <c r="D255" s="287"/>
      <c r="F255" s="239">
        <f t="shared" si="8"/>
        <v>0</v>
      </c>
      <c r="G255" s="239">
        <f t="shared" si="9"/>
        <v>0</v>
      </c>
    </row>
    <row r="256" spans="1:7" x14ac:dyDescent="0.25">
      <c r="A256" s="211" t="s">
        <v>698</v>
      </c>
      <c r="B256" s="244"/>
      <c r="F256" s="240"/>
      <c r="G256" s="240"/>
    </row>
    <row r="257" spans="1:7" x14ac:dyDescent="0.25">
      <c r="A257" s="211" t="s">
        <v>699</v>
      </c>
      <c r="B257" s="244"/>
      <c r="F257" s="240"/>
      <c r="G257" s="240"/>
    </row>
    <row r="258" spans="1:7" x14ac:dyDescent="0.25">
      <c r="A258" s="211" t="s">
        <v>700</v>
      </c>
      <c r="B258" s="244"/>
      <c r="F258" s="240"/>
      <c r="G258" s="240"/>
    </row>
    <row r="259" spans="1:7" x14ac:dyDescent="0.25">
      <c r="A259" s="228"/>
      <c r="B259" s="235" t="s">
        <v>701</v>
      </c>
      <c r="C259" s="228" t="s">
        <v>435</v>
      </c>
      <c r="D259" s="228"/>
      <c r="E259" s="230"/>
      <c r="F259" s="228"/>
      <c r="G259" s="228"/>
    </row>
    <row r="260" spans="1:7" x14ac:dyDescent="0.25">
      <c r="A260" s="211" t="s">
        <v>702</v>
      </c>
      <c r="B260" s="211" t="s">
        <v>1862</v>
      </c>
      <c r="C260" s="236">
        <v>0</v>
      </c>
      <c r="E260" s="236"/>
      <c r="F260" s="236"/>
      <c r="G260" s="236"/>
    </row>
    <row r="261" spans="1:7" x14ac:dyDescent="0.25">
      <c r="A261" s="211" t="s">
        <v>703</v>
      </c>
      <c r="B261" s="211" t="s">
        <v>704</v>
      </c>
      <c r="C261" s="236">
        <v>0</v>
      </c>
      <c r="E261" s="236"/>
      <c r="F261" s="236"/>
    </row>
    <row r="262" spans="1:7" x14ac:dyDescent="0.25">
      <c r="A262" s="211" t="s">
        <v>705</v>
      </c>
      <c r="B262" s="211" t="s">
        <v>706</v>
      </c>
      <c r="C262" s="236">
        <v>0</v>
      </c>
      <c r="E262" s="236"/>
      <c r="F262" s="236"/>
    </row>
    <row r="263" spans="1:7" x14ac:dyDescent="0.25">
      <c r="A263" s="211" t="s">
        <v>707</v>
      </c>
      <c r="B263" s="211" t="s">
        <v>708</v>
      </c>
      <c r="C263" s="236">
        <v>0</v>
      </c>
      <c r="E263" s="236"/>
      <c r="F263" s="236"/>
    </row>
    <row r="264" spans="1:7" x14ac:dyDescent="0.25">
      <c r="A264" s="211" t="s">
        <v>709</v>
      </c>
      <c r="B264" s="226" t="s">
        <v>710</v>
      </c>
      <c r="C264" s="236">
        <v>0</v>
      </c>
      <c r="D264" s="222"/>
      <c r="E264" s="222"/>
      <c r="F264" s="250"/>
      <c r="G264" s="250"/>
    </row>
    <row r="265" spans="1:7" x14ac:dyDescent="0.25">
      <c r="A265" s="211" t="s">
        <v>711</v>
      </c>
      <c r="B265" s="211" t="s">
        <v>62</v>
      </c>
      <c r="C265" s="236">
        <v>1</v>
      </c>
      <c r="E265" s="236"/>
      <c r="F265" s="236"/>
    </row>
    <row r="266" spans="1:7" x14ac:dyDescent="0.25">
      <c r="A266" s="211" t="s">
        <v>712</v>
      </c>
      <c r="B266" s="244" t="s">
        <v>714</v>
      </c>
      <c r="C266" s="288"/>
      <c r="E266" s="236"/>
      <c r="F266" s="236"/>
    </row>
    <row r="267" spans="1:7" x14ac:dyDescent="0.25">
      <c r="A267" s="211" t="s">
        <v>713</v>
      </c>
      <c r="B267" s="244" t="s">
        <v>716</v>
      </c>
      <c r="C267" s="237"/>
      <c r="E267" s="236"/>
      <c r="F267" s="236"/>
    </row>
    <row r="268" spans="1:7" x14ac:dyDescent="0.25">
      <c r="A268" s="211" t="s">
        <v>715</v>
      </c>
      <c r="B268" s="244" t="s">
        <v>718</v>
      </c>
      <c r="C268" s="237"/>
      <c r="E268" s="236"/>
      <c r="F268" s="236"/>
    </row>
    <row r="269" spans="1:7" x14ac:dyDescent="0.25">
      <c r="A269" s="211" t="s">
        <v>717</v>
      </c>
      <c r="B269" s="244" t="s">
        <v>720</v>
      </c>
      <c r="C269" s="237"/>
      <c r="E269" s="236"/>
      <c r="F269" s="236"/>
    </row>
    <row r="270" spans="1:7" x14ac:dyDescent="0.25">
      <c r="A270" s="211" t="s">
        <v>719</v>
      </c>
      <c r="B270" s="244" t="s">
        <v>165</v>
      </c>
      <c r="C270" s="237"/>
      <c r="E270" s="236"/>
      <c r="F270" s="236"/>
    </row>
    <row r="271" spans="1:7" x14ac:dyDescent="0.25">
      <c r="A271" s="211" t="s">
        <v>721</v>
      </c>
      <c r="B271" s="244" t="s">
        <v>165</v>
      </c>
      <c r="C271" s="237"/>
      <c r="E271" s="236"/>
      <c r="F271" s="236"/>
    </row>
    <row r="272" spans="1:7" x14ac:dyDescent="0.25">
      <c r="A272" s="211" t="s">
        <v>722</v>
      </c>
      <c r="B272" s="244" t="s">
        <v>165</v>
      </c>
      <c r="C272" s="237"/>
      <c r="E272" s="236"/>
      <c r="F272" s="236"/>
    </row>
    <row r="273" spans="1:7" x14ac:dyDescent="0.25">
      <c r="A273" s="211" t="s">
        <v>723</v>
      </c>
      <c r="B273" s="244" t="s">
        <v>165</v>
      </c>
      <c r="C273" s="237"/>
      <c r="E273" s="236"/>
      <c r="F273" s="236"/>
    </row>
    <row r="274" spans="1:7" x14ac:dyDescent="0.25">
      <c r="A274" s="211" t="s">
        <v>724</v>
      </c>
      <c r="B274" s="244" t="s">
        <v>165</v>
      </c>
      <c r="C274" s="237"/>
      <c r="E274" s="236"/>
      <c r="F274" s="236"/>
    </row>
    <row r="275" spans="1:7" x14ac:dyDescent="0.25">
      <c r="A275" s="211" t="s">
        <v>725</v>
      </c>
      <c r="B275" s="244" t="s">
        <v>165</v>
      </c>
      <c r="C275" s="237"/>
      <c r="E275" s="236"/>
      <c r="F275" s="236"/>
    </row>
    <row r="276" spans="1:7" x14ac:dyDescent="0.25">
      <c r="A276" s="228"/>
      <c r="B276" s="235" t="s">
        <v>726</v>
      </c>
      <c r="C276" s="228" t="s">
        <v>435</v>
      </c>
      <c r="D276" s="228"/>
      <c r="E276" s="230"/>
      <c r="F276" s="228"/>
      <c r="G276" s="231"/>
    </row>
    <row r="277" spans="1:7" x14ac:dyDescent="0.25">
      <c r="A277" s="211" t="s">
        <v>727</v>
      </c>
      <c r="B277" s="211" t="s">
        <v>728</v>
      </c>
      <c r="C277" s="236">
        <v>1</v>
      </c>
      <c r="E277" s="205"/>
      <c r="F277" s="205"/>
    </row>
    <row r="278" spans="1:7" x14ac:dyDescent="0.25">
      <c r="A278" s="211" t="s">
        <v>729</v>
      </c>
      <c r="B278" s="211" t="s">
        <v>730</v>
      </c>
      <c r="C278" s="236">
        <v>0</v>
      </c>
      <c r="E278" s="205"/>
      <c r="F278" s="205"/>
    </row>
    <row r="279" spans="1:7" x14ac:dyDescent="0.25">
      <c r="A279" s="211" t="s">
        <v>731</v>
      </c>
      <c r="B279" s="211" t="s">
        <v>62</v>
      </c>
      <c r="C279" s="236">
        <v>0</v>
      </c>
      <c r="E279" s="205"/>
      <c r="F279" s="205"/>
    </row>
    <row r="280" spans="1:7" x14ac:dyDescent="0.25">
      <c r="A280" s="211" t="s">
        <v>732</v>
      </c>
      <c r="C280" s="237"/>
      <c r="E280" s="205"/>
      <c r="F280" s="205"/>
    </row>
    <row r="281" spans="1:7" x14ac:dyDescent="0.25">
      <c r="A281" s="211" t="s">
        <v>733</v>
      </c>
      <c r="C281" s="237"/>
      <c r="E281" s="205"/>
      <c r="F281" s="205"/>
    </row>
    <row r="282" spans="1:7" x14ac:dyDescent="0.25">
      <c r="A282" s="211" t="s">
        <v>734</v>
      </c>
      <c r="C282" s="237"/>
      <c r="E282" s="205"/>
      <c r="F282" s="205"/>
    </row>
    <row r="283" spans="1:7" x14ac:dyDescent="0.25">
      <c r="A283" s="211" t="s">
        <v>735</v>
      </c>
      <c r="C283" s="237"/>
      <c r="E283" s="205"/>
      <c r="F283" s="205"/>
    </row>
    <row r="284" spans="1:7" x14ac:dyDescent="0.25">
      <c r="A284" s="211" t="s">
        <v>736</v>
      </c>
      <c r="C284" s="237"/>
      <c r="E284" s="205"/>
      <c r="F284" s="205"/>
    </row>
    <row r="285" spans="1:7" x14ac:dyDescent="0.25">
      <c r="A285" s="211" t="s">
        <v>737</v>
      </c>
      <c r="C285" s="237"/>
      <c r="E285" s="205"/>
      <c r="F285" s="205"/>
    </row>
    <row r="286" spans="1:7" x14ac:dyDescent="0.25">
      <c r="A286" s="229"/>
      <c r="B286" s="229" t="s">
        <v>1863</v>
      </c>
      <c r="C286" s="229" t="s">
        <v>50</v>
      </c>
      <c r="D286" s="229" t="s">
        <v>1864</v>
      </c>
      <c r="E286" s="229"/>
      <c r="F286" s="229" t="s">
        <v>435</v>
      </c>
      <c r="G286" s="229" t="s">
        <v>1865</v>
      </c>
    </row>
    <row r="287" spans="1:7" x14ac:dyDescent="0.25">
      <c r="A287" s="211" t="s">
        <v>1866</v>
      </c>
      <c r="B287" s="226" t="s">
        <v>553</v>
      </c>
      <c r="E287" s="214"/>
      <c r="F287" s="239" t="str">
        <f>IF($C$305=0,"",IF(C287="[For completion]","",C287/$C$305))</f>
        <v/>
      </c>
      <c r="G287" s="239" t="str">
        <f>IF($D$305=0,"",IF(D287="[For completion]","",D287/$D$305))</f>
        <v/>
      </c>
    </row>
    <row r="288" spans="1:7" x14ac:dyDescent="0.25">
      <c r="A288" s="211" t="s">
        <v>1867</v>
      </c>
      <c r="B288" s="226" t="s">
        <v>553</v>
      </c>
      <c r="E288" s="214"/>
      <c r="F288" s="239" t="str">
        <f t="shared" ref="F288:F304" si="10">IF($C$305=0,"",IF(C288="[For completion]","",C288/$C$305))</f>
        <v/>
      </c>
      <c r="G288" s="239" t="str">
        <f t="shared" ref="G288:G304" si="11">IF($D$305=0,"",IF(D288="[For completion]","",D288/$D$305))</f>
        <v/>
      </c>
    </row>
    <row r="289" spans="1:7" x14ac:dyDescent="0.25">
      <c r="A289" s="211" t="s">
        <v>1868</v>
      </c>
      <c r="B289" s="226" t="s">
        <v>553</v>
      </c>
      <c r="E289" s="214"/>
      <c r="F289" s="239" t="str">
        <f t="shared" si="10"/>
        <v/>
      </c>
      <c r="G289" s="239" t="str">
        <f t="shared" si="11"/>
        <v/>
      </c>
    </row>
    <row r="290" spans="1:7" x14ac:dyDescent="0.25">
      <c r="A290" s="211" t="s">
        <v>1869</v>
      </c>
      <c r="B290" s="226" t="s">
        <v>553</v>
      </c>
      <c r="E290" s="214"/>
      <c r="F290" s="239" t="str">
        <f t="shared" si="10"/>
        <v/>
      </c>
      <c r="G290" s="239" t="str">
        <f t="shared" si="11"/>
        <v/>
      </c>
    </row>
    <row r="291" spans="1:7" x14ac:dyDescent="0.25">
      <c r="A291" s="211" t="s">
        <v>1870</v>
      </c>
      <c r="B291" s="226" t="s">
        <v>553</v>
      </c>
      <c r="E291" s="214"/>
      <c r="F291" s="239" t="str">
        <f t="shared" si="10"/>
        <v/>
      </c>
      <c r="G291" s="239" t="str">
        <f t="shared" si="11"/>
        <v/>
      </c>
    </row>
    <row r="292" spans="1:7" x14ac:dyDescent="0.25">
      <c r="A292" s="211" t="s">
        <v>1871</v>
      </c>
      <c r="B292" s="226" t="s">
        <v>553</v>
      </c>
      <c r="E292" s="214"/>
      <c r="F292" s="239" t="str">
        <f t="shared" si="10"/>
        <v/>
      </c>
      <c r="G292" s="239" t="str">
        <f t="shared" si="11"/>
        <v/>
      </c>
    </row>
    <row r="293" spans="1:7" x14ac:dyDescent="0.25">
      <c r="A293" s="211" t="s">
        <v>1872</v>
      </c>
      <c r="B293" s="226" t="s">
        <v>553</v>
      </c>
      <c r="E293" s="214"/>
      <c r="F293" s="239" t="str">
        <f t="shared" si="10"/>
        <v/>
      </c>
      <c r="G293" s="239" t="str">
        <f t="shared" si="11"/>
        <v/>
      </c>
    </row>
    <row r="294" spans="1:7" x14ac:dyDescent="0.25">
      <c r="A294" s="211" t="s">
        <v>1873</v>
      </c>
      <c r="B294" s="226" t="s">
        <v>553</v>
      </c>
      <c r="E294" s="214"/>
      <c r="F294" s="239" t="str">
        <f t="shared" si="10"/>
        <v/>
      </c>
      <c r="G294" s="239" t="str">
        <f t="shared" si="11"/>
        <v/>
      </c>
    </row>
    <row r="295" spans="1:7" x14ac:dyDescent="0.25">
      <c r="A295" s="211" t="s">
        <v>1874</v>
      </c>
      <c r="B295" s="226" t="s">
        <v>553</v>
      </c>
      <c r="E295" s="214"/>
      <c r="F295" s="239" t="str">
        <f t="shared" si="10"/>
        <v/>
      </c>
      <c r="G295" s="239" t="str">
        <f t="shared" si="11"/>
        <v/>
      </c>
    </row>
    <row r="296" spans="1:7" x14ac:dyDescent="0.25">
      <c r="A296" s="211" t="s">
        <v>1875</v>
      </c>
      <c r="B296" s="226" t="s">
        <v>553</v>
      </c>
      <c r="E296" s="214"/>
      <c r="F296" s="239" t="str">
        <f t="shared" si="10"/>
        <v/>
      </c>
      <c r="G296" s="239" t="str">
        <f t="shared" si="11"/>
        <v/>
      </c>
    </row>
    <row r="297" spans="1:7" x14ac:dyDescent="0.25">
      <c r="A297" s="211" t="s">
        <v>1876</v>
      </c>
      <c r="B297" s="226" t="s">
        <v>553</v>
      </c>
      <c r="E297" s="214"/>
      <c r="F297" s="239" t="str">
        <f t="shared" si="10"/>
        <v/>
      </c>
      <c r="G297" s="239" t="str">
        <f t="shared" si="11"/>
        <v/>
      </c>
    </row>
    <row r="298" spans="1:7" x14ac:dyDescent="0.25">
      <c r="A298" s="211" t="s">
        <v>1877</v>
      </c>
      <c r="B298" s="226" t="s">
        <v>553</v>
      </c>
      <c r="E298" s="214"/>
      <c r="F298" s="239" t="str">
        <f t="shared" si="10"/>
        <v/>
      </c>
      <c r="G298" s="239" t="str">
        <f t="shared" si="11"/>
        <v/>
      </c>
    </row>
    <row r="299" spans="1:7" x14ac:dyDescent="0.25">
      <c r="A299" s="211" t="s">
        <v>1878</v>
      </c>
      <c r="B299" s="226" t="s">
        <v>553</v>
      </c>
      <c r="E299" s="214"/>
      <c r="F299" s="239" t="str">
        <f t="shared" si="10"/>
        <v/>
      </c>
      <c r="G299" s="239" t="str">
        <f t="shared" si="11"/>
        <v/>
      </c>
    </row>
    <row r="300" spans="1:7" x14ac:dyDescent="0.25">
      <c r="A300" s="211" t="s">
        <v>1879</v>
      </c>
      <c r="B300" s="226" t="s">
        <v>553</v>
      </c>
      <c r="E300" s="214"/>
      <c r="F300" s="239" t="str">
        <f t="shared" si="10"/>
        <v/>
      </c>
      <c r="G300" s="239" t="str">
        <f t="shared" si="11"/>
        <v/>
      </c>
    </row>
    <row r="301" spans="1:7" x14ac:dyDescent="0.25">
      <c r="A301" s="211" t="s">
        <v>1880</v>
      </c>
      <c r="B301" s="226" t="s">
        <v>553</v>
      </c>
      <c r="E301" s="214"/>
      <c r="F301" s="239" t="str">
        <f t="shared" si="10"/>
        <v/>
      </c>
      <c r="G301" s="239" t="str">
        <f t="shared" si="11"/>
        <v/>
      </c>
    </row>
    <row r="302" spans="1:7" x14ac:dyDescent="0.25">
      <c r="A302" s="211" t="s">
        <v>1881</v>
      </c>
      <c r="B302" s="226" t="s">
        <v>553</v>
      </c>
      <c r="E302" s="214"/>
      <c r="F302" s="239" t="str">
        <f t="shared" si="10"/>
        <v/>
      </c>
      <c r="G302" s="239" t="str">
        <f t="shared" si="11"/>
        <v/>
      </c>
    </row>
    <row r="303" spans="1:7" x14ac:dyDescent="0.25">
      <c r="A303" s="211" t="s">
        <v>1882</v>
      </c>
      <c r="B303" s="226" t="s">
        <v>553</v>
      </c>
      <c r="E303" s="214"/>
      <c r="F303" s="239" t="str">
        <f t="shared" si="10"/>
        <v/>
      </c>
      <c r="G303" s="239" t="str">
        <f t="shared" si="11"/>
        <v/>
      </c>
    </row>
    <row r="304" spans="1:7" x14ac:dyDescent="0.25">
      <c r="A304" s="211" t="s">
        <v>1883</v>
      </c>
      <c r="B304" s="226" t="s">
        <v>1884</v>
      </c>
      <c r="E304" s="214"/>
      <c r="F304" s="239" t="str">
        <f t="shared" si="10"/>
        <v/>
      </c>
      <c r="G304" s="239" t="str">
        <f t="shared" si="11"/>
        <v/>
      </c>
    </row>
    <row r="305" spans="1:7" x14ac:dyDescent="0.25">
      <c r="A305" s="211" t="s">
        <v>1885</v>
      </c>
      <c r="B305" s="226" t="s">
        <v>64</v>
      </c>
      <c r="C305" s="211">
        <f>SUM(C287:C304)</f>
        <v>0</v>
      </c>
      <c r="D305" s="211">
        <f>SUM(D287:D304)</f>
        <v>0</v>
      </c>
      <c r="E305" s="214"/>
      <c r="F305" s="278">
        <f>SUM(F287:F304)</f>
        <v>0</v>
      </c>
      <c r="G305" s="278">
        <f>SUM(G287:G304)</f>
        <v>0</v>
      </c>
    </row>
    <row r="306" spans="1:7" x14ac:dyDescent="0.25">
      <c r="A306" s="211" t="s">
        <v>1886</v>
      </c>
      <c r="B306" s="226"/>
      <c r="E306" s="214"/>
      <c r="F306" s="214"/>
      <c r="G306" s="214"/>
    </row>
    <row r="307" spans="1:7" x14ac:dyDescent="0.25">
      <c r="A307" s="211" t="s">
        <v>1887</v>
      </c>
      <c r="B307" s="226"/>
      <c r="E307" s="214"/>
      <c r="F307" s="214"/>
      <c r="G307" s="214"/>
    </row>
    <row r="308" spans="1:7" x14ac:dyDescent="0.25">
      <c r="A308" s="211" t="s">
        <v>1888</v>
      </c>
      <c r="B308" s="226"/>
      <c r="E308" s="214"/>
      <c r="F308" s="214"/>
      <c r="G308" s="214"/>
    </row>
    <row r="309" spans="1:7" x14ac:dyDescent="0.25">
      <c r="A309" s="229"/>
      <c r="B309" s="229" t="s">
        <v>1889</v>
      </c>
      <c r="C309" s="229" t="s">
        <v>50</v>
      </c>
      <c r="D309" s="229" t="s">
        <v>1864</v>
      </c>
      <c r="E309" s="229"/>
      <c r="F309" s="229" t="s">
        <v>435</v>
      </c>
      <c r="G309" s="229" t="s">
        <v>1865</v>
      </c>
    </row>
    <row r="310" spans="1:7" x14ac:dyDescent="0.25">
      <c r="A310" s="211" t="s">
        <v>1890</v>
      </c>
      <c r="B310" s="226" t="s">
        <v>553</v>
      </c>
      <c r="E310" s="214"/>
      <c r="F310" s="239" t="str">
        <f>IF($C$328=0,"",IF(C310="[For completion]","",C310/$C$328))</f>
        <v/>
      </c>
      <c r="G310" s="239" t="str">
        <f>IF($D$328=0,"",IF(D310="[For completion]","",D310/$D$328))</f>
        <v/>
      </c>
    </row>
    <row r="311" spans="1:7" x14ac:dyDescent="0.25">
      <c r="A311" s="211" t="s">
        <v>1891</v>
      </c>
      <c r="B311" s="226" t="s">
        <v>553</v>
      </c>
      <c r="E311" s="214"/>
      <c r="F311" s="214"/>
      <c r="G311" s="214"/>
    </row>
    <row r="312" spans="1:7" x14ac:dyDescent="0.25">
      <c r="A312" s="211" t="s">
        <v>1892</v>
      </c>
      <c r="B312" s="226" t="s">
        <v>553</v>
      </c>
      <c r="E312" s="214"/>
      <c r="F312" s="214"/>
      <c r="G312" s="214"/>
    </row>
    <row r="313" spans="1:7" x14ac:dyDescent="0.25">
      <c r="A313" s="211" t="s">
        <v>1893</v>
      </c>
      <c r="B313" s="226" t="s">
        <v>553</v>
      </c>
      <c r="E313" s="214"/>
      <c r="F313" s="214"/>
      <c r="G313" s="214"/>
    </row>
    <row r="314" spans="1:7" x14ac:dyDescent="0.25">
      <c r="A314" s="211" t="s">
        <v>1894</v>
      </c>
      <c r="B314" s="226" t="s">
        <v>553</v>
      </c>
      <c r="E314" s="214"/>
      <c r="F314" s="214"/>
      <c r="G314" s="214"/>
    </row>
    <row r="315" spans="1:7" x14ac:dyDescent="0.25">
      <c r="A315" s="211" t="s">
        <v>1895</v>
      </c>
      <c r="B315" s="226" t="s">
        <v>553</v>
      </c>
      <c r="E315" s="214"/>
      <c r="F315" s="214"/>
      <c r="G315" s="214"/>
    </row>
    <row r="316" spans="1:7" x14ac:dyDescent="0.25">
      <c r="A316" s="211" t="s">
        <v>1896</v>
      </c>
      <c r="B316" s="226" t="s">
        <v>553</v>
      </c>
      <c r="E316" s="214"/>
      <c r="F316" s="214"/>
      <c r="G316" s="214"/>
    </row>
    <row r="317" spans="1:7" x14ac:dyDescent="0.25">
      <c r="A317" s="211" t="s">
        <v>1897</v>
      </c>
      <c r="B317" s="226" t="s">
        <v>553</v>
      </c>
      <c r="E317" s="214"/>
      <c r="F317" s="214"/>
      <c r="G317" s="214"/>
    </row>
    <row r="318" spans="1:7" x14ac:dyDescent="0.25">
      <c r="A318" s="211" t="s">
        <v>1898</v>
      </c>
      <c r="B318" s="226" t="s">
        <v>553</v>
      </c>
      <c r="E318" s="214"/>
      <c r="F318" s="214"/>
      <c r="G318" s="214"/>
    </row>
    <row r="319" spans="1:7" x14ac:dyDescent="0.25">
      <c r="A319" s="211" t="s">
        <v>1899</v>
      </c>
      <c r="B319" s="226" t="s">
        <v>553</v>
      </c>
      <c r="E319" s="214"/>
      <c r="F319" s="214"/>
      <c r="G319" s="214"/>
    </row>
    <row r="320" spans="1:7" x14ac:dyDescent="0.25">
      <c r="A320" s="211" t="s">
        <v>1900</v>
      </c>
      <c r="B320" s="226" t="s">
        <v>553</v>
      </c>
      <c r="E320" s="214"/>
      <c r="F320" s="214"/>
      <c r="G320" s="214"/>
    </row>
    <row r="321" spans="1:7" x14ac:dyDescent="0.25">
      <c r="A321" s="211" t="s">
        <v>1901</v>
      </c>
      <c r="B321" s="226" t="s">
        <v>553</v>
      </c>
      <c r="E321" s="214"/>
      <c r="F321" s="214"/>
      <c r="G321" s="214"/>
    </row>
    <row r="322" spans="1:7" x14ac:dyDescent="0.25">
      <c r="A322" s="211" t="s">
        <v>1902</v>
      </c>
      <c r="B322" s="226" t="s">
        <v>553</v>
      </c>
      <c r="E322" s="214"/>
      <c r="F322" s="214"/>
      <c r="G322" s="214"/>
    </row>
    <row r="323" spans="1:7" x14ac:dyDescent="0.25">
      <c r="A323" s="211" t="s">
        <v>1903</v>
      </c>
      <c r="B323" s="226" t="s">
        <v>553</v>
      </c>
      <c r="E323" s="214"/>
      <c r="F323" s="214"/>
      <c r="G323" s="214"/>
    </row>
    <row r="324" spans="1:7" x14ac:dyDescent="0.25">
      <c r="A324" s="211" t="s">
        <v>1904</v>
      </c>
      <c r="B324" s="226" t="s">
        <v>553</v>
      </c>
      <c r="E324" s="214"/>
      <c r="F324" s="214"/>
      <c r="G324" s="214"/>
    </row>
    <row r="325" spans="1:7" x14ac:dyDescent="0.25">
      <c r="A325" s="211" t="s">
        <v>1905</v>
      </c>
      <c r="B325" s="226" t="s">
        <v>553</v>
      </c>
      <c r="E325" s="214"/>
      <c r="F325" s="214"/>
      <c r="G325" s="214"/>
    </row>
    <row r="326" spans="1:7" x14ac:dyDescent="0.25">
      <c r="A326" s="211" t="s">
        <v>1906</v>
      </c>
      <c r="B326" s="226" t="s">
        <v>553</v>
      </c>
      <c r="E326" s="214"/>
      <c r="F326" s="214"/>
      <c r="G326" s="214"/>
    </row>
    <row r="327" spans="1:7" x14ac:dyDescent="0.25">
      <c r="A327" s="211" t="s">
        <v>1907</v>
      </c>
      <c r="B327" s="226" t="s">
        <v>1884</v>
      </c>
      <c r="E327" s="214"/>
      <c r="F327" s="214"/>
      <c r="G327" s="214"/>
    </row>
    <row r="328" spans="1:7" x14ac:dyDescent="0.25">
      <c r="A328" s="211" t="s">
        <v>1908</v>
      </c>
      <c r="B328" s="226" t="s">
        <v>64</v>
      </c>
      <c r="C328" s="211">
        <f>SUM(C310:C327)</f>
        <v>0</v>
      </c>
      <c r="D328" s="211">
        <f>SUM(D310:D327)</f>
        <v>0</v>
      </c>
      <c r="E328" s="214"/>
      <c r="F328" s="278">
        <f>SUM(F310:F327)</f>
        <v>0</v>
      </c>
      <c r="G328" s="278">
        <f>SUM(G310:G327)</f>
        <v>0</v>
      </c>
    </row>
    <row r="329" spans="1:7" x14ac:dyDescent="0.25">
      <c r="A329" s="211" t="s">
        <v>1909</v>
      </c>
      <c r="B329" s="226"/>
      <c r="E329" s="214"/>
      <c r="F329" s="214"/>
      <c r="G329" s="214"/>
    </row>
    <row r="330" spans="1:7" x14ac:dyDescent="0.25">
      <c r="A330" s="211" t="s">
        <v>1910</v>
      </c>
      <c r="B330" s="226"/>
      <c r="E330" s="214"/>
      <c r="F330" s="214"/>
      <c r="G330" s="214"/>
    </row>
    <row r="331" spans="1:7" x14ac:dyDescent="0.25">
      <c r="A331" s="211" t="s">
        <v>1911</v>
      </c>
      <c r="B331" s="226"/>
      <c r="E331" s="214"/>
      <c r="F331" s="214"/>
      <c r="G331" s="214"/>
    </row>
    <row r="332" spans="1:7" x14ac:dyDescent="0.25">
      <c r="A332" s="229"/>
      <c r="B332" s="229" t="s">
        <v>1912</v>
      </c>
      <c r="C332" s="229" t="s">
        <v>50</v>
      </c>
      <c r="D332" s="229" t="s">
        <v>1864</v>
      </c>
      <c r="E332" s="229"/>
      <c r="F332" s="229" t="s">
        <v>435</v>
      </c>
      <c r="G332" s="229" t="s">
        <v>1865</v>
      </c>
    </row>
    <row r="333" spans="1:7" x14ac:dyDescent="0.25">
      <c r="A333" s="211" t="s">
        <v>1913</v>
      </c>
      <c r="B333" s="226" t="s">
        <v>1914</v>
      </c>
      <c r="E333" s="214"/>
      <c r="F333" s="239" t="str">
        <f>IF($C$343=0,"",IF(C333="[For completion]","",C333/$C$343))</f>
        <v/>
      </c>
      <c r="G333" s="239" t="str">
        <f>IF($D$343=0,"",IF(D333="[For completion]","",D333/$D$343))</f>
        <v/>
      </c>
    </row>
    <row r="334" spans="1:7" x14ac:dyDescent="0.25">
      <c r="A334" s="211" t="s">
        <v>1915</v>
      </c>
      <c r="B334" s="226" t="s">
        <v>1916</v>
      </c>
      <c r="E334" s="214"/>
      <c r="F334" s="239" t="str">
        <f t="shared" ref="F334:F342" si="12">IF($C$343=0,"",IF(C334="[For completion]","",C334/$C$343))</f>
        <v/>
      </c>
      <c r="G334" s="239" t="str">
        <f t="shared" ref="G334:G342" si="13">IF($D$343=0,"",IF(D334="[For completion]","",D334/$D$343))</f>
        <v/>
      </c>
    </row>
    <row r="335" spans="1:7" x14ac:dyDescent="0.25">
      <c r="A335" s="211" t="s">
        <v>1917</v>
      </c>
      <c r="B335" s="226" t="s">
        <v>1918</v>
      </c>
      <c r="E335" s="214"/>
      <c r="F335" s="239" t="str">
        <f t="shared" si="12"/>
        <v/>
      </c>
      <c r="G335" s="239" t="str">
        <f t="shared" si="13"/>
        <v/>
      </c>
    </row>
    <row r="336" spans="1:7" x14ac:dyDescent="0.25">
      <c r="A336" s="211" t="s">
        <v>1919</v>
      </c>
      <c r="B336" s="226" t="s">
        <v>1920</v>
      </c>
      <c r="E336" s="214"/>
      <c r="F336" s="239" t="str">
        <f t="shared" si="12"/>
        <v/>
      </c>
      <c r="G336" s="239" t="str">
        <f t="shared" si="13"/>
        <v/>
      </c>
    </row>
    <row r="337" spans="1:7" x14ac:dyDescent="0.25">
      <c r="A337" s="211" t="s">
        <v>1921</v>
      </c>
      <c r="B337" s="226" t="s">
        <v>1922</v>
      </c>
      <c r="E337" s="214"/>
      <c r="F337" s="239" t="str">
        <f t="shared" si="12"/>
        <v/>
      </c>
      <c r="G337" s="239" t="str">
        <f t="shared" si="13"/>
        <v/>
      </c>
    </row>
    <row r="338" spans="1:7" x14ac:dyDescent="0.25">
      <c r="A338" s="211" t="s">
        <v>1923</v>
      </c>
      <c r="B338" s="226" t="s">
        <v>1924</v>
      </c>
      <c r="E338" s="214"/>
      <c r="F338" s="239" t="str">
        <f t="shared" si="12"/>
        <v/>
      </c>
      <c r="G338" s="239" t="str">
        <f t="shared" si="13"/>
        <v/>
      </c>
    </row>
    <row r="339" spans="1:7" x14ac:dyDescent="0.25">
      <c r="A339" s="211" t="s">
        <v>1925</v>
      </c>
      <c r="B339" s="226" t="s">
        <v>1926</v>
      </c>
      <c r="E339" s="214"/>
      <c r="F339" s="239" t="str">
        <f t="shared" si="12"/>
        <v/>
      </c>
      <c r="G339" s="239" t="str">
        <f t="shared" si="13"/>
        <v/>
      </c>
    </row>
    <row r="340" spans="1:7" x14ac:dyDescent="0.25">
      <c r="A340" s="211" t="s">
        <v>1927</v>
      </c>
      <c r="B340" s="226" t="s">
        <v>1928</v>
      </c>
      <c r="E340" s="214"/>
      <c r="F340" s="239" t="str">
        <f t="shared" si="12"/>
        <v/>
      </c>
      <c r="G340" s="239" t="str">
        <f t="shared" si="13"/>
        <v/>
      </c>
    </row>
    <row r="341" spans="1:7" x14ac:dyDescent="0.25">
      <c r="A341" s="211" t="s">
        <v>1929</v>
      </c>
      <c r="B341" s="226" t="s">
        <v>1930</v>
      </c>
      <c r="E341" s="214"/>
      <c r="F341" s="239" t="str">
        <f t="shared" si="12"/>
        <v/>
      </c>
      <c r="G341" s="239" t="str">
        <f t="shared" si="13"/>
        <v/>
      </c>
    </row>
    <row r="342" spans="1:7" x14ac:dyDescent="0.25">
      <c r="A342" s="211" t="s">
        <v>1931</v>
      </c>
      <c r="B342" s="211" t="s">
        <v>1884</v>
      </c>
      <c r="E342" s="171"/>
      <c r="F342" s="239" t="str">
        <f t="shared" si="12"/>
        <v/>
      </c>
      <c r="G342" s="239" t="str">
        <f t="shared" si="13"/>
        <v/>
      </c>
    </row>
    <row r="343" spans="1:7" x14ac:dyDescent="0.25">
      <c r="A343" s="211" t="s">
        <v>1932</v>
      </c>
      <c r="B343" s="226" t="s">
        <v>64</v>
      </c>
      <c r="C343" s="211">
        <f>SUM(C333:C341)</f>
        <v>0</v>
      </c>
      <c r="D343" s="211">
        <f>SUM(D333:D341)</f>
        <v>0</v>
      </c>
      <c r="E343" s="214"/>
      <c r="F343" s="278">
        <f>SUM(F333:F342)</f>
        <v>0</v>
      </c>
      <c r="G343" s="278">
        <f>SUM(G333:G342)</f>
        <v>0</v>
      </c>
    </row>
    <row r="344" spans="1:7" x14ac:dyDescent="0.25">
      <c r="A344" s="211" t="s">
        <v>1933</v>
      </c>
      <c r="B344" s="226"/>
      <c r="E344" s="214"/>
      <c r="F344" s="214"/>
      <c r="G344" s="214"/>
    </row>
    <row r="345" spans="1:7" x14ac:dyDescent="0.25">
      <c r="A345" s="229"/>
      <c r="B345" s="229" t="s">
        <v>1934</v>
      </c>
      <c r="C345" s="229" t="s">
        <v>50</v>
      </c>
      <c r="D345" s="229" t="s">
        <v>1864</v>
      </c>
      <c r="E345" s="229"/>
      <c r="F345" s="229" t="s">
        <v>435</v>
      </c>
      <c r="G345" s="229" t="s">
        <v>1865</v>
      </c>
    </row>
    <row r="346" spans="1:7" x14ac:dyDescent="0.25">
      <c r="A346" s="211" t="s">
        <v>1935</v>
      </c>
      <c r="B346" s="226" t="s">
        <v>1936</v>
      </c>
      <c r="E346" s="214"/>
      <c r="F346" s="239" t="str">
        <f>IF($C$353=0,"",IF(C346="[For completion]","",C346/$C$353))</f>
        <v/>
      </c>
      <c r="G346" s="239" t="str">
        <f>IF($D$353=0,"",IF(D346="[For completion]","",D346/$D$353))</f>
        <v/>
      </c>
    </row>
    <row r="347" spans="1:7" x14ac:dyDescent="0.25">
      <c r="A347" s="211" t="s">
        <v>1937</v>
      </c>
      <c r="B347" s="289" t="s">
        <v>1938</v>
      </c>
      <c r="E347" s="214"/>
      <c r="F347" s="239" t="str">
        <f t="shared" ref="F347:F352" si="14">IF($C$353=0,"",IF(C347="[For completion]","",C347/$C$353))</f>
        <v/>
      </c>
      <c r="G347" s="239" t="str">
        <f t="shared" ref="G347:G352" si="15">IF($D$353=0,"",IF(D347="[For completion]","",D347/$D$353))</f>
        <v/>
      </c>
    </row>
    <row r="348" spans="1:7" x14ac:dyDescent="0.25">
      <c r="A348" s="211" t="s">
        <v>1939</v>
      </c>
      <c r="B348" s="226" t="s">
        <v>1940</v>
      </c>
      <c r="E348" s="214"/>
      <c r="F348" s="239" t="str">
        <f t="shared" si="14"/>
        <v/>
      </c>
      <c r="G348" s="239" t="str">
        <f t="shared" si="15"/>
        <v/>
      </c>
    </row>
    <row r="349" spans="1:7" x14ac:dyDescent="0.25">
      <c r="A349" s="211" t="s">
        <v>1941</v>
      </c>
      <c r="B349" s="226" t="s">
        <v>1942</v>
      </c>
      <c r="E349" s="214"/>
      <c r="F349" s="239" t="str">
        <f t="shared" si="14"/>
        <v/>
      </c>
      <c r="G349" s="239" t="str">
        <f t="shared" si="15"/>
        <v/>
      </c>
    </row>
    <row r="350" spans="1:7" x14ac:dyDescent="0.25">
      <c r="A350" s="211" t="s">
        <v>1943</v>
      </c>
      <c r="B350" s="226" t="s">
        <v>1944</v>
      </c>
      <c r="E350" s="214"/>
      <c r="F350" s="239" t="str">
        <f t="shared" si="14"/>
        <v/>
      </c>
      <c r="G350" s="239" t="str">
        <f t="shared" si="15"/>
        <v/>
      </c>
    </row>
    <row r="351" spans="1:7" x14ac:dyDescent="0.25">
      <c r="A351" s="211" t="s">
        <v>1945</v>
      </c>
      <c r="B351" s="226" t="s">
        <v>1946</v>
      </c>
      <c r="E351" s="214"/>
      <c r="F351" s="239" t="str">
        <f t="shared" si="14"/>
        <v/>
      </c>
      <c r="G351" s="239" t="str">
        <f t="shared" si="15"/>
        <v/>
      </c>
    </row>
    <row r="352" spans="1:7" x14ac:dyDescent="0.25">
      <c r="A352" s="211" t="s">
        <v>1947</v>
      </c>
      <c r="B352" s="226" t="s">
        <v>1948</v>
      </c>
      <c r="E352" s="214"/>
      <c r="F352" s="239" t="str">
        <f t="shared" si="14"/>
        <v/>
      </c>
      <c r="G352" s="239" t="str">
        <f t="shared" si="15"/>
        <v/>
      </c>
    </row>
    <row r="353" spans="1:7" x14ac:dyDescent="0.25">
      <c r="A353" s="211" t="s">
        <v>1949</v>
      </c>
      <c r="B353" s="226" t="s">
        <v>64</v>
      </c>
      <c r="C353" s="211">
        <f>SUM(C346:C352)</f>
        <v>0</v>
      </c>
      <c r="D353" s="211">
        <f>SUM(D346:D352)</f>
        <v>0</v>
      </c>
      <c r="E353" s="214"/>
      <c r="F353" s="278">
        <f>SUM(F346:F352)</f>
        <v>0</v>
      </c>
      <c r="G353" s="278">
        <f>SUM(G346:G352)</f>
        <v>0</v>
      </c>
    </row>
    <row r="354" spans="1:7" x14ac:dyDescent="0.25">
      <c r="A354" s="211" t="s">
        <v>1950</v>
      </c>
      <c r="B354" s="226"/>
      <c r="E354" s="214"/>
      <c r="F354" s="214"/>
      <c r="G354" s="214"/>
    </row>
    <row r="355" spans="1:7" x14ac:dyDescent="0.25">
      <c r="A355" s="229"/>
      <c r="B355" s="229" t="s">
        <v>1951</v>
      </c>
      <c r="C355" s="229" t="s">
        <v>50</v>
      </c>
      <c r="D355" s="229" t="s">
        <v>1864</v>
      </c>
      <c r="E355" s="229"/>
      <c r="F355" s="229" t="s">
        <v>435</v>
      </c>
      <c r="G355" s="229" t="s">
        <v>1865</v>
      </c>
    </row>
    <row r="356" spans="1:7" x14ac:dyDescent="0.25">
      <c r="A356" s="211" t="s">
        <v>1952</v>
      </c>
      <c r="B356" s="226" t="s">
        <v>1953</v>
      </c>
      <c r="E356" s="214"/>
      <c r="F356" s="239" t="str">
        <f>IF($C$360=0,"",IF(C356="[For completion]","",C356/$C$360))</f>
        <v/>
      </c>
      <c r="G356" s="239" t="str">
        <f>IF($D$360=0,"",IF(D356="[For completion]","",D356/$D$360))</f>
        <v/>
      </c>
    </row>
    <row r="357" spans="1:7" x14ac:dyDescent="0.25">
      <c r="A357" s="211" t="s">
        <v>1954</v>
      </c>
      <c r="B357" s="289" t="s">
        <v>1955</v>
      </c>
      <c r="E357" s="214"/>
      <c r="F357" s="239" t="str">
        <f t="shared" ref="F357:F359" si="16">IF($C$360=0,"",IF(C357="[For completion]","",C357/$C$360))</f>
        <v/>
      </c>
      <c r="G357" s="239" t="str">
        <f t="shared" ref="G357:G359" si="17">IF($D$360=0,"",IF(D357="[For completion]","",D357/$D$360))</f>
        <v/>
      </c>
    </row>
    <row r="358" spans="1:7" x14ac:dyDescent="0.25">
      <c r="A358" s="211" t="s">
        <v>1956</v>
      </c>
      <c r="B358" s="226" t="s">
        <v>1948</v>
      </c>
      <c r="E358" s="214"/>
      <c r="F358" s="239" t="str">
        <f t="shared" si="16"/>
        <v/>
      </c>
      <c r="G358" s="239" t="str">
        <f t="shared" si="17"/>
        <v/>
      </c>
    </row>
    <row r="359" spans="1:7" x14ac:dyDescent="0.25">
      <c r="A359" s="211" t="s">
        <v>1957</v>
      </c>
      <c r="B359" s="211" t="s">
        <v>1884</v>
      </c>
      <c r="E359" s="214"/>
      <c r="F359" s="239" t="str">
        <f t="shared" si="16"/>
        <v/>
      </c>
      <c r="G359" s="239" t="str">
        <f t="shared" si="17"/>
        <v/>
      </c>
    </row>
    <row r="360" spans="1:7" x14ac:dyDescent="0.25">
      <c r="A360" s="211" t="s">
        <v>1958</v>
      </c>
      <c r="B360" s="226" t="s">
        <v>64</v>
      </c>
      <c r="C360" s="211">
        <f>SUM(C356:C359)</f>
        <v>0</v>
      </c>
      <c r="D360" s="211">
        <f>SUM(D356:D359)</f>
        <v>0</v>
      </c>
      <c r="E360" s="214"/>
      <c r="F360" s="278">
        <f>SUM(F356:F359)</f>
        <v>0</v>
      </c>
      <c r="G360" s="278">
        <f>SUM(G356:G359)</f>
        <v>0</v>
      </c>
    </row>
    <row r="361" spans="1:7" x14ac:dyDescent="0.25">
      <c r="A361" s="211" t="s">
        <v>1952</v>
      </c>
      <c r="B361" s="226"/>
      <c r="E361" s="214"/>
      <c r="F361" s="214"/>
      <c r="G361" s="214"/>
    </row>
    <row r="362" spans="1:7" x14ac:dyDescent="0.25">
      <c r="A362" s="211" t="s">
        <v>1954</v>
      </c>
      <c r="C362" s="237"/>
      <c r="E362" s="205"/>
      <c r="F362" s="205"/>
    </row>
    <row r="363" spans="1:7" ht="28.5" hidden="1" customHeight="1" outlineLevel="1" x14ac:dyDescent="0.25">
      <c r="A363" s="211" t="s">
        <v>1956</v>
      </c>
      <c r="C363" s="237"/>
      <c r="E363" s="205"/>
      <c r="F363" s="205"/>
    </row>
    <row r="364" spans="1:7" hidden="1" outlineLevel="1" x14ac:dyDescent="0.25">
      <c r="A364" s="211" t="s">
        <v>1957</v>
      </c>
      <c r="C364" s="237"/>
      <c r="E364" s="205"/>
      <c r="F364" s="205"/>
    </row>
    <row r="365" spans="1:7" hidden="1" outlineLevel="1" x14ac:dyDescent="0.25">
      <c r="A365" s="211" t="s">
        <v>1958</v>
      </c>
      <c r="C365" s="237"/>
      <c r="E365" s="205"/>
      <c r="F365" s="205"/>
    </row>
    <row r="366" spans="1:7" hidden="1" outlineLevel="1" x14ac:dyDescent="0.25">
      <c r="A366" s="211" t="s">
        <v>1959</v>
      </c>
      <c r="C366" s="237"/>
      <c r="E366" s="205"/>
      <c r="F366" s="205"/>
    </row>
    <row r="367" spans="1:7" hidden="1" outlineLevel="1" x14ac:dyDescent="0.25">
      <c r="A367" s="211" t="s">
        <v>1960</v>
      </c>
      <c r="C367" s="237"/>
      <c r="E367" s="205"/>
      <c r="F367" s="205"/>
    </row>
    <row r="368" spans="1:7" hidden="1" outlineLevel="1" x14ac:dyDescent="0.25">
      <c r="A368" s="211" t="s">
        <v>1961</v>
      </c>
      <c r="C368" s="237"/>
      <c r="E368" s="205"/>
      <c r="F368" s="205"/>
    </row>
    <row r="369" spans="1:6" hidden="1" outlineLevel="1" x14ac:dyDescent="0.25">
      <c r="A369" s="211" t="s">
        <v>1962</v>
      </c>
      <c r="C369" s="237"/>
      <c r="E369" s="205"/>
      <c r="F369" s="205"/>
    </row>
    <row r="370" spans="1:6" hidden="1" outlineLevel="1" x14ac:dyDescent="0.25">
      <c r="A370" s="211" t="s">
        <v>1963</v>
      </c>
      <c r="C370" s="237"/>
      <c r="E370" s="205"/>
      <c r="F370" s="205"/>
    </row>
    <row r="371" spans="1:6" hidden="1" outlineLevel="1" x14ac:dyDescent="0.25">
      <c r="A371" s="211" t="s">
        <v>1964</v>
      </c>
      <c r="C371" s="237"/>
      <c r="E371" s="205"/>
      <c r="F371" s="205"/>
    </row>
    <row r="372" spans="1:6" hidden="1" outlineLevel="1" x14ac:dyDescent="0.25">
      <c r="A372" s="211" t="s">
        <v>1965</v>
      </c>
      <c r="C372" s="237"/>
      <c r="E372" s="205"/>
      <c r="F372" s="205"/>
    </row>
    <row r="373" spans="1:6" hidden="1" outlineLevel="1" x14ac:dyDescent="0.25">
      <c r="A373" s="211" t="s">
        <v>1966</v>
      </c>
      <c r="C373" s="237"/>
      <c r="E373" s="205"/>
      <c r="F373" s="205"/>
    </row>
    <row r="374" spans="1:6" hidden="1" outlineLevel="1" x14ac:dyDescent="0.25">
      <c r="A374" s="211" t="s">
        <v>1967</v>
      </c>
      <c r="C374" s="237"/>
      <c r="E374" s="205"/>
      <c r="F374" s="205"/>
    </row>
    <row r="375" spans="1:6" hidden="1" outlineLevel="1" x14ac:dyDescent="0.25">
      <c r="A375" s="211" t="s">
        <v>1968</v>
      </c>
      <c r="C375" s="237"/>
      <c r="E375" s="205"/>
      <c r="F375" s="205"/>
    </row>
    <row r="376" spans="1:6" hidden="1" outlineLevel="1" x14ac:dyDescent="0.25">
      <c r="A376" s="211" t="s">
        <v>1969</v>
      </c>
      <c r="C376" s="237"/>
      <c r="E376" s="205"/>
      <c r="F376" s="205"/>
    </row>
    <row r="377" spans="1:6" hidden="1" outlineLevel="1" x14ac:dyDescent="0.25">
      <c r="A377" s="211" t="s">
        <v>1970</v>
      </c>
      <c r="C377" s="237"/>
      <c r="E377" s="205"/>
      <c r="F377" s="205"/>
    </row>
    <row r="378" spans="1:6" hidden="1" outlineLevel="1" x14ac:dyDescent="0.25">
      <c r="A378" s="211" t="s">
        <v>1971</v>
      </c>
      <c r="C378" s="237"/>
      <c r="E378" s="205"/>
      <c r="F378" s="205"/>
    </row>
    <row r="379" spans="1:6" hidden="1" outlineLevel="1" x14ac:dyDescent="0.25">
      <c r="A379" s="211" t="s">
        <v>1972</v>
      </c>
      <c r="C379" s="237"/>
      <c r="E379" s="205"/>
      <c r="F379" s="205"/>
    </row>
    <row r="380" spans="1:6" hidden="1" outlineLevel="1" x14ac:dyDescent="0.25">
      <c r="A380" s="211" t="s">
        <v>1973</v>
      </c>
      <c r="C380" s="237"/>
      <c r="E380" s="205"/>
      <c r="F380" s="205"/>
    </row>
    <row r="381" spans="1:6" hidden="1" outlineLevel="1" x14ac:dyDescent="0.25">
      <c r="A381" s="211" t="s">
        <v>1974</v>
      </c>
      <c r="C381" s="237"/>
      <c r="E381" s="205"/>
      <c r="F381" s="205"/>
    </row>
    <row r="382" spans="1:6" hidden="1" outlineLevel="1" x14ac:dyDescent="0.25">
      <c r="A382" s="211" t="s">
        <v>1975</v>
      </c>
      <c r="C382" s="237"/>
      <c r="E382" s="205"/>
      <c r="F382" s="205"/>
    </row>
    <row r="383" spans="1:6" hidden="1" outlineLevel="1" x14ac:dyDescent="0.25">
      <c r="A383" s="211" t="s">
        <v>1976</v>
      </c>
      <c r="C383" s="237"/>
      <c r="E383" s="205"/>
      <c r="F383" s="205"/>
    </row>
    <row r="384" spans="1:6" hidden="1" outlineLevel="1" x14ac:dyDescent="0.25">
      <c r="A384" s="211" t="s">
        <v>1977</v>
      </c>
      <c r="C384" s="237"/>
      <c r="E384" s="205"/>
      <c r="F384" s="205"/>
    </row>
    <row r="385" spans="1:6" hidden="1" outlineLevel="1" x14ac:dyDescent="0.25">
      <c r="A385" s="211" t="s">
        <v>1978</v>
      </c>
      <c r="C385" s="237"/>
      <c r="E385" s="205"/>
      <c r="F385" s="205"/>
    </row>
    <row r="386" spans="1:6" hidden="1" outlineLevel="1" x14ac:dyDescent="0.25">
      <c r="A386" s="211" t="s">
        <v>1979</v>
      </c>
      <c r="C386" s="237"/>
      <c r="E386" s="205"/>
      <c r="F386" s="205"/>
    </row>
    <row r="387" spans="1:6" hidden="1" outlineLevel="1" x14ac:dyDescent="0.25">
      <c r="A387" s="211" t="s">
        <v>1980</v>
      </c>
      <c r="C387" s="237"/>
      <c r="E387" s="205"/>
      <c r="F387" s="205"/>
    </row>
    <row r="388" spans="1:6" hidden="1" outlineLevel="1" x14ac:dyDescent="0.25">
      <c r="A388" s="211" t="s">
        <v>1981</v>
      </c>
      <c r="C388" s="237"/>
      <c r="E388" s="205"/>
      <c r="F388" s="205"/>
    </row>
    <row r="389" spans="1:6" hidden="1" outlineLevel="1" x14ac:dyDescent="0.25">
      <c r="A389" s="211" t="s">
        <v>1982</v>
      </c>
      <c r="C389" s="237"/>
      <c r="E389" s="205"/>
      <c r="F389" s="205"/>
    </row>
    <row r="390" spans="1:6" hidden="1" outlineLevel="1" x14ac:dyDescent="0.25">
      <c r="A390" s="211" t="s">
        <v>1983</v>
      </c>
      <c r="C390" s="237"/>
      <c r="E390" s="205"/>
      <c r="F390" s="205"/>
    </row>
    <row r="391" spans="1:6" hidden="1" outlineLevel="1" x14ac:dyDescent="0.25">
      <c r="A391" s="211" t="s">
        <v>1984</v>
      </c>
      <c r="C391" s="237"/>
      <c r="E391" s="205"/>
      <c r="F391" s="205"/>
    </row>
    <row r="392" spans="1:6" hidden="1" outlineLevel="1" x14ac:dyDescent="0.25">
      <c r="A392" s="211" t="s">
        <v>1985</v>
      </c>
      <c r="C392" s="237"/>
      <c r="E392" s="205"/>
      <c r="F392" s="205"/>
    </row>
    <row r="393" spans="1:6" hidden="1" outlineLevel="1" x14ac:dyDescent="0.25">
      <c r="A393" s="211" t="s">
        <v>1986</v>
      </c>
      <c r="C393" s="237"/>
      <c r="E393" s="205"/>
      <c r="F393" s="205"/>
    </row>
    <row r="394" spans="1:6" hidden="1" outlineLevel="1" x14ac:dyDescent="0.25">
      <c r="A394" s="211" t="s">
        <v>1987</v>
      </c>
      <c r="C394" s="237"/>
      <c r="E394" s="205"/>
      <c r="F394" s="205"/>
    </row>
    <row r="395" spans="1:6" hidden="1" outlineLevel="1" x14ac:dyDescent="0.25">
      <c r="A395" s="211" t="s">
        <v>1988</v>
      </c>
      <c r="C395" s="237"/>
      <c r="E395" s="205"/>
      <c r="F395" s="205"/>
    </row>
    <row r="396" spans="1:6" hidden="1" outlineLevel="1" x14ac:dyDescent="0.25">
      <c r="A396" s="211" t="s">
        <v>1989</v>
      </c>
      <c r="C396" s="237"/>
      <c r="E396" s="205"/>
      <c r="F396" s="205"/>
    </row>
    <row r="397" spans="1:6" hidden="1" outlineLevel="1" x14ac:dyDescent="0.25">
      <c r="A397" s="211" t="s">
        <v>1990</v>
      </c>
      <c r="C397" s="237"/>
      <c r="E397" s="205"/>
      <c r="F397" s="205"/>
    </row>
    <row r="398" spans="1:6" hidden="1" outlineLevel="1" x14ac:dyDescent="0.25">
      <c r="A398" s="211" t="s">
        <v>1991</v>
      </c>
      <c r="C398" s="237"/>
      <c r="E398" s="205"/>
      <c r="F398" s="205"/>
    </row>
    <row r="399" spans="1:6" hidden="1" outlineLevel="1" x14ac:dyDescent="0.25">
      <c r="A399" s="211" t="s">
        <v>1992</v>
      </c>
      <c r="C399" s="237"/>
      <c r="E399" s="205"/>
      <c r="F399" s="205"/>
    </row>
    <row r="400" spans="1:6" hidden="1" outlineLevel="1" x14ac:dyDescent="0.25">
      <c r="A400" s="211" t="s">
        <v>1993</v>
      </c>
      <c r="C400" s="237"/>
      <c r="E400" s="205"/>
      <c r="F400" s="205"/>
    </row>
    <row r="401" spans="1:7" hidden="1" outlineLevel="1" x14ac:dyDescent="0.25">
      <c r="A401" s="211" t="s">
        <v>1994</v>
      </c>
      <c r="C401" s="237"/>
      <c r="E401" s="205"/>
      <c r="F401" s="205"/>
    </row>
    <row r="402" spans="1:7" hidden="1" outlineLevel="1" x14ac:dyDescent="0.25">
      <c r="A402" s="211" t="s">
        <v>1995</v>
      </c>
      <c r="C402" s="237"/>
      <c r="E402" s="205"/>
      <c r="F402" s="205"/>
    </row>
    <row r="403" spans="1:7" hidden="1" outlineLevel="1" x14ac:dyDescent="0.25">
      <c r="A403" s="211" t="s">
        <v>1996</v>
      </c>
      <c r="C403" s="237"/>
      <c r="E403" s="205"/>
      <c r="F403" s="205"/>
    </row>
    <row r="404" spans="1:7" hidden="1" outlineLevel="1" x14ac:dyDescent="0.25">
      <c r="A404" s="211" t="s">
        <v>1997</v>
      </c>
      <c r="C404" s="237"/>
      <c r="E404" s="205"/>
      <c r="F404" s="205"/>
    </row>
    <row r="405" spans="1:7" hidden="1" outlineLevel="1" x14ac:dyDescent="0.25">
      <c r="A405" s="211" t="s">
        <v>1998</v>
      </c>
      <c r="C405" s="237"/>
      <c r="E405" s="205"/>
      <c r="F405" s="205"/>
    </row>
    <row r="406" spans="1:7" hidden="1" outlineLevel="1" x14ac:dyDescent="0.25">
      <c r="A406" s="211" t="s">
        <v>1999</v>
      </c>
      <c r="C406" s="237"/>
      <c r="E406" s="205"/>
      <c r="F406" s="205"/>
    </row>
    <row r="407" spans="1:7" hidden="1" outlineLevel="1" x14ac:dyDescent="0.25">
      <c r="A407" s="211" t="s">
        <v>2000</v>
      </c>
      <c r="C407" s="237"/>
      <c r="E407" s="205"/>
      <c r="F407" s="205"/>
    </row>
    <row r="408" spans="1:7" hidden="1" outlineLevel="1" x14ac:dyDescent="0.25">
      <c r="A408" s="211" t="s">
        <v>2001</v>
      </c>
      <c r="C408" s="237"/>
      <c r="E408" s="205"/>
      <c r="F408" s="205"/>
    </row>
    <row r="409" spans="1:7" hidden="1" outlineLevel="1" x14ac:dyDescent="0.25">
      <c r="A409" s="211" t="s">
        <v>2002</v>
      </c>
      <c r="C409" s="237"/>
      <c r="E409" s="205"/>
      <c r="F409" s="205"/>
    </row>
    <row r="410" spans="1:7" hidden="1" outlineLevel="1" x14ac:dyDescent="0.25">
      <c r="A410" s="211" t="s">
        <v>2003</v>
      </c>
      <c r="C410" s="237"/>
      <c r="E410" s="205"/>
      <c r="F410" s="205"/>
    </row>
    <row r="411" spans="1:7" ht="18.75" collapsed="1" x14ac:dyDescent="0.25">
      <c r="A411" s="283"/>
      <c r="B411" s="284" t="s">
        <v>2004</v>
      </c>
      <c r="C411" s="283"/>
      <c r="D411" s="283"/>
      <c r="E411" s="283"/>
      <c r="F411" s="285"/>
      <c r="G411" s="285"/>
    </row>
    <row r="412" spans="1:7" x14ac:dyDescent="0.25">
      <c r="A412" s="228"/>
      <c r="B412" s="235" t="s">
        <v>2005</v>
      </c>
      <c r="C412" s="228" t="s">
        <v>614</v>
      </c>
      <c r="D412" s="228" t="s">
        <v>615</v>
      </c>
      <c r="E412" s="228"/>
      <c r="F412" s="228" t="s">
        <v>436</v>
      </c>
      <c r="G412" s="228" t="s">
        <v>616</v>
      </c>
    </row>
    <row r="413" spans="1:7" x14ac:dyDescent="0.25">
      <c r="A413" s="211" t="s">
        <v>2006</v>
      </c>
      <c r="B413" s="211" t="s">
        <v>618</v>
      </c>
      <c r="C413" s="232" t="s">
        <v>1835</v>
      </c>
      <c r="D413" s="222"/>
      <c r="E413" s="222"/>
      <c r="F413" s="250"/>
      <c r="G413" s="250"/>
    </row>
    <row r="414" spans="1:7" x14ac:dyDescent="0.25">
      <c r="A414" s="222"/>
      <c r="D414" s="222"/>
      <c r="E414" s="222"/>
      <c r="F414" s="250"/>
      <c r="G414" s="250"/>
    </row>
    <row r="415" spans="1:7" x14ac:dyDescent="0.25">
      <c r="B415" s="211" t="s">
        <v>619</v>
      </c>
      <c r="D415" s="222"/>
      <c r="E415" s="222"/>
      <c r="F415" s="250"/>
      <c r="G415" s="250"/>
    </row>
    <row r="416" spans="1:7" x14ac:dyDescent="0.25">
      <c r="A416" s="211" t="s">
        <v>2007</v>
      </c>
      <c r="B416" s="226" t="s">
        <v>553</v>
      </c>
      <c r="C416" s="232" t="s">
        <v>1835</v>
      </c>
      <c r="D416" s="287" t="s">
        <v>1835</v>
      </c>
      <c r="E416" s="222"/>
      <c r="F416" s="239" t="str">
        <f t="shared" ref="F416:F439" si="18">IF($C$440=0,"",IF(C416="[for completion]","",C416/$C$440))</f>
        <v/>
      </c>
      <c r="G416" s="239" t="str">
        <f t="shared" ref="G416:G439" si="19">IF($D$440=0,"",IF(D416="[for completion]","",D416/$D$440))</f>
        <v/>
      </c>
    </row>
    <row r="417" spans="1:7" x14ac:dyDescent="0.25">
      <c r="A417" s="211" t="s">
        <v>2008</v>
      </c>
      <c r="B417" s="226" t="s">
        <v>553</v>
      </c>
      <c r="C417" s="232" t="s">
        <v>1835</v>
      </c>
      <c r="D417" s="287" t="s">
        <v>1835</v>
      </c>
      <c r="E417" s="222"/>
      <c r="F417" s="239" t="str">
        <f t="shared" si="18"/>
        <v/>
      </c>
      <c r="G417" s="239" t="str">
        <f t="shared" si="19"/>
        <v/>
      </c>
    </row>
    <row r="418" spans="1:7" x14ac:dyDescent="0.25">
      <c r="A418" s="211" t="s">
        <v>2009</v>
      </c>
      <c r="B418" s="226" t="s">
        <v>553</v>
      </c>
      <c r="C418" s="232" t="s">
        <v>1835</v>
      </c>
      <c r="D418" s="287" t="s">
        <v>1835</v>
      </c>
      <c r="E418" s="222"/>
      <c r="F418" s="239" t="str">
        <f t="shared" si="18"/>
        <v/>
      </c>
      <c r="G418" s="239" t="str">
        <f t="shared" si="19"/>
        <v/>
      </c>
    </row>
    <row r="419" spans="1:7" x14ac:dyDescent="0.25">
      <c r="A419" s="211" t="s">
        <v>2010</v>
      </c>
      <c r="B419" s="226" t="s">
        <v>553</v>
      </c>
      <c r="C419" s="232" t="s">
        <v>1835</v>
      </c>
      <c r="D419" s="287" t="s">
        <v>1835</v>
      </c>
      <c r="E419" s="222"/>
      <c r="F419" s="239" t="str">
        <f t="shared" si="18"/>
        <v/>
      </c>
      <c r="G419" s="239" t="str">
        <f t="shared" si="19"/>
        <v/>
      </c>
    </row>
    <row r="420" spans="1:7" x14ac:dyDescent="0.25">
      <c r="A420" s="211" t="s">
        <v>2011</v>
      </c>
      <c r="B420" s="226" t="s">
        <v>553</v>
      </c>
      <c r="C420" s="232" t="s">
        <v>1835</v>
      </c>
      <c r="D420" s="287" t="s">
        <v>1835</v>
      </c>
      <c r="E420" s="222"/>
      <c r="F420" s="239" t="str">
        <f t="shared" si="18"/>
        <v/>
      </c>
      <c r="G420" s="239" t="str">
        <f t="shared" si="19"/>
        <v/>
      </c>
    </row>
    <row r="421" spans="1:7" x14ac:dyDescent="0.25">
      <c r="A421" s="211" t="s">
        <v>2012</v>
      </c>
      <c r="B421" s="226" t="s">
        <v>553</v>
      </c>
      <c r="C421" s="232" t="s">
        <v>1835</v>
      </c>
      <c r="D421" s="287" t="s">
        <v>1835</v>
      </c>
      <c r="E421" s="222"/>
      <c r="F421" s="239" t="str">
        <f t="shared" si="18"/>
        <v/>
      </c>
      <c r="G421" s="239" t="str">
        <f t="shared" si="19"/>
        <v/>
      </c>
    </row>
    <row r="422" spans="1:7" x14ac:dyDescent="0.25">
      <c r="A422" s="211" t="s">
        <v>2013</v>
      </c>
      <c r="B422" s="226" t="s">
        <v>553</v>
      </c>
      <c r="C422" s="232" t="s">
        <v>1835</v>
      </c>
      <c r="D422" s="287" t="s">
        <v>1835</v>
      </c>
      <c r="E422" s="222"/>
      <c r="F422" s="239" t="str">
        <f t="shared" si="18"/>
        <v/>
      </c>
      <c r="G422" s="239" t="str">
        <f t="shared" si="19"/>
        <v/>
      </c>
    </row>
    <row r="423" spans="1:7" x14ac:dyDescent="0.25">
      <c r="A423" s="211" t="s">
        <v>2014</v>
      </c>
      <c r="B423" s="226" t="s">
        <v>553</v>
      </c>
      <c r="C423" s="232" t="s">
        <v>1835</v>
      </c>
      <c r="D423" s="287" t="s">
        <v>1835</v>
      </c>
      <c r="E423" s="222"/>
      <c r="F423" s="239" t="str">
        <f t="shared" si="18"/>
        <v/>
      </c>
      <c r="G423" s="239" t="str">
        <f t="shared" si="19"/>
        <v/>
      </c>
    </row>
    <row r="424" spans="1:7" x14ac:dyDescent="0.25">
      <c r="A424" s="211" t="s">
        <v>2015</v>
      </c>
      <c r="B424" s="226" t="s">
        <v>553</v>
      </c>
      <c r="C424" s="232" t="s">
        <v>1835</v>
      </c>
      <c r="D424" s="287" t="s">
        <v>1835</v>
      </c>
      <c r="E424" s="222"/>
      <c r="F424" s="239" t="str">
        <f t="shared" si="18"/>
        <v/>
      </c>
      <c r="G424" s="239" t="str">
        <f t="shared" si="19"/>
        <v/>
      </c>
    </row>
    <row r="425" spans="1:7" x14ac:dyDescent="0.25">
      <c r="A425" s="211" t="s">
        <v>2016</v>
      </c>
      <c r="B425" s="226" t="s">
        <v>553</v>
      </c>
      <c r="C425" s="232" t="s">
        <v>1835</v>
      </c>
      <c r="D425" s="287" t="s">
        <v>1835</v>
      </c>
      <c r="E425" s="226"/>
      <c r="F425" s="239" t="str">
        <f t="shared" si="18"/>
        <v/>
      </c>
      <c r="G425" s="239" t="str">
        <f t="shared" si="19"/>
        <v/>
      </c>
    </row>
    <row r="426" spans="1:7" x14ac:dyDescent="0.25">
      <c r="A426" s="211" t="s">
        <v>2017</v>
      </c>
      <c r="B426" s="226" t="s">
        <v>553</v>
      </c>
      <c r="C426" s="232" t="s">
        <v>1835</v>
      </c>
      <c r="D426" s="287" t="s">
        <v>1835</v>
      </c>
      <c r="E426" s="226"/>
      <c r="F426" s="239" t="str">
        <f t="shared" si="18"/>
        <v/>
      </c>
      <c r="G426" s="239" t="str">
        <f t="shared" si="19"/>
        <v/>
      </c>
    </row>
    <row r="427" spans="1:7" x14ac:dyDescent="0.25">
      <c r="A427" s="211" t="s">
        <v>2018</v>
      </c>
      <c r="B427" s="226" t="s">
        <v>553</v>
      </c>
      <c r="C427" s="232" t="s">
        <v>1835</v>
      </c>
      <c r="D427" s="287" t="s">
        <v>1835</v>
      </c>
      <c r="E427" s="226"/>
      <c r="F427" s="239" t="str">
        <f t="shared" si="18"/>
        <v/>
      </c>
      <c r="G427" s="239" t="str">
        <f t="shared" si="19"/>
        <v/>
      </c>
    </row>
    <row r="428" spans="1:7" x14ac:dyDescent="0.25">
      <c r="A428" s="211" t="s">
        <v>2019</v>
      </c>
      <c r="B428" s="226" t="s">
        <v>553</v>
      </c>
      <c r="C428" s="232" t="s">
        <v>1835</v>
      </c>
      <c r="D428" s="287" t="s">
        <v>1835</v>
      </c>
      <c r="E428" s="226"/>
      <c r="F428" s="239" t="str">
        <f t="shared" si="18"/>
        <v/>
      </c>
      <c r="G428" s="239" t="str">
        <f t="shared" si="19"/>
        <v/>
      </c>
    </row>
    <row r="429" spans="1:7" x14ac:dyDescent="0.25">
      <c r="A429" s="211" t="s">
        <v>2020</v>
      </c>
      <c r="B429" s="226" t="s">
        <v>553</v>
      </c>
      <c r="C429" s="232" t="s">
        <v>1835</v>
      </c>
      <c r="D429" s="287" t="s">
        <v>1835</v>
      </c>
      <c r="E429" s="226"/>
      <c r="F429" s="239" t="str">
        <f t="shared" si="18"/>
        <v/>
      </c>
      <c r="G429" s="239" t="str">
        <f t="shared" si="19"/>
        <v/>
      </c>
    </row>
    <row r="430" spans="1:7" x14ac:dyDescent="0.25">
      <c r="A430" s="211" t="s">
        <v>2021</v>
      </c>
      <c r="B430" s="226" t="s">
        <v>553</v>
      </c>
      <c r="C430" s="232" t="s">
        <v>1835</v>
      </c>
      <c r="D430" s="287" t="s">
        <v>1835</v>
      </c>
      <c r="E430" s="226"/>
      <c r="F430" s="239" t="str">
        <f t="shared" si="18"/>
        <v/>
      </c>
      <c r="G430" s="239" t="str">
        <f t="shared" si="19"/>
        <v/>
      </c>
    </row>
    <row r="431" spans="1:7" x14ac:dyDescent="0.25">
      <c r="A431" s="211" t="s">
        <v>2022</v>
      </c>
      <c r="B431" s="226" t="s">
        <v>553</v>
      </c>
      <c r="C431" s="232" t="s">
        <v>1835</v>
      </c>
      <c r="D431" s="287" t="s">
        <v>1835</v>
      </c>
      <c r="F431" s="239" t="str">
        <f t="shared" si="18"/>
        <v/>
      </c>
      <c r="G431" s="239" t="str">
        <f t="shared" si="19"/>
        <v/>
      </c>
    </row>
    <row r="432" spans="1:7" x14ac:dyDescent="0.25">
      <c r="A432" s="211" t="s">
        <v>2023</v>
      </c>
      <c r="B432" s="226" t="s">
        <v>553</v>
      </c>
      <c r="C432" s="232" t="s">
        <v>1835</v>
      </c>
      <c r="D432" s="287" t="s">
        <v>1835</v>
      </c>
      <c r="E432" s="236"/>
      <c r="F432" s="239" t="str">
        <f t="shared" si="18"/>
        <v/>
      </c>
      <c r="G432" s="239" t="str">
        <f t="shared" si="19"/>
        <v/>
      </c>
    </row>
    <row r="433" spans="1:7" x14ac:dyDescent="0.25">
      <c r="A433" s="211" t="s">
        <v>2024</v>
      </c>
      <c r="B433" s="226" t="s">
        <v>553</v>
      </c>
      <c r="C433" s="232" t="s">
        <v>1835</v>
      </c>
      <c r="D433" s="287" t="s">
        <v>1835</v>
      </c>
      <c r="E433" s="236"/>
      <c r="F433" s="239" t="str">
        <f t="shared" si="18"/>
        <v/>
      </c>
      <c r="G433" s="239" t="str">
        <f t="shared" si="19"/>
        <v/>
      </c>
    </row>
    <row r="434" spans="1:7" x14ac:dyDescent="0.25">
      <c r="A434" s="211" t="s">
        <v>2025</v>
      </c>
      <c r="B434" s="226" t="s">
        <v>553</v>
      </c>
      <c r="C434" s="232" t="s">
        <v>1835</v>
      </c>
      <c r="D434" s="287" t="s">
        <v>1835</v>
      </c>
      <c r="E434" s="236"/>
      <c r="F434" s="239" t="str">
        <f t="shared" si="18"/>
        <v/>
      </c>
      <c r="G434" s="239" t="str">
        <f t="shared" si="19"/>
        <v/>
      </c>
    </row>
    <row r="435" spans="1:7" x14ac:dyDescent="0.25">
      <c r="A435" s="211" t="s">
        <v>2026</v>
      </c>
      <c r="B435" s="226" t="s">
        <v>553</v>
      </c>
      <c r="C435" s="232" t="s">
        <v>1835</v>
      </c>
      <c r="D435" s="287" t="s">
        <v>1835</v>
      </c>
      <c r="E435" s="236"/>
      <c r="F435" s="239" t="str">
        <f t="shared" si="18"/>
        <v/>
      </c>
      <c r="G435" s="239" t="str">
        <f t="shared" si="19"/>
        <v/>
      </c>
    </row>
    <row r="436" spans="1:7" x14ac:dyDescent="0.25">
      <c r="A436" s="211" t="s">
        <v>2027</v>
      </c>
      <c r="B436" s="226" t="s">
        <v>553</v>
      </c>
      <c r="C436" s="232" t="s">
        <v>1835</v>
      </c>
      <c r="D436" s="287" t="s">
        <v>1835</v>
      </c>
      <c r="E436" s="236"/>
      <c r="F436" s="239" t="str">
        <f t="shared" si="18"/>
        <v/>
      </c>
      <c r="G436" s="239" t="str">
        <f t="shared" si="19"/>
        <v/>
      </c>
    </row>
    <row r="437" spans="1:7" x14ac:dyDescent="0.25">
      <c r="A437" s="211" t="s">
        <v>2028</v>
      </c>
      <c r="B437" s="226" t="s">
        <v>553</v>
      </c>
      <c r="C437" s="232" t="s">
        <v>1835</v>
      </c>
      <c r="D437" s="287" t="s">
        <v>1835</v>
      </c>
      <c r="E437" s="236"/>
      <c r="F437" s="239" t="str">
        <f t="shared" si="18"/>
        <v/>
      </c>
      <c r="G437" s="239" t="str">
        <f t="shared" si="19"/>
        <v/>
      </c>
    </row>
    <row r="438" spans="1:7" x14ac:dyDescent="0.25">
      <c r="A438" s="211" t="s">
        <v>2029</v>
      </c>
      <c r="B438" s="226" t="s">
        <v>553</v>
      </c>
      <c r="C438" s="232" t="s">
        <v>1835</v>
      </c>
      <c r="D438" s="287" t="s">
        <v>1835</v>
      </c>
      <c r="E438" s="236"/>
      <c r="F438" s="239" t="str">
        <f t="shared" si="18"/>
        <v/>
      </c>
      <c r="G438" s="239" t="str">
        <f t="shared" si="19"/>
        <v/>
      </c>
    </row>
    <row r="439" spans="1:7" x14ac:dyDescent="0.25">
      <c r="A439" s="211" t="s">
        <v>2030</v>
      </c>
      <c r="B439" s="226" t="s">
        <v>553</v>
      </c>
      <c r="C439" s="232" t="s">
        <v>1835</v>
      </c>
      <c r="D439" s="287" t="s">
        <v>1835</v>
      </c>
      <c r="E439" s="236"/>
      <c r="F439" s="239" t="str">
        <f t="shared" si="18"/>
        <v/>
      </c>
      <c r="G439" s="239" t="str">
        <f t="shared" si="19"/>
        <v/>
      </c>
    </row>
    <row r="440" spans="1:7" x14ac:dyDescent="0.25">
      <c r="A440" s="211" t="s">
        <v>2031</v>
      </c>
      <c r="B440" s="226" t="s">
        <v>64</v>
      </c>
      <c r="C440" s="242">
        <f>SUM(C416:C439)</f>
        <v>0</v>
      </c>
      <c r="D440" s="238">
        <f>SUM(D416:D439)</f>
        <v>0</v>
      </c>
      <c r="E440" s="236"/>
      <c r="F440" s="243">
        <f>SUM(F416:F439)</f>
        <v>0</v>
      </c>
      <c r="G440" s="243">
        <f>SUM(G416:G439)</f>
        <v>0</v>
      </c>
    </row>
    <row r="441" spans="1:7" x14ac:dyDescent="0.25">
      <c r="A441" s="228"/>
      <c r="B441" s="228" t="s">
        <v>2032</v>
      </c>
      <c r="C441" s="228" t="s">
        <v>614</v>
      </c>
      <c r="D441" s="228" t="s">
        <v>615</v>
      </c>
      <c r="E441" s="228"/>
      <c r="F441" s="228" t="s">
        <v>436</v>
      </c>
      <c r="G441" s="228" t="s">
        <v>616</v>
      </c>
    </row>
    <row r="442" spans="1:7" x14ac:dyDescent="0.25">
      <c r="A442" s="211" t="s">
        <v>2033</v>
      </c>
      <c r="B442" s="211" t="s">
        <v>647</v>
      </c>
      <c r="C442" s="237" t="s">
        <v>1835</v>
      </c>
      <c r="G442" s="211"/>
    </row>
    <row r="443" spans="1:7" x14ac:dyDescent="0.25">
      <c r="G443" s="211"/>
    </row>
    <row r="444" spans="1:7" x14ac:dyDescent="0.25">
      <c r="B444" s="226" t="s">
        <v>648</v>
      </c>
      <c r="G444" s="211"/>
    </row>
    <row r="445" spans="1:7" x14ac:dyDescent="0.25">
      <c r="A445" s="211" t="s">
        <v>2034</v>
      </c>
      <c r="B445" s="211" t="s">
        <v>650</v>
      </c>
      <c r="C445" s="232" t="s">
        <v>1835</v>
      </c>
      <c r="D445" s="287" t="s">
        <v>1835</v>
      </c>
      <c r="F445" s="239" t="str">
        <f>IF($C$453=0,"",IF(C445="[for completion]","",C445/$C$453))</f>
        <v/>
      </c>
      <c r="G445" s="239" t="str">
        <f>IF($D$453=0,"",IF(D445="[for completion]","",D445/$D$453))</f>
        <v/>
      </c>
    </row>
    <row r="446" spans="1:7" x14ac:dyDescent="0.25">
      <c r="A446" s="211" t="s">
        <v>2035</v>
      </c>
      <c r="B446" s="211" t="s">
        <v>652</v>
      </c>
      <c r="C446" s="232" t="s">
        <v>1835</v>
      </c>
      <c r="D446" s="287" t="s">
        <v>1835</v>
      </c>
      <c r="F446" s="239" t="str">
        <f t="shared" ref="F446:F459" si="20">IF($C$453=0,"",IF(C446="[for completion]","",C446/$C$453))</f>
        <v/>
      </c>
      <c r="G446" s="239" t="str">
        <f t="shared" ref="G446:G459" si="21">IF($D$453=0,"",IF(D446="[for completion]","",D446/$D$453))</f>
        <v/>
      </c>
    </row>
    <row r="447" spans="1:7" x14ac:dyDescent="0.25">
      <c r="A447" s="211" t="s">
        <v>2036</v>
      </c>
      <c r="B447" s="211" t="s">
        <v>654</v>
      </c>
      <c r="C447" s="232" t="s">
        <v>1835</v>
      </c>
      <c r="D447" s="287" t="s">
        <v>1835</v>
      </c>
      <c r="F447" s="239" t="str">
        <f t="shared" si="20"/>
        <v/>
      </c>
      <c r="G447" s="239" t="str">
        <f t="shared" si="21"/>
        <v/>
      </c>
    </row>
    <row r="448" spans="1:7" x14ac:dyDescent="0.25">
      <c r="A448" s="211" t="s">
        <v>2037</v>
      </c>
      <c r="B448" s="211" t="s">
        <v>656</v>
      </c>
      <c r="C448" s="232" t="s">
        <v>1835</v>
      </c>
      <c r="D448" s="287" t="s">
        <v>1835</v>
      </c>
      <c r="F448" s="239" t="str">
        <f t="shared" si="20"/>
        <v/>
      </c>
      <c r="G448" s="239" t="str">
        <f t="shared" si="21"/>
        <v/>
      </c>
    </row>
    <row r="449" spans="1:7" x14ac:dyDescent="0.25">
      <c r="A449" s="211" t="s">
        <v>2038</v>
      </c>
      <c r="B449" s="211" t="s">
        <v>658</v>
      </c>
      <c r="C449" s="232" t="s">
        <v>1835</v>
      </c>
      <c r="D449" s="287" t="s">
        <v>1835</v>
      </c>
      <c r="F449" s="239" t="str">
        <f t="shared" si="20"/>
        <v/>
      </c>
      <c r="G449" s="239" t="str">
        <f t="shared" si="21"/>
        <v/>
      </c>
    </row>
    <row r="450" spans="1:7" x14ac:dyDescent="0.25">
      <c r="A450" s="211" t="s">
        <v>2039</v>
      </c>
      <c r="B450" s="211" t="s">
        <v>660</v>
      </c>
      <c r="C450" s="232" t="s">
        <v>1835</v>
      </c>
      <c r="D450" s="287" t="s">
        <v>1835</v>
      </c>
      <c r="F450" s="239" t="str">
        <f t="shared" si="20"/>
        <v/>
      </c>
      <c r="G450" s="239" t="str">
        <f t="shared" si="21"/>
        <v/>
      </c>
    </row>
    <row r="451" spans="1:7" x14ac:dyDescent="0.25">
      <c r="A451" s="211" t="s">
        <v>2040</v>
      </c>
      <c r="B451" s="211" t="s">
        <v>662</v>
      </c>
      <c r="C451" s="232" t="s">
        <v>1835</v>
      </c>
      <c r="D451" s="287" t="s">
        <v>1835</v>
      </c>
      <c r="F451" s="239" t="str">
        <f t="shared" si="20"/>
        <v/>
      </c>
      <c r="G451" s="239" t="str">
        <f t="shared" si="21"/>
        <v/>
      </c>
    </row>
    <row r="452" spans="1:7" x14ac:dyDescent="0.25">
      <c r="A452" s="211" t="s">
        <v>2041</v>
      </c>
      <c r="B452" s="211" t="s">
        <v>664</v>
      </c>
      <c r="C452" s="232" t="s">
        <v>1835</v>
      </c>
      <c r="D452" s="287" t="s">
        <v>1835</v>
      </c>
      <c r="F452" s="239" t="str">
        <f t="shared" si="20"/>
        <v/>
      </c>
      <c r="G452" s="239" t="str">
        <f t="shared" si="21"/>
        <v/>
      </c>
    </row>
    <row r="453" spans="1:7" x14ac:dyDescent="0.25">
      <c r="A453" s="211" t="s">
        <v>2042</v>
      </c>
      <c r="B453" s="241" t="s">
        <v>64</v>
      </c>
      <c r="C453" s="232">
        <f>SUM(C445:C452)</f>
        <v>0</v>
      </c>
      <c r="D453" s="287">
        <f>SUM(D445:D452)</f>
        <v>0</v>
      </c>
      <c r="F453" s="237">
        <f>SUM(F445:F452)</f>
        <v>0</v>
      </c>
      <c r="G453" s="237">
        <f>SUM(G445:G452)</f>
        <v>0</v>
      </c>
    </row>
    <row r="454" spans="1:7" x14ac:dyDescent="0.25">
      <c r="A454" s="211" t="s">
        <v>2043</v>
      </c>
      <c r="B454" s="244" t="s">
        <v>667</v>
      </c>
      <c r="C454" s="232"/>
      <c r="D454" s="287"/>
      <c r="F454" s="239" t="str">
        <f t="shared" si="20"/>
        <v/>
      </c>
      <c r="G454" s="239" t="str">
        <f t="shared" si="21"/>
        <v/>
      </c>
    </row>
    <row r="455" spans="1:7" x14ac:dyDescent="0.25">
      <c r="A455" s="211" t="s">
        <v>2044</v>
      </c>
      <c r="B455" s="244" t="s">
        <v>669</v>
      </c>
      <c r="C455" s="232"/>
      <c r="D455" s="287"/>
      <c r="F455" s="239" t="str">
        <f t="shared" si="20"/>
        <v/>
      </c>
      <c r="G455" s="239" t="str">
        <f t="shared" si="21"/>
        <v/>
      </c>
    </row>
    <row r="456" spans="1:7" x14ac:dyDescent="0.25">
      <c r="A456" s="211" t="s">
        <v>2045</v>
      </c>
      <c r="B456" s="244" t="s">
        <v>671</v>
      </c>
      <c r="C456" s="232"/>
      <c r="D456" s="287"/>
      <c r="F456" s="239" t="str">
        <f t="shared" si="20"/>
        <v/>
      </c>
      <c r="G456" s="239" t="str">
        <f t="shared" si="21"/>
        <v/>
      </c>
    </row>
    <row r="457" spans="1:7" x14ac:dyDescent="0.25">
      <c r="A457" s="211" t="s">
        <v>2046</v>
      </c>
      <c r="B457" s="244" t="s">
        <v>673</v>
      </c>
      <c r="C457" s="232"/>
      <c r="D457" s="287"/>
      <c r="F457" s="239" t="str">
        <f t="shared" si="20"/>
        <v/>
      </c>
      <c r="G457" s="239" t="str">
        <f t="shared" si="21"/>
        <v/>
      </c>
    </row>
    <row r="458" spans="1:7" x14ac:dyDescent="0.25">
      <c r="A458" s="211" t="s">
        <v>2047</v>
      </c>
      <c r="B458" s="244" t="s">
        <v>675</v>
      </c>
      <c r="C458" s="232"/>
      <c r="D458" s="287"/>
      <c r="F458" s="239" t="str">
        <f t="shared" si="20"/>
        <v/>
      </c>
      <c r="G458" s="239" t="str">
        <f t="shared" si="21"/>
        <v/>
      </c>
    </row>
    <row r="459" spans="1:7" x14ac:dyDescent="0.25">
      <c r="A459" s="211" t="s">
        <v>2048</v>
      </c>
      <c r="B459" s="244" t="s">
        <v>677</v>
      </c>
      <c r="C459" s="232"/>
      <c r="D459" s="287"/>
      <c r="F459" s="239" t="str">
        <f t="shared" si="20"/>
        <v/>
      </c>
      <c r="G459" s="239" t="str">
        <f t="shared" si="21"/>
        <v/>
      </c>
    </row>
    <row r="460" spans="1:7" x14ac:dyDescent="0.25">
      <c r="A460" s="211" t="s">
        <v>2049</v>
      </c>
      <c r="B460" s="244"/>
      <c r="F460" s="240"/>
      <c r="G460" s="240"/>
    </row>
    <row r="461" spans="1:7" x14ac:dyDescent="0.25">
      <c r="A461" s="211" t="s">
        <v>2050</v>
      </c>
      <c r="B461" s="244"/>
      <c r="F461" s="240"/>
      <c r="G461" s="240"/>
    </row>
    <row r="462" spans="1:7" x14ac:dyDescent="0.25">
      <c r="A462" s="211" t="s">
        <v>2051</v>
      </c>
      <c r="B462" s="244"/>
      <c r="F462" s="236"/>
      <c r="G462" s="236"/>
    </row>
    <row r="463" spans="1:7" x14ac:dyDescent="0.25">
      <c r="A463" s="228"/>
      <c r="B463" s="228" t="s">
        <v>2052</v>
      </c>
      <c r="C463" s="228" t="s">
        <v>614</v>
      </c>
      <c r="D463" s="228" t="s">
        <v>615</v>
      </c>
      <c r="E463" s="228"/>
      <c r="F463" s="228" t="s">
        <v>436</v>
      </c>
      <c r="G463" s="228" t="s">
        <v>616</v>
      </c>
    </row>
    <row r="464" spans="1:7" x14ac:dyDescent="0.25">
      <c r="A464" s="211" t="s">
        <v>2053</v>
      </c>
      <c r="B464" s="211" t="s">
        <v>647</v>
      </c>
      <c r="C464" s="237" t="s">
        <v>1745</v>
      </c>
      <c r="G464" s="211"/>
    </row>
    <row r="465" spans="1:7" x14ac:dyDescent="0.25">
      <c r="G465" s="211"/>
    </row>
    <row r="466" spans="1:7" x14ac:dyDescent="0.25">
      <c r="B466" s="226" t="s">
        <v>648</v>
      </c>
      <c r="G466" s="211"/>
    </row>
    <row r="467" spans="1:7" x14ac:dyDescent="0.25">
      <c r="A467" s="211" t="s">
        <v>2054</v>
      </c>
      <c r="B467" s="211" t="s">
        <v>650</v>
      </c>
      <c r="C467" s="232" t="s">
        <v>1745</v>
      </c>
      <c r="D467" s="287" t="s">
        <v>1745</v>
      </c>
      <c r="F467" s="239" t="str">
        <f>IF($C$475=0,"",IF(C467="[Mark as ND1 if not relevant]","",C467/$C$475))</f>
        <v/>
      </c>
      <c r="G467" s="239" t="str">
        <f>IF($D$475=0,"",IF(D467="[Mark as ND1 if not relevant]","",D467/$D$475))</f>
        <v/>
      </c>
    </row>
    <row r="468" spans="1:7" x14ac:dyDescent="0.25">
      <c r="A468" s="211" t="s">
        <v>2055</v>
      </c>
      <c r="B468" s="211" t="s">
        <v>652</v>
      </c>
      <c r="C468" s="232" t="s">
        <v>1745</v>
      </c>
      <c r="D468" s="287" t="s">
        <v>1745</v>
      </c>
      <c r="F468" s="239" t="str">
        <f t="shared" ref="F468:F474" si="22">IF($C$475=0,"",IF(C468="[Mark as ND1 if not relevant]","",C468/$C$475))</f>
        <v/>
      </c>
      <c r="G468" s="239" t="str">
        <f t="shared" ref="G468:G474" si="23">IF($D$475=0,"",IF(D468="[Mark as ND1 if not relevant]","",D468/$D$475))</f>
        <v/>
      </c>
    </row>
    <row r="469" spans="1:7" x14ac:dyDescent="0.25">
      <c r="A469" s="211" t="s">
        <v>2056</v>
      </c>
      <c r="B469" s="211" t="s">
        <v>654</v>
      </c>
      <c r="C469" s="232" t="s">
        <v>1745</v>
      </c>
      <c r="D469" s="287" t="s">
        <v>1745</v>
      </c>
      <c r="F469" s="239" t="str">
        <f t="shared" si="22"/>
        <v/>
      </c>
      <c r="G469" s="239" t="str">
        <f t="shared" si="23"/>
        <v/>
      </c>
    </row>
    <row r="470" spans="1:7" x14ac:dyDescent="0.25">
      <c r="A470" s="211" t="s">
        <v>2057</v>
      </c>
      <c r="B470" s="211" t="s">
        <v>656</v>
      </c>
      <c r="C470" s="232" t="s">
        <v>1745</v>
      </c>
      <c r="D470" s="287" t="s">
        <v>1745</v>
      </c>
      <c r="F470" s="239" t="str">
        <f t="shared" si="22"/>
        <v/>
      </c>
      <c r="G470" s="239" t="str">
        <f t="shared" si="23"/>
        <v/>
      </c>
    </row>
    <row r="471" spans="1:7" x14ac:dyDescent="0.25">
      <c r="A471" s="211" t="s">
        <v>2058</v>
      </c>
      <c r="B471" s="211" t="s">
        <v>658</v>
      </c>
      <c r="C471" s="232" t="s">
        <v>1745</v>
      </c>
      <c r="D471" s="287" t="s">
        <v>1745</v>
      </c>
      <c r="F471" s="239" t="str">
        <f t="shared" si="22"/>
        <v/>
      </c>
      <c r="G471" s="239" t="str">
        <f t="shared" si="23"/>
        <v/>
      </c>
    </row>
    <row r="472" spans="1:7" x14ac:dyDescent="0.25">
      <c r="A472" s="211" t="s">
        <v>2059</v>
      </c>
      <c r="B472" s="211" t="s">
        <v>660</v>
      </c>
      <c r="C472" s="232" t="s">
        <v>1745</v>
      </c>
      <c r="D472" s="287" t="s">
        <v>1745</v>
      </c>
      <c r="F472" s="239" t="str">
        <f t="shared" si="22"/>
        <v/>
      </c>
      <c r="G472" s="239" t="str">
        <f t="shared" si="23"/>
        <v/>
      </c>
    </row>
    <row r="473" spans="1:7" x14ac:dyDescent="0.25">
      <c r="A473" s="211" t="s">
        <v>2060</v>
      </c>
      <c r="B473" s="211" t="s">
        <v>662</v>
      </c>
      <c r="C473" s="232" t="s">
        <v>1745</v>
      </c>
      <c r="D473" s="287" t="s">
        <v>1745</v>
      </c>
      <c r="F473" s="239" t="str">
        <f t="shared" si="22"/>
        <v/>
      </c>
      <c r="G473" s="239" t="str">
        <f t="shared" si="23"/>
        <v/>
      </c>
    </row>
    <row r="474" spans="1:7" x14ac:dyDescent="0.25">
      <c r="A474" s="211" t="s">
        <v>2061</v>
      </c>
      <c r="B474" s="211" t="s">
        <v>664</v>
      </c>
      <c r="C474" s="232" t="s">
        <v>1745</v>
      </c>
      <c r="D474" s="287" t="s">
        <v>1745</v>
      </c>
      <c r="F474" s="239" t="str">
        <f t="shared" si="22"/>
        <v/>
      </c>
      <c r="G474" s="239" t="str">
        <f t="shared" si="23"/>
        <v/>
      </c>
    </row>
    <row r="475" spans="1:7" x14ac:dyDescent="0.25">
      <c r="A475" s="211" t="s">
        <v>2062</v>
      </c>
      <c r="B475" s="241" t="s">
        <v>64</v>
      </c>
      <c r="C475" s="232">
        <f>SUM(C467:C474)</f>
        <v>0</v>
      </c>
      <c r="D475" s="287">
        <f>SUM(D467:D474)</f>
        <v>0</v>
      </c>
      <c r="F475" s="237">
        <f>SUM(F467:F474)</f>
        <v>0</v>
      </c>
      <c r="G475" s="237">
        <f>SUM(G467:G474)</f>
        <v>0</v>
      </c>
    </row>
    <row r="476" spans="1:7" x14ac:dyDescent="0.25">
      <c r="A476" s="211" t="s">
        <v>2063</v>
      </c>
      <c r="B476" s="244" t="s">
        <v>667</v>
      </c>
      <c r="C476" s="232"/>
      <c r="D476" s="287"/>
      <c r="F476" s="239" t="str">
        <f t="shared" ref="F476:F481" si="24">IF($C$475=0,"",IF(C476="[for completion]","",C476/$C$475))</f>
        <v/>
      </c>
      <c r="G476" s="239" t="str">
        <f t="shared" ref="G476:G481" si="25">IF($D$475=0,"",IF(D476="[for completion]","",D476/$D$475))</f>
        <v/>
      </c>
    </row>
    <row r="477" spans="1:7" x14ac:dyDescent="0.25">
      <c r="A477" s="211" t="s">
        <v>2064</v>
      </c>
      <c r="B477" s="244" t="s">
        <v>669</v>
      </c>
      <c r="C477" s="232"/>
      <c r="D477" s="287"/>
      <c r="F477" s="239" t="str">
        <f t="shared" si="24"/>
        <v/>
      </c>
      <c r="G477" s="239" t="str">
        <f t="shared" si="25"/>
        <v/>
      </c>
    </row>
    <row r="478" spans="1:7" x14ac:dyDescent="0.25">
      <c r="A478" s="211" t="s">
        <v>2065</v>
      </c>
      <c r="B478" s="244" t="s">
        <v>671</v>
      </c>
      <c r="C478" s="232"/>
      <c r="D478" s="287"/>
      <c r="F478" s="239" t="str">
        <f t="shared" si="24"/>
        <v/>
      </c>
      <c r="G478" s="239" t="str">
        <f t="shared" si="25"/>
        <v/>
      </c>
    </row>
    <row r="479" spans="1:7" x14ac:dyDescent="0.25">
      <c r="A479" s="211" t="s">
        <v>2066</v>
      </c>
      <c r="B479" s="244" t="s">
        <v>673</v>
      </c>
      <c r="C479" s="232"/>
      <c r="D479" s="287"/>
      <c r="F479" s="239" t="str">
        <f t="shared" si="24"/>
        <v/>
      </c>
      <c r="G479" s="239" t="str">
        <f t="shared" si="25"/>
        <v/>
      </c>
    </row>
    <row r="480" spans="1:7" x14ac:dyDescent="0.25">
      <c r="A480" s="211" t="s">
        <v>2067</v>
      </c>
      <c r="B480" s="244" t="s">
        <v>675</v>
      </c>
      <c r="C480" s="232"/>
      <c r="D480" s="287"/>
      <c r="F480" s="239" t="str">
        <f t="shared" si="24"/>
        <v/>
      </c>
      <c r="G480" s="239" t="str">
        <f t="shared" si="25"/>
        <v/>
      </c>
    </row>
    <row r="481" spans="1:7" x14ac:dyDescent="0.25">
      <c r="A481" s="211" t="s">
        <v>2068</v>
      </c>
      <c r="B481" s="244" t="s">
        <v>677</v>
      </c>
      <c r="C481" s="232"/>
      <c r="D481" s="287"/>
      <c r="F481" s="239" t="str">
        <f t="shared" si="24"/>
        <v/>
      </c>
      <c r="G481" s="239" t="str">
        <f t="shared" si="25"/>
        <v/>
      </c>
    </row>
    <row r="482" spans="1:7" x14ac:dyDescent="0.25">
      <c r="A482" s="211" t="s">
        <v>2069</v>
      </c>
      <c r="B482" s="244"/>
      <c r="F482" s="239"/>
      <c r="G482" s="239"/>
    </row>
    <row r="483" spans="1:7" x14ac:dyDescent="0.25">
      <c r="A483" s="211" t="s">
        <v>2070</v>
      </c>
      <c r="B483" s="244"/>
      <c r="F483" s="239"/>
      <c r="G483" s="239"/>
    </row>
    <row r="484" spans="1:7" x14ac:dyDescent="0.25">
      <c r="A484" s="211" t="s">
        <v>2071</v>
      </c>
      <c r="B484" s="244"/>
      <c r="F484" s="239"/>
      <c r="G484" s="237"/>
    </row>
    <row r="485" spans="1:7" x14ac:dyDescent="0.25">
      <c r="A485" s="228"/>
      <c r="B485" s="229" t="s">
        <v>2072</v>
      </c>
      <c r="C485" s="228" t="s">
        <v>738</v>
      </c>
      <c r="D485" s="228"/>
      <c r="E485" s="228"/>
      <c r="F485" s="228"/>
      <c r="G485" s="231"/>
    </row>
    <row r="486" spans="1:7" x14ac:dyDescent="0.25">
      <c r="A486" s="211" t="s">
        <v>2073</v>
      </c>
      <c r="B486" s="226" t="s">
        <v>739</v>
      </c>
      <c r="C486" s="237" t="s">
        <v>1835</v>
      </c>
      <c r="G486" s="211"/>
    </row>
    <row r="487" spans="1:7" x14ac:dyDescent="0.25">
      <c r="A487" s="211" t="s">
        <v>2074</v>
      </c>
      <c r="B487" s="226" t="s">
        <v>740</v>
      </c>
      <c r="C487" s="237" t="s">
        <v>1835</v>
      </c>
      <c r="G487" s="211"/>
    </row>
    <row r="488" spans="1:7" x14ac:dyDescent="0.25">
      <c r="A488" s="211" t="s">
        <v>2075</v>
      </c>
      <c r="B488" s="226" t="s">
        <v>741</v>
      </c>
      <c r="C488" s="237" t="s">
        <v>1835</v>
      </c>
      <c r="G488" s="211"/>
    </row>
    <row r="489" spans="1:7" x14ac:dyDescent="0.25">
      <c r="A489" s="211" t="s">
        <v>2076</v>
      </c>
      <c r="B489" s="226" t="s">
        <v>742</v>
      </c>
      <c r="C489" s="237" t="s">
        <v>1835</v>
      </c>
      <c r="G489" s="211"/>
    </row>
    <row r="490" spans="1:7" x14ac:dyDescent="0.25">
      <c r="A490" s="211" t="s">
        <v>2077</v>
      </c>
      <c r="B490" s="226" t="s">
        <v>743</v>
      </c>
      <c r="C490" s="237" t="s">
        <v>1835</v>
      </c>
      <c r="G490" s="211"/>
    </row>
    <row r="491" spans="1:7" x14ac:dyDescent="0.25">
      <c r="A491" s="211" t="s">
        <v>2078</v>
      </c>
      <c r="B491" s="226" t="s">
        <v>744</v>
      </c>
      <c r="C491" s="237" t="s">
        <v>1835</v>
      </c>
      <c r="G491" s="211"/>
    </row>
    <row r="492" spans="1:7" x14ac:dyDescent="0.25">
      <c r="A492" s="211" t="s">
        <v>2079</v>
      </c>
      <c r="B492" s="226" t="s">
        <v>745</v>
      </c>
      <c r="C492" s="237" t="s">
        <v>1835</v>
      </c>
      <c r="G492" s="211"/>
    </row>
    <row r="493" spans="1:7" x14ac:dyDescent="0.25">
      <c r="A493" s="211" t="s">
        <v>2080</v>
      </c>
      <c r="B493" s="226" t="s">
        <v>2081</v>
      </c>
      <c r="C493" s="237" t="s">
        <v>1835</v>
      </c>
      <c r="G493" s="211"/>
    </row>
    <row r="494" spans="1:7" x14ac:dyDescent="0.25">
      <c r="A494" s="211" t="s">
        <v>2082</v>
      </c>
      <c r="B494" s="226" t="s">
        <v>2083</v>
      </c>
      <c r="C494" s="237" t="s">
        <v>1835</v>
      </c>
      <c r="G494" s="211"/>
    </row>
    <row r="495" spans="1:7" x14ac:dyDescent="0.25">
      <c r="A495" s="211" t="s">
        <v>2084</v>
      </c>
      <c r="B495" s="226" t="s">
        <v>2085</v>
      </c>
      <c r="C495" s="237" t="s">
        <v>1835</v>
      </c>
      <c r="G495" s="211"/>
    </row>
    <row r="496" spans="1:7" x14ac:dyDescent="0.25">
      <c r="A496" s="211" t="s">
        <v>2086</v>
      </c>
      <c r="B496" s="226" t="s">
        <v>746</v>
      </c>
      <c r="C496" s="237" t="s">
        <v>1835</v>
      </c>
      <c r="G496" s="211"/>
    </row>
    <row r="497" spans="1:7" x14ac:dyDescent="0.25">
      <c r="A497" s="211" t="s">
        <v>2087</v>
      </c>
      <c r="B497" s="226" t="s">
        <v>747</v>
      </c>
      <c r="C497" s="237" t="s">
        <v>1835</v>
      </c>
      <c r="G497" s="211"/>
    </row>
    <row r="498" spans="1:7" x14ac:dyDescent="0.25">
      <c r="A498" s="211" t="s">
        <v>2088</v>
      </c>
      <c r="B498" s="226" t="s">
        <v>62</v>
      </c>
      <c r="C498" s="237" t="s">
        <v>1835</v>
      </c>
      <c r="G498" s="211"/>
    </row>
    <row r="499" spans="1:7" x14ac:dyDescent="0.25">
      <c r="A499" s="211" t="s">
        <v>2089</v>
      </c>
      <c r="B499" s="244" t="s">
        <v>2090</v>
      </c>
      <c r="C499" s="237"/>
      <c r="G499" s="211"/>
    </row>
    <row r="500" spans="1:7" x14ac:dyDescent="0.25">
      <c r="A500" s="211" t="s">
        <v>2091</v>
      </c>
      <c r="B500" s="244" t="s">
        <v>165</v>
      </c>
      <c r="C500" s="237"/>
      <c r="G500" s="211"/>
    </row>
    <row r="501" spans="1:7" x14ac:dyDescent="0.25">
      <c r="A501" s="211" t="s">
        <v>2092</v>
      </c>
      <c r="B501" s="244" t="s">
        <v>165</v>
      </c>
      <c r="C501" s="237"/>
      <c r="G501" s="211"/>
    </row>
    <row r="502" spans="1:7" x14ac:dyDescent="0.25">
      <c r="A502" s="211" t="s">
        <v>2093</v>
      </c>
      <c r="B502" s="244" t="s">
        <v>165</v>
      </c>
      <c r="C502" s="237"/>
      <c r="G502" s="211"/>
    </row>
    <row r="503" spans="1:7" x14ac:dyDescent="0.25">
      <c r="A503" s="211" t="s">
        <v>2094</v>
      </c>
      <c r="B503" s="244" t="s">
        <v>165</v>
      </c>
      <c r="C503" s="237"/>
      <c r="G503" s="211"/>
    </row>
    <row r="504" spans="1:7" x14ac:dyDescent="0.25">
      <c r="A504" s="211" t="s">
        <v>2095</v>
      </c>
      <c r="B504" s="244" t="s">
        <v>165</v>
      </c>
      <c r="C504" s="237"/>
      <c r="G504" s="211"/>
    </row>
    <row r="505" spans="1:7" x14ac:dyDescent="0.25">
      <c r="A505" s="211" t="s">
        <v>2096</v>
      </c>
      <c r="B505" s="244" t="s">
        <v>165</v>
      </c>
      <c r="C505" s="237"/>
      <c r="G505" s="211"/>
    </row>
    <row r="506" spans="1:7" x14ac:dyDescent="0.25">
      <c r="A506" s="211" t="s">
        <v>2097</v>
      </c>
      <c r="B506" s="244" t="s">
        <v>165</v>
      </c>
      <c r="C506" s="237"/>
      <c r="G506" s="211"/>
    </row>
    <row r="507" spans="1:7" x14ac:dyDescent="0.25">
      <c r="A507" s="211" t="s">
        <v>2098</v>
      </c>
      <c r="B507" s="244" t="s">
        <v>165</v>
      </c>
      <c r="C507" s="237"/>
      <c r="G507" s="211"/>
    </row>
    <row r="508" spans="1:7" x14ac:dyDescent="0.25">
      <c r="A508" s="211" t="s">
        <v>2099</v>
      </c>
      <c r="B508" s="244" t="s">
        <v>165</v>
      </c>
      <c r="C508" s="237"/>
      <c r="G508" s="211"/>
    </row>
    <row r="509" spans="1:7" x14ac:dyDescent="0.25">
      <c r="A509" s="211" t="s">
        <v>2100</v>
      </c>
      <c r="B509" s="244" t="s">
        <v>165</v>
      </c>
      <c r="C509" s="237"/>
      <c r="G509" s="211"/>
    </row>
    <row r="510" spans="1:7" x14ac:dyDescent="0.25">
      <c r="A510" s="211" t="s">
        <v>2101</v>
      </c>
      <c r="B510" s="244" t="s">
        <v>165</v>
      </c>
      <c r="C510" s="237"/>
    </row>
    <row r="511" spans="1:7" x14ac:dyDescent="0.25">
      <c r="A511" s="211" t="s">
        <v>2102</v>
      </c>
      <c r="B511" s="244" t="s">
        <v>165</v>
      </c>
      <c r="C511" s="237"/>
    </row>
    <row r="512" spans="1:7" x14ac:dyDescent="0.25">
      <c r="A512" s="211" t="s">
        <v>2103</v>
      </c>
      <c r="B512" s="244" t="s">
        <v>165</v>
      </c>
      <c r="C512" s="237"/>
    </row>
    <row r="513" spans="1:7" x14ac:dyDescent="0.25">
      <c r="A513" s="257"/>
      <c r="B513" s="257" t="s">
        <v>2104</v>
      </c>
      <c r="C513" s="228" t="s">
        <v>50</v>
      </c>
      <c r="D513" s="228" t="s">
        <v>2105</v>
      </c>
      <c r="E513" s="228"/>
      <c r="F513" s="228" t="s">
        <v>436</v>
      </c>
      <c r="G513" s="228" t="s">
        <v>2106</v>
      </c>
    </row>
    <row r="514" spans="1:7" x14ac:dyDescent="0.25">
      <c r="A514" s="211" t="s">
        <v>2107</v>
      </c>
      <c r="B514" s="226" t="s">
        <v>553</v>
      </c>
      <c r="C514" s="232" t="s">
        <v>1835</v>
      </c>
      <c r="D514" s="287" t="s">
        <v>1835</v>
      </c>
      <c r="E514" s="214"/>
      <c r="F514" s="239" t="str">
        <f>IF($C$532=0,"",IF(C514="[for completion]","",IF(C514="","",C514/$C$532)))</f>
        <v/>
      </c>
      <c r="G514" s="239" t="str">
        <f>IF($D$532=0,"",IF(D514="[for completion]","",IF(D514="","",D514/$D$532)))</f>
        <v/>
      </c>
    </row>
    <row r="515" spans="1:7" x14ac:dyDescent="0.25">
      <c r="A515" s="211" t="s">
        <v>2108</v>
      </c>
      <c r="B515" s="226" t="s">
        <v>553</v>
      </c>
      <c r="C515" s="232" t="s">
        <v>1835</v>
      </c>
      <c r="D515" s="287" t="s">
        <v>1835</v>
      </c>
      <c r="E515" s="214"/>
      <c r="F515" s="239" t="str">
        <f t="shared" ref="F515:F531" si="26">IF($C$532=0,"",IF(C515="[for completion]","",IF(C515="","",C515/$C$532)))</f>
        <v/>
      </c>
      <c r="G515" s="239" t="str">
        <f t="shared" ref="G515:G531" si="27">IF($D$532=0,"",IF(D515="[for completion]","",IF(D515="","",D515/$D$532)))</f>
        <v/>
      </c>
    </row>
    <row r="516" spans="1:7" x14ac:dyDescent="0.25">
      <c r="A516" s="211" t="s">
        <v>2109</v>
      </c>
      <c r="B516" s="226" t="s">
        <v>553</v>
      </c>
      <c r="C516" s="232" t="s">
        <v>1835</v>
      </c>
      <c r="D516" s="287" t="s">
        <v>1835</v>
      </c>
      <c r="E516" s="214"/>
      <c r="F516" s="239" t="str">
        <f t="shared" si="26"/>
        <v/>
      </c>
      <c r="G516" s="239" t="str">
        <f t="shared" si="27"/>
        <v/>
      </c>
    </row>
    <row r="517" spans="1:7" x14ac:dyDescent="0.25">
      <c r="A517" s="211" t="s">
        <v>2110</v>
      </c>
      <c r="B517" s="226" t="s">
        <v>553</v>
      </c>
      <c r="C517" s="232" t="s">
        <v>1835</v>
      </c>
      <c r="D517" s="287" t="s">
        <v>1835</v>
      </c>
      <c r="E517" s="214"/>
      <c r="F517" s="239" t="str">
        <f t="shared" si="26"/>
        <v/>
      </c>
      <c r="G517" s="239" t="str">
        <f t="shared" si="27"/>
        <v/>
      </c>
    </row>
    <row r="518" spans="1:7" x14ac:dyDescent="0.25">
      <c r="A518" s="211" t="s">
        <v>2111</v>
      </c>
      <c r="B518" s="226" t="s">
        <v>553</v>
      </c>
      <c r="C518" s="232" t="s">
        <v>1835</v>
      </c>
      <c r="D518" s="287" t="s">
        <v>1835</v>
      </c>
      <c r="E518" s="214"/>
      <c r="F518" s="239" t="str">
        <f t="shared" si="26"/>
        <v/>
      </c>
      <c r="G518" s="239" t="str">
        <f t="shared" si="27"/>
        <v/>
      </c>
    </row>
    <row r="519" spans="1:7" x14ac:dyDescent="0.25">
      <c r="A519" s="211" t="s">
        <v>2112</v>
      </c>
      <c r="B519" s="226" t="s">
        <v>553</v>
      </c>
      <c r="C519" s="232" t="s">
        <v>1835</v>
      </c>
      <c r="D519" s="287" t="s">
        <v>1835</v>
      </c>
      <c r="E519" s="214"/>
      <c r="F519" s="239" t="str">
        <f t="shared" si="26"/>
        <v/>
      </c>
      <c r="G519" s="239" t="str">
        <f t="shared" si="27"/>
        <v/>
      </c>
    </row>
    <row r="520" spans="1:7" x14ac:dyDescent="0.25">
      <c r="A520" s="211" t="s">
        <v>2113</v>
      </c>
      <c r="B520" s="226" t="s">
        <v>553</v>
      </c>
      <c r="C520" s="232" t="s">
        <v>1835</v>
      </c>
      <c r="D520" s="287" t="s">
        <v>1835</v>
      </c>
      <c r="E520" s="214"/>
      <c r="F520" s="239" t="str">
        <f t="shared" si="26"/>
        <v/>
      </c>
      <c r="G520" s="239" t="str">
        <f t="shared" si="27"/>
        <v/>
      </c>
    </row>
    <row r="521" spans="1:7" x14ac:dyDescent="0.25">
      <c r="A521" s="211" t="s">
        <v>2114</v>
      </c>
      <c r="B521" s="226" t="s">
        <v>553</v>
      </c>
      <c r="C521" s="232" t="s">
        <v>1835</v>
      </c>
      <c r="D521" s="287" t="s">
        <v>1835</v>
      </c>
      <c r="E521" s="214"/>
      <c r="F521" s="239" t="str">
        <f t="shared" si="26"/>
        <v/>
      </c>
      <c r="G521" s="239" t="str">
        <f t="shared" si="27"/>
        <v/>
      </c>
    </row>
    <row r="522" spans="1:7" x14ac:dyDescent="0.25">
      <c r="A522" s="211" t="s">
        <v>2115</v>
      </c>
      <c r="B522" s="226" t="s">
        <v>553</v>
      </c>
      <c r="C522" s="232" t="s">
        <v>1835</v>
      </c>
      <c r="D522" s="287" t="s">
        <v>1835</v>
      </c>
      <c r="E522" s="214"/>
      <c r="F522" s="239" t="str">
        <f t="shared" si="26"/>
        <v/>
      </c>
      <c r="G522" s="239" t="str">
        <f t="shared" si="27"/>
        <v/>
      </c>
    </row>
    <row r="523" spans="1:7" x14ac:dyDescent="0.25">
      <c r="A523" s="211" t="s">
        <v>2116</v>
      </c>
      <c r="B523" s="226" t="s">
        <v>553</v>
      </c>
      <c r="C523" s="232" t="s">
        <v>1835</v>
      </c>
      <c r="D523" s="287" t="s">
        <v>1835</v>
      </c>
      <c r="E523" s="214"/>
      <c r="F523" s="239" t="str">
        <f t="shared" si="26"/>
        <v/>
      </c>
      <c r="G523" s="239" t="str">
        <f t="shared" si="27"/>
        <v/>
      </c>
    </row>
    <row r="524" spans="1:7" x14ac:dyDescent="0.25">
      <c r="A524" s="211" t="s">
        <v>2117</v>
      </c>
      <c r="B524" s="226" t="s">
        <v>553</v>
      </c>
      <c r="C524" s="232" t="s">
        <v>1835</v>
      </c>
      <c r="D524" s="287" t="s">
        <v>1835</v>
      </c>
      <c r="E524" s="214"/>
      <c r="F524" s="239" t="str">
        <f t="shared" si="26"/>
        <v/>
      </c>
      <c r="G524" s="239" t="str">
        <f t="shared" si="27"/>
        <v/>
      </c>
    </row>
    <row r="525" spans="1:7" x14ac:dyDescent="0.25">
      <c r="A525" s="211" t="s">
        <v>2118</v>
      </c>
      <c r="B525" s="226" t="s">
        <v>553</v>
      </c>
      <c r="C525" s="232" t="s">
        <v>1835</v>
      </c>
      <c r="D525" s="287" t="s">
        <v>1835</v>
      </c>
      <c r="E525" s="214"/>
      <c r="F525" s="239" t="str">
        <f t="shared" si="26"/>
        <v/>
      </c>
      <c r="G525" s="239" t="str">
        <f t="shared" si="27"/>
        <v/>
      </c>
    </row>
    <row r="526" spans="1:7" x14ac:dyDescent="0.25">
      <c r="A526" s="211" t="s">
        <v>2119</v>
      </c>
      <c r="B526" s="226" t="s">
        <v>553</v>
      </c>
      <c r="C526" s="232" t="s">
        <v>1835</v>
      </c>
      <c r="D526" s="287" t="s">
        <v>1835</v>
      </c>
      <c r="E526" s="214"/>
      <c r="F526" s="239" t="str">
        <f t="shared" si="26"/>
        <v/>
      </c>
      <c r="G526" s="239" t="str">
        <f t="shared" si="27"/>
        <v/>
      </c>
    </row>
    <row r="527" spans="1:7" x14ac:dyDescent="0.25">
      <c r="A527" s="211" t="s">
        <v>2120</v>
      </c>
      <c r="B527" s="226" t="s">
        <v>553</v>
      </c>
      <c r="C527" s="232" t="s">
        <v>1835</v>
      </c>
      <c r="D527" s="287" t="s">
        <v>1835</v>
      </c>
      <c r="E527" s="214"/>
      <c r="F527" s="239" t="str">
        <f t="shared" si="26"/>
        <v/>
      </c>
      <c r="G527" s="239" t="str">
        <f t="shared" si="27"/>
        <v/>
      </c>
    </row>
    <row r="528" spans="1:7" x14ac:dyDescent="0.25">
      <c r="A528" s="211" t="s">
        <v>2121</v>
      </c>
      <c r="B528" s="226" t="s">
        <v>553</v>
      </c>
      <c r="C528" s="232" t="s">
        <v>1835</v>
      </c>
      <c r="D528" s="287" t="s">
        <v>1835</v>
      </c>
      <c r="E528" s="214"/>
      <c r="F528" s="239" t="str">
        <f t="shared" si="26"/>
        <v/>
      </c>
      <c r="G528" s="239" t="str">
        <f t="shared" si="27"/>
        <v/>
      </c>
    </row>
    <row r="529" spans="1:7" x14ac:dyDescent="0.25">
      <c r="A529" s="211" t="s">
        <v>2122</v>
      </c>
      <c r="B529" s="226" t="s">
        <v>553</v>
      </c>
      <c r="C529" s="232" t="s">
        <v>1835</v>
      </c>
      <c r="D529" s="287" t="s">
        <v>1835</v>
      </c>
      <c r="E529" s="214"/>
      <c r="F529" s="239" t="str">
        <f t="shared" si="26"/>
        <v/>
      </c>
      <c r="G529" s="239" t="str">
        <f t="shared" si="27"/>
        <v/>
      </c>
    </row>
    <row r="530" spans="1:7" x14ac:dyDescent="0.25">
      <c r="A530" s="211" t="s">
        <v>2123</v>
      </c>
      <c r="B530" s="226" t="s">
        <v>553</v>
      </c>
      <c r="C530" s="232" t="s">
        <v>1835</v>
      </c>
      <c r="D530" s="287" t="s">
        <v>1835</v>
      </c>
      <c r="E530" s="214"/>
      <c r="F530" s="239" t="str">
        <f t="shared" si="26"/>
        <v/>
      </c>
      <c r="G530" s="239" t="str">
        <f t="shared" si="27"/>
        <v/>
      </c>
    </row>
    <row r="531" spans="1:7" x14ac:dyDescent="0.25">
      <c r="A531" s="211" t="s">
        <v>2124</v>
      </c>
      <c r="B531" s="226" t="s">
        <v>1884</v>
      </c>
      <c r="C531" s="232" t="s">
        <v>1835</v>
      </c>
      <c r="D531" s="287" t="s">
        <v>1835</v>
      </c>
      <c r="E531" s="214"/>
      <c r="F531" s="239" t="str">
        <f t="shared" si="26"/>
        <v/>
      </c>
      <c r="G531" s="239" t="str">
        <f t="shared" si="27"/>
        <v/>
      </c>
    </row>
    <row r="532" spans="1:7" x14ac:dyDescent="0.25">
      <c r="A532" s="211" t="s">
        <v>2125</v>
      </c>
      <c r="B532" s="226" t="s">
        <v>64</v>
      </c>
      <c r="C532" s="232">
        <f>SUM(C514:C531)</f>
        <v>0</v>
      </c>
      <c r="D532" s="287">
        <f>SUM(D514:D531)</f>
        <v>0</v>
      </c>
      <c r="E532" s="214"/>
      <c r="F532" s="237">
        <f>SUM(F514:F531)</f>
        <v>0</v>
      </c>
      <c r="G532" s="237">
        <f>SUM(G514:G531)</f>
        <v>0</v>
      </c>
    </row>
    <row r="533" spans="1:7" x14ac:dyDescent="0.25">
      <c r="A533" s="211" t="s">
        <v>2126</v>
      </c>
      <c r="B533" s="226"/>
      <c r="E533" s="214"/>
      <c r="F533" s="214"/>
      <c r="G533" s="214"/>
    </row>
    <row r="534" spans="1:7" x14ac:dyDescent="0.25">
      <c r="A534" s="211" t="s">
        <v>2127</v>
      </c>
      <c r="B534" s="226"/>
      <c r="E534" s="214"/>
      <c r="F534" s="214"/>
      <c r="G534" s="214"/>
    </row>
    <row r="535" spans="1:7" x14ac:dyDescent="0.25">
      <c r="A535" s="211" t="s">
        <v>2128</v>
      </c>
      <c r="B535" s="226"/>
      <c r="E535" s="214"/>
      <c r="F535" s="214"/>
      <c r="G535" s="214"/>
    </row>
    <row r="536" spans="1:7" x14ac:dyDescent="0.25">
      <c r="A536" s="257"/>
      <c r="B536" s="229" t="s">
        <v>2129</v>
      </c>
      <c r="C536" s="228" t="s">
        <v>50</v>
      </c>
      <c r="D536" s="228" t="s">
        <v>2105</v>
      </c>
      <c r="E536" s="228"/>
      <c r="F536" s="228" t="s">
        <v>436</v>
      </c>
      <c r="G536" s="228" t="s">
        <v>2106</v>
      </c>
    </row>
    <row r="537" spans="1:7" x14ac:dyDescent="0.25">
      <c r="A537" s="211" t="s">
        <v>2130</v>
      </c>
      <c r="B537" s="226" t="s">
        <v>553</v>
      </c>
      <c r="C537" s="232" t="s">
        <v>1835</v>
      </c>
      <c r="D537" s="287" t="s">
        <v>1835</v>
      </c>
      <c r="E537" s="214"/>
      <c r="F537" s="239" t="str">
        <f>IF($C$555=0,"",IF(C537="[for completion]","",IF(C537="","",C537/$C$555)))</f>
        <v/>
      </c>
      <c r="G537" s="239" t="str">
        <f>IF($D$555=0,"",IF(D537="[for completion]","",IF(D537="","",D537/$D$555)))</f>
        <v/>
      </c>
    </row>
    <row r="538" spans="1:7" x14ac:dyDescent="0.25">
      <c r="A538" s="211" t="s">
        <v>2131</v>
      </c>
      <c r="B538" s="226" t="s">
        <v>553</v>
      </c>
      <c r="C538" s="232" t="s">
        <v>1835</v>
      </c>
      <c r="D538" s="287" t="s">
        <v>1835</v>
      </c>
      <c r="E538" s="214"/>
      <c r="F538" s="239" t="str">
        <f t="shared" ref="F538:F554" si="28">IF($C$555=0,"",IF(C538="[for completion]","",IF(C538="","",C538/$C$555)))</f>
        <v/>
      </c>
      <c r="G538" s="239" t="str">
        <f t="shared" ref="G538:G554" si="29">IF($D$555=0,"",IF(D538="[for completion]","",IF(D538="","",D538/$D$555)))</f>
        <v/>
      </c>
    </row>
    <row r="539" spans="1:7" x14ac:dyDescent="0.25">
      <c r="A539" s="211" t="s">
        <v>2132</v>
      </c>
      <c r="B539" s="226" t="s">
        <v>553</v>
      </c>
      <c r="C539" s="232" t="s">
        <v>1835</v>
      </c>
      <c r="D539" s="287" t="s">
        <v>1835</v>
      </c>
      <c r="E539" s="214"/>
      <c r="F539" s="239" t="str">
        <f t="shared" si="28"/>
        <v/>
      </c>
      <c r="G539" s="239" t="str">
        <f t="shared" si="29"/>
        <v/>
      </c>
    </row>
    <row r="540" spans="1:7" x14ac:dyDescent="0.25">
      <c r="A540" s="211" t="s">
        <v>2133</v>
      </c>
      <c r="B540" s="226" t="s">
        <v>553</v>
      </c>
      <c r="C540" s="232" t="s">
        <v>1835</v>
      </c>
      <c r="D540" s="287" t="s">
        <v>1835</v>
      </c>
      <c r="E540" s="214"/>
      <c r="F540" s="239" t="str">
        <f t="shared" si="28"/>
        <v/>
      </c>
      <c r="G540" s="239" t="str">
        <f t="shared" si="29"/>
        <v/>
      </c>
    </row>
    <row r="541" spans="1:7" x14ac:dyDescent="0.25">
      <c r="A541" s="211" t="s">
        <v>2134</v>
      </c>
      <c r="B541" s="226" t="s">
        <v>553</v>
      </c>
      <c r="C541" s="232" t="s">
        <v>1835</v>
      </c>
      <c r="D541" s="287" t="s">
        <v>1835</v>
      </c>
      <c r="E541" s="214"/>
      <c r="F541" s="239" t="str">
        <f t="shared" si="28"/>
        <v/>
      </c>
      <c r="G541" s="239" t="str">
        <f t="shared" si="29"/>
        <v/>
      </c>
    </row>
    <row r="542" spans="1:7" x14ac:dyDescent="0.25">
      <c r="A542" s="211" t="s">
        <v>2135</v>
      </c>
      <c r="B542" s="226" t="s">
        <v>553</v>
      </c>
      <c r="C542" s="232" t="s">
        <v>1835</v>
      </c>
      <c r="D542" s="287" t="s">
        <v>1835</v>
      </c>
      <c r="E542" s="214"/>
      <c r="F542" s="239" t="str">
        <f t="shared" si="28"/>
        <v/>
      </c>
      <c r="G542" s="239" t="str">
        <f t="shared" si="29"/>
        <v/>
      </c>
    </row>
    <row r="543" spans="1:7" x14ac:dyDescent="0.25">
      <c r="A543" s="211" t="s">
        <v>2136</v>
      </c>
      <c r="B543" s="226" t="s">
        <v>553</v>
      </c>
      <c r="C543" s="232" t="s">
        <v>1835</v>
      </c>
      <c r="D543" s="287" t="s">
        <v>1835</v>
      </c>
      <c r="E543" s="214"/>
      <c r="F543" s="239" t="str">
        <f t="shared" si="28"/>
        <v/>
      </c>
      <c r="G543" s="239" t="str">
        <f t="shared" si="29"/>
        <v/>
      </c>
    </row>
    <row r="544" spans="1:7" x14ac:dyDescent="0.25">
      <c r="A544" s="211" t="s">
        <v>2137</v>
      </c>
      <c r="B544" s="226" t="s">
        <v>553</v>
      </c>
      <c r="C544" s="232" t="s">
        <v>1835</v>
      </c>
      <c r="D544" s="287" t="s">
        <v>1835</v>
      </c>
      <c r="E544" s="214"/>
      <c r="F544" s="239" t="str">
        <f t="shared" si="28"/>
        <v/>
      </c>
      <c r="G544" s="239" t="str">
        <f t="shared" si="29"/>
        <v/>
      </c>
    </row>
    <row r="545" spans="1:7" x14ac:dyDescent="0.25">
      <c r="A545" s="211" t="s">
        <v>2138</v>
      </c>
      <c r="B545" s="226" t="s">
        <v>553</v>
      </c>
      <c r="C545" s="232" t="s">
        <v>1835</v>
      </c>
      <c r="D545" s="287" t="s">
        <v>1835</v>
      </c>
      <c r="E545" s="214"/>
      <c r="F545" s="239" t="str">
        <f t="shared" si="28"/>
        <v/>
      </c>
      <c r="G545" s="239" t="str">
        <f t="shared" si="29"/>
        <v/>
      </c>
    </row>
    <row r="546" spans="1:7" x14ac:dyDescent="0.25">
      <c r="A546" s="211" t="s">
        <v>2139</v>
      </c>
      <c r="B546" s="226" t="s">
        <v>553</v>
      </c>
      <c r="C546" s="232" t="s">
        <v>1835</v>
      </c>
      <c r="D546" s="287" t="s">
        <v>1835</v>
      </c>
      <c r="E546" s="214"/>
      <c r="F546" s="239" t="str">
        <f t="shared" si="28"/>
        <v/>
      </c>
      <c r="G546" s="239" t="str">
        <f t="shared" si="29"/>
        <v/>
      </c>
    </row>
    <row r="547" spans="1:7" x14ac:dyDescent="0.25">
      <c r="A547" s="211" t="s">
        <v>2140</v>
      </c>
      <c r="B547" s="226" t="s">
        <v>553</v>
      </c>
      <c r="C547" s="232" t="s">
        <v>1835</v>
      </c>
      <c r="D547" s="287" t="s">
        <v>1835</v>
      </c>
      <c r="E547" s="214"/>
      <c r="F547" s="239" t="str">
        <f t="shared" si="28"/>
        <v/>
      </c>
      <c r="G547" s="239" t="str">
        <f t="shared" si="29"/>
        <v/>
      </c>
    </row>
    <row r="548" spans="1:7" x14ac:dyDescent="0.25">
      <c r="A548" s="211" t="s">
        <v>2141</v>
      </c>
      <c r="B548" s="226" t="s">
        <v>553</v>
      </c>
      <c r="C548" s="232" t="s">
        <v>1835</v>
      </c>
      <c r="D548" s="287" t="s">
        <v>1835</v>
      </c>
      <c r="E548" s="214"/>
      <c r="F548" s="239" t="str">
        <f t="shared" si="28"/>
        <v/>
      </c>
      <c r="G548" s="239" t="str">
        <f t="shared" si="29"/>
        <v/>
      </c>
    </row>
    <row r="549" spans="1:7" x14ac:dyDescent="0.25">
      <c r="A549" s="211" t="s">
        <v>2142</v>
      </c>
      <c r="B549" s="226" t="s">
        <v>553</v>
      </c>
      <c r="C549" s="232" t="s">
        <v>1835</v>
      </c>
      <c r="D549" s="287" t="s">
        <v>1835</v>
      </c>
      <c r="E549" s="214"/>
      <c r="F549" s="239" t="str">
        <f t="shared" si="28"/>
        <v/>
      </c>
      <c r="G549" s="239" t="str">
        <f t="shared" si="29"/>
        <v/>
      </c>
    </row>
    <row r="550" spans="1:7" x14ac:dyDescent="0.25">
      <c r="A550" s="211" t="s">
        <v>2143</v>
      </c>
      <c r="B550" s="226" t="s">
        <v>553</v>
      </c>
      <c r="C550" s="232" t="s">
        <v>1835</v>
      </c>
      <c r="D550" s="287" t="s">
        <v>1835</v>
      </c>
      <c r="E550" s="214"/>
      <c r="F550" s="239" t="str">
        <f t="shared" si="28"/>
        <v/>
      </c>
      <c r="G550" s="239" t="str">
        <f t="shared" si="29"/>
        <v/>
      </c>
    </row>
    <row r="551" spans="1:7" x14ac:dyDescent="0.25">
      <c r="A551" s="211" t="s">
        <v>2144</v>
      </c>
      <c r="B551" s="226" t="s">
        <v>553</v>
      </c>
      <c r="C551" s="232" t="s">
        <v>1835</v>
      </c>
      <c r="D551" s="287" t="s">
        <v>1835</v>
      </c>
      <c r="E551" s="214"/>
      <c r="F551" s="239" t="str">
        <f t="shared" si="28"/>
        <v/>
      </c>
      <c r="G551" s="239" t="str">
        <f t="shared" si="29"/>
        <v/>
      </c>
    </row>
    <row r="552" spans="1:7" x14ac:dyDescent="0.25">
      <c r="A552" s="211" t="s">
        <v>2145</v>
      </c>
      <c r="B552" s="226" t="s">
        <v>553</v>
      </c>
      <c r="C552" s="232" t="s">
        <v>1835</v>
      </c>
      <c r="D552" s="287" t="s">
        <v>1835</v>
      </c>
      <c r="E552" s="214"/>
      <c r="F552" s="239" t="str">
        <f t="shared" si="28"/>
        <v/>
      </c>
      <c r="G552" s="239" t="str">
        <f t="shared" si="29"/>
        <v/>
      </c>
    </row>
    <row r="553" spans="1:7" x14ac:dyDescent="0.25">
      <c r="A553" s="211" t="s">
        <v>2146</v>
      </c>
      <c r="B553" s="226" t="s">
        <v>553</v>
      </c>
      <c r="C553" s="232" t="s">
        <v>1835</v>
      </c>
      <c r="D553" s="287" t="s">
        <v>1835</v>
      </c>
      <c r="E553" s="214"/>
      <c r="F553" s="239" t="str">
        <f t="shared" si="28"/>
        <v/>
      </c>
      <c r="G553" s="239" t="str">
        <f t="shared" si="29"/>
        <v/>
      </c>
    </row>
    <row r="554" spans="1:7" x14ac:dyDescent="0.25">
      <c r="A554" s="211" t="s">
        <v>2147</v>
      </c>
      <c r="B554" s="226" t="s">
        <v>1884</v>
      </c>
      <c r="C554" s="232" t="s">
        <v>1835</v>
      </c>
      <c r="D554" s="287" t="s">
        <v>1835</v>
      </c>
      <c r="E554" s="214"/>
      <c r="F554" s="239" t="str">
        <f t="shared" si="28"/>
        <v/>
      </c>
      <c r="G554" s="239" t="str">
        <f t="shared" si="29"/>
        <v/>
      </c>
    </row>
    <row r="555" spans="1:7" x14ac:dyDescent="0.25">
      <c r="A555" s="211" t="s">
        <v>2148</v>
      </c>
      <c r="B555" s="226" t="s">
        <v>64</v>
      </c>
      <c r="C555" s="232">
        <f>SUM(C537:C554)</f>
        <v>0</v>
      </c>
      <c r="D555" s="287">
        <f>SUM(D537:D554)</f>
        <v>0</v>
      </c>
      <c r="E555" s="214"/>
      <c r="F555" s="237">
        <f>SUM(F537:F554)</f>
        <v>0</v>
      </c>
      <c r="G555" s="237">
        <f>SUM(G537:G554)</f>
        <v>0</v>
      </c>
    </row>
    <row r="556" spans="1:7" x14ac:dyDescent="0.25">
      <c r="A556" s="211" t="s">
        <v>2149</v>
      </c>
      <c r="B556" s="226"/>
      <c r="E556" s="214"/>
      <c r="F556" s="214"/>
      <c r="G556" s="214"/>
    </row>
    <row r="557" spans="1:7" x14ac:dyDescent="0.25">
      <c r="A557" s="211" t="s">
        <v>2150</v>
      </c>
      <c r="B557" s="226"/>
      <c r="E557" s="214"/>
      <c r="F557" s="214"/>
      <c r="G557" s="214"/>
    </row>
    <row r="558" spans="1:7" x14ac:dyDescent="0.25">
      <c r="A558" s="211" t="s">
        <v>2151</v>
      </c>
      <c r="B558" s="226"/>
      <c r="E558" s="214"/>
      <c r="F558" s="214"/>
      <c r="G558" s="214"/>
    </row>
    <row r="559" spans="1:7" x14ac:dyDescent="0.25">
      <c r="A559" s="257"/>
      <c r="B559" s="257" t="s">
        <v>2152</v>
      </c>
      <c r="C559" s="228" t="s">
        <v>50</v>
      </c>
      <c r="D559" s="228" t="s">
        <v>2105</v>
      </c>
      <c r="E559" s="228"/>
      <c r="F559" s="228" t="s">
        <v>436</v>
      </c>
      <c r="G559" s="228" t="s">
        <v>2106</v>
      </c>
    </row>
    <row r="560" spans="1:7" x14ac:dyDescent="0.25">
      <c r="A560" s="211" t="s">
        <v>2153</v>
      </c>
      <c r="B560" s="226" t="s">
        <v>1914</v>
      </c>
      <c r="C560" s="232" t="s">
        <v>1835</v>
      </c>
      <c r="D560" s="287" t="s">
        <v>1835</v>
      </c>
      <c r="E560" s="214"/>
      <c r="F560" s="239" t="str">
        <f>IF($C$570=0,"",IF(C560="[for completion]","",IF(C560="","",C560/$C$570)))</f>
        <v/>
      </c>
      <c r="G560" s="239" t="str">
        <f>IF($D$570=0,"",IF(D560="[for completion]","",IF(D560="","",D560/$D$570)))</f>
        <v/>
      </c>
    </row>
    <row r="561" spans="1:7" x14ac:dyDescent="0.25">
      <c r="A561" s="211" t="s">
        <v>2154</v>
      </c>
      <c r="B561" s="226" t="s">
        <v>1916</v>
      </c>
      <c r="C561" s="232" t="s">
        <v>1835</v>
      </c>
      <c r="D561" s="287" t="s">
        <v>1835</v>
      </c>
      <c r="E561" s="214"/>
      <c r="F561" s="239" t="str">
        <f t="shared" ref="F561:F569" si="30">IF($C$570=0,"",IF(C561="[for completion]","",IF(C561="","",C561/$C$570)))</f>
        <v/>
      </c>
      <c r="G561" s="239" t="str">
        <f t="shared" ref="G561:G569" si="31">IF($D$570=0,"",IF(D561="[for completion]","",IF(D561="","",D561/$D$570)))</f>
        <v/>
      </c>
    </row>
    <row r="562" spans="1:7" x14ac:dyDescent="0.25">
      <c r="A562" s="211" t="s">
        <v>2155</v>
      </c>
      <c r="B562" s="226" t="s">
        <v>1918</v>
      </c>
      <c r="C562" s="232" t="s">
        <v>1835</v>
      </c>
      <c r="D562" s="287" t="s">
        <v>1835</v>
      </c>
      <c r="E562" s="214"/>
      <c r="F562" s="239" t="str">
        <f t="shared" si="30"/>
        <v/>
      </c>
      <c r="G562" s="239" t="str">
        <f t="shared" si="31"/>
        <v/>
      </c>
    </row>
    <row r="563" spans="1:7" x14ac:dyDescent="0.25">
      <c r="A563" s="211" t="s">
        <v>2156</v>
      </c>
      <c r="B563" s="226" t="s">
        <v>1920</v>
      </c>
      <c r="C563" s="232" t="s">
        <v>1835</v>
      </c>
      <c r="D563" s="287" t="s">
        <v>1835</v>
      </c>
      <c r="E563" s="214"/>
      <c r="F563" s="239" t="str">
        <f t="shared" si="30"/>
        <v/>
      </c>
      <c r="G563" s="239" t="str">
        <f t="shared" si="31"/>
        <v/>
      </c>
    </row>
    <row r="564" spans="1:7" x14ac:dyDescent="0.25">
      <c r="A564" s="211" t="s">
        <v>2157</v>
      </c>
      <c r="B564" s="226" t="s">
        <v>1922</v>
      </c>
      <c r="C564" s="232" t="s">
        <v>1835</v>
      </c>
      <c r="D564" s="287" t="s">
        <v>1835</v>
      </c>
      <c r="E564" s="214"/>
      <c r="F564" s="239" t="str">
        <f t="shared" si="30"/>
        <v/>
      </c>
      <c r="G564" s="239" t="str">
        <f t="shared" si="31"/>
        <v/>
      </c>
    </row>
    <row r="565" spans="1:7" x14ac:dyDescent="0.25">
      <c r="A565" s="211" t="s">
        <v>2158</v>
      </c>
      <c r="B565" s="226" t="s">
        <v>1924</v>
      </c>
      <c r="C565" s="232" t="s">
        <v>1835</v>
      </c>
      <c r="D565" s="287" t="s">
        <v>1835</v>
      </c>
      <c r="E565" s="214"/>
      <c r="F565" s="239" t="str">
        <f t="shared" si="30"/>
        <v/>
      </c>
      <c r="G565" s="239" t="str">
        <f t="shared" si="31"/>
        <v/>
      </c>
    </row>
    <row r="566" spans="1:7" x14ac:dyDescent="0.25">
      <c r="A566" s="211" t="s">
        <v>2159</v>
      </c>
      <c r="B566" s="226" t="s">
        <v>1926</v>
      </c>
      <c r="C566" s="232" t="s">
        <v>1835</v>
      </c>
      <c r="D566" s="287" t="s">
        <v>1835</v>
      </c>
      <c r="E566" s="214"/>
      <c r="F566" s="239" t="str">
        <f t="shared" si="30"/>
        <v/>
      </c>
      <c r="G566" s="239" t="str">
        <f t="shared" si="31"/>
        <v/>
      </c>
    </row>
    <row r="567" spans="1:7" x14ac:dyDescent="0.25">
      <c r="A567" s="211" t="s">
        <v>2160</v>
      </c>
      <c r="B567" s="226" t="s">
        <v>1928</v>
      </c>
      <c r="C567" s="232" t="s">
        <v>1835</v>
      </c>
      <c r="D567" s="287" t="s">
        <v>1835</v>
      </c>
      <c r="E567" s="214"/>
      <c r="F567" s="239" t="str">
        <f t="shared" si="30"/>
        <v/>
      </c>
      <c r="G567" s="239" t="str">
        <f t="shared" si="31"/>
        <v/>
      </c>
    </row>
    <row r="568" spans="1:7" x14ac:dyDescent="0.25">
      <c r="A568" s="211" t="s">
        <v>2161</v>
      </c>
      <c r="B568" s="226" t="s">
        <v>1930</v>
      </c>
      <c r="C568" s="232" t="s">
        <v>1835</v>
      </c>
      <c r="D568" s="287" t="s">
        <v>1835</v>
      </c>
      <c r="E568" s="214"/>
      <c r="F568" s="239" t="str">
        <f t="shared" si="30"/>
        <v/>
      </c>
      <c r="G568" s="239" t="str">
        <f t="shared" si="31"/>
        <v/>
      </c>
    </row>
    <row r="569" spans="1:7" x14ac:dyDescent="0.25">
      <c r="A569" s="211" t="s">
        <v>2162</v>
      </c>
      <c r="B569" s="211" t="s">
        <v>1884</v>
      </c>
      <c r="C569" s="232" t="s">
        <v>1835</v>
      </c>
      <c r="D569" s="287" t="s">
        <v>1835</v>
      </c>
      <c r="E569" s="214"/>
      <c r="F569" s="239" t="str">
        <f t="shared" si="30"/>
        <v/>
      </c>
      <c r="G569" s="239" t="str">
        <f t="shared" si="31"/>
        <v/>
      </c>
    </row>
    <row r="570" spans="1:7" x14ac:dyDescent="0.25">
      <c r="A570" s="211" t="s">
        <v>2163</v>
      </c>
      <c r="B570" s="226" t="s">
        <v>64</v>
      </c>
      <c r="C570" s="232">
        <f>SUM(C560:C568)</f>
        <v>0</v>
      </c>
      <c r="D570" s="287">
        <f>SUM(D560:D568)</f>
        <v>0</v>
      </c>
      <c r="E570" s="214"/>
      <c r="F570" s="237">
        <f>SUM(F560:F569)</f>
        <v>0</v>
      </c>
      <c r="G570" s="237">
        <f>SUM(G560:G569)</f>
        <v>0</v>
      </c>
    </row>
    <row r="571" spans="1:7" x14ac:dyDescent="0.25">
      <c r="A571" s="211" t="s">
        <v>2164</v>
      </c>
    </row>
    <row r="572" spans="1:7" x14ac:dyDescent="0.25">
      <c r="A572" s="257"/>
      <c r="B572" s="257" t="s">
        <v>2165</v>
      </c>
      <c r="C572" s="228" t="s">
        <v>50</v>
      </c>
      <c r="D572" s="228" t="s">
        <v>1864</v>
      </c>
      <c r="E572" s="228"/>
      <c r="F572" s="228" t="s">
        <v>435</v>
      </c>
      <c r="G572" s="228" t="s">
        <v>2106</v>
      </c>
    </row>
    <row r="573" spans="1:7" x14ac:dyDescent="0.25">
      <c r="A573" s="211" t="s">
        <v>2166</v>
      </c>
      <c r="B573" s="226" t="s">
        <v>1953</v>
      </c>
      <c r="C573" s="232" t="s">
        <v>1835</v>
      </c>
      <c r="D573" s="287" t="s">
        <v>1835</v>
      </c>
      <c r="E573" s="214"/>
      <c r="F573" s="239" t="str">
        <f>IF($C$577=0,"",IF(C573="[for completion]","",IF(C573="","",C573/$C$577)))</f>
        <v/>
      </c>
      <c r="G573" s="239" t="str">
        <f>IF($D$577=0,"",IF(D573="[for completion]","",IF(D573="","",D573/$D$577)))</f>
        <v/>
      </c>
    </row>
    <row r="574" spans="1:7" x14ac:dyDescent="0.25">
      <c r="A574" s="211" t="s">
        <v>2167</v>
      </c>
      <c r="B574" s="289" t="s">
        <v>2168</v>
      </c>
      <c r="C574" s="232" t="s">
        <v>1835</v>
      </c>
      <c r="D574" s="287" t="s">
        <v>1835</v>
      </c>
      <c r="E574" s="214"/>
      <c r="F574" s="239" t="str">
        <f t="shared" ref="F574:F576" si="32">IF($C$577=0,"",IF(C574="[for completion]","",IF(C574="","",C574/$C$577)))</f>
        <v/>
      </c>
      <c r="G574" s="239" t="str">
        <f t="shared" ref="G574:G576" si="33">IF($D$577=0,"",IF(D574="[for completion]","",IF(D574="","",D574/$D$577)))</f>
        <v/>
      </c>
    </row>
    <row r="575" spans="1:7" x14ac:dyDescent="0.25">
      <c r="A575" s="211" t="s">
        <v>2169</v>
      </c>
      <c r="B575" s="226" t="s">
        <v>1948</v>
      </c>
      <c r="C575" s="232" t="s">
        <v>1835</v>
      </c>
      <c r="D575" s="287" t="s">
        <v>1835</v>
      </c>
      <c r="E575" s="214"/>
      <c r="F575" s="239" t="str">
        <f t="shared" si="32"/>
        <v/>
      </c>
      <c r="G575" s="239" t="str">
        <f t="shared" si="33"/>
        <v/>
      </c>
    </row>
    <row r="576" spans="1:7" x14ac:dyDescent="0.25">
      <c r="A576" s="211" t="s">
        <v>2170</v>
      </c>
      <c r="B576" s="211" t="s">
        <v>1884</v>
      </c>
      <c r="C576" s="232" t="s">
        <v>1835</v>
      </c>
      <c r="D576" s="287" t="s">
        <v>1835</v>
      </c>
      <c r="E576" s="214"/>
      <c r="F576" s="239" t="str">
        <f t="shared" si="32"/>
        <v/>
      </c>
      <c r="G576" s="239" t="str">
        <f t="shared" si="33"/>
        <v/>
      </c>
    </row>
    <row r="577" spans="1:7" x14ac:dyDescent="0.25">
      <c r="A577" s="211" t="s">
        <v>2171</v>
      </c>
      <c r="B577" s="226" t="s">
        <v>64</v>
      </c>
      <c r="C577" s="232">
        <f>SUM(C573:C576)</f>
        <v>0</v>
      </c>
      <c r="D577" s="287">
        <f>SUM(D573:D576)</f>
        <v>0</v>
      </c>
      <c r="E577" s="214"/>
      <c r="F577" s="237">
        <f>SUM(F573:F576)</f>
        <v>0</v>
      </c>
      <c r="G577" s="237">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683801E1-9AA2-4357-A890-94DB42C68197}"/>
    <hyperlink ref="B7" location="'B1. HTT Mortgage Assets'!B166" display="7.A Residential Cover Pool" xr:uid="{9B8C191B-31B9-4E33-86C4-679AA46AB607}"/>
    <hyperlink ref="B8" location="'B1. HTT Mortgage Assets'!B267" display="7.B Commercial Cover Pool" xr:uid="{3DF22314-58C4-495A-A04E-4C86B2CEE172}"/>
    <hyperlink ref="B149" location="'2. Harmonised Glossary'!A9" display="Breakdown by Interest Rate" xr:uid="{59830F53-8304-46B4-BC00-BE964644A3A9}"/>
    <hyperlink ref="B179" location="'2. Harmonised Glossary'!A14" display="Non-Performing Loans (NPLs)" xr:uid="{5F3D4776-F306-4E6A-B76A-66CEF6015D92}"/>
    <hyperlink ref="B11" location="'2. Harmonised Glossary'!A12" display="Property Type Information" xr:uid="{5EAA8C31-483A-496F-981F-846CB479975A}"/>
    <hyperlink ref="B215" location="'2. Harmonised Glossary'!A288" display="Loan to Value (LTV) Information - Un-indexed" xr:uid="{26500937-C732-4180-8E6C-E8087C46B220}"/>
    <hyperlink ref="B237" location="'2. Harmonised Glossary'!A11" display="Loan to Value (LTV) Information - Indexed" xr:uid="{B984AF9D-21AD-44D8-9131-DDADD86870B5}"/>
  </hyperlinks>
  <pageMargins left="0.7" right="0.7" top="0.75" bottom="0.75" header="0.3" footer="0.3"/>
  <pageSetup scale="35" orientation="portrait" r:id="rId1"/>
  <headerFooter>
    <oddFooter>&amp;R&amp;1#&amp;"Calibri"&amp;10&amp;K0000FFClassification : Internal</oddFooter>
  </headerFooter>
  <rowBreaks count="4" manualBreakCount="4">
    <brk id="97" max="16383" man="1"/>
    <brk id="214" max="16383" man="1"/>
    <brk id="344" max="16383" man="1"/>
    <brk id="5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05EC4-DDD0-44B3-9227-27530E77C503}">
  <sheetPr>
    <tabColor theme="9" tint="-0.249977111117893"/>
  </sheetPr>
  <dimension ref="A1:C403"/>
  <sheetViews>
    <sheetView view="pageBreakPreview" zoomScale="60" zoomScaleNormal="100" workbookViewId="0"/>
  </sheetViews>
  <sheetFormatPr defaultRowHeight="15" x14ac:dyDescent="0.25"/>
  <cols>
    <col min="1" max="1" width="16.28515625" style="171" customWidth="1"/>
    <col min="2" max="2" width="89.85546875" style="211" bestFit="1" customWidth="1"/>
    <col min="3" max="3" width="134.7109375" style="171" customWidth="1"/>
    <col min="4" max="16384" width="9.140625" style="171"/>
  </cols>
  <sheetData>
    <row r="1" spans="1:3" ht="31.5" x14ac:dyDescent="0.25">
      <c r="A1" s="170" t="s">
        <v>2172</v>
      </c>
      <c r="B1" s="170"/>
      <c r="C1" s="206" t="s">
        <v>1719</v>
      </c>
    </row>
    <row r="2" spans="1:3" x14ac:dyDescent="0.25">
      <c r="B2" s="205"/>
      <c r="C2" s="205"/>
    </row>
    <row r="3" spans="1:3" x14ac:dyDescent="0.25">
      <c r="A3" s="290" t="s">
        <v>2173</v>
      </c>
      <c r="B3" s="291"/>
      <c r="C3" s="205"/>
    </row>
    <row r="4" spans="1:3" x14ac:dyDescent="0.25">
      <c r="C4" s="205"/>
    </row>
    <row r="5" spans="1:3" ht="37.5" x14ac:dyDescent="0.25">
      <c r="A5" s="219" t="s">
        <v>5</v>
      </c>
      <c r="B5" s="219" t="s">
        <v>2174</v>
      </c>
      <c r="C5" s="292" t="s">
        <v>2175</v>
      </c>
    </row>
    <row r="6" spans="1:3" x14ac:dyDescent="0.25">
      <c r="A6" s="266" t="s">
        <v>2176</v>
      </c>
      <c r="B6" s="222" t="s">
        <v>2177</v>
      </c>
      <c r="C6" s="211" t="s">
        <v>2178</v>
      </c>
    </row>
    <row r="7" spans="1:3" ht="30" x14ac:dyDescent="0.25">
      <c r="A7" s="266" t="s">
        <v>2179</v>
      </c>
      <c r="B7" s="222" t="s">
        <v>2180</v>
      </c>
      <c r="C7" s="211" t="s">
        <v>2181</v>
      </c>
    </row>
    <row r="8" spans="1:3" x14ac:dyDescent="0.25">
      <c r="A8" s="266" t="s">
        <v>2182</v>
      </c>
      <c r="B8" s="222" t="s">
        <v>2183</v>
      </c>
      <c r="C8" s="211" t="s">
        <v>2184</v>
      </c>
    </row>
    <row r="9" spans="1:3" x14ac:dyDescent="0.25">
      <c r="A9" s="266" t="s">
        <v>2185</v>
      </c>
      <c r="B9" s="222" t="s">
        <v>2186</v>
      </c>
      <c r="C9" s="211" t="s">
        <v>2187</v>
      </c>
    </row>
    <row r="10" spans="1:3" ht="45" x14ac:dyDescent="0.25">
      <c r="A10" s="266" t="s">
        <v>2188</v>
      </c>
      <c r="B10" s="222" t="s">
        <v>2189</v>
      </c>
      <c r="C10" s="211" t="s">
        <v>2190</v>
      </c>
    </row>
    <row r="11" spans="1:3" ht="45" x14ac:dyDescent="0.25">
      <c r="A11" s="266" t="s">
        <v>2191</v>
      </c>
      <c r="B11" s="222" t="s">
        <v>2192</v>
      </c>
      <c r="C11" s="211" t="s">
        <v>2193</v>
      </c>
    </row>
    <row r="12" spans="1:3" ht="30" x14ac:dyDescent="0.25">
      <c r="A12" s="266" t="s">
        <v>2194</v>
      </c>
      <c r="B12" s="222" t="s">
        <v>2195</v>
      </c>
      <c r="C12" s="211" t="s">
        <v>2196</v>
      </c>
    </row>
    <row r="13" spans="1:3" x14ac:dyDescent="0.25">
      <c r="A13" s="266" t="s">
        <v>2197</v>
      </c>
      <c r="B13" s="222" t="s">
        <v>2198</v>
      </c>
      <c r="C13" s="211" t="s">
        <v>2199</v>
      </c>
    </row>
    <row r="14" spans="1:3" ht="30" x14ac:dyDescent="0.25">
      <c r="A14" s="266" t="s">
        <v>2200</v>
      </c>
      <c r="B14" s="222" t="s">
        <v>2201</v>
      </c>
      <c r="C14" s="211" t="s">
        <v>2202</v>
      </c>
    </row>
    <row r="15" spans="1:3" x14ac:dyDescent="0.25">
      <c r="A15" s="266" t="s">
        <v>2203</v>
      </c>
      <c r="B15" s="222" t="s">
        <v>2204</v>
      </c>
      <c r="C15" s="211" t="s">
        <v>2205</v>
      </c>
    </row>
    <row r="16" spans="1:3" ht="30" x14ac:dyDescent="0.25">
      <c r="A16" s="266" t="s">
        <v>2206</v>
      </c>
      <c r="B16" s="227" t="s">
        <v>2207</v>
      </c>
      <c r="C16" s="211" t="s">
        <v>2208</v>
      </c>
    </row>
    <row r="17" spans="1:3" ht="45" x14ac:dyDescent="0.25">
      <c r="A17" s="266" t="s">
        <v>2209</v>
      </c>
      <c r="B17" s="227" t="s">
        <v>2210</v>
      </c>
      <c r="C17" s="211" t="s">
        <v>2211</v>
      </c>
    </row>
    <row r="18" spans="1:3" x14ac:dyDescent="0.25">
      <c r="A18" s="266" t="s">
        <v>2212</v>
      </c>
      <c r="B18" s="227" t="s">
        <v>2213</v>
      </c>
      <c r="C18" s="211" t="s">
        <v>2214</v>
      </c>
    </row>
    <row r="19" spans="1:3" x14ac:dyDescent="0.25">
      <c r="A19" s="266" t="s">
        <v>2215</v>
      </c>
      <c r="B19" s="222" t="s">
        <v>2216</v>
      </c>
      <c r="C19" s="211"/>
    </row>
    <row r="20" spans="1:3" x14ac:dyDescent="0.25">
      <c r="A20" s="266" t="s">
        <v>2217</v>
      </c>
      <c r="B20" s="222" t="s">
        <v>2218</v>
      </c>
    </row>
    <row r="21" spans="1:3" x14ac:dyDescent="0.25">
      <c r="A21" s="266" t="s">
        <v>2219</v>
      </c>
      <c r="B21" s="222" t="s">
        <v>2220</v>
      </c>
      <c r="C21" s="211"/>
    </row>
    <row r="22" spans="1:3" x14ac:dyDescent="0.25">
      <c r="A22" s="266" t="s">
        <v>2221</v>
      </c>
      <c r="B22" s="171"/>
    </row>
    <row r="23" spans="1:3" x14ac:dyDescent="0.25">
      <c r="A23" s="266" t="s">
        <v>2222</v>
      </c>
      <c r="B23" s="224" t="s">
        <v>2223</v>
      </c>
      <c r="C23" s="211"/>
    </row>
    <row r="24" spans="1:3" x14ac:dyDescent="0.25">
      <c r="A24" s="266" t="s">
        <v>2224</v>
      </c>
      <c r="B24" s="286"/>
      <c r="C24" s="211"/>
    </row>
    <row r="25" spans="1:3" x14ac:dyDescent="0.25">
      <c r="A25" s="266" t="s">
        <v>2225</v>
      </c>
      <c r="B25" s="286"/>
      <c r="C25" s="211"/>
    </row>
    <row r="26" spans="1:3" x14ac:dyDescent="0.25">
      <c r="A26" s="266" t="s">
        <v>2226</v>
      </c>
      <c r="B26" s="286"/>
      <c r="C26" s="211"/>
    </row>
    <row r="27" spans="1:3" x14ac:dyDescent="0.25">
      <c r="A27" s="266" t="s">
        <v>2227</v>
      </c>
      <c r="B27" s="286"/>
      <c r="C27" s="211"/>
    </row>
    <row r="28" spans="1:3" ht="18.75" x14ac:dyDescent="0.25">
      <c r="A28" s="219"/>
      <c r="B28" s="219" t="s">
        <v>2228</v>
      </c>
      <c r="C28" s="292" t="s">
        <v>2175</v>
      </c>
    </row>
    <row r="29" spans="1:3" x14ac:dyDescent="0.25">
      <c r="A29" s="266" t="s">
        <v>2229</v>
      </c>
      <c r="B29" s="222" t="s">
        <v>2216</v>
      </c>
      <c r="C29" s="211" t="s">
        <v>1835</v>
      </c>
    </row>
    <row r="30" spans="1:3" x14ac:dyDescent="0.25">
      <c r="A30" s="266" t="s">
        <v>2230</v>
      </c>
      <c r="B30" s="222" t="s">
        <v>2218</v>
      </c>
      <c r="C30" s="211" t="s">
        <v>1835</v>
      </c>
    </row>
    <row r="31" spans="1:3" x14ac:dyDescent="0.25">
      <c r="A31" s="266" t="s">
        <v>2231</v>
      </c>
      <c r="B31" s="222" t="s">
        <v>2220</v>
      </c>
      <c r="C31" s="211" t="s">
        <v>1835</v>
      </c>
    </row>
    <row r="32" spans="1:3" x14ac:dyDescent="0.25">
      <c r="A32" s="266" t="s">
        <v>2232</v>
      </c>
      <c r="B32" s="286"/>
      <c r="C32" s="211"/>
    </row>
    <row r="33" spans="1:3" x14ac:dyDescent="0.25">
      <c r="A33" s="266" t="s">
        <v>2233</v>
      </c>
      <c r="B33" s="286"/>
      <c r="C33" s="211"/>
    </row>
    <row r="34" spans="1:3" x14ac:dyDescent="0.25">
      <c r="A34" s="266" t="s">
        <v>2234</v>
      </c>
      <c r="B34" s="286"/>
      <c r="C34" s="211"/>
    </row>
    <row r="35" spans="1:3" x14ac:dyDescent="0.25">
      <c r="A35" s="266" t="s">
        <v>2235</v>
      </c>
      <c r="B35" s="286"/>
      <c r="C35" s="211"/>
    </row>
    <row r="36" spans="1:3" x14ac:dyDescent="0.25">
      <c r="A36" s="266" t="s">
        <v>2236</v>
      </c>
      <c r="B36" s="286"/>
      <c r="C36" s="211"/>
    </row>
    <row r="37" spans="1:3" x14ac:dyDescent="0.25">
      <c r="A37" s="266" t="s">
        <v>2237</v>
      </c>
      <c r="B37" s="286"/>
      <c r="C37" s="211"/>
    </row>
    <row r="38" spans="1:3" x14ac:dyDescent="0.25">
      <c r="A38" s="266" t="s">
        <v>2238</v>
      </c>
      <c r="B38" s="286"/>
      <c r="C38" s="211"/>
    </row>
    <row r="39" spans="1:3" x14ac:dyDescent="0.25">
      <c r="A39" s="266" t="s">
        <v>2239</v>
      </c>
      <c r="B39" s="286"/>
      <c r="C39" s="211"/>
    </row>
    <row r="40" spans="1:3" x14ac:dyDescent="0.25">
      <c r="A40" s="266" t="s">
        <v>2240</v>
      </c>
      <c r="B40" s="286"/>
      <c r="C40" s="211"/>
    </row>
    <row r="41" spans="1:3" x14ac:dyDescent="0.25">
      <c r="A41" s="266" t="s">
        <v>2241</v>
      </c>
      <c r="B41" s="286"/>
      <c r="C41" s="211"/>
    </row>
    <row r="42" spans="1:3" x14ac:dyDescent="0.25">
      <c r="A42" s="266" t="s">
        <v>2242</v>
      </c>
      <c r="B42" s="286"/>
      <c r="C42" s="211"/>
    </row>
    <row r="43" spans="1:3" x14ac:dyDescent="0.25">
      <c r="A43" s="266" t="s">
        <v>2243</v>
      </c>
      <c r="B43" s="286"/>
      <c r="C43" s="211"/>
    </row>
    <row r="44" spans="1:3" ht="18.75" x14ac:dyDescent="0.25">
      <c r="A44" s="219"/>
      <c r="B44" s="219" t="s">
        <v>2244</v>
      </c>
      <c r="C44" s="292" t="s">
        <v>2245</v>
      </c>
    </row>
    <row r="45" spans="1:3" x14ac:dyDescent="0.25">
      <c r="A45" s="266" t="s">
        <v>2246</v>
      </c>
      <c r="B45" s="227" t="s">
        <v>2247</v>
      </c>
      <c r="C45" s="211" t="s">
        <v>45</v>
      </c>
    </row>
    <row r="46" spans="1:3" x14ac:dyDescent="0.25">
      <c r="A46" s="266" t="s">
        <v>2248</v>
      </c>
      <c r="B46" s="227" t="s">
        <v>2249</v>
      </c>
      <c r="C46" s="211" t="s">
        <v>2250</v>
      </c>
    </row>
    <row r="47" spans="1:3" x14ac:dyDescent="0.25">
      <c r="A47" s="266" t="s">
        <v>2251</v>
      </c>
      <c r="B47" s="227" t="s">
        <v>2252</v>
      </c>
      <c r="C47" s="211" t="s">
        <v>2253</v>
      </c>
    </row>
    <row r="48" spans="1:3" x14ac:dyDescent="0.25">
      <c r="A48" s="266" t="s">
        <v>2254</v>
      </c>
      <c r="B48" s="226"/>
      <c r="C48" s="211"/>
    </row>
    <row r="49" spans="1:3" x14ac:dyDescent="0.25">
      <c r="A49" s="266" t="s">
        <v>2255</v>
      </c>
      <c r="B49" s="226"/>
      <c r="C49" s="211"/>
    </row>
    <row r="50" spans="1:3" x14ac:dyDescent="0.25">
      <c r="A50" s="266" t="s">
        <v>2256</v>
      </c>
      <c r="B50" s="227"/>
      <c r="C50" s="211"/>
    </row>
    <row r="51" spans="1:3" ht="18.75" x14ac:dyDescent="0.25">
      <c r="A51" s="219"/>
      <c r="B51" s="219" t="s">
        <v>2257</v>
      </c>
      <c r="C51" s="292" t="s">
        <v>2175</v>
      </c>
    </row>
    <row r="52" spans="1:3" x14ac:dyDescent="0.25">
      <c r="A52" s="266" t="s">
        <v>2258</v>
      </c>
      <c r="B52" s="222" t="s">
        <v>2259</v>
      </c>
      <c r="C52" s="211"/>
    </row>
    <row r="53" spans="1:3" x14ac:dyDescent="0.25">
      <c r="A53" s="266" t="s">
        <v>2260</v>
      </c>
      <c r="B53" s="226"/>
    </row>
    <row r="54" spans="1:3" x14ac:dyDescent="0.25">
      <c r="A54" s="266" t="s">
        <v>2261</v>
      </c>
      <c r="B54" s="226"/>
    </row>
    <row r="55" spans="1:3" x14ac:dyDescent="0.25">
      <c r="A55" s="266" t="s">
        <v>2262</v>
      </c>
      <c r="B55" s="226"/>
    </row>
    <row r="56" spans="1:3" x14ac:dyDescent="0.25">
      <c r="A56" s="266" t="s">
        <v>2263</v>
      </c>
      <c r="B56" s="226"/>
    </row>
    <row r="57" spans="1:3" x14ac:dyDescent="0.25">
      <c r="A57" s="266" t="s">
        <v>2264</v>
      </c>
      <c r="B57" s="226"/>
    </row>
    <row r="58" spans="1:3" x14ac:dyDescent="0.25">
      <c r="B58" s="226"/>
    </row>
    <row r="59" spans="1:3" x14ac:dyDescent="0.25">
      <c r="B59" s="226"/>
    </row>
    <row r="60" spans="1:3" x14ac:dyDescent="0.25">
      <c r="B60" s="226"/>
    </row>
    <row r="61" spans="1:3" x14ac:dyDescent="0.25">
      <c r="B61" s="226"/>
    </row>
    <row r="62" spans="1:3" x14ac:dyDescent="0.25">
      <c r="B62" s="226"/>
    </row>
    <row r="63" spans="1:3" x14ac:dyDescent="0.25">
      <c r="B63" s="226"/>
    </row>
    <row r="64" spans="1:3" x14ac:dyDescent="0.25">
      <c r="B64" s="226"/>
    </row>
    <row r="65" spans="2:2" x14ac:dyDescent="0.25">
      <c r="B65" s="226"/>
    </row>
    <row r="66" spans="2:2" x14ac:dyDescent="0.25">
      <c r="B66" s="226"/>
    </row>
    <row r="67" spans="2:2" x14ac:dyDescent="0.25">
      <c r="B67" s="226"/>
    </row>
    <row r="68" spans="2:2" x14ac:dyDescent="0.25">
      <c r="B68" s="226"/>
    </row>
    <row r="69" spans="2:2" x14ac:dyDescent="0.25">
      <c r="B69" s="226"/>
    </row>
    <row r="70" spans="2:2" x14ac:dyDescent="0.25">
      <c r="B70" s="226"/>
    </row>
    <row r="71" spans="2:2" x14ac:dyDescent="0.25">
      <c r="B71" s="226"/>
    </row>
    <row r="72" spans="2:2" x14ac:dyDescent="0.25">
      <c r="B72" s="226"/>
    </row>
    <row r="73" spans="2:2" x14ac:dyDescent="0.25">
      <c r="B73" s="226"/>
    </row>
    <row r="74" spans="2:2" x14ac:dyDescent="0.25">
      <c r="B74" s="226"/>
    </row>
    <row r="75" spans="2:2" x14ac:dyDescent="0.25">
      <c r="B75" s="226"/>
    </row>
    <row r="76" spans="2:2" x14ac:dyDescent="0.25">
      <c r="B76" s="226"/>
    </row>
    <row r="77" spans="2:2" x14ac:dyDescent="0.25">
      <c r="B77" s="226"/>
    </row>
    <row r="78" spans="2:2" x14ac:dyDescent="0.25">
      <c r="B78" s="226"/>
    </row>
    <row r="79" spans="2:2" x14ac:dyDescent="0.25">
      <c r="B79" s="226"/>
    </row>
    <row r="80" spans="2:2" x14ac:dyDescent="0.25">
      <c r="B80" s="226"/>
    </row>
    <row r="81" spans="2:2" x14ac:dyDescent="0.25">
      <c r="B81" s="226"/>
    </row>
    <row r="82" spans="2:2" x14ac:dyDescent="0.25">
      <c r="B82" s="226"/>
    </row>
    <row r="83" spans="2:2" x14ac:dyDescent="0.25">
      <c r="B83" s="226"/>
    </row>
    <row r="84" spans="2:2" x14ac:dyDescent="0.25">
      <c r="B84" s="226"/>
    </row>
    <row r="85" spans="2:2" x14ac:dyDescent="0.25">
      <c r="B85" s="226"/>
    </row>
    <row r="86" spans="2:2" x14ac:dyDescent="0.25">
      <c r="B86" s="226"/>
    </row>
    <row r="87" spans="2:2" x14ac:dyDescent="0.25">
      <c r="B87" s="226"/>
    </row>
    <row r="88" spans="2:2" x14ac:dyDescent="0.25">
      <c r="B88" s="226"/>
    </row>
    <row r="89" spans="2:2" x14ac:dyDescent="0.25">
      <c r="B89" s="226"/>
    </row>
    <row r="90" spans="2:2" x14ac:dyDescent="0.25">
      <c r="B90" s="226"/>
    </row>
    <row r="91" spans="2:2" x14ac:dyDescent="0.25">
      <c r="B91" s="226"/>
    </row>
    <row r="92" spans="2:2" x14ac:dyDescent="0.25">
      <c r="B92" s="226"/>
    </row>
    <row r="93" spans="2:2" x14ac:dyDescent="0.25">
      <c r="B93" s="226"/>
    </row>
    <row r="94" spans="2:2" x14ac:dyDescent="0.25">
      <c r="B94" s="226"/>
    </row>
    <row r="95" spans="2:2" x14ac:dyDescent="0.25">
      <c r="B95" s="226"/>
    </row>
    <row r="96" spans="2:2" x14ac:dyDescent="0.25">
      <c r="B96" s="226"/>
    </row>
    <row r="97" spans="2:2" x14ac:dyDescent="0.25">
      <c r="B97" s="226"/>
    </row>
    <row r="98" spans="2:2" x14ac:dyDescent="0.25">
      <c r="B98" s="226"/>
    </row>
    <row r="99" spans="2:2" x14ac:dyDescent="0.25">
      <c r="B99" s="226"/>
    </row>
    <row r="100" spans="2:2" x14ac:dyDescent="0.25">
      <c r="B100" s="226"/>
    </row>
    <row r="101" spans="2:2" x14ac:dyDescent="0.25">
      <c r="B101" s="226"/>
    </row>
    <row r="102" spans="2:2" x14ac:dyDescent="0.25">
      <c r="B102" s="226"/>
    </row>
    <row r="103" spans="2:2" x14ac:dyDescent="0.25">
      <c r="B103" s="205"/>
    </row>
    <row r="104" spans="2:2" x14ac:dyDescent="0.25">
      <c r="B104" s="205"/>
    </row>
    <row r="105" spans="2:2" x14ac:dyDescent="0.25">
      <c r="B105" s="205"/>
    </row>
    <row r="106" spans="2:2" x14ac:dyDescent="0.25">
      <c r="B106" s="205"/>
    </row>
    <row r="107" spans="2:2" x14ac:dyDescent="0.25">
      <c r="B107" s="205"/>
    </row>
    <row r="108" spans="2:2" x14ac:dyDescent="0.25">
      <c r="B108" s="205"/>
    </row>
    <row r="109" spans="2:2" x14ac:dyDescent="0.25">
      <c r="B109" s="205"/>
    </row>
    <row r="110" spans="2:2" x14ac:dyDescent="0.25">
      <c r="B110" s="205"/>
    </row>
    <row r="111" spans="2:2" x14ac:dyDescent="0.25">
      <c r="B111" s="205"/>
    </row>
    <row r="112" spans="2:2" x14ac:dyDescent="0.25">
      <c r="B112" s="205"/>
    </row>
    <row r="113" spans="2:2" x14ac:dyDescent="0.25">
      <c r="B113" s="226"/>
    </row>
    <row r="114" spans="2:2" x14ac:dyDescent="0.25">
      <c r="B114" s="226"/>
    </row>
    <row r="115" spans="2:2" x14ac:dyDescent="0.25">
      <c r="B115" s="226"/>
    </row>
    <row r="116" spans="2:2" x14ac:dyDescent="0.25">
      <c r="B116" s="226"/>
    </row>
    <row r="117" spans="2:2" x14ac:dyDescent="0.25">
      <c r="B117" s="226"/>
    </row>
    <row r="118" spans="2:2" x14ac:dyDescent="0.25">
      <c r="B118" s="226"/>
    </row>
    <row r="119" spans="2:2" x14ac:dyDescent="0.25">
      <c r="B119" s="226"/>
    </row>
    <row r="120" spans="2:2" x14ac:dyDescent="0.25">
      <c r="B120" s="226"/>
    </row>
    <row r="121" spans="2:2" x14ac:dyDescent="0.25">
      <c r="B121" s="251"/>
    </row>
    <row r="122" spans="2:2" x14ac:dyDescent="0.25">
      <c r="B122" s="226"/>
    </row>
    <row r="123" spans="2:2" x14ac:dyDescent="0.25">
      <c r="B123" s="226"/>
    </row>
    <row r="124" spans="2:2" x14ac:dyDescent="0.25">
      <c r="B124" s="226"/>
    </row>
    <row r="125" spans="2:2" x14ac:dyDescent="0.25">
      <c r="B125" s="226"/>
    </row>
    <row r="126" spans="2:2" x14ac:dyDescent="0.25">
      <c r="B126" s="226"/>
    </row>
    <row r="127" spans="2:2" x14ac:dyDescent="0.25">
      <c r="B127" s="226"/>
    </row>
    <row r="128" spans="2:2" x14ac:dyDescent="0.25">
      <c r="B128" s="226"/>
    </row>
    <row r="129" spans="2:2" x14ac:dyDescent="0.25">
      <c r="B129" s="226"/>
    </row>
    <row r="130" spans="2:2" x14ac:dyDescent="0.25">
      <c r="B130" s="226"/>
    </row>
    <row r="131" spans="2:2" x14ac:dyDescent="0.25">
      <c r="B131" s="226"/>
    </row>
    <row r="132" spans="2:2" x14ac:dyDescent="0.25">
      <c r="B132" s="226"/>
    </row>
    <row r="133" spans="2:2" x14ac:dyDescent="0.25">
      <c r="B133" s="226"/>
    </row>
    <row r="134" spans="2:2" x14ac:dyDescent="0.25">
      <c r="B134" s="226"/>
    </row>
    <row r="135" spans="2:2" x14ac:dyDescent="0.25">
      <c r="B135" s="226"/>
    </row>
    <row r="136" spans="2:2" x14ac:dyDescent="0.25">
      <c r="B136" s="226"/>
    </row>
    <row r="137" spans="2:2" x14ac:dyDescent="0.25">
      <c r="B137" s="226"/>
    </row>
    <row r="138" spans="2:2" x14ac:dyDescent="0.25">
      <c r="B138" s="226"/>
    </row>
    <row r="140" spans="2:2" x14ac:dyDescent="0.25">
      <c r="B140" s="226"/>
    </row>
    <row r="141" spans="2:2" x14ac:dyDescent="0.25">
      <c r="B141" s="226"/>
    </row>
    <row r="142" spans="2:2" x14ac:dyDescent="0.25">
      <c r="B142" s="226"/>
    </row>
    <row r="147" spans="2:2" x14ac:dyDescent="0.25">
      <c r="B147" s="214"/>
    </row>
    <row r="148" spans="2:2" x14ac:dyDescent="0.25">
      <c r="B148" s="293"/>
    </row>
    <row r="154" spans="2:2" x14ac:dyDescent="0.25">
      <c r="B154" s="227"/>
    </row>
    <row r="155" spans="2:2" x14ac:dyDescent="0.25">
      <c r="B155" s="226"/>
    </row>
    <row r="157" spans="2:2" x14ac:dyDescent="0.25">
      <c r="B157" s="226"/>
    </row>
    <row r="158" spans="2:2" x14ac:dyDescent="0.25">
      <c r="B158" s="226"/>
    </row>
    <row r="159" spans="2:2" x14ac:dyDescent="0.25">
      <c r="B159" s="226"/>
    </row>
    <row r="160" spans="2:2" x14ac:dyDescent="0.25">
      <c r="B160" s="226"/>
    </row>
    <row r="161" spans="2:2" x14ac:dyDescent="0.25">
      <c r="B161" s="226"/>
    </row>
    <row r="162" spans="2:2" x14ac:dyDescent="0.25">
      <c r="B162" s="226"/>
    </row>
    <row r="163" spans="2:2" x14ac:dyDescent="0.25">
      <c r="B163" s="226"/>
    </row>
    <row r="164" spans="2:2" x14ac:dyDescent="0.25">
      <c r="B164" s="226"/>
    </row>
    <row r="165" spans="2:2" x14ac:dyDescent="0.25">
      <c r="B165" s="226"/>
    </row>
    <row r="166" spans="2:2" x14ac:dyDescent="0.25">
      <c r="B166" s="226"/>
    </row>
    <row r="167" spans="2:2" x14ac:dyDescent="0.25">
      <c r="B167" s="226"/>
    </row>
    <row r="168" spans="2:2" x14ac:dyDescent="0.25">
      <c r="B168" s="226"/>
    </row>
    <row r="265" spans="2:2" x14ac:dyDescent="0.25">
      <c r="B265" s="222"/>
    </row>
    <row r="266" spans="2:2" x14ac:dyDescent="0.25">
      <c r="B266" s="226"/>
    </row>
    <row r="267" spans="2:2" x14ac:dyDescent="0.25">
      <c r="B267" s="226"/>
    </row>
    <row r="270" spans="2:2" x14ac:dyDescent="0.25">
      <c r="B270" s="226"/>
    </row>
    <row r="286" spans="2:2" x14ac:dyDescent="0.25">
      <c r="B286" s="222"/>
    </row>
    <row r="316" spans="2:2" x14ac:dyDescent="0.25">
      <c r="B316" s="214"/>
    </row>
    <row r="317" spans="2:2" x14ac:dyDescent="0.25">
      <c r="B317" s="226"/>
    </row>
    <row r="319" spans="2:2" x14ac:dyDescent="0.25">
      <c r="B319" s="226"/>
    </row>
    <row r="320" spans="2:2" x14ac:dyDescent="0.25">
      <c r="B320" s="226"/>
    </row>
    <row r="321" spans="2:2" x14ac:dyDescent="0.25">
      <c r="B321" s="226"/>
    </row>
    <row r="322" spans="2:2" x14ac:dyDescent="0.25">
      <c r="B322" s="226"/>
    </row>
    <row r="323" spans="2:2" x14ac:dyDescent="0.25">
      <c r="B323" s="226"/>
    </row>
    <row r="324" spans="2:2" x14ac:dyDescent="0.25">
      <c r="B324" s="226"/>
    </row>
    <row r="325" spans="2:2" x14ac:dyDescent="0.25">
      <c r="B325" s="226"/>
    </row>
    <row r="326" spans="2:2" x14ac:dyDescent="0.25">
      <c r="B326" s="226"/>
    </row>
    <row r="327" spans="2:2" x14ac:dyDescent="0.25">
      <c r="B327" s="226"/>
    </row>
    <row r="328" spans="2:2" x14ac:dyDescent="0.25">
      <c r="B328" s="226"/>
    </row>
    <row r="329" spans="2:2" x14ac:dyDescent="0.25">
      <c r="B329" s="226"/>
    </row>
    <row r="330" spans="2:2" x14ac:dyDescent="0.25">
      <c r="B330" s="226"/>
    </row>
    <row r="342" spans="2:2" x14ac:dyDescent="0.25">
      <c r="B342" s="226"/>
    </row>
    <row r="343" spans="2:2" x14ac:dyDescent="0.25">
      <c r="B343" s="226"/>
    </row>
    <row r="344" spans="2:2" x14ac:dyDescent="0.25">
      <c r="B344" s="226"/>
    </row>
    <row r="345" spans="2:2" x14ac:dyDescent="0.25">
      <c r="B345" s="226"/>
    </row>
    <row r="346" spans="2:2" x14ac:dyDescent="0.25">
      <c r="B346" s="226"/>
    </row>
    <row r="347" spans="2:2" x14ac:dyDescent="0.25">
      <c r="B347" s="226"/>
    </row>
    <row r="348" spans="2:2" x14ac:dyDescent="0.25">
      <c r="B348" s="226"/>
    </row>
    <row r="349" spans="2:2" x14ac:dyDescent="0.25">
      <c r="B349" s="226"/>
    </row>
    <row r="350" spans="2:2" x14ac:dyDescent="0.25">
      <c r="B350" s="226"/>
    </row>
    <row r="352" spans="2:2" x14ac:dyDescent="0.25">
      <c r="B352" s="226"/>
    </row>
    <row r="353" spans="2:2" x14ac:dyDescent="0.25">
      <c r="B353" s="226"/>
    </row>
    <row r="354" spans="2:2" x14ac:dyDescent="0.25">
      <c r="B354" s="226"/>
    </row>
    <row r="355" spans="2:2" x14ac:dyDescent="0.25">
      <c r="B355" s="226"/>
    </row>
    <row r="356" spans="2:2" x14ac:dyDescent="0.25">
      <c r="B356" s="226"/>
    </row>
    <row r="358" spans="2:2" x14ac:dyDescent="0.25">
      <c r="B358" s="226"/>
    </row>
    <row r="361" spans="2:2" x14ac:dyDescent="0.25">
      <c r="B361" s="226"/>
    </row>
    <row r="364" spans="2:2" x14ac:dyDescent="0.25">
      <c r="B364" s="226"/>
    </row>
    <row r="365" spans="2:2" x14ac:dyDescent="0.25">
      <c r="B365" s="226"/>
    </row>
    <row r="366" spans="2:2" x14ac:dyDescent="0.25">
      <c r="B366" s="226"/>
    </row>
    <row r="367" spans="2:2" x14ac:dyDescent="0.25">
      <c r="B367" s="226"/>
    </row>
    <row r="368" spans="2:2" x14ac:dyDescent="0.25">
      <c r="B368" s="226"/>
    </row>
    <row r="369" spans="2:2" x14ac:dyDescent="0.25">
      <c r="B369" s="226"/>
    </row>
    <row r="370" spans="2:2" x14ac:dyDescent="0.25">
      <c r="B370" s="226"/>
    </row>
    <row r="371" spans="2:2" x14ac:dyDescent="0.25">
      <c r="B371" s="226"/>
    </row>
    <row r="372" spans="2:2" x14ac:dyDescent="0.25">
      <c r="B372" s="226"/>
    </row>
    <row r="373" spans="2:2" x14ac:dyDescent="0.25">
      <c r="B373" s="226"/>
    </row>
    <row r="374" spans="2:2" x14ac:dyDescent="0.25">
      <c r="B374" s="226"/>
    </row>
    <row r="375" spans="2:2" x14ac:dyDescent="0.25">
      <c r="B375" s="226"/>
    </row>
    <row r="376" spans="2:2" x14ac:dyDescent="0.25">
      <c r="B376" s="226"/>
    </row>
    <row r="377" spans="2:2" x14ac:dyDescent="0.25">
      <c r="B377" s="226"/>
    </row>
    <row r="378" spans="2:2" x14ac:dyDescent="0.25">
      <c r="B378" s="226"/>
    </row>
    <row r="379" spans="2:2" x14ac:dyDescent="0.25">
      <c r="B379" s="226"/>
    </row>
    <row r="380" spans="2:2" x14ac:dyDescent="0.25">
      <c r="B380" s="226"/>
    </row>
    <row r="381" spans="2:2" x14ac:dyDescent="0.25">
      <c r="B381" s="226"/>
    </row>
    <row r="382" spans="2:2" x14ac:dyDescent="0.25">
      <c r="B382" s="226"/>
    </row>
    <row r="386" spans="2:2" x14ac:dyDescent="0.25">
      <c r="B386" s="214"/>
    </row>
    <row r="403" spans="2:2" x14ac:dyDescent="0.25">
      <c r="B403" s="294"/>
    </row>
  </sheetData>
  <protectedRanges>
    <protectedRange sqref="B23:C27 B52 C21 C6:C19 B32:C43 C29:C31 A53:B88 C58:C88 C52:C56"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heetViews>
  <sheetFormatPr defaultRowHeight="12.75" x14ac:dyDescent="0.2"/>
  <cols>
    <col min="1" max="1" width="0" hidden="1" customWidth="1"/>
    <col min="2" max="2" width="19" customWidth="1"/>
    <col min="3" max="3" width="5" customWidth="1"/>
    <col min="4" max="4" width="12" customWidth="1"/>
    <col min="5" max="5" width="1" customWidth="1"/>
    <col min="6" max="6" width="4" customWidth="1"/>
    <col min="7" max="7" width="17" customWidth="1"/>
    <col min="8" max="10" width="2" customWidth="1"/>
    <col min="11" max="11" width="19" customWidth="1"/>
    <col min="12" max="12" width="8" customWidth="1"/>
    <col min="13" max="13" width="5" customWidth="1"/>
    <col min="14" max="14" width="2" customWidth="1"/>
    <col min="15" max="15" width="1" customWidth="1"/>
  </cols>
  <sheetData>
    <row r="1" spans="2:15" ht="5.25" customHeight="1" x14ac:dyDescent="0.2">
      <c r="B1" s="1"/>
      <c r="C1" s="1"/>
      <c r="D1" s="1"/>
      <c r="E1" s="1"/>
      <c r="F1" s="1"/>
      <c r="G1" s="1"/>
      <c r="H1" s="1"/>
      <c r="I1" s="1"/>
      <c r="J1" s="1"/>
      <c r="K1" s="1"/>
      <c r="L1" s="1"/>
      <c r="M1" s="1"/>
      <c r="N1" s="1"/>
      <c r="O1" s="1"/>
    </row>
    <row r="2" spans="2:15" ht="26.25" customHeight="1" x14ac:dyDescent="0.2">
      <c r="B2" s="1"/>
      <c r="C2" s="1"/>
      <c r="D2" s="1"/>
      <c r="E2" s="1"/>
      <c r="F2" s="40" t="s">
        <v>855</v>
      </c>
      <c r="G2" s="41"/>
      <c r="H2" s="41"/>
      <c r="I2" s="41"/>
      <c r="J2" s="41"/>
      <c r="K2" s="41"/>
      <c r="L2" s="41"/>
      <c r="M2" s="41"/>
      <c r="N2" s="41"/>
      <c r="O2" s="41"/>
    </row>
    <row r="3" spans="2:15" ht="11.65" customHeight="1" x14ac:dyDescent="0.2">
      <c r="B3" s="1"/>
      <c r="C3" s="1"/>
      <c r="D3" s="1"/>
      <c r="E3" s="1"/>
      <c r="F3" s="1"/>
      <c r="G3" s="1"/>
      <c r="H3" s="1"/>
      <c r="I3" s="1"/>
      <c r="J3" s="1"/>
      <c r="K3" s="1"/>
      <c r="L3" s="1"/>
      <c r="M3" s="1"/>
      <c r="N3" s="1"/>
      <c r="O3" s="1"/>
    </row>
    <row r="4" spans="2:15" ht="35.65" customHeight="1" x14ac:dyDescent="0.2">
      <c r="B4" s="42" t="s">
        <v>856</v>
      </c>
      <c r="C4" s="43"/>
      <c r="D4" s="43"/>
      <c r="E4" s="43"/>
      <c r="F4" s="43"/>
      <c r="G4" s="43"/>
      <c r="H4" s="43"/>
      <c r="I4" s="43"/>
      <c r="J4" s="43"/>
      <c r="K4" s="43"/>
      <c r="L4" s="43"/>
      <c r="M4" s="43"/>
      <c r="N4" s="43"/>
      <c r="O4" s="43"/>
    </row>
    <row r="5" spans="2:15" ht="10.5" customHeight="1" x14ac:dyDescent="0.2">
      <c r="B5" s="1"/>
      <c r="C5" s="1"/>
      <c r="D5" s="1"/>
      <c r="E5" s="1"/>
      <c r="F5" s="1"/>
      <c r="G5" s="1"/>
      <c r="H5" s="1"/>
      <c r="I5" s="1"/>
      <c r="J5" s="1"/>
      <c r="K5" s="1"/>
      <c r="L5" s="1"/>
      <c r="M5" s="1"/>
      <c r="N5" s="1"/>
      <c r="O5" s="1"/>
    </row>
    <row r="6" spans="2:15" ht="18.75" customHeight="1" x14ac:dyDescent="0.2">
      <c r="B6" s="44" t="s">
        <v>857</v>
      </c>
      <c r="C6" s="45"/>
      <c r="D6" s="45"/>
      <c r="E6" s="45"/>
      <c r="F6" s="45"/>
      <c r="G6" s="45"/>
      <c r="H6" s="45"/>
      <c r="I6" s="45"/>
      <c r="J6" s="45"/>
      <c r="K6" s="45"/>
      <c r="L6" s="45"/>
      <c r="M6" s="45"/>
      <c r="N6" s="45"/>
      <c r="O6" s="46"/>
    </row>
    <row r="7" spans="2:15" ht="6.75" customHeight="1" x14ac:dyDescent="0.2">
      <c r="B7" s="1"/>
      <c r="C7" s="1"/>
      <c r="D7" s="1"/>
      <c r="E7" s="1"/>
      <c r="F7" s="1"/>
      <c r="G7" s="1"/>
      <c r="H7" s="1"/>
      <c r="I7" s="1"/>
      <c r="J7" s="1"/>
      <c r="K7" s="1"/>
      <c r="L7" s="1"/>
      <c r="M7" s="1"/>
      <c r="N7" s="1"/>
      <c r="O7" s="1"/>
    </row>
    <row r="8" spans="2:15" ht="21" customHeight="1" x14ac:dyDescent="0.2">
      <c r="B8" s="47" t="s">
        <v>857</v>
      </c>
      <c r="C8" s="1"/>
      <c r="D8" s="49">
        <v>44377</v>
      </c>
      <c r="E8" s="34"/>
      <c r="F8" s="34"/>
      <c r="G8" s="1"/>
      <c r="H8" s="1"/>
      <c r="I8" s="1"/>
      <c r="J8" s="1"/>
      <c r="K8" s="1"/>
      <c r="L8" s="1"/>
      <c r="M8" s="1"/>
      <c r="N8" s="1"/>
      <c r="O8" s="1"/>
    </row>
    <row r="9" spans="2:15" ht="4.5" customHeight="1" x14ac:dyDescent="0.2">
      <c r="B9" s="48"/>
      <c r="C9" s="1"/>
      <c r="D9" s="1"/>
      <c r="E9" s="1"/>
      <c r="F9" s="1"/>
      <c r="G9" s="1"/>
      <c r="H9" s="1"/>
      <c r="I9" s="1"/>
      <c r="J9" s="1"/>
      <c r="K9" s="1"/>
      <c r="L9" s="1"/>
      <c r="M9" s="1"/>
      <c r="N9" s="1"/>
      <c r="O9" s="1"/>
    </row>
    <row r="10" spans="2:15" ht="6.75" customHeight="1" x14ac:dyDescent="0.2">
      <c r="B10" s="1"/>
      <c r="C10" s="1"/>
      <c r="D10" s="1"/>
      <c r="E10" s="1"/>
      <c r="F10" s="1"/>
      <c r="G10" s="1"/>
      <c r="H10" s="1"/>
      <c r="I10" s="1"/>
      <c r="J10" s="1"/>
      <c r="K10" s="1"/>
      <c r="L10" s="1"/>
      <c r="M10" s="1"/>
      <c r="N10" s="1"/>
      <c r="O10" s="1"/>
    </row>
    <row r="11" spans="2:15" ht="18.75" customHeight="1" x14ac:dyDescent="0.2">
      <c r="B11" s="44" t="s">
        <v>858</v>
      </c>
      <c r="C11" s="45"/>
      <c r="D11" s="45"/>
      <c r="E11" s="45"/>
      <c r="F11" s="45"/>
      <c r="G11" s="45"/>
      <c r="H11" s="45"/>
      <c r="I11" s="45"/>
      <c r="J11" s="45"/>
      <c r="K11" s="45"/>
      <c r="L11" s="45"/>
      <c r="M11" s="45"/>
      <c r="N11" s="45"/>
      <c r="O11" s="46"/>
    </row>
    <row r="12" spans="2:15" ht="12.75" customHeight="1" x14ac:dyDescent="0.2">
      <c r="B12" s="1"/>
      <c r="C12" s="1"/>
      <c r="D12" s="1"/>
      <c r="E12" s="1"/>
      <c r="F12" s="1"/>
      <c r="G12" s="1"/>
      <c r="H12" s="1"/>
      <c r="I12" s="1"/>
      <c r="J12" s="1"/>
      <c r="K12" s="1"/>
      <c r="L12" s="1"/>
      <c r="M12" s="1"/>
      <c r="N12" s="1"/>
      <c r="O12" s="1"/>
    </row>
    <row r="13" spans="2:15" ht="17.25" customHeight="1" x14ac:dyDescent="0.2">
      <c r="B13" s="37" t="s">
        <v>859</v>
      </c>
      <c r="C13" s="32"/>
      <c r="D13" s="32"/>
      <c r="E13" s="32"/>
      <c r="F13" s="31"/>
      <c r="G13" s="32"/>
      <c r="H13" s="32"/>
      <c r="I13" s="31"/>
      <c r="J13" s="32"/>
      <c r="K13" s="32"/>
      <c r="L13" s="32"/>
      <c r="M13" s="32"/>
      <c r="N13" s="32"/>
      <c r="O13" s="1"/>
    </row>
    <row r="14" spans="2:15" ht="15.2" customHeight="1" x14ac:dyDescent="0.2">
      <c r="B14" s="38" t="s">
        <v>860</v>
      </c>
      <c r="C14" s="34"/>
      <c r="D14" s="34"/>
      <c r="E14" s="34"/>
      <c r="F14" s="38" t="s">
        <v>861</v>
      </c>
      <c r="G14" s="34"/>
      <c r="H14" s="34"/>
      <c r="I14" s="39" t="s">
        <v>862</v>
      </c>
      <c r="J14" s="34"/>
      <c r="K14" s="34"/>
      <c r="L14" s="34"/>
      <c r="M14" s="34"/>
      <c r="N14" s="34"/>
      <c r="O14" s="1"/>
    </row>
    <row r="15" spans="2:15" ht="14.1" customHeight="1" x14ac:dyDescent="0.2">
      <c r="B15" s="1"/>
      <c r="C15" s="1"/>
      <c r="D15" s="1"/>
      <c r="E15" s="1"/>
      <c r="F15" s="1"/>
      <c r="G15" s="1"/>
      <c r="H15" s="1"/>
      <c r="I15" s="1"/>
      <c r="J15" s="1"/>
      <c r="K15" s="1"/>
      <c r="L15" s="1"/>
      <c r="M15" s="1"/>
      <c r="N15" s="1"/>
      <c r="O15" s="1"/>
    </row>
    <row r="16" spans="2:15" ht="16.5" customHeight="1" x14ac:dyDescent="0.2">
      <c r="B16" s="31" t="s">
        <v>863</v>
      </c>
      <c r="C16" s="32"/>
      <c r="D16" s="32"/>
      <c r="E16" s="32"/>
      <c r="F16" s="32"/>
      <c r="G16" s="32"/>
      <c r="H16" s="31"/>
      <c r="I16" s="32"/>
      <c r="J16" s="32"/>
      <c r="K16" s="32"/>
      <c r="L16" s="35"/>
      <c r="M16" s="32"/>
      <c r="N16" s="32"/>
      <c r="O16" s="1"/>
    </row>
    <row r="17" spans="2:15" ht="15" customHeight="1" x14ac:dyDescent="0.2">
      <c r="B17" s="33" t="s">
        <v>864</v>
      </c>
      <c r="C17" s="34"/>
      <c r="D17" s="34"/>
      <c r="E17" s="34"/>
      <c r="F17" s="33" t="s">
        <v>865</v>
      </c>
      <c r="G17" s="34"/>
      <c r="H17" s="34"/>
      <c r="I17" s="36" t="s">
        <v>866</v>
      </c>
      <c r="J17" s="34"/>
      <c r="K17" s="34"/>
      <c r="L17" s="34"/>
      <c r="M17" s="34"/>
      <c r="N17" s="34"/>
      <c r="O17" s="1"/>
    </row>
    <row r="18" spans="2:15" ht="14.1" customHeight="1" x14ac:dyDescent="0.2">
      <c r="B18" s="1"/>
      <c r="C18" s="1"/>
      <c r="D18" s="1"/>
      <c r="E18" s="1"/>
      <c r="F18" s="1"/>
      <c r="G18" s="1"/>
      <c r="H18" s="1"/>
      <c r="I18" s="1"/>
      <c r="J18" s="1"/>
      <c r="K18" s="1"/>
      <c r="L18" s="1"/>
      <c r="M18" s="1"/>
      <c r="N18" s="1"/>
      <c r="O18" s="1"/>
    </row>
    <row r="19" spans="2:15" ht="16.5" customHeight="1" x14ac:dyDescent="0.2">
      <c r="B19" s="31" t="s">
        <v>867</v>
      </c>
      <c r="C19" s="32"/>
      <c r="D19" s="32"/>
      <c r="E19" s="32"/>
      <c r="F19" s="32"/>
      <c r="G19" s="32"/>
      <c r="H19" s="32"/>
      <c r="I19" s="32"/>
      <c r="J19" s="32"/>
      <c r="K19" s="31"/>
      <c r="L19" s="32"/>
      <c r="M19" s="35"/>
      <c r="N19" s="32"/>
      <c r="O19" s="1"/>
    </row>
    <row r="20" spans="2:15" ht="15" customHeight="1" x14ac:dyDescent="0.2">
      <c r="B20" s="33" t="s">
        <v>868</v>
      </c>
      <c r="C20" s="34"/>
      <c r="D20" s="34"/>
      <c r="E20" s="34"/>
      <c r="F20" s="33" t="s">
        <v>869</v>
      </c>
      <c r="G20" s="34"/>
      <c r="H20" s="34"/>
      <c r="I20" s="36" t="s">
        <v>870</v>
      </c>
      <c r="J20" s="34"/>
      <c r="K20" s="34"/>
      <c r="L20" s="34"/>
      <c r="M20" s="34"/>
      <c r="N20" s="1"/>
      <c r="O20" s="1"/>
    </row>
    <row r="21" spans="2:15" ht="13.5" customHeight="1" x14ac:dyDescent="0.2">
      <c r="B21" s="1"/>
      <c r="C21" s="1"/>
      <c r="D21" s="1"/>
      <c r="E21" s="1"/>
      <c r="F21" s="1"/>
      <c r="G21" s="1"/>
      <c r="H21" s="1"/>
      <c r="I21" s="1"/>
      <c r="J21" s="1"/>
      <c r="K21" s="1"/>
      <c r="L21" s="1"/>
      <c r="M21" s="1"/>
      <c r="N21" s="1"/>
      <c r="O21" s="1"/>
    </row>
    <row r="22" spans="2:15" ht="15" customHeight="1" x14ac:dyDescent="0.2">
      <c r="B22" s="31" t="s">
        <v>871</v>
      </c>
      <c r="C22" s="32"/>
      <c r="D22" s="32"/>
      <c r="E22" s="32"/>
      <c r="F22" s="35"/>
      <c r="G22" s="32"/>
      <c r="H22" s="32"/>
      <c r="I22" s="32"/>
      <c r="J22" s="35"/>
      <c r="K22" s="32"/>
      <c r="L22" s="32"/>
      <c r="M22" s="32"/>
      <c r="N22" s="32"/>
      <c r="O22" s="32"/>
    </row>
    <row r="23" spans="2:15" ht="15" customHeight="1" x14ac:dyDescent="0.2">
      <c r="B23" s="33" t="s">
        <v>872</v>
      </c>
      <c r="C23" s="34"/>
      <c r="D23" s="34"/>
      <c r="E23" s="34"/>
      <c r="F23" s="33"/>
      <c r="G23" s="34"/>
      <c r="H23" s="34"/>
      <c r="I23" s="34"/>
      <c r="J23" s="33"/>
      <c r="K23" s="34"/>
      <c r="L23" s="34"/>
      <c r="M23" s="34"/>
      <c r="N23" s="34"/>
      <c r="O23" s="34"/>
    </row>
    <row r="24" spans="2:15" ht="11.25" customHeight="1" x14ac:dyDescent="0.2">
      <c r="B24" s="1"/>
      <c r="C24" s="1"/>
      <c r="D24" s="1"/>
      <c r="E24" s="1"/>
      <c r="F24" s="1"/>
      <c r="G24" s="1"/>
      <c r="H24" s="1"/>
      <c r="I24" s="1"/>
      <c r="J24" s="1"/>
      <c r="K24" s="1"/>
      <c r="L24" s="1"/>
      <c r="M24" s="1"/>
      <c r="N24" s="1"/>
      <c r="O24" s="1"/>
    </row>
    <row r="25" spans="2:15" ht="15" customHeight="1" x14ac:dyDescent="0.2">
      <c r="B25" s="31" t="s">
        <v>873</v>
      </c>
      <c r="C25" s="32"/>
      <c r="D25" s="32"/>
      <c r="E25" s="32"/>
      <c r="F25" s="32"/>
      <c r="G25" s="32"/>
      <c r="H25" s="32"/>
      <c r="I25" s="32"/>
      <c r="J25" s="32"/>
      <c r="K25" s="32"/>
      <c r="L25" s="32"/>
      <c r="M25" s="32"/>
      <c r="N25" s="32"/>
      <c r="O25" s="32"/>
    </row>
    <row r="26" spans="2:15" ht="15" customHeight="1" x14ac:dyDescent="0.2">
      <c r="B26" s="33" t="s">
        <v>874</v>
      </c>
      <c r="C26" s="34"/>
      <c r="D26" s="34"/>
      <c r="E26" s="34"/>
      <c r="F26" s="34"/>
      <c r="G26" s="34"/>
      <c r="H26" s="34"/>
      <c r="I26" s="34"/>
      <c r="J26" s="34"/>
      <c r="K26" s="34"/>
      <c r="L26" s="34"/>
      <c r="M26" s="34"/>
      <c r="N26" s="34"/>
      <c r="O26" s="34"/>
    </row>
    <row r="27" spans="2:15" ht="15" customHeight="1" x14ac:dyDescent="0.2">
      <c r="B27" s="33" t="s">
        <v>875</v>
      </c>
      <c r="C27" s="34"/>
      <c r="D27" s="34"/>
      <c r="E27" s="34"/>
      <c r="F27" s="34"/>
      <c r="G27" s="34"/>
      <c r="H27" s="34"/>
      <c r="I27" s="34"/>
      <c r="J27" s="34"/>
      <c r="K27" s="34"/>
      <c r="L27" s="34"/>
      <c r="M27" s="34"/>
      <c r="N27" s="34"/>
      <c r="O27" s="34"/>
    </row>
    <row r="28" spans="2:15" ht="15" customHeight="1" x14ac:dyDescent="0.2">
      <c r="B28" s="33" t="s">
        <v>876</v>
      </c>
      <c r="C28" s="34"/>
      <c r="D28" s="34"/>
      <c r="E28" s="34"/>
      <c r="F28" s="34"/>
      <c r="G28" s="34"/>
      <c r="H28" s="34"/>
      <c r="I28" s="34"/>
      <c r="J28" s="34"/>
      <c r="K28" s="34"/>
      <c r="L28" s="34"/>
      <c r="M28" s="34"/>
      <c r="N28" s="34"/>
      <c r="O28" s="34"/>
    </row>
  </sheetData>
  <mergeCells count="34">
    <mergeCell ref="F2:O2"/>
    <mergeCell ref="B4:O4"/>
    <mergeCell ref="B6:O6"/>
    <mergeCell ref="B8:B9"/>
    <mergeCell ref="B11:O11"/>
    <mergeCell ref="D8:F8"/>
    <mergeCell ref="B13:E13"/>
    <mergeCell ref="F13:H13"/>
    <mergeCell ref="I13:N13"/>
    <mergeCell ref="B14:E14"/>
    <mergeCell ref="F14:H14"/>
    <mergeCell ref="I14:N14"/>
    <mergeCell ref="B16:G16"/>
    <mergeCell ref="H16:K16"/>
    <mergeCell ref="L16:N16"/>
    <mergeCell ref="B17:E17"/>
    <mergeCell ref="F17:H17"/>
    <mergeCell ref="I17:N17"/>
    <mergeCell ref="B19:J19"/>
    <mergeCell ref="K19:L19"/>
    <mergeCell ref="M19:N19"/>
    <mergeCell ref="B20:E20"/>
    <mergeCell ref="F20:H20"/>
    <mergeCell ref="I20:M20"/>
    <mergeCell ref="B25:O25"/>
    <mergeCell ref="B26:O26"/>
    <mergeCell ref="B27:O27"/>
    <mergeCell ref="B28:O28"/>
    <mergeCell ref="B22:E22"/>
    <mergeCell ref="F22:I22"/>
    <mergeCell ref="J22:O22"/>
    <mergeCell ref="B23:E23"/>
    <mergeCell ref="F23:I23"/>
    <mergeCell ref="J23:O23"/>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8"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9"/>
  <sheetViews>
    <sheetView showGridLines="0" topLeftCell="B1" zoomScaleNormal="100" workbookViewId="0"/>
  </sheetViews>
  <sheetFormatPr defaultRowHeight="12.75" x14ac:dyDescent="0.2"/>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4" width="9" customWidth="1"/>
    <col min="15" max="15" width="10" customWidth="1"/>
    <col min="16" max="16" width="9" customWidth="1"/>
    <col min="17" max="17" width="2" customWidth="1"/>
    <col min="18" max="20" width="13" customWidth="1"/>
  </cols>
  <sheetData>
    <row r="1" spans="2:20" ht="9" customHeight="1" x14ac:dyDescent="0.2">
      <c r="B1" s="1"/>
      <c r="C1" s="1"/>
      <c r="D1" s="1"/>
      <c r="E1" s="1"/>
      <c r="F1" s="1"/>
      <c r="G1" s="1"/>
      <c r="H1" s="1"/>
      <c r="I1" s="1"/>
      <c r="J1" s="1"/>
      <c r="K1" s="1"/>
      <c r="L1" s="1"/>
      <c r="M1" s="1"/>
      <c r="N1" s="1"/>
      <c r="O1" s="1"/>
      <c r="P1" s="1"/>
      <c r="Q1" s="1"/>
      <c r="R1" s="1"/>
      <c r="S1" s="1"/>
      <c r="T1" s="1"/>
    </row>
    <row r="2" spans="2:20" ht="22.5" customHeight="1" x14ac:dyDescent="0.2">
      <c r="B2" s="1"/>
      <c r="C2" s="1"/>
      <c r="D2" s="1"/>
      <c r="E2" s="1"/>
      <c r="F2" s="1"/>
      <c r="G2" s="40" t="s">
        <v>855</v>
      </c>
      <c r="H2" s="41"/>
      <c r="I2" s="41"/>
      <c r="J2" s="41"/>
      <c r="K2" s="41"/>
      <c r="L2" s="41"/>
      <c r="M2" s="41"/>
      <c r="N2" s="41"/>
      <c r="O2" s="41"/>
      <c r="P2" s="41"/>
      <c r="Q2" s="1"/>
      <c r="R2" s="1"/>
      <c r="S2" s="1"/>
      <c r="T2" s="1"/>
    </row>
    <row r="3" spans="2:20" ht="15.4" customHeight="1" x14ac:dyDescent="0.2">
      <c r="B3" s="1"/>
      <c r="C3" s="1"/>
      <c r="D3" s="1"/>
      <c r="E3" s="1"/>
      <c r="F3" s="1"/>
      <c r="G3" s="1"/>
      <c r="H3" s="1"/>
      <c r="I3" s="1"/>
      <c r="J3" s="1"/>
      <c r="K3" s="1"/>
      <c r="L3" s="1"/>
      <c r="M3" s="1"/>
      <c r="N3" s="1"/>
      <c r="O3" s="1"/>
      <c r="P3" s="1"/>
      <c r="Q3" s="1"/>
      <c r="R3" s="1"/>
      <c r="S3" s="1"/>
      <c r="T3" s="1"/>
    </row>
    <row r="4" spans="2:20" ht="34.9" customHeight="1" x14ac:dyDescent="0.2">
      <c r="B4" s="1"/>
      <c r="C4" s="42" t="s">
        <v>877</v>
      </c>
      <c r="D4" s="43"/>
      <c r="E4" s="43"/>
      <c r="F4" s="43"/>
      <c r="G4" s="43"/>
      <c r="H4" s="43"/>
      <c r="I4" s="43"/>
      <c r="J4" s="43"/>
      <c r="K4" s="43"/>
      <c r="L4" s="43"/>
      <c r="M4" s="43"/>
      <c r="N4" s="43"/>
      <c r="O4" s="43"/>
      <c r="P4" s="43"/>
      <c r="Q4" s="1"/>
      <c r="R4" s="1"/>
      <c r="S4" s="1"/>
      <c r="T4" s="1"/>
    </row>
    <row r="5" spans="2:20" ht="5.25" customHeight="1" x14ac:dyDescent="0.2">
      <c r="B5" s="1"/>
      <c r="C5" s="1"/>
      <c r="D5" s="1"/>
      <c r="E5" s="1"/>
      <c r="F5" s="1"/>
      <c r="G5" s="1"/>
      <c r="H5" s="1"/>
      <c r="I5" s="1"/>
      <c r="J5" s="1"/>
      <c r="K5" s="1"/>
      <c r="L5" s="1"/>
      <c r="M5" s="1"/>
      <c r="N5" s="1"/>
      <c r="O5" s="1"/>
      <c r="P5" s="1"/>
      <c r="Q5" s="1"/>
      <c r="R5" s="1"/>
      <c r="S5" s="1"/>
      <c r="T5" s="1"/>
    </row>
    <row r="6" spans="2:20" ht="18.75" customHeight="1" x14ac:dyDescent="0.2">
      <c r="B6" s="1"/>
      <c r="C6" s="44" t="s">
        <v>878</v>
      </c>
      <c r="D6" s="45"/>
      <c r="E6" s="45"/>
      <c r="F6" s="45"/>
      <c r="G6" s="45"/>
      <c r="H6" s="45"/>
      <c r="I6" s="45"/>
      <c r="J6" s="45"/>
      <c r="K6" s="45"/>
      <c r="L6" s="45"/>
      <c r="M6" s="45"/>
      <c r="N6" s="45"/>
      <c r="O6" s="45"/>
      <c r="P6" s="46"/>
      <c r="Q6" s="1"/>
      <c r="R6" s="1"/>
      <c r="S6" s="1"/>
      <c r="T6" s="1"/>
    </row>
    <row r="7" spans="2:20" ht="4.9000000000000004" customHeight="1" x14ac:dyDescent="0.2">
      <c r="B7" s="1"/>
      <c r="C7" s="1"/>
      <c r="D7" s="1"/>
      <c r="E7" s="1"/>
      <c r="F7" s="1"/>
      <c r="G7" s="1"/>
      <c r="H7" s="1"/>
      <c r="I7" s="1"/>
      <c r="J7" s="1"/>
      <c r="K7" s="1"/>
      <c r="L7" s="1"/>
      <c r="M7" s="1"/>
      <c r="N7" s="1"/>
      <c r="O7" s="1"/>
      <c r="P7" s="1"/>
      <c r="Q7" s="1"/>
      <c r="R7" s="1"/>
      <c r="S7" s="1"/>
      <c r="T7" s="1"/>
    </row>
    <row r="8" spans="2:20" ht="30.75" customHeight="1" x14ac:dyDescent="0.2">
      <c r="B8" s="1"/>
      <c r="C8" s="6" t="s">
        <v>884</v>
      </c>
      <c r="D8" s="6" t="s">
        <v>885</v>
      </c>
      <c r="E8" s="64" t="s">
        <v>886</v>
      </c>
      <c r="F8" s="65"/>
      <c r="G8" s="65"/>
      <c r="H8" s="64" t="s">
        <v>887</v>
      </c>
      <c r="I8" s="65"/>
      <c r="J8" s="66" t="s">
        <v>888</v>
      </c>
      <c r="K8" s="65"/>
      <c r="L8" s="65"/>
      <c r="M8" s="6" t="s">
        <v>889</v>
      </c>
      <c r="N8" s="7" t="s">
        <v>890</v>
      </c>
      <c r="O8" s="6" t="s">
        <v>891</v>
      </c>
      <c r="P8" s="66" t="s">
        <v>892</v>
      </c>
      <c r="Q8" s="65"/>
      <c r="R8" s="7" t="s">
        <v>893</v>
      </c>
      <c r="S8" s="7" t="s">
        <v>894</v>
      </c>
      <c r="T8" s="7" t="s">
        <v>905</v>
      </c>
    </row>
    <row r="9" spans="2:20" ht="11.25" customHeight="1" x14ac:dyDescent="0.2">
      <c r="B9" s="1"/>
      <c r="C9" s="8" t="s">
        <v>895</v>
      </c>
      <c r="D9" s="9" t="s">
        <v>896</v>
      </c>
      <c r="E9" s="58">
        <v>500000000</v>
      </c>
      <c r="F9" s="57"/>
      <c r="G9" s="57"/>
      <c r="H9" s="59">
        <v>42667</v>
      </c>
      <c r="I9" s="57"/>
      <c r="J9" s="59">
        <v>45223</v>
      </c>
      <c r="K9" s="57"/>
      <c r="L9" s="57"/>
      <c r="M9" s="9" t="s">
        <v>1</v>
      </c>
      <c r="N9" s="9" t="s">
        <v>897</v>
      </c>
      <c r="O9" s="11">
        <v>0</v>
      </c>
      <c r="P9" s="56" t="s">
        <v>898</v>
      </c>
      <c r="Q9" s="57"/>
      <c r="R9" s="12">
        <v>44493</v>
      </c>
      <c r="S9" s="13">
        <v>2.3178082191780822</v>
      </c>
      <c r="T9" s="9" t="s">
        <v>906</v>
      </c>
    </row>
    <row r="10" spans="2:20" ht="11.25" customHeight="1" x14ac:dyDescent="0.2">
      <c r="B10" s="1"/>
      <c r="C10" s="8" t="s">
        <v>899</v>
      </c>
      <c r="D10" s="9" t="s">
        <v>900</v>
      </c>
      <c r="E10" s="58">
        <v>500000000</v>
      </c>
      <c r="F10" s="57"/>
      <c r="G10" s="57"/>
      <c r="H10" s="59">
        <v>42817</v>
      </c>
      <c r="I10" s="57"/>
      <c r="J10" s="59">
        <v>45558</v>
      </c>
      <c r="K10" s="57"/>
      <c r="L10" s="57"/>
      <c r="M10" s="9" t="s">
        <v>1</v>
      </c>
      <c r="N10" s="9" t="s">
        <v>897</v>
      </c>
      <c r="O10" s="11">
        <v>5.0000000000000001E-3</v>
      </c>
      <c r="P10" s="56" t="s">
        <v>898</v>
      </c>
      <c r="Q10" s="57"/>
      <c r="R10" s="12">
        <v>44462</v>
      </c>
      <c r="S10" s="13">
        <v>3.2356164383561645</v>
      </c>
      <c r="T10" s="9" t="s">
        <v>907</v>
      </c>
    </row>
    <row r="11" spans="2:20" ht="11.25" customHeight="1" x14ac:dyDescent="0.2">
      <c r="B11" s="1"/>
      <c r="C11" s="8" t="s">
        <v>901</v>
      </c>
      <c r="D11" s="9" t="s">
        <v>902</v>
      </c>
      <c r="E11" s="58">
        <v>750000000</v>
      </c>
      <c r="F11" s="57"/>
      <c r="G11" s="57"/>
      <c r="H11" s="59">
        <v>43181</v>
      </c>
      <c r="I11" s="57"/>
      <c r="J11" s="59">
        <v>46834</v>
      </c>
      <c r="K11" s="57"/>
      <c r="L11" s="57"/>
      <c r="M11" s="9" t="s">
        <v>1</v>
      </c>
      <c r="N11" s="9" t="s">
        <v>897</v>
      </c>
      <c r="O11" s="11">
        <v>8.7500000000000008E-3</v>
      </c>
      <c r="P11" s="56" t="s">
        <v>898</v>
      </c>
      <c r="Q11" s="57"/>
      <c r="R11" s="12">
        <v>44642</v>
      </c>
      <c r="S11" s="13">
        <v>6.7315068493150685</v>
      </c>
      <c r="T11" s="9" t="s">
        <v>908</v>
      </c>
    </row>
    <row r="12" spans="2:20" ht="11.25" customHeight="1" x14ac:dyDescent="0.2">
      <c r="B12" s="1"/>
      <c r="C12" s="8" t="s">
        <v>903</v>
      </c>
      <c r="D12" s="9" t="s">
        <v>904</v>
      </c>
      <c r="E12" s="58">
        <v>500000000</v>
      </c>
      <c r="F12" s="57"/>
      <c r="G12" s="57"/>
      <c r="H12" s="59">
        <v>43377</v>
      </c>
      <c r="I12" s="57"/>
      <c r="J12" s="59">
        <v>45934</v>
      </c>
      <c r="K12" s="57"/>
      <c r="L12" s="57"/>
      <c r="M12" s="9" t="s">
        <v>1</v>
      </c>
      <c r="N12" s="9" t="s">
        <v>897</v>
      </c>
      <c r="O12" s="11">
        <v>6.2500000000000003E-3</v>
      </c>
      <c r="P12" s="56" t="s">
        <v>898</v>
      </c>
      <c r="Q12" s="57"/>
      <c r="R12" s="12">
        <v>44473</v>
      </c>
      <c r="S12" s="13">
        <v>4.2657534246575342</v>
      </c>
      <c r="T12" s="9" t="s">
        <v>909</v>
      </c>
    </row>
    <row r="13" spans="2:20" ht="15" customHeight="1" x14ac:dyDescent="0.2">
      <c r="B13" s="1"/>
      <c r="C13" s="14"/>
      <c r="D13" s="15"/>
      <c r="E13" s="50">
        <v>2250000000</v>
      </c>
      <c r="F13" s="51"/>
      <c r="G13" s="51"/>
      <c r="H13" s="52"/>
      <c r="I13" s="53"/>
      <c r="J13" s="52"/>
      <c r="K13" s="53"/>
      <c r="L13" s="53"/>
      <c r="M13" s="14"/>
      <c r="N13" s="14"/>
      <c r="O13" s="14"/>
      <c r="P13" s="52"/>
      <c r="Q13" s="53"/>
      <c r="R13" s="14"/>
      <c r="S13" s="14"/>
      <c r="T13" s="14"/>
    </row>
    <row r="14" spans="2:20" ht="5.65" customHeight="1" x14ac:dyDescent="0.2">
      <c r="B14" s="1"/>
      <c r="C14" s="1"/>
      <c r="D14" s="1"/>
      <c r="E14" s="1"/>
      <c r="F14" s="1"/>
      <c r="G14" s="1"/>
      <c r="H14" s="1"/>
      <c r="I14" s="1"/>
      <c r="J14" s="1"/>
      <c r="K14" s="1"/>
      <c r="L14" s="1"/>
      <c r="M14" s="1"/>
      <c r="N14" s="1"/>
      <c r="O14" s="1"/>
      <c r="P14" s="1"/>
      <c r="Q14" s="1"/>
      <c r="R14" s="1"/>
      <c r="S14" s="1"/>
      <c r="T14" s="1"/>
    </row>
    <row r="15" spans="2:20" ht="19.899999999999999" customHeight="1" x14ac:dyDescent="0.2">
      <c r="B15" s="1"/>
      <c r="C15" s="44" t="s">
        <v>879</v>
      </c>
      <c r="D15" s="45"/>
      <c r="E15" s="45"/>
      <c r="F15" s="45"/>
      <c r="G15" s="45"/>
      <c r="H15" s="45"/>
      <c r="I15" s="45"/>
      <c r="J15" s="45"/>
      <c r="K15" s="45"/>
      <c r="L15" s="45"/>
      <c r="M15" s="45"/>
      <c r="N15" s="45"/>
      <c r="O15" s="45"/>
      <c r="P15" s="46"/>
      <c r="Q15" s="1"/>
      <c r="R15" s="1"/>
      <c r="S15" s="1"/>
      <c r="T15" s="1"/>
    </row>
    <row r="16" spans="2:20" ht="18.399999999999999" customHeight="1" x14ac:dyDescent="0.2">
      <c r="B16" s="1"/>
      <c r="C16" s="60" t="s">
        <v>880</v>
      </c>
      <c r="D16" s="61"/>
      <c r="E16" s="61"/>
      <c r="F16" s="61"/>
      <c r="G16" s="1"/>
      <c r="H16" s="1"/>
      <c r="I16" s="1"/>
      <c r="J16" s="1"/>
      <c r="K16" s="67">
        <v>2250000000</v>
      </c>
      <c r="L16" s="61"/>
      <c r="M16" s="61"/>
      <c r="N16" s="1"/>
      <c r="O16" s="1"/>
      <c r="P16" s="1"/>
      <c r="Q16" s="1"/>
      <c r="R16" s="1"/>
      <c r="S16" s="1"/>
      <c r="T16" s="1"/>
    </row>
    <row r="17" spans="2:20" ht="15.6" customHeight="1" x14ac:dyDescent="0.2">
      <c r="B17" s="1"/>
      <c r="C17" s="60" t="s">
        <v>881</v>
      </c>
      <c r="D17" s="61"/>
      <c r="E17" s="61"/>
      <c r="F17" s="61"/>
      <c r="G17" s="61"/>
      <c r="H17" s="61"/>
      <c r="I17" s="1"/>
      <c r="J17" s="1"/>
      <c r="K17" s="1"/>
      <c r="L17" s="16"/>
      <c r="M17" s="17">
        <v>5.416666666666666E-3</v>
      </c>
      <c r="N17" s="1"/>
      <c r="O17" s="1"/>
      <c r="P17" s="1"/>
      <c r="Q17" s="1"/>
      <c r="R17" s="1"/>
      <c r="S17" s="1"/>
      <c r="T17" s="1"/>
    </row>
    <row r="18" spans="2:20" ht="15.6" customHeight="1" x14ac:dyDescent="0.2">
      <c r="B18" s="1"/>
      <c r="C18" s="60" t="s">
        <v>882</v>
      </c>
      <c r="D18" s="61"/>
      <c r="E18" s="61"/>
      <c r="F18" s="61"/>
      <c r="G18" s="61"/>
      <c r="H18" s="61"/>
      <c r="I18" s="1"/>
      <c r="J18" s="1"/>
      <c r="K18" s="54">
        <v>4.4258751902587514</v>
      </c>
      <c r="L18" s="55"/>
      <c r="M18" s="55"/>
      <c r="N18" s="1"/>
      <c r="O18" s="1"/>
      <c r="P18" s="1"/>
      <c r="Q18" s="1"/>
      <c r="R18" s="1"/>
      <c r="S18" s="1"/>
      <c r="T18" s="1"/>
    </row>
    <row r="19" spans="2:20" ht="15.6" customHeight="1" x14ac:dyDescent="0.2">
      <c r="C19" s="62" t="s">
        <v>883</v>
      </c>
      <c r="D19" s="63"/>
      <c r="E19" s="63"/>
      <c r="F19" s="63"/>
    </row>
  </sheetData>
  <mergeCells count="34">
    <mergeCell ref="G2:P2"/>
    <mergeCell ref="C4:P4"/>
    <mergeCell ref="C6:P6"/>
    <mergeCell ref="C15:P15"/>
    <mergeCell ref="C16:F16"/>
    <mergeCell ref="K16:M16"/>
    <mergeCell ref="P8:Q8"/>
    <mergeCell ref="P9:Q9"/>
    <mergeCell ref="H10:I10"/>
    <mergeCell ref="J10:L10"/>
    <mergeCell ref="C19:F19"/>
    <mergeCell ref="E8:G8"/>
    <mergeCell ref="H8:I8"/>
    <mergeCell ref="J8:L8"/>
    <mergeCell ref="E9:G9"/>
    <mergeCell ref="H9:I9"/>
    <mergeCell ref="J9:L9"/>
    <mergeCell ref="E10:G10"/>
    <mergeCell ref="E12:G12"/>
    <mergeCell ref="H12:I12"/>
    <mergeCell ref="J12:L12"/>
    <mergeCell ref="P12:Q12"/>
    <mergeCell ref="C17:H17"/>
    <mergeCell ref="P10:Q10"/>
    <mergeCell ref="E11:G11"/>
    <mergeCell ref="H11:I11"/>
    <mergeCell ref="J11:L11"/>
    <mergeCell ref="P11:Q11"/>
    <mergeCell ref="E13:G13"/>
    <mergeCell ref="H13:I13"/>
    <mergeCell ref="J13:L13"/>
    <mergeCell ref="P13:Q13"/>
    <mergeCell ref="K18:M18"/>
    <mergeCell ref="C18:H18"/>
  </mergeCells>
  <hyperlinks>
    <hyperlink ref="C9" r:id="rId1" display="mailto:BD@135194" xr:uid="{00000000-0004-0000-0400-000000000000}"/>
    <hyperlink ref="C10" r:id="rId2" display="mailto:BD@138090" xr:uid="{00000000-0004-0000-0400-000001000000}"/>
    <hyperlink ref="C11" r:id="rId3" display="mailto:BD@150169" xr:uid="{00000000-0004-0000-0400-000002000000}"/>
    <hyperlink ref="C12" r:id="rId4" display="mailto:BD@153515" xr:uid="{00000000-0004-0000-0400-000003000000}"/>
  </hyperlinks>
  <pageMargins left="0.44431372549019615" right="0.44431372549019615" top="0.44431372549019615" bottom="0.44431372549019615" header="0.50980392156862753" footer="0.50980392156862753"/>
  <pageSetup scale="94" orientation="landscape" r:id="rId5"/>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9"/>
  <sheetViews>
    <sheetView showGridLines="0" topLeftCell="B1" zoomScaleNormal="100" workbookViewId="0"/>
  </sheetViews>
  <sheetFormatPr defaultRowHeight="12.75" x14ac:dyDescent="0.2"/>
  <cols>
    <col min="1" max="1" width="0" hidden="1" customWidth="1"/>
    <col min="2" max="2" width="27" customWidth="1"/>
    <col min="3" max="3" width="9" customWidth="1"/>
    <col min="4" max="4" width="1" customWidth="1"/>
    <col min="5" max="6" width="17" customWidth="1"/>
    <col min="7" max="7" width="23" customWidth="1"/>
    <col min="8" max="8" width="7" customWidth="1"/>
  </cols>
  <sheetData>
    <row r="1" spans="2:8" ht="1.5" customHeight="1" x14ac:dyDescent="0.2"/>
    <row r="2" spans="2:8" ht="7.5" customHeight="1" x14ac:dyDescent="0.2">
      <c r="B2" s="1"/>
      <c r="C2" s="1"/>
      <c r="D2" s="1"/>
      <c r="E2" s="1"/>
      <c r="F2" s="1"/>
      <c r="G2" s="1"/>
      <c r="H2" s="1"/>
    </row>
    <row r="3" spans="2:8" ht="22.5" customHeight="1" x14ac:dyDescent="0.2">
      <c r="B3" s="1"/>
      <c r="C3" s="1"/>
      <c r="D3" s="1"/>
      <c r="E3" s="40" t="s">
        <v>855</v>
      </c>
      <c r="F3" s="41"/>
      <c r="G3" s="41"/>
      <c r="H3" s="41"/>
    </row>
    <row r="4" spans="2:8" ht="7.9" customHeight="1" x14ac:dyDescent="0.2">
      <c r="B4" s="1"/>
      <c r="C4" s="1"/>
      <c r="D4" s="1"/>
      <c r="E4" s="1"/>
      <c r="F4" s="1"/>
      <c r="G4" s="1"/>
      <c r="H4" s="1"/>
    </row>
    <row r="5" spans="2:8" ht="36.4" customHeight="1" x14ac:dyDescent="0.2">
      <c r="B5" s="42" t="s">
        <v>910</v>
      </c>
      <c r="C5" s="43"/>
      <c r="D5" s="43"/>
      <c r="E5" s="43"/>
      <c r="F5" s="43"/>
      <c r="G5" s="43"/>
      <c r="H5" s="43"/>
    </row>
    <row r="6" spans="2:8" ht="9.75" customHeight="1" x14ac:dyDescent="0.2">
      <c r="B6" s="1"/>
      <c r="C6" s="1"/>
      <c r="D6" s="1"/>
      <c r="E6" s="1"/>
      <c r="F6" s="1"/>
      <c r="G6" s="1"/>
      <c r="H6" s="1"/>
    </row>
    <row r="7" spans="2:8" ht="18.75" customHeight="1" x14ac:dyDescent="0.2">
      <c r="B7" s="69" t="s">
        <v>911</v>
      </c>
      <c r="C7" s="70"/>
      <c r="D7" s="70"/>
      <c r="E7" s="70"/>
      <c r="F7" s="70"/>
      <c r="G7" s="70"/>
      <c r="H7" s="71"/>
    </row>
    <row r="8" spans="2:8" ht="12.75" customHeight="1" x14ac:dyDescent="0.2">
      <c r="B8" s="1"/>
      <c r="C8" s="1"/>
      <c r="D8" s="1"/>
      <c r="E8" s="1"/>
      <c r="F8" s="1"/>
      <c r="G8" s="1"/>
      <c r="H8" s="1"/>
    </row>
    <row r="9" spans="2:8" ht="15.75" customHeight="1" x14ac:dyDescent="0.2">
      <c r="B9" s="3" t="s">
        <v>913</v>
      </c>
      <c r="C9" s="35" t="s">
        <v>914</v>
      </c>
      <c r="D9" s="32"/>
      <c r="E9" s="32"/>
      <c r="F9" s="4" t="s">
        <v>915</v>
      </c>
      <c r="G9" s="4" t="s">
        <v>916</v>
      </c>
      <c r="H9" s="1"/>
    </row>
    <row r="10" spans="2:8" ht="15" customHeight="1" x14ac:dyDescent="0.2">
      <c r="B10" s="5" t="s">
        <v>917</v>
      </c>
      <c r="C10" s="68" t="s">
        <v>918</v>
      </c>
      <c r="D10" s="34"/>
      <c r="E10" s="34"/>
      <c r="F10" s="2" t="s">
        <v>919</v>
      </c>
      <c r="G10" s="2" t="s">
        <v>920</v>
      </c>
      <c r="H10" s="1"/>
    </row>
    <row r="11" spans="2:8" ht="15" customHeight="1" x14ac:dyDescent="0.2">
      <c r="B11" s="5" t="s">
        <v>921</v>
      </c>
      <c r="C11" s="68" t="s">
        <v>922</v>
      </c>
      <c r="D11" s="34"/>
      <c r="E11" s="34"/>
      <c r="F11" s="2" t="s">
        <v>919</v>
      </c>
      <c r="G11" s="2" t="s">
        <v>923</v>
      </c>
      <c r="H11" s="1"/>
    </row>
    <row r="12" spans="2:8" ht="15" customHeight="1" x14ac:dyDescent="0.2">
      <c r="B12" s="5" t="s">
        <v>924</v>
      </c>
      <c r="C12" s="68" t="s">
        <v>918</v>
      </c>
      <c r="D12" s="34"/>
      <c r="E12" s="34"/>
      <c r="F12" s="2" t="s">
        <v>919</v>
      </c>
      <c r="G12" s="2" t="s">
        <v>925</v>
      </c>
      <c r="H12" s="1"/>
    </row>
    <row r="13" spans="2:8" ht="28.5" customHeight="1" x14ac:dyDescent="0.2">
      <c r="B13" s="1"/>
      <c r="C13" s="1"/>
      <c r="D13" s="1"/>
      <c r="E13" s="1"/>
      <c r="F13" s="1"/>
      <c r="G13" s="1"/>
      <c r="H13" s="1"/>
    </row>
    <row r="14" spans="2:8" ht="18.75" customHeight="1" x14ac:dyDescent="0.2">
      <c r="B14" s="69" t="s">
        <v>912</v>
      </c>
      <c r="C14" s="70"/>
      <c r="D14" s="70"/>
      <c r="E14" s="70"/>
      <c r="F14" s="70"/>
      <c r="G14" s="70"/>
      <c r="H14" s="71"/>
    </row>
    <row r="15" spans="2:8" ht="15.75" customHeight="1" x14ac:dyDescent="0.2">
      <c r="B15" s="1"/>
      <c r="C15" s="1"/>
      <c r="D15" s="1"/>
      <c r="E15" s="1"/>
      <c r="F15" s="1"/>
      <c r="G15" s="1"/>
      <c r="H15" s="1"/>
    </row>
    <row r="16" spans="2:8" ht="15.75" customHeight="1" x14ac:dyDescent="0.2">
      <c r="B16" s="3" t="s">
        <v>913</v>
      </c>
      <c r="C16" s="35" t="s">
        <v>914</v>
      </c>
      <c r="D16" s="32"/>
      <c r="E16" s="32"/>
      <c r="F16" s="4" t="s">
        <v>915</v>
      </c>
      <c r="G16" s="1"/>
      <c r="H16" s="1"/>
    </row>
    <row r="17" spans="2:8" ht="15" customHeight="1" x14ac:dyDescent="0.2">
      <c r="B17" s="5" t="s">
        <v>917</v>
      </c>
      <c r="C17" s="68" t="s">
        <v>926</v>
      </c>
      <c r="D17" s="34"/>
      <c r="E17" s="34"/>
      <c r="F17" s="2"/>
      <c r="G17" s="1"/>
      <c r="H17" s="1"/>
    </row>
    <row r="18" spans="2:8" ht="15" customHeight="1" x14ac:dyDescent="0.2">
      <c r="B18" s="5" t="s">
        <v>921</v>
      </c>
      <c r="C18" s="68" t="s">
        <v>927</v>
      </c>
      <c r="D18" s="34"/>
      <c r="E18" s="34"/>
      <c r="F18" s="2" t="s">
        <v>919</v>
      </c>
      <c r="G18" s="1"/>
      <c r="H18" s="1"/>
    </row>
    <row r="19" spans="2:8" ht="15" customHeight="1" x14ac:dyDescent="0.2">
      <c r="B19" s="5" t="s">
        <v>924</v>
      </c>
      <c r="C19" s="68" t="s">
        <v>928</v>
      </c>
      <c r="D19" s="34"/>
      <c r="E19" s="34"/>
      <c r="F19" s="2" t="s">
        <v>919</v>
      </c>
    </row>
  </sheetData>
  <mergeCells count="12">
    <mergeCell ref="C16:E16"/>
    <mergeCell ref="C17:E17"/>
    <mergeCell ref="C18:E18"/>
    <mergeCell ref="C19:E19"/>
    <mergeCell ref="E3:H3"/>
    <mergeCell ref="B5:H5"/>
    <mergeCell ref="B7:H7"/>
    <mergeCell ref="B14:H14"/>
    <mergeCell ref="C9:E9"/>
    <mergeCell ref="C10:E10"/>
    <mergeCell ref="C11:E11"/>
    <mergeCell ref="C12:E12"/>
  </mergeCells>
  <pageMargins left="0.44431372549019615" right="0.44431372549019615" top="0.44431372549019615" bottom="0.44431372549019615" header="0.50980392156862753" footer="0.50980392156862753"/>
  <pageSetup paperSize="9" scale="95"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88"/>
  <sheetViews>
    <sheetView showGridLines="0" topLeftCell="B1" zoomScale="150" zoomScaleNormal="150" workbookViewId="0"/>
  </sheetViews>
  <sheetFormatPr defaultRowHeight="12.75" x14ac:dyDescent="0.2"/>
  <cols>
    <col min="1" max="1" width="0" hidden="1" customWidth="1"/>
    <col min="2" max="2" width="3" customWidth="1"/>
    <col min="3" max="3" width="1" customWidth="1"/>
    <col min="4" max="4" width="32" customWidth="1"/>
    <col min="5" max="5" width="1" customWidth="1"/>
    <col min="6" max="6" width="3" customWidth="1"/>
    <col min="7" max="7" width="16" customWidth="1"/>
    <col min="8" max="8" width="14" customWidth="1"/>
    <col min="9" max="17" width="1" customWidth="1"/>
    <col min="18" max="18" width="2" customWidth="1"/>
    <col min="19" max="19" width="11" customWidth="1"/>
    <col min="20" max="20" width="2" customWidth="1"/>
    <col min="21" max="21" width="1" customWidth="1"/>
    <col min="22" max="22" width="2" customWidth="1"/>
    <col min="23" max="23" width="1" customWidth="1"/>
    <col min="24" max="24" width="2" customWidth="1"/>
  </cols>
  <sheetData>
    <row r="1" spans="2:24" ht="9" customHeight="1" x14ac:dyDescent="0.2">
      <c r="B1" s="1"/>
      <c r="C1" s="1"/>
      <c r="D1" s="1"/>
      <c r="E1" s="1"/>
      <c r="F1" s="1"/>
      <c r="G1" s="1"/>
      <c r="H1" s="1"/>
      <c r="I1" s="1"/>
      <c r="J1" s="1"/>
      <c r="K1" s="1"/>
      <c r="L1" s="1"/>
      <c r="M1" s="1"/>
      <c r="N1" s="1"/>
      <c r="O1" s="1"/>
      <c r="P1" s="1"/>
      <c r="Q1" s="1"/>
      <c r="R1" s="1"/>
      <c r="S1" s="1"/>
      <c r="T1" s="1"/>
      <c r="U1" s="1"/>
      <c r="V1" s="1"/>
      <c r="W1" s="1"/>
      <c r="X1" s="1"/>
    </row>
    <row r="2" spans="2:24" ht="22.5" customHeight="1" x14ac:dyDescent="0.2">
      <c r="B2" s="1"/>
      <c r="C2" s="1"/>
      <c r="D2" s="1"/>
      <c r="E2" s="1"/>
      <c r="F2" s="40" t="s">
        <v>855</v>
      </c>
      <c r="G2" s="41"/>
      <c r="H2" s="41"/>
      <c r="I2" s="41"/>
      <c r="J2" s="41"/>
      <c r="K2" s="41"/>
      <c r="L2" s="41"/>
      <c r="M2" s="41"/>
      <c r="N2" s="41"/>
      <c r="O2" s="41"/>
      <c r="P2" s="41"/>
      <c r="Q2" s="41"/>
      <c r="R2" s="41"/>
      <c r="S2" s="41"/>
      <c r="T2" s="41"/>
      <c r="U2" s="41"/>
      <c r="V2" s="1"/>
      <c r="W2" s="1"/>
      <c r="X2" s="1"/>
    </row>
    <row r="3" spans="2:24" ht="6.4" customHeight="1" x14ac:dyDescent="0.2">
      <c r="B3" s="1"/>
      <c r="C3" s="1"/>
      <c r="D3" s="1"/>
      <c r="E3" s="1"/>
      <c r="F3" s="1"/>
      <c r="G3" s="114"/>
      <c r="H3" s="115"/>
      <c r="I3" s="115"/>
      <c r="J3" s="115"/>
      <c r="K3" s="115"/>
      <c r="L3" s="115"/>
      <c r="M3" s="115"/>
      <c r="N3" s="115"/>
      <c r="O3" s="115"/>
      <c r="P3" s="115"/>
      <c r="Q3" s="115"/>
      <c r="R3" s="115"/>
      <c r="S3" s="115"/>
      <c r="T3" s="1"/>
      <c r="U3" s="1"/>
      <c r="V3" s="1"/>
      <c r="W3" s="1"/>
      <c r="X3" s="1"/>
    </row>
    <row r="4" spans="2:24" ht="10.9" customHeight="1" x14ac:dyDescent="0.2">
      <c r="B4" s="1"/>
      <c r="C4" s="1"/>
      <c r="D4" s="1"/>
      <c r="E4" s="1"/>
      <c r="F4" s="1"/>
      <c r="G4" s="115"/>
      <c r="H4" s="115"/>
      <c r="I4" s="115"/>
      <c r="J4" s="115"/>
      <c r="K4" s="115"/>
      <c r="L4" s="115"/>
      <c r="M4" s="115"/>
      <c r="N4" s="115"/>
      <c r="O4" s="115"/>
      <c r="P4" s="115"/>
      <c r="Q4" s="115"/>
      <c r="R4" s="115"/>
      <c r="S4" s="115"/>
      <c r="T4" s="1"/>
      <c r="U4" s="1"/>
      <c r="V4" s="1"/>
      <c r="W4" s="1"/>
      <c r="X4" s="1"/>
    </row>
    <row r="5" spans="2:24" ht="32.25" customHeight="1" x14ac:dyDescent="0.2">
      <c r="B5" s="42" t="s">
        <v>929</v>
      </c>
      <c r="C5" s="43"/>
      <c r="D5" s="43"/>
      <c r="E5" s="43"/>
      <c r="F5" s="43"/>
      <c r="G5" s="43"/>
      <c r="H5" s="43"/>
      <c r="I5" s="43"/>
      <c r="J5" s="43"/>
      <c r="K5" s="43"/>
      <c r="L5" s="43"/>
      <c r="M5" s="43"/>
      <c r="N5" s="43"/>
      <c r="O5" s="43"/>
      <c r="P5" s="43"/>
      <c r="Q5" s="43"/>
      <c r="R5" s="43"/>
      <c r="S5" s="43"/>
      <c r="T5" s="43"/>
      <c r="U5" s="43"/>
      <c r="V5" s="1"/>
      <c r="W5" s="1"/>
      <c r="X5" s="1"/>
    </row>
    <row r="6" spans="2:24" ht="14.45" customHeight="1" x14ac:dyDescent="0.2">
      <c r="B6" s="60" t="s">
        <v>930</v>
      </c>
      <c r="C6" s="61"/>
      <c r="D6" s="61"/>
      <c r="E6" s="61"/>
      <c r="F6" s="61"/>
      <c r="G6" s="61"/>
      <c r="H6" s="1"/>
      <c r="I6" s="1"/>
      <c r="J6" s="1"/>
      <c r="K6" s="1"/>
      <c r="L6" s="1"/>
      <c r="M6" s="1"/>
      <c r="N6" s="1"/>
      <c r="O6" s="1"/>
      <c r="P6" s="1"/>
      <c r="Q6" s="1"/>
      <c r="R6" s="1"/>
      <c r="S6" s="1"/>
      <c r="T6" s="1"/>
      <c r="U6" s="1"/>
      <c r="V6" s="1"/>
      <c r="W6" s="1"/>
      <c r="X6" s="1"/>
    </row>
    <row r="7" spans="2:24" ht="5.85" customHeight="1" x14ac:dyDescent="0.2">
      <c r="B7" s="1"/>
      <c r="C7" s="1"/>
      <c r="D7" s="1"/>
      <c r="E7" s="1"/>
      <c r="F7" s="1"/>
      <c r="G7" s="1"/>
      <c r="H7" s="1"/>
      <c r="I7" s="1"/>
      <c r="J7" s="1"/>
      <c r="K7" s="1"/>
      <c r="L7" s="1"/>
      <c r="M7" s="1"/>
      <c r="N7" s="1"/>
      <c r="O7" s="1"/>
      <c r="P7" s="1"/>
      <c r="Q7" s="1"/>
      <c r="R7" s="1"/>
      <c r="S7" s="1"/>
      <c r="T7" s="1"/>
      <c r="U7" s="1"/>
      <c r="V7" s="1"/>
      <c r="W7" s="1"/>
      <c r="X7" s="1"/>
    </row>
    <row r="8" spans="2:24" ht="18.75" customHeight="1" x14ac:dyDescent="0.2">
      <c r="B8" s="44" t="s">
        <v>931</v>
      </c>
      <c r="C8" s="45"/>
      <c r="D8" s="45"/>
      <c r="E8" s="45"/>
      <c r="F8" s="45"/>
      <c r="G8" s="45"/>
      <c r="H8" s="45"/>
      <c r="I8" s="45"/>
      <c r="J8" s="45"/>
      <c r="K8" s="45"/>
      <c r="L8" s="45"/>
      <c r="M8" s="45"/>
      <c r="N8" s="45"/>
      <c r="O8" s="45"/>
      <c r="P8" s="45"/>
      <c r="Q8" s="45"/>
      <c r="R8" s="45"/>
      <c r="S8" s="45"/>
      <c r="T8" s="45"/>
      <c r="U8" s="46"/>
      <c r="V8" s="1"/>
      <c r="W8" s="1"/>
      <c r="X8" s="1"/>
    </row>
    <row r="9" spans="2:24" ht="4.5" customHeight="1" x14ac:dyDescent="0.2">
      <c r="B9" s="1"/>
      <c r="C9" s="1"/>
      <c r="D9" s="1"/>
      <c r="E9" s="1"/>
      <c r="F9" s="1"/>
      <c r="G9" s="1"/>
      <c r="H9" s="1"/>
      <c r="I9" s="1"/>
      <c r="J9" s="1"/>
      <c r="K9" s="1"/>
      <c r="L9" s="1"/>
      <c r="M9" s="1"/>
      <c r="N9" s="1"/>
      <c r="O9" s="1"/>
      <c r="P9" s="1"/>
      <c r="Q9" s="1"/>
      <c r="R9" s="1"/>
      <c r="S9" s="1"/>
      <c r="T9" s="1"/>
      <c r="U9" s="1"/>
      <c r="V9" s="1"/>
      <c r="W9" s="1"/>
      <c r="X9" s="1"/>
    </row>
    <row r="10" spans="2:24" ht="15.75" customHeight="1" x14ac:dyDescent="0.2">
      <c r="B10" s="113" t="s">
        <v>932</v>
      </c>
      <c r="C10" s="112"/>
      <c r="D10" s="112"/>
      <c r="E10" s="112"/>
      <c r="F10" s="112"/>
      <c r="G10" s="112"/>
      <c r="H10" s="112"/>
      <c r="I10" s="112"/>
      <c r="J10" s="1"/>
      <c r="K10" s="116">
        <v>2250000000</v>
      </c>
      <c r="L10" s="112"/>
      <c r="M10" s="112"/>
      <c r="N10" s="112"/>
      <c r="O10" s="112"/>
      <c r="P10" s="112"/>
      <c r="Q10" s="112"/>
      <c r="R10" s="112"/>
      <c r="S10" s="112"/>
      <c r="T10" s="112"/>
      <c r="U10" s="1"/>
      <c r="V10" s="18" t="s">
        <v>933</v>
      </c>
      <c r="W10" s="1"/>
      <c r="X10" s="1"/>
    </row>
    <row r="11" spans="2:24" ht="6.4" customHeight="1" x14ac:dyDescent="0.2">
      <c r="B11" s="1"/>
      <c r="C11" s="1"/>
      <c r="D11" s="1"/>
      <c r="E11" s="1"/>
      <c r="F11" s="1"/>
      <c r="G11" s="1"/>
      <c r="H11" s="1"/>
      <c r="I11" s="1"/>
      <c r="J11" s="1"/>
      <c r="K11" s="1"/>
      <c r="L11" s="1"/>
      <c r="M11" s="1"/>
      <c r="N11" s="1"/>
      <c r="O11" s="1"/>
      <c r="P11" s="1"/>
      <c r="Q11" s="1"/>
      <c r="R11" s="1"/>
      <c r="S11" s="1"/>
      <c r="T11" s="1"/>
      <c r="U11" s="1"/>
      <c r="V11" s="1"/>
      <c r="W11" s="1"/>
      <c r="X11" s="1"/>
    </row>
    <row r="12" spans="2:24" ht="15.75" customHeight="1" x14ac:dyDescent="0.2">
      <c r="B12" s="113" t="s">
        <v>935</v>
      </c>
      <c r="C12" s="112"/>
      <c r="D12" s="112"/>
      <c r="E12" s="112"/>
      <c r="F12" s="112"/>
      <c r="G12" s="112"/>
      <c r="H12" s="112"/>
      <c r="I12" s="112"/>
      <c r="J12" s="1"/>
      <c r="K12" s="67">
        <v>2916968836.7700167</v>
      </c>
      <c r="L12" s="61"/>
      <c r="M12" s="61"/>
      <c r="N12" s="61"/>
      <c r="O12" s="61"/>
      <c r="P12" s="61"/>
      <c r="Q12" s="61"/>
      <c r="R12" s="61"/>
      <c r="S12" s="61"/>
      <c r="T12" s="61"/>
      <c r="U12" s="61"/>
      <c r="V12" s="85" t="s">
        <v>934</v>
      </c>
      <c r="W12" s="86"/>
      <c r="X12" s="1"/>
    </row>
    <row r="13" spans="2:24" ht="6.95" customHeight="1" x14ac:dyDescent="0.2">
      <c r="B13" s="1"/>
      <c r="C13" s="1"/>
      <c r="D13" s="1"/>
      <c r="E13" s="1"/>
      <c r="F13" s="1"/>
      <c r="G13" s="1"/>
      <c r="H13" s="1"/>
      <c r="I13" s="1"/>
      <c r="J13" s="1"/>
      <c r="K13" s="1"/>
      <c r="L13" s="1"/>
      <c r="M13" s="1"/>
      <c r="N13" s="1"/>
      <c r="O13" s="1"/>
      <c r="P13" s="1"/>
      <c r="Q13" s="1"/>
      <c r="R13" s="1"/>
      <c r="S13" s="1"/>
      <c r="T13" s="1"/>
      <c r="U13" s="1"/>
      <c r="V13" s="1"/>
      <c r="W13" s="1"/>
      <c r="X13" s="1"/>
    </row>
    <row r="14" spans="2:24" ht="15" customHeight="1" x14ac:dyDescent="0.2">
      <c r="B14" s="60" t="s">
        <v>936</v>
      </c>
      <c r="C14" s="61"/>
      <c r="D14" s="61"/>
      <c r="E14" s="61"/>
      <c r="F14" s="61"/>
      <c r="G14" s="61"/>
      <c r="H14" s="61"/>
      <c r="I14" s="61"/>
      <c r="J14" s="1"/>
      <c r="K14" s="1"/>
      <c r="L14" s="1"/>
      <c r="M14" s="67">
        <v>13000000</v>
      </c>
      <c r="N14" s="61"/>
      <c r="O14" s="61"/>
      <c r="P14" s="61"/>
      <c r="Q14" s="61"/>
      <c r="R14" s="61"/>
      <c r="S14" s="61"/>
      <c r="T14" s="61"/>
      <c r="U14" s="61"/>
      <c r="V14" s="85" t="s">
        <v>937</v>
      </c>
      <c r="W14" s="86"/>
      <c r="X14" s="1"/>
    </row>
    <row r="15" spans="2:24" ht="7.7" customHeight="1" x14ac:dyDescent="0.2">
      <c r="B15" s="1"/>
      <c r="C15" s="1"/>
      <c r="D15" s="1"/>
      <c r="E15" s="1"/>
      <c r="F15" s="1"/>
      <c r="G15" s="1"/>
      <c r="H15" s="1"/>
      <c r="I15" s="1"/>
      <c r="J15" s="1"/>
      <c r="K15" s="1"/>
      <c r="L15" s="1"/>
      <c r="M15" s="1"/>
      <c r="N15" s="1"/>
      <c r="O15" s="1"/>
      <c r="P15" s="1"/>
      <c r="Q15" s="1"/>
      <c r="R15" s="1"/>
      <c r="S15" s="1"/>
      <c r="T15" s="1"/>
      <c r="U15" s="1"/>
      <c r="V15" s="1"/>
      <c r="W15" s="1"/>
      <c r="X15" s="1"/>
    </row>
    <row r="16" spans="2:24" ht="15" customHeight="1" x14ac:dyDescent="0.2">
      <c r="B16" s="60" t="s">
        <v>938</v>
      </c>
      <c r="C16" s="61"/>
      <c r="D16" s="61"/>
      <c r="E16" s="61"/>
      <c r="F16" s="61"/>
      <c r="G16" s="61"/>
      <c r="H16" s="61"/>
      <c r="I16" s="61"/>
      <c r="J16" s="1"/>
      <c r="K16" s="1"/>
      <c r="L16" s="1"/>
      <c r="M16" s="67">
        <v>138330360.91</v>
      </c>
      <c r="N16" s="61"/>
      <c r="O16" s="61"/>
      <c r="P16" s="61"/>
      <c r="Q16" s="61"/>
      <c r="R16" s="61"/>
      <c r="S16" s="61"/>
      <c r="T16" s="61"/>
      <c r="U16" s="61"/>
      <c r="V16" s="85" t="s">
        <v>939</v>
      </c>
      <c r="W16" s="86"/>
      <c r="X16" s="1"/>
    </row>
    <row r="17" spans="2:24" ht="7.7" customHeight="1" x14ac:dyDescent="0.2">
      <c r="B17" s="1"/>
      <c r="C17" s="1"/>
      <c r="D17" s="1"/>
      <c r="E17" s="1"/>
      <c r="F17" s="1"/>
      <c r="G17" s="1"/>
      <c r="H17" s="1"/>
      <c r="I17" s="1"/>
      <c r="J17" s="1"/>
      <c r="K17" s="1"/>
      <c r="L17" s="1"/>
      <c r="M17" s="1"/>
      <c r="N17" s="1"/>
      <c r="O17" s="1"/>
      <c r="P17" s="1"/>
      <c r="Q17" s="1"/>
      <c r="R17" s="1"/>
      <c r="S17" s="1"/>
      <c r="T17" s="1"/>
      <c r="U17" s="1"/>
      <c r="V17" s="1"/>
      <c r="W17" s="1"/>
      <c r="X17" s="1"/>
    </row>
    <row r="18" spans="2:24" ht="15.75" customHeight="1" x14ac:dyDescent="0.2">
      <c r="B18" s="60" t="s">
        <v>940</v>
      </c>
      <c r="C18" s="61"/>
      <c r="D18" s="61"/>
      <c r="E18" s="61"/>
      <c r="F18" s="61"/>
      <c r="G18" s="61"/>
      <c r="H18" s="61"/>
      <c r="I18" s="61"/>
      <c r="J18" s="1"/>
      <c r="K18" s="111">
        <v>0.36368853230222964</v>
      </c>
      <c r="L18" s="112"/>
      <c r="M18" s="112"/>
      <c r="N18" s="112"/>
      <c r="O18" s="112"/>
      <c r="P18" s="112"/>
      <c r="Q18" s="112"/>
      <c r="R18" s="112"/>
      <c r="S18" s="112"/>
      <c r="T18" s="112"/>
      <c r="U18" s="112"/>
      <c r="V18" s="1"/>
      <c r="W18" s="1"/>
      <c r="X18" s="1"/>
    </row>
    <row r="19" spans="2:24" ht="15.75" customHeight="1" x14ac:dyDescent="0.2">
      <c r="B19" s="1"/>
      <c r="C19" s="1"/>
      <c r="D19" s="1"/>
      <c r="E19" s="1"/>
      <c r="F19" s="1"/>
      <c r="G19" s="1"/>
      <c r="H19" s="1"/>
      <c r="I19" s="1"/>
      <c r="J19" s="1"/>
      <c r="K19" s="1"/>
      <c r="L19" s="1"/>
      <c r="M19" s="1"/>
      <c r="N19" s="1"/>
      <c r="O19" s="1"/>
      <c r="P19" s="1"/>
      <c r="Q19" s="1"/>
      <c r="R19" s="1"/>
      <c r="S19" s="1"/>
      <c r="T19" s="1"/>
      <c r="U19" s="1"/>
      <c r="V19" s="1"/>
      <c r="W19" s="1"/>
      <c r="X19" s="1"/>
    </row>
    <row r="20" spans="2:24" ht="18.75" customHeight="1" x14ac:dyDescent="0.2">
      <c r="B20" s="44" t="s">
        <v>941</v>
      </c>
      <c r="C20" s="45"/>
      <c r="D20" s="45"/>
      <c r="E20" s="45"/>
      <c r="F20" s="45"/>
      <c r="G20" s="45"/>
      <c r="H20" s="45"/>
      <c r="I20" s="45"/>
      <c r="J20" s="45"/>
      <c r="K20" s="45"/>
      <c r="L20" s="45"/>
      <c r="M20" s="45"/>
      <c r="N20" s="45"/>
      <c r="O20" s="45"/>
      <c r="P20" s="45"/>
      <c r="Q20" s="45"/>
      <c r="R20" s="45"/>
      <c r="S20" s="45"/>
      <c r="T20" s="46"/>
      <c r="U20" s="1"/>
      <c r="V20" s="1"/>
      <c r="W20" s="1"/>
      <c r="X20" s="1"/>
    </row>
    <row r="21" spans="2:24" ht="6" customHeight="1" x14ac:dyDescent="0.2">
      <c r="B21" s="1"/>
      <c r="C21" s="1"/>
      <c r="D21" s="1"/>
      <c r="E21" s="1"/>
      <c r="F21" s="1"/>
      <c r="G21" s="1"/>
      <c r="H21" s="1"/>
      <c r="I21" s="1"/>
      <c r="J21" s="1"/>
      <c r="K21" s="1"/>
      <c r="L21" s="1"/>
      <c r="M21" s="1"/>
      <c r="N21" s="1"/>
      <c r="O21" s="1"/>
      <c r="P21" s="1"/>
      <c r="Q21" s="1"/>
      <c r="R21" s="1"/>
      <c r="S21" s="1"/>
      <c r="T21" s="1"/>
      <c r="U21" s="1"/>
      <c r="V21" s="1"/>
      <c r="W21" s="1"/>
      <c r="X21" s="1"/>
    </row>
    <row r="22" spans="2:24" ht="15" customHeight="1" x14ac:dyDescent="0.2">
      <c r="B22" s="33" t="s">
        <v>984</v>
      </c>
      <c r="C22" s="34"/>
      <c r="D22" s="34"/>
      <c r="E22" s="34"/>
      <c r="F22" s="34"/>
      <c r="G22" s="34"/>
      <c r="H22" s="34"/>
      <c r="I22" s="75"/>
      <c r="J22" s="76"/>
      <c r="K22" s="81">
        <v>2394257600.4344554</v>
      </c>
      <c r="L22" s="34"/>
      <c r="M22" s="34"/>
      <c r="N22" s="34"/>
      <c r="O22" s="34"/>
      <c r="P22" s="34"/>
      <c r="Q22" s="34"/>
      <c r="R22" s="34"/>
      <c r="S22" s="34"/>
      <c r="T22" s="34"/>
      <c r="U22" s="34"/>
      <c r="V22" s="85" t="s">
        <v>942</v>
      </c>
      <c r="W22" s="86"/>
      <c r="X22" s="1"/>
    </row>
    <row r="23" spans="2:24" ht="9.75" customHeight="1" x14ac:dyDescent="0.2">
      <c r="B23" s="68"/>
      <c r="C23" s="34"/>
      <c r="D23" s="34"/>
      <c r="E23" s="34"/>
      <c r="F23" s="34"/>
      <c r="G23" s="34"/>
      <c r="H23" s="34"/>
      <c r="I23" s="75"/>
      <c r="J23" s="76"/>
      <c r="K23" s="83"/>
      <c r="L23" s="34"/>
      <c r="M23" s="34"/>
      <c r="N23" s="34"/>
      <c r="O23" s="34"/>
      <c r="P23" s="34"/>
      <c r="Q23" s="34"/>
      <c r="R23" s="34"/>
      <c r="S23" s="34"/>
      <c r="T23" s="34"/>
      <c r="U23" s="34"/>
      <c r="V23" s="1"/>
      <c r="W23" s="1"/>
      <c r="X23" s="1"/>
    </row>
    <row r="24" spans="2:24" ht="14.25" customHeight="1" x14ac:dyDescent="0.2">
      <c r="B24" s="33" t="s">
        <v>985</v>
      </c>
      <c r="C24" s="34"/>
      <c r="D24" s="34"/>
      <c r="E24" s="34"/>
      <c r="F24" s="34"/>
      <c r="G24" s="34"/>
      <c r="H24" s="34"/>
      <c r="I24" s="34"/>
      <c r="J24" s="34"/>
      <c r="K24" s="34"/>
      <c r="L24" s="75"/>
      <c r="M24" s="76"/>
      <c r="N24" s="84">
        <v>1.0641144890819803</v>
      </c>
      <c r="O24" s="34"/>
      <c r="P24" s="34"/>
      <c r="Q24" s="34"/>
      <c r="R24" s="34"/>
      <c r="S24" s="34"/>
      <c r="T24" s="34"/>
      <c r="U24" s="34"/>
      <c r="V24" s="102" t="s">
        <v>943</v>
      </c>
      <c r="W24" s="103"/>
      <c r="X24" s="104"/>
    </row>
    <row r="25" spans="2:24" ht="9" customHeight="1" x14ac:dyDescent="0.2">
      <c r="B25" s="68"/>
      <c r="C25" s="34"/>
      <c r="D25" s="34"/>
      <c r="E25" s="34"/>
      <c r="F25" s="34"/>
      <c r="G25" s="34"/>
      <c r="H25" s="34"/>
      <c r="I25" s="75"/>
      <c r="J25" s="76"/>
      <c r="K25" s="83"/>
      <c r="L25" s="34"/>
      <c r="M25" s="34"/>
      <c r="N25" s="34"/>
      <c r="O25" s="34"/>
      <c r="P25" s="34"/>
      <c r="Q25" s="34"/>
      <c r="R25" s="34"/>
      <c r="S25" s="34"/>
      <c r="T25" s="34"/>
      <c r="U25" s="34"/>
      <c r="V25" s="105"/>
      <c r="W25" s="106"/>
      <c r="X25" s="107"/>
    </row>
    <row r="26" spans="2:24" ht="15" customHeight="1" x14ac:dyDescent="0.2">
      <c r="B26" s="72" t="s">
        <v>986</v>
      </c>
      <c r="C26" s="73"/>
      <c r="D26" s="73"/>
      <c r="E26" s="73"/>
      <c r="F26" s="73"/>
      <c r="G26" s="73"/>
      <c r="H26" s="74"/>
      <c r="I26" s="75"/>
      <c r="J26" s="76"/>
      <c r="K26" s="77" t="s">
        <v>969</v>
      </c>
      <c r="L26" s="78"/>
      <c r="M26" s="78"/>
      <c r="N26" s="78"/>
      <c r="O26" s="78"/>
      <c r="P26" s="78"/>
      <c r="Q26" s="78"/>
      <c r="R26" s="78"/>
      <c r="S26" s="78"/>
      <c r="T26" s="78"/>
      <c r="U26" s="79"/>
      <c r="V26" s="108"/>
      <c r="W26" s="109"/>
      <c r="X26" s="110"/>
    </row>
    <row r="27" spans="2:24" ht="12.75" customHeight="1" x14ac:dyDescent="0.2">
      <c r="B27" s="1"/>
      <c r="C27" s="1"/>
      <c r="D27" s="1"/>
      <c r="E27" s="1"/>
      <c r="F27" s="1"/>
      <c r="G27" s="1"/>
      <c r="H27" s="1"/>
      <c r="I27" s="1"/>
      <c r="J27" s="1"/>
      <c r="K27" s="1"/>
      <c r="L27" s="1"/>
      <c r="M27" s="1"/>
      <c r="N27" s="1"/>
      <c r="O27" s="1"/>
      <c r="P27" s="1"/>
      <c r="Q27" s="1"/>
      <c r="R27" s="1"/>
      <c r="S27" s="1"/>
      <c r="T27" s="1"/>
      <c r="U27" s="1"/>
      <c r="V27" s="1"/>
      <c r="W27" s="1"/>
      <c r="X27" s="1"/>
    </row>
    <row r="28" spans="2:24" ht="18.75" customHeight="1" x14ac:dyDescent="0.2">
      <c r="B28" s="44" t="s">
        <v>944</v>
      </c>
      <c r="C28" s="45"/>
      <c r="D28" s="45"/>
      <c r="E28" s="45"/>
      <c r="F28" s="45"/>
      <c r="G28" s="45"/>
      <c r="H28" s="45"/>
      <c r="I28" s="45"/>
      <c r="J28" s="45"/>
      <c r="K28" s="45"/>
      <c r="L28" s="45"/>
      <c r="M28" s="45"/>
      <c r="N28" s="45"/>
      <c r="O28" s="45"/>
      <c r="P28" s="45"/>
      <c r="Q28" s="45"/>
      <c r="R28" s="45"/>
      <c r="S28" s="45"/>
      <c r="T28" s="45"/>
      <c r="U28" s="46"/>
      <c r="V28" s="1"/>
      <c r="W28" s="1"/>
      <c r="X28" s="1"/>
    </row>
    <row r="29" spans="2:24" ht="4.7" customHeight="1" x14ac:dyDescent="0.2">
      <c r="B29" s="1"/>
      <c r="C29" s="1"/>
      <c r="D29" s="1"/>
      <c r="E29" s="1"/>
      <c r="F29" s="1"/>
      <c r="G29" s="1"/>
      <c r="H29" s="1"/>
      <c r="I29" s="1"/>
      <c r="J29" s="1"/>
      <c r="K29" s="1"/>
      <c r="L29" s="1"/>
      <c r="M29" s="1"/>
      <c r="N29" s="1"/>
      <c r="O29" s="1"/>
      <c r="P29" s="1"/>
      <c r="Q29" s="1"/>
      <c r="R29" s="1"/>
      <c r="S29" s="1"/>
      <c r="T29" s="1"/>
      <c r="U29" s="1"/>
      <c r="V29" s="1"/>
      <c r="W29" s="1"/>
      <c r="X29" s="1"/>
    </row>
    <row r="30" spans="2:24" ht="13.5" customHeight="1" x14ac:dyDescent="0.2">
      <c r="B30" s="60" t="s">
        <v>945</v>
      </c>
      <c r="C30" s="61"/>
      <c r="D30" s="61"/>
      <c r="E30" s="61"/>
      <c r="F30" s="61"/>
      <c r="G30" s="61"/>
      <c r="H30" s="61"/>
      <c r="I30" s="61"/>
      <c r="J30" s="1"/>
      <c r="K30" s="1"/>
      <c r="L30" s="1"/>
      <c r="M30" s="67">
        <v>13150448.850000001</v>
      </c>
      <c r="N30" s="61"/>
      <c r="O30" s="61"/>
      <c r="P30" s="61"/>
      <c r="Q30" s="61"/>
      <c r="R30" s="61"/>
      <c r="S30" s="61"/>
      <c r="T30" s="61"/>
      <c r="U30" s="1"/>
      <c r="V30" s="85" t="s">
        <v>946</v>
      </c>
      <c r="W30" s="86"/>
      <c r="X30" s="1"/>
    </row>
    <row r="31" spans="2:24" ht="6.6" customHeight="1" x14ac:dyDescent="0.2">
      <c r="B31" s="1"/>
      <c r="C31" s="1"/>
      <c r="D31" s="1"/>
      <c r="E31" s="1"/>
      <c r="F31" s="1"/>
      <c r="G31" s="1"/>
      <c r="H31" s="1"/>
      <c r="I31" s="1"/>
      <c r="J31" s="1"/>
      <c r="K31" s="1"/>
      <c r="L31" s="1"/>
      <c r="M31" s="1"/>
      <c r="N31" s="1"/>
      <c r="O31" s="1"/>
      <c r="P31" s="1"/>
      <c r="Q31" s="1"/>
      <c r="R31" s="1"/>
      <c r="S31" s="1"/>
      <c r="T31" s="1"/>
      <c r="U31" s="1"/>
      <c r="V31" s="1"/>
      <c r="W31" s="1"/>
      <c r="X31" s="1"/>
    </row>
    <row r="32" spans="2:24" ht="15.75" customHeight="1" x14ac:dyDescent="0.2">
      <c r="B32" s="60" t="s">
        <v>948</v>
      </c>
      <c r="C32" s="61"/>
      <c r="D32" s="61"/>
      <c r="E32" s="61"/>
      <c r="F32" s="61"/>
      <c r="G32" s="61"/>
      <c r="H32" s="61"/>
      <c r="I32" s="61"/>
      <c r="J32" s="1"/>
      <c r="K32" s="1"/>
      <c r="L32" s="1"/>
      <c r="M32" s="67">
        <v>138330360.91</v>
      </c>
      <c r="N32" s="61"/>
      <c r="O32" s="61"/>
      <c r="P32" s="61"/>
      <c r="Q32" s="61"/>
      <c r="R32" s="61"/>
      <c r="S32" s="61"/>
      <c r="T32" s="61"/>
      <c r="U32" s="61"/>
      <c r="V32" s="85" t="s">
        <v>947</v>
      </c>
      <c r="W32" s="86"/>
      <c r="X32" s="1"/>
    </row>
    <row r="33" spans="2:24" ht="4.9000000000000004" customHeight="1" x14ac:dyDescent="0.2">
      <c r="B33" s="1"/>
      <c r="C33" s="1"/>
      <c r="D33" s="1"/>
      <c r="E33" s="1"/>
      <c r="F33" s="1"/>
      <c r="G33" s="1"/>
      <c r="H33" s="1"/>
      <c r="I33" s="1"/>
      <c r="J33" s="1"/>
      <c r="K33" s="1"/>
      <c r="L33" s="1"/>
      <c r="M33" s="1"/>
      <c r="N33" s="1"/>
      <c r="O33" s="1"/>
      <c r="P33" s="1"/>
      <c r="Q33" s="1"/>
      <c r="R33" s="1"/>
      <c r="S33" s="1"/>
      <c r="T33" s="1"/>
      <c r="U33" s="1"/>
      <c r="V33" s="1"/>
      <c r="W33" s="1"/>
      <c r="X33" s="1"/>
    </row>
    <row r="34" spans="2:24" ht="15" customHeight="1" x14ac:dyDescent="0.2">
      <c r="B34" s="33" t="s">
        <v>984</v>
      </c>
      <c r="C34" s="34"/>
      <c r="D34" s="34"/>
      <c r="E34" s="34"/>
      <c r="F34" s="34"/>
      <c r="G34" s="34"/>
      <c r="H34" s="34"/>
      <c r="I34" s="75"/>
      <c r="J34" s="76"/>
      <c r="K34" s="81">
        <v>2394257600.4344554</v>
      </c>
      <c r="L34" s="34"/>
      <c r="M34" s="34"/>
      <c r="N34" s="34"/>
      <c r="O34" s="34"/>
      <c r="P34" s="34"/>
      <c r="Q34" s="34"/>
      <c r="R34" s="34"/>
      <c r="S34" s="34"/>
      <c r="T34" s="34"/>
      <c r="U34" s="34"/>
      <c r="V34" s="1"/>
      <c r="W34" s="1"/>
      <c r="X34" s="1"/>
    </row>
    <row r="35" spans="2:24" ht="6.75" customHeight="1" x14ac:dyDescent="0.2">
      <c r="B35" s="68"/>
      <c r="C35" s="34"/>
      <c r="D35" s="34"/>
      <c r="E35" s="34"/>
      <c r="F35" s="34"/>
      <c r="G35" s="34"/>
      <c r="H35" s="34"/>
      <c r="I35" s="75"/>
      <c r="J35" s="76"/>
      <c r="K35" s="83"/>
      <c r="L35" s="34"/>
      <c r="M35" s="34"/>
      <c r="N35" s="34"/>
      <c r="O35" s="34"/>
      <c r="P35" s="34"/>
      <c r="Q35" s="34"/>
      <c r="R35" s="34"/>
      <c r="S35" s="34"/>
      <c r="T35" s="34"/>
      <c r="U35" s="34"/>
      <c r="V35" s="1"/>
      <c r="W35" s="1"/>
      <c r="X35" s="1"/>
    </row>
    <row r="36" spans="2:24" ht="13.5" customHeight="1" x14ac:dyDescent="0.2">
      <c r="B36" s="33" t="s">
        <v>987</v>
      </c>
      <c r="C36" s="34"/>
      <c r="D36" s="34"/>
      <c r="E36" s="34"/>
      <c r="F36" s="34"/>
      <c r="G36" s="34"/>
      <c r="H36" s="34"/>
      <c r="I36" s="75"/>
      <c r="J36" s="76"/>
      <c r="K36" s="84">
        <v>1.1314392934197579</v>
      </c>
      <c r="L36" s="34"/>
      <c r="M36" s="34"/>
      <c r="N36" s="34"/>
      <c r="O36" s="34"/>
      <c r="P36" s="34"/>
      <c r="Q36" s="34"/>
      <c r="R36" s="34"/>
      <c r="S36" s="34"/>
      <c r="T36" s="34"/>
      <c r="U36" s="34"/>
      <c r="V36" s="102" t="s">
        <v>949</v>
      </c>
      <c r="W36" s="103"/>
      <c r="X36" s="104"/>
    </row>
    <row r="37" spans="2:24" ht="6" customHeight="1" x14ac:dyDescent="0.2">
      <c r="B37" s="68"/>
      <c r="C37" s="34"/>
      <c r="D37" s="34"/>
      <c r="E37" s="34"/>
      <c r="F37" s="34"/>
      <c r="G37" s="34"/>
      <c r="H37" s="34"/>
      <c r="I37" s="75"/>
      <c r="J37" s="76"/>
      <c r="K37" s="83"/>
      <c r="L37" s="34"/>
      <c r="M37" s="34"/>
      <c r="N37" s="34"/>
      <c r="O37" s="34"/>
      <c r="P37" s="34"/>
      <c r="Q37" s="34"/>
      <c r="R37" s="34"/>
      <c r="S37" s="34"/>
      <c r="T37" s="34"/>
      <c r="U37" s="34"/>
      <c r="V37" s="105"/>
      <c r="W37" s="106"/>
      <c r="X37" s="107"/>
    </row>
    <row r="38" spans="2:24" ht="15" customHeight="1" x14ac:dyDescent="0.2">
      <c r="B38" s="72" t="s">
        <v>988</v>
      </c>
      <c r="C38" s="73"/>
      <c r="D38" s="73"/>
      <c r="E38" s="73"/>
      <c r="F38" s="73"/>
      <c r="G38" s="73"/>
      <c r="H38" s="74"/>
      <c r="I38" s="75"/>
      <c r="J38" s="76"/>
      <c r="K38" s="77" t="s">
        <v>969</v>
      </c>
      <c r="L38" s="78"/>
      <c r="M38" s="78"/>
      <c r="N38" s="78"/>
      <c r="O38" s="78"/>
      <c r="P38" s="78"/>
      <c r="Q38" s="78"/>
      <c r="R38" s="78"/>
      <c r="S38" s="78"/>
      <c r="T38" s="78"/>
      <c r="U38" s="79"/>
      <c r="V38" s="108"/>
      <c r="W38" s="109"/>
      <c r="X38" s="110"/>
    </row>
    <row r="39" spans="2:24" ht="11.85" customHeight="1" x14ac:dyDescent="0.2">
      <c r="B39" s="1"/>
      <c r="C39" s="1"/>
      <c r="D39" s="1"/>
      <c r="E39" s="1"/>
      <c r="F39" s="1"/>
      <c r="G39" s="1"/>
      <c r="H39" s="1"/>
      <c r="I39" s="1"/>
      <c r="J39" s="1"/>
      <c r="K39" s="1"/>
      <c r="L39" s="1"/>
      <c r="M39" s="1"/>
      <c r="N39" s="1"/>
      <c r="O39" s="1"/>
      <c r="P39" s="1"/>
      <c r="Q39" s="1"/>
      <c r="R39" s="1"/>
      <c r="S39" s="1"/>
      <c r="T39" s="1"/>
      <c r="U39" s="1"/>
      <c r="V39" s="1"/>
      <c r="W39" s="1"/>
      <c r="X39" s="1"/>
    </row>
    <row r="40" spans="2:24" ht="18.75" customHeight="1" x14ac:dyDescent="0.2">
      <c r="B40" s="44" t="s">
        <v>950</v>
      </c>
      <c r="C40" s="45"/>
      <c r="D40" s="45"/>
      <c r="E40" s="45"/>
      <c r="F40" s="45"/>
      <c r="G40" s="45"/>
      <c r="H40" s="45"/>
      <c r="I40" s="45"/>
      <c r="J40" s="45"/>
      <c r="K40" s="45"/>
      <c r="L40" s="45"/>
      <c r="M40" s="45"/>
      <c r="N40" s="45"/>
      <c r="O40" s="45"/>
      <c r="P40" s="45"/>
      <c r="Q40" s="45"/>
      <c r="R40" s="45"/>
      <c r="S40" s="45"/>
      <c r="T40" s="45"/>
      <c r="U40" s="46"/>
      <c r="V40" s="1"/>
      <c r="W40" s="1"/>
      <c r="X40" s="1"/>
    </row>
    <row r="41" spans="2:24" ht="5.65" customHeight="1" x14ac:dyDescent="0.2">
      <c r="B41" s="1"/>
      <c r="C41" s="1"/>
      <c r="D41" s="1"/>
      <c r="E41" s="1"/>
      <c r="F41" s="1"/>
      <c r="G41" s="1"/>
      <c r="H41" s="1"/>
      <c r="I41" s="1"/>
      <c r="J41" s="1"/>
      <c r="K41" s="1"/>
      <c r="L41" s="1"/>
      <c r="M41" s="1"/>
      <c r="N41" s="1"/>
      <c r="O41" s="1"/>
      <c r="P41" s="1"/>
      <c r="Q41" s="1"/>
      <c r="R41" s="1"/>
      <c r="S41" s="1"/>
      <c r="T41" s="1"/>
      <c r="U41" s="1"/>
      <c r="V41" s="1"/>
      <c r="W41" s="1"/>
      <c r="X41" s="1"/>
    </row>
    <row r="42" spans="2:24" ht="15.75" customHeight="1" x14ac:dyDescent="0.2">
      <c r="B42" s="60" t="s">
        <v>952</v>
      </c>
      <c r="C42" s="61"/>
      <c r="D42" s="61"/>
      <c r="E42" s="61"/>
      <c r="F42" s="61"/>
      <c r="G42" s="61"/>
      <c r="H42" s="61"/>
      <c r="I42" s="61"/>
      <c r="J42" s="61"/>
      <c r="K42" s="61"/>
      <c r="L42" s="61"/>
      <c r="M42" s="61"/>
      <c r="N42" s="61"/>
      <c r="O42" s="1"/>
      <c r="P42" s="98">
        <v>378323109.22000349</v>
      </c>
      <c r="Q42" s="96"/>
      <c r="R42" s="96"/>
      <c r="S42" s="96"/>
      <c r="T42" s="96"/>
      <c r="U42" s="96"/>
      <c r="V42" s="85" t="s">
        <v>951</v>
      </c>
      <c r="W42" s="86"/>
      <c r="X42" s="1"/>
    </row>
    <row r="43" spans="2:24" ht="7.9" customHeight="1" x14ac:dyDescent="0.2">
      <c r="B43" s="1"/>
      <c r="C43" s="1"/>
      <c r="D43" s="1"/>
      <c r="E43" s="1"/>
      <c r="F43" s="1"/>
      <c r="G43" s="1"/>
      <c r="H43" s="1"/>
      <c r="I43" s="1"/>
      <c r="J43" s="1"/>
      <c r="K43" s="1"/>
      <c r="L43" s="1"/>
      <c r="M43" s="1"/>
      <c r="N43" s="1"/>
      <c r="O43" s="1"/>
      <c r="P43" s="1"/>
      <c r="Q43" s="1"/>
      <c r="R43" s="1"/>
      <c r="S43" s="1"/>
      <c r="T43" s="1"/>
      <c r="U43" s="1"/>
      <c r="V43" s="1"/>
      <c r="W43" s="1"/>
      <c r="X43" s="1"/>
    </row>
    <row r="44" spans="2:24" ht="14.1" customHeight="1" x14ac:dyDescent="0.2">
      <c r="B44" s="1"/>
      <c r="C44" s="99"/>
      <c r="D44" s="95" t="s">
        <v>953</v>
      </c>
      <c r="E44" s="96"/>
      <c r="F44" s="96"/>
      <c r="G44" s="96"/>
      <c r="H44" s="96"/>
      <c r="I44" s="96"/>
      <c r="J44" s="96"/>
      <c r="K44" s="96"/>
      <c r="L44" s="96"/>
      <c r="M44" s="96"/>
      <c r="N44" s="96"/>
      <c r="O44" s="96"/>
      <c r="P44" s="67">
        <v>377619109.22000349</v>
      </c>
      <c r="Q44" s="61"/>
      <c r="R44" s="61"/>
      <c r="S44" s="61"/>
      <c r="T44" s="61"/>
      <c r="U44" s="1"/>
      <c r="V44" s="1"/>
      <c r="W44" s="1"/>
      <c r="X44" s="1"/>
    </row>
    <row r="45" spans="2:24" ht="8.1" customHeight="1" x14ac:dyDescent="0.2">
      <c r="B45" s="1"/>
      <c r="C45" s="100"/>
      <c r="D45" s="1"/>
      <c r="E45" s="1"/>
      <c r="F45" s="1"/>
      <c r="G45" s="1"/>
      <c r="H45" s="1"/>
      <c r="I45" s="1"/>
      <c r="J45" s="1"/>
      <c r="K45" s="1"/>
      <c r="L45" s="1"/>
      <c r="M45" s="1"/>
      <c r="N45" s="1"/>
      <c r="O45" s="1"/>
      <c r="P45" s="1"/>
      <c r="Q45" s="1"/>
      <c r="R45" s="1"/>
      <c r="S45" s="1"/>
      <c r="T45" s="1"/>
      <c r="U45" s="1"/>
      <c r="V45" s="1"/>
      <c r="W45" s="1"/>
      <c r="X45" s="1"/>
    </row>
    <row r="46" spans="2:24" ht="14.1" customHeight="1" x14ac:dyDescent="0.2">
      <c r="B46" s="1"/>
      <c r="C46" s="100"/>
      <c r="D46" s="95" t="s">
        <v>954</v>
      </c>
      <c r="E46" s="96"/>
      <c r="F46" s="96"/>
      <c r="G46" s="96"/>
      <c r="H46" s="96"/>
      <c r="I46" s="96"/>
      <c r="J46" s="96"/>
      <c r="K46" s="96"/>
      <c r="L46" s="96"/>
      <c r="M46" s="96"/>
      <c r="N46" s="1"/>
      <c r="O46" s="1"/>
      <c r="P46" s="67">
        <v>704000</v>
      </c>
      <c r="Q46" s="61"/>
      <c r="R46" s="61"/>
      <c r="S46" s="61"/>
      <c r="T46" s="61"/>
      <c r="U46" s="61"/>
      <c r="V46" s="1"/>
      <c r="W46" s="1"/>
      <c r="X46" s="1"/>
    </row>
    <row r="47" spans="2:24" ht="9" customHeight="1" x14ac:dyDescent="0.2">
      <c r="B47" s="1"/>
      <c r="C47" s="100"/>
      <c r="D47" s="1"/>
      <c r="E47" s="1"/>
      <c r="F47" s="1"/>
      <c r="G47" s="1"/>
      <c r="H47" s="1"/>
      <c r="I47" s="1"/>
      <c r="J47" s="1"/>
      <c r="K47" s="1"/>
      <c r="L47" s="1"/>
      <c r="M47" s="1"/>
      <c r="N47" s="1"/>
      <c r="O47" s="1"/>
      <c r="P47" s="1"/>
      <c r="Q47" s="1"/>
      <c r="R47" s="1"/>
      <c r="S47" s="1"/>
      <c r="T47" s="1"/>
      <c r="U47" s="1"/>
      <c r="V47" s="1"/>
      <c r="W47" s="1"/>
      <c r="X47" s="1"/>
    </row>
    <row r="48" spans="2:24" ht="14.1" customHeight="1" x14ac:dyDescent="0.2">
      <c r="B48" s="1"/>
      <c r="C48" s="100"/>
      <c r="D48" s="95" t="s">
        <v>955</v>
      </c>
      <c r="E48" s="96"/>
      <c r="F48" s="96"/>
      <c r="G48" s="96"/>
      <c r="H48" s="96"/>
      <c r="I48" s="96"/>
      <c r="J48" s="96"/>
      <c r="K48" s="96"/>
      <c r="L48" s="96"/>
      <c r="M48" s="96"/>
      <c r="N48" s="96"/>
      <c r="O48" s="96"/>
      <c r="P48" s="97" t="s">
        <v>86</v>
      </c>
      <c r="Q48" s="61"/>
      <c r="R48" s="61"/>
      <c r="S48" s="61"/>
      <c r="T48" s="61"/>
      <c r="U48" s="61"/>
      <c r="V48" s="1"/>
      <c r="W48" s="1"/>
      <c r="X48" s="1"/>
    </row>
    <row r="49" spans="2:24" ht="8.65" customHeight="1" x14ac:dyDescent="0.2">
      <c r="B49" s="1"/>
      <c r="C49" s="100"/>
      <c r="D49" s="1"/>
      <c r="E49" s="1"/>
      <c r="F49" s="1"/>
      <c r="G49" s="1"/>
      <c r="H49" s="1"/>
      <c r="I49" s="1"/>
      <c r="J49" s="1"/>
      <c r="K49" s="1"/>
      <c r="L49" s="1"/>
      <c r="M49" s="1"/>
      <c r="N49" s="1"/>
      <c r="O49" s="1"/>
      <c r="P49" s="1"/>
      <c r="Q49" s="1"/>
      <c r="R49" s="1"/>
      <c r="S49" s="1"/>
      <c r="T49" s="1"/>
      <c r="U49" s="1"/>
      <c r="V49" s="1"/>
      <c r="W49" s="1"/>
      <c r="X49" s="1"/>
    </row>
    <row r="50" spans="2:24" ht="15.6" customHeight="1" x14ac:dyDescent="0.2">
      <c r="B50" s="1"/>
      <c r="C50" s="101"/>
      <c r="D50" s="95" t="s">
        <v>956</v>
      </c>
      <c r="E50" s="96"/>
      <c r="F50" s="96"/>
      <c r="G50" s="96"/>
      <c r="H50" s="96"/>
      <c r="I50" s="96"/>
      <c r="J50" s="96"/>
      <c r="K50" s="96"/>
      <c r="L50" s="96"/>
      <c r="M50" s="96"/>
      <c r="N50" s="96"/>
      <c r="O50" s="96"/>
      <c r="P50" s="97" t="s">
        <v>86</v>
      </c>
      <c r="Q50" s="61"/>
      <c r="R50" s="61"/>
      <c r="S50" s="61"/>
      <c r="T50" s="61"/>
      <c r="U50" s="61"/>
      <c r="V50" s="1"/>
      <c r="W50" s="1"/>
      <c r="X50" s="1"/>
    </row>
    <row r="51" spans="2:24" ht="78" customHeight="1" x14ac:dyDescent="0.2">
      <c r="B51" s="1"/>
      <c r="C51" s="1"/>
      <c r="D51" s="1"/>
      <c r="E51" s="1"/>
      <c r="F51" s="1"/>
      <c r="G51" s="1"/>
      <c r="H51" s="1"/>
      <c r="I51" s="1"/>
      <c r="J51" s="1"/>
      <c r="K51" s="1"/>
      <c r="L51" s="1"/>
      <c r="M51" s="1"/>
      <c r="N51" s="1"/>
      <c r="O51" s="1"/>
      <c r="P51" s="1"/>
      <c r="Q51" s="1"/>
      <c r="R51" s="1"/>
      <c r="S51" s="1"/>
      <c r="T51" s="1"/>
      <c r="U51" s="1"/>
      <c r="V51" s="1"/>
      <c r="W51" s="1"/>
      <c r="X51" s="1"/>
    </row>
    <row r="52" spans="2:24" ht="15.75" customHeight="1" x14ac:dyDescent="0.2">
      <c r="B52" s="60" t="s">
        <v>958</v>
      </c>
      <c r="C52" s="61"/>
      <c r="D52" s="61"/>
      <c r="E52" s="61"/>
      <c r="F52" s="61"/>
      <c r="G52" s="61"/>
      <c r="H52" s="61"/>
      <c r="I52" s="61"/>
      <c r="J52" s="61"/>
      <c r="K52" s="61"/>
      <c r="L52" s="61"/>
      <c r="M52" s="61"/>
      <c r="N52" s="61"/>
      <c r="O52" s="1"/>
      <c r="P52" s="98">
        <v>3068311592.5300169</v>
      </c>
      <c r="Q52" s="96"/>
      <c r="R52" s="96"/>
      <c r="S52" s="96"/>
      <c r="T52" s="96"/>
      <c r="U52" s="96"/>
      <c r="V52" s="85" t="s">
        <v>957</v>
      </c>
      <c r="W52" s="86"/>
      <c r="X52" s="1"/>
    </row>
    <row r="53" spans="2:24" ht="7.7" customHeight="1" x14ac:dyDescent="0.2">
      <c r="B53" s="1"/>
      <c r="C53" s="1"/>
      <c r="D53" s="1"/>
      <c r="E53" s="1"/>
      <c r="F53" s="1"/>
      <c r="G53" s="1"/>
      <c r="H53" s="1"/>
      <c r="I53" s="1"/>
      <c r="J53" s="1"/>
      <c r="K53" s="1"/>
      <c r="L53" s="1"/>
      <c r="M53" s="1"/>
      <c r="N53" s="1"/>
      <c r="O53" s="1"/>
      <c r="P53" s="1"/>
      <c r="Q53" s="1"/>
      <c r="R53" s="1"/>
      <c r="S53" s="1"/>
      <c r="T53" s="1"/>
      <c r="U53" s="1"/>
      <c r="V53" s="1"/>
      <c r="W53" s="1"/>
      <c r="X53" s="1"/>
    </row>
    <row r="54" spans="2:24" ht="15" customHeight="1" x14ac:dyDescent="0.2">
      <c r="B54" s="1"/>
      <c r="C54" s="1"/>
      <c r="D54" s="95" t="s">
        <v>959</v>
      </c>
      <c r="E54" s="96"/>
      <c r="F54" s="96"/>
      <c r="G54" s="96"/>
      <c r="H54" s="96"/>
      <c r="I54" s="96"/>
      <c r="J54" s="96"/>
      <c r="K54" s="96"/>
      <c r="L54" s="96"/>
      <c r="M54" s="96"/>
      <c r="N54" s="96"/>
      <c r="O54" s="96"/>
      <c r="P54" s="67">
        <v>2916968836.7700167</v>
      </c>
      <c r="Q54" s="61"/>
      <c r="R54" s="61"/>
      <c r="S54" s="61"/>
      <c r="T54" s="61"/>
      <c r="U54" s="61"/>
      <c r="V54" s="1"/>
      <c r="W54" s="1"/>
      <c r="X54" s="1"/>
    </row>
    <row r="55" spans="2:24" ht="7.7" customHeight="1" x14ac:dyDescent="0.2">
      <c r="B55" s="1"/>
      <c r="C55" s="1"/>
      <c r="D55" s="1"/>
      <c r="E55" s="1"/>
      <c r="F55" s="1"/>
      <c r="G55" s="1"/>
      <c r="H55" s="1"/>
      <c r="I55" s="1"/>
      <c r="J55" s="1"/>
      <c r="K55" s="1"/>
      <c r="L55" s="1"/>
      <c r="M55" s="1"/>
      <c r="N55" s="1"/>
      <c r="O55" s="1"/>
      <c r="P55" s="1"/>
      <c r="Q55" s="1"/>
      <c r="R55" s="1"/>
      <c r="S55" s="1"/>
      <c r="T55" s="1"/>
      <c r="U55" s="1"/>
      <c r="V55" s="1"/>
      <c r="W55" s="1"/>
      <c r="X55" s="1"/>
    </row>
    <row r="56" spans="2:24" ht="15" customHeight="1" x14ac:dyDescent="0.2">
      <c r="B56" s="1"/>
      <c r="C56" s="1"/>
      <c r="D56" s="95" t="s">
        <v>960</v>
      </c>
      <c r="E56" s="96"/>
      <c r="F56" s="96"/>
      <c r="G56" s="96"/>
      <c r="H56" s="96"/>
      <c r="I56" s="96"/>
      <c r="J56" s="96"/>
      <c r="K56" s="96"/>
      <c r="L56" s="96"/>
      <c r="M56" s="96"/>
      <c r="N56" s="96"/>
      <c r="O56" s="96"/>
      <c r="P56" s="67">
        <v>13012394.85</v>
      </c>
      <c r="Q56" s="61"/>
      <c r="R56" s="61"/>
      <c r="S56" s="61"/>
      <c r="T56" s="61"/>
      <c r="U56" s="61"/>
      <c r="V56" s="1"/>
      <c r="W56" s="1"/>
      <c r="X56" s="1"/>
    </row>
    <row r="57" spans="2:24" ht="7.7" customHeight="1" x14ac:dyDescent="0.2">
      <c r="B57" s="1"/>
      <c r="C57" s="1"/>
      <c r="D57" s="1"/>
      <c r="E57" s="1"/>
      <c r="F57" s="1"/>
      <c r="G57" s="1"/>
      <c r="H57" s="1"/>
      <c r="I57" s="1"/>
      <c r="J57" s="1"/>
      <c r="K57" s="1"/>
      <c r="L57" s="1"/>
      <c r="M57" s="1"/>
      <c r="N57" s="1"/>
      <c r="O57" s="1"/>
      <c r="P57" s="1"/>
      <c r="Q57" s="1"/>
      <c r="R57" s="1"/>
      <c r="S57" s="1"/>
      <c r="T57" s="1"/>
      <c r="U57" s="1"/>
      <c r="V57" s="1"/>
      <c r="W57" s="1"/>
      <c r="X57" s="1"/>
    </row>
    <row r="58" spans="2:24" ht="15" customHeight="1" x14ac:dyDescent="0.2">
      <c r="B58" s="1"/>
      <c r="C58" s="1"/>
      <c r="D58" s="95" t="s">
        <v>961</v>
      </c>
      <c r="E58" s="96"/>
      <c r="F58" s="96"/>
      <c r="G58" s="96"/>
      <c r="H58" s="96"/>
      <c r="I58" s="96"/>
      <c r="J58" s="96"/>
      <c r="K58" s="96"/>
      <c r="L58" s="96"/>
      <c r="M58" s="96"/>
      <c r="N58" s="96"/>
      <c r="O58" s="96"/>
      <c r="P58" s="67">
        <v>138330360.91</v>
      </c>
      <c r="Q58" s="61"/>
      <c r="R58" s="61"/>
      <c r="S58" s="61"/>
      <c r="T58" s="61"/>
      <c r="U58" s="61"/>
      <c r="V58" s="1"/>
      <c r="W58" s="1"/>
      <c r="X58" s="1"/>
    </row>
    <row r="59" spans="2:24" ht="7.7" customHeight="1" x14ac:dyDescent="0.2">
      <c r="B59" s="1"/>
      <c r="C59" s="1"/>
      <c r="D59" s="1"/>
      <c r="E59" s="1"/>
      <c r="F59" s="1"/>
      <c r="G59" s="1"/>
      <c r="H59" s="1"/>
      <c r="I59" s="1"/>
      <c r="J59" s="1"/>
      <c r="K59" s="1"/>
      <c r="L59" s="1"/>
      <c r="M59" s="1"/>
      <c r="N59" s="1"/>
      <c r="O59" s="1"/>
      <c r="P59" s="1"/>
      <c r="Q59" s="1"/>
      <c r="R59" s="1"/>
      <c r="S59" s="1"/>
      <c r="T59" s="1"/>
      <c r="U59" s="1"/>
      <c r="V59" s="1"/>
      <c r="W59" s="1"/>
      <c r="X59" s="1"/>
    </row>
    <row r="60" spans="2:24" ht="15.6" customHeight="1" x14ac:dyDescent="0.2">
      <c r="B60" s="1"/>
      <c r="C60" s="1"/>
      <c r="D60" s="95" t="s">
        <v>956</v>
      </c>
      <c r="E60" s="96"/>
      <c r="F60" s="96"/>
      <c r="G60" s="96"/>
      <c r="H60" s="96"/>
      <c r="I60" s="96"/>
      <c r="J60" s="96"/>
      <c r="K60" s="96"/>
      <c r="L60" s="96"/>
      <c r="M60" s="96"/>
      <c r="N60" s="96"/>
      <c r="O60" s="96"/>
      <c r="P60" s="97" t="s">
        <v>86</v>
      </c>
      <c r="Q60" s="61"/>
      <c r="R60" s="61"/>
      <c r="S60" s="61"/>
      <c r="T60" s="61"/>
      <c r="U60" s="61"/>
      <c r="V60" s="1"/>
      <c r="W60" s="1"/>
      <c r="X60" s="1"/>
    </row>
    <row r="61" spans="2:24" ht="12" customHeight="1" x14ac:dyDescent="0.2">
      <c r="B61" s="1"/>
      <c r="C61" s="1"/>
      <c r="D61" s="1"/>
      <c r="E61" s="1"/>
      <c r="F61" s="1"/>
      <c r="G61" s="1"/>
      <c r="H61" s="1"/>
      <c r="I61" s="1"/>
      <c r="J61" s="1"/>
      <c r="K61" s="1"/>
      <c r="L61" s="1"/>
      <c r="M61" s="1"/>
      <c r="N61" s="1"/>
      <c r="O61" s="1"/>
      <c r="P61" s="1"/>
      <c r="Q61" s="1"/>
      <c r="R61" s="1"/>
      <c r="S61" s="1"/>
      <c r="T61" s="1"/>
      <c r="U61" s="1"/>
      <c r="V61" s="1"/>
      <c r="W61" s="1"/>
      <c r="X61" s="1"/>
    </row>
    <row r="62" spans="2:24" ht="14.1" customHeight="1" x14ac:dyDescent="0.2">
      <c r="B62" s="60" t="s">
        <v>962</v>
      </c>
      <c r="C62" s="61"/>
      <c r="D62" s="61"/>
      <c r="E62" s="61"/>
      <c r="F62" s="61"/>
      <c r="G62" s="61"/>
      <c r="H62" s="61"/>
      <c r="I62" s="61"/>
      <c r="J62" s="61"/>
      <c r="K62" s="61"/>
      <c r="L62" s="61"/>
      <c r="M62" s="61"/>
      <c r="N62" s="61"/>
      <c r="O62" s="61"/>
      <c r="P62" s="67">
        <v>71562500</v>
      </c>
      <c r="Q62" s="61"/>
      <c r="R62" s="61"/>
      <c r="S62" s="61"/>
      <c r="T62" s="61"/>
      <c r="U62" s="61"/>
      <c r="V62" s="85" t="s">
        <v>963</v>
      </c>
      <c r="W62" s="86"/>
      <c r="X62" s="1"/>
    </row>
    <row r="63" spans="2:24" ht="6.75" customHeight="1" x14ac:dyDescent="0.2">
      <c r="B63" s="1"/>
      <c r="C63" s="1"/>
      <c r="D63" s="1"/>
      <c r="E63" s="1"/>
      <c r="F63" s="1"/>
      <c r="G63" s="1"/>
      <c r="H63" s="1"/>
      <c r="I63" s="1"/>
      <c r="J63" s="1"/>
      <c r="K63" s="1"/>
      <c r="L63" s="1"/>
      <c r="M63" s="1"/>
      <c r="N63" s="1"/>
      <c r="O63" s="1"/>
      <c r="P63" s="1"/>
      <c r="Q63" s="1"/>
      <c r="R63" s="1"/>
      <c r="S63" s="1"/>
      <c r="T63" s="1"/>
      <c r="U63" s="1"/>
      <c r="V63" s="1"/>
      <c r="W63" s="1"/>
      <c r="X63" s="1"/>
    </row>
    <row r="64" spans="2:24" ht="15.75" customHeight="1" x14ac:dyDescent="0.2">
      <c r="B64" s="60" t="s">
        <v>965</v>
      </c>
      <c r="C64" s="61"/>
      <c r="D64" s="61"/>
      <c r="E64" s="61"/>
      <c r="F64" s="61"/>
      <c r="G64" s="61"/>
      <c r="H64" s="61"/>
      <c r="I64" s="61"/>
      <c r="J64" s="61"/>
      <c r="K64" s="61"/>
      <c r="L64" s="61"/>
      <c r="M64" s="61"/>
      <c r="N64" s="61"/>
      <c r="O64" s="61"/>
      <c r="P64" s="67">
        <v>31145137.289266683</v>
      </c>
      <c r="Q64" s="61"/>
      <c r="R64" s="61"/>
      <c r="S64" s="61"/>
      <c r="T64" s="61"/>
      <c r="U64" s="61"/>
      <c r="V64" s="85" t="s">
        <v>964</v>
      </c>
      <c r="W64" s="86"/>
      <c r="X64" s="1"/>
    </row>
    <row r="65" spans="2:24" ht="10.9" customHeight="1" x14ac:dyDescent="0.2">
      <c r="B65" s="1"/>
      <c r="C65" s="1"/>
      <c r="D65" s="1"/>
      <c r="E65" s="1"/>
      <c r="F65" s="1"/>
      <c r="G65" s="1"/>
      <c r="H65" s="1"/>
      <c r="I65" s="1"/>
      <c r="J65" s="1"/>
      <c r="K65" s="1"/>
      <c r="L65" s="1"/>
      <c r="M65" s="1"/>
      <c r="N65" s="1"/>
      <c r="O65" s="1"/>
      <c r="P65" s="1"/>
      <c r="Q65" s="1"/>
      <c r="R65" s="1"/>
      <c r="S65" s="1"/>
      <c r="T65" s="1"/>
      <c r="U65" s="1"/>
      <c r="V65" s="1"/>
      <c r="W65" s="1"/>
      <c r="X65" s="1"/>
    </row>
    <row r="66" spans="2:24" ht="14.1" customHeight="1" x14ac:dyDescent="0.2">
      <c r="B66" s="60" t="s">
        <v>966</v>
      </c>
      <c r="C66" s="61"/>
      <c r="D66" s="61"/>
      <c r="E66" s="61"/>
      <c r="F66" s="61"/>
      <c r="G66" s="61"/>
      <c r="H66" s="61"/>
      <c r="I66" s="61"/>
      <c r="J66" s="61"/>
      <c r="K66" s="61"/>
      <c r="L66" s="61"/>
      <c r="M66" s="61"/>
      <c r="N66" s="61"/>
      <c r="O66" s="61"/>
      <c r="P66" s="67">
        <v>2250000000</v>
      </c>
      <c r="Q66" s="61"/>
      <c r="R66" s="61"/>
      <c r="S66" s="61"/>
      <c r="T66" s="61"/>
      <c r="U66" s="61"/>
      <c r="V66" s="85" t="s">
        <v>967</v>
      </c>
      <c r="W66" s="86"/>
      <c r="X66" s="1"/>
    </row>
    <row r="67" spans="2:24" ht="13.9" customHeight="1" x14ac:dyDescent="0.2">
      <c r="B67" s="1"/>
      <c r="C67" s="1"/>
      <c r="D67" s="1"/>
      <c r="E67" s="1"/>
      <c r="F67" s="1"/>
      <c r="G67" s="1"/>
      <c r="H67" s="1"/>
      <c r="I67" s="1"/>
      <c r="J67" s="1"/>
      <c r="K67" s="1"/>
      <c r="L67" s="1"/>
      <c r="M67" s="1"/>
      <c r="N67" s="1"/>
      <c r="O67" s="1"/>
      <c r="P67" s="1"/>
      <c r="Q67" s="1"/>
      <c r="R67" s="1"/>
      <c r="S67" s="1"/>
      <c r="T67" s="1"/>
      <c r="U67" s="1"/>
      <c r="V67" s="1"/>
      <c r="W67" s="1"/>
      <c r="X67" s="1"/>
    </row>
    <row r="68" spans="2:24" ht="14.1" customHeight="1" x14ac:dyDescent="0.2">
      <c r="B68" s="60" t="s">
        <v>968</v>
      </c>
      <c r="C68" s="61"/>
      <c r="D68" s="61"/>
      <c r="E68" s="61"/>
      <c r="F68" s="61"/>
      <c r="G68" s="61"/>
      <c r="H68" s="61"/>
      <c r="I68" s="61"/>
      <c r="J68" s="61"/>
      <c r="K68" s="61"/>
      <c r="L68" s="61"/>
      <c r="M68" s="61"/>
      <c r="N68" s="61"/>
      <c r="O68" s="61"/>
      <c r="P68" s="67">
        <v>1093927064.4607537</v>
      </c>
      <c r="Q68" s="61"/>
      <c r="R68" s="61"/>
      <c r="S68" s="61"/>
      <c r="T68" s="61"/>
      <c r="U68" s="61"/>
      <c r="V68" s="1"/>
      <c r="W68" s="1"/>
      <c r="X68" s="1"/>
    </row>
    <row r="69" spans="2:24" ht="12.6" customHeight="1" x14ac:dyDescent="0.2">
      <c r="B69" s="1"/>
      <c r="C69" s="1"/>
      <c r="D69" s="1"/>
      <c r="E69" s="1"/>
      <c r="F69" s="1"/>
      <c r="G69" s="1"/>
      <c r="H69" s="1"/>
      <c r="I69" s="1"/>
      <c r="J69" s="1"/>
      <c r="K69" s="1"/>
      <c r="L69" s="1"/>
      <c r="M69" s="1"/>
      <c r="N69" s="1"/>
      <c r="O69" s="1"/>
      <c r="P69" s="1"/>
      <c r="Q69" s="1"/>
      <c r="R69" s="1"/>
      <c r="S69" s="1"/>
      <c r="T69" s="1"/>
      <c r="U69" s="1"/>
      <c r="V69" s="1"/>
      <c r="W69" s="1"/>
      <c r="X69" s="1"/>
    </row>
    <row r="70" spans="2:24" ht="15" customHeight="1" x14ac:dyDescent="0.2">
      <c r="B70" s="87" t="s">
        <v>970</v>
      </c>
      <c r="C70" s="88"/>
      <c r="D70" s="88"/>
      <c r="E70" s="88"/>
      <c r="F70" s="88"/>
      <c r="G70" s="88"/>
      <c r="H70" s="89"/>
      <c r="I70" s="1"/>
      <c r="J70" s="1"/>
      <c r="K70" s="1"/>
      <c r="L70" s="92" t="s">
        <v>969</v>
      </c>
      <c r="M70" s="93"/>
      <c r="N70" s="93"/>
      <c r="O70" s="93"/>
      <c r="P70" s="93"/>
      <c r="Q70" s="93"/>
      <c r="R70" s="93"/>
      <c r="S70" s="93"/>
      <c r="T70" s="93"/>
      <c r="U70" s="94"/>
      <c r="V70" s="1"/>
      <c r="W70" s="1"/>
      <c r="X70" s="1"/>
    </row>
    <row r="71" spans="2:24" ht="14.1" customHeight="1" x14ac:dyDescent="0.2">
      <c r="B71" s="1"/>
      <c r="C71" s="1"/>
      <c r="D71" s="1"/>
      <c r="E71" s="1"/>
      <c r="F71" s="1"/>
      <c r="G71" s="1"/>
      <c r="H71" s="1"/>
      <c r="I71" s="1"/>
      <c r="J71" s="1"/>
      <c r="K71" s="1"/>
      <c r="L71" s="1"/>
      <c r="M71" s="1"/>
      <c r="N71" s="1"/>
      <c r="O71" s="1"/>
      <c r="P71" s="1"/>
      <c r="Q71" s="1"/>
      <c r="R71" s="1"/>
      <c r="S71" s="1"/>
      <c r="T71" s="1"/>
      <c r="U71" s="1"/>
      <c r="V71" s="1"/>
      <c r="W71" s="1"/>
      <c r="X71" s="1"/>
    </row>
    <row r="72" spans="2:24" ht="19.899999999999999" customHeight="1" x14ac:dyDescent="0.2">
      <c r="B72" s="44" t="s">
        <v>971</v>
      </c>
      <c r="C72" s="45"/>
      <c r="D72" s="45"/>
      <c r="E72" s="45"/>
      <c r="F72" s="45"/>
      <c r="G72" s="45"/>
      <c r="H72" s="45"/>
      <c r="I72" s="45"/>
      <c r="J72" s="45"/>
      <c r="K72" s="45"/>
      <c r="L72" s="45"/>
      <c r="M72" s="45"/>
      <c r="N72" s="45"/>
      <c r="O72" s="45"/>
      <c r="P72" s="45"/>
      <c r="Q72" s="45"/>
      <c r="R72" s="45"/>
      <c r="S72" s="45"/>
      <c r="T72" s="45"/>
      <c r="U72" s="46"/>
      <c r="V72" s="1"/>
      <c r="W72" s="1"/>
      <c r="X72" s="1"/>
    </row>
    <row r="73" spans="2:24" ht="7.35" customHeight="1" x14ac:dyDescent="0.2">
      <c r="B73" s="1"/>
      <c r="C73" s="1"/>
      <c r="D73" s="1"/>
      <c r="E73" s="1"/>
      <c r="F73" s="1"/>
      <c r="G73" s="1"/>
      <c r="H73" s="1"/>
      <c r="I73" s="1"/>
      <c r="J73" s="1"/>
      <c r="K73" s="1"/>
      <c r="L73" s="1"/>
      <c r="M73" s="1"/>
      <c r="N73" s="1"/>
      <c r="O73" s="1"/>
      <c r="P73" s="1"/>
      <c r="Q73" s="1"/>
      <c r="R73" s="1"/>
      <c r="S73" s="1"/>
      <c r="T73" s="1"/>
      <c r="U73" s="1"/>
      <c r="V73" s="1"/>
      <c r="W73" s="1"/>
      <c r="X73" s="1"/>
    </row>
    <row r="74" spans="2:24" ht="15" customHeight="1" x14ac:dyDescent="0.2">
      <c r="B74" s="60" t="s">
        <v>972</v>
      </c>
      <c r="C74" s="61"/>
      <c r="D74" s="61"/>
      <c r="E74" s="61"/>
      <c r="F74" s="61"/>
      <c r="G74" s="61"/>
      <c r="H74" s="61"/>
      <c r="I74" s="61"/>
      <c r="J74" s="61"/>
      <c r="K74" s="61"/>
      <c r="L74" s="61"/>
      <c r="M74" s="61"/>
      <c r="N74" s="61"/>
      <c r="O74" s="80">
        <v>299076728.19999927</v>
      </c>
      <c r="P74" s="55"/>
      <c r="Q74" s="55"/>
      <c r="R74" s="55"/>
      <c r="S74" s="55"/>
      <c r="T74" s="55"/>
      <c r="U74" s="55"/>
      <c r="V74" s="85" t="s">
        <v>973</v>
      </c>
      <c r="W74" s="86"/>
      <c r="X74" s="1"/>
    </row>
    <row r="75" spans="2:24" ht="7.7" customHeight="1" x14ac:dyDescent="0.2">
      <c r="B75" s="1"/>
      <c r="C75" s="1"/>
      <c r="D75" s="1"/>
      <c r="E75" s="1"/>
      <c r="F75" s="1"/>
      <c r="G75" s="1"/>
      <c r="H75" s="1"/>
      <c r="I75" s="1"/>
      <c r="J75" s="1"/>
      <c r="K75" s="1"/>
      <c r="L75" s="1"/>
      <c r="M75" s="1"/>
      <c r="N75" s="1"/>
      <c r="O75" s="1"/>
      <c r="P75" s="1"/>
      <c r="Q75" s="1"/>
      <c r="R75" s="1"/>
      <c r="S75" s="1"/>
      <c r="T75" s="1"/>
      <c r="U75" s="1"/>
      <c r="V75" s="86"/>
      <c r="W75" s="86"/>
      <c r="X75" s="1"/>
    </row>
    <row r="76" spans="2:24" ht="15" customHeight="1" x14ac:dyDescent="0.2">
      <c r="B76" s="60" t="s">
        <v>974</v>
      </c>
      <c r="C76" s="61"/>
      <c r="D76" s="61"/>
      <c r="E76" s="61"/>
      <c r="F76" s="61"/>
      <c r="G76" s="61"/>
      <c r="H76" s="61"/>
      <c r="I76" s="61"/>
      <c r="J76" s="61"/>
      <c r="K76" s="61"/>
      <c r="L76" s="61"/>
      <c r="M76" s="61"/>
      <c r="N76" s="61"/>
      <c r="O76" s="61"/>
      <c r="P76" s="81">
        <v>-9145939.0928695053</v>
      </c>
      <c r="Q76" s="34"/>
      <c r="R76" s="34"/>
      <c r="S76" s="34"/>
      <c r="T76" s="34"/>
      <c r="U76" s="1"/>
      <c r="V76" s="85" t="s">
        <v>975</v>
      </c>
      <c r="W76" s="86"/>
      <c r="X76" s="1"/>
    </row>
    <row r="77" spans="2:24" ht="7.5" customHeight="1" x14ac:dyDescent="0.2">
      <c r="B77" s="1"/>
      <c r="C77" s="1"/>
      <c r="D77" s="1"/>
      <c r="E77" s="1"/>
      <c r="F77" s="1"/>
      <c r="G77" s="1"/>
      <c r="H77" s="1"/>
      <c r="I77" s="1"/>
      <c r="J77" s="1"/>
      <c r="K77" s="1"/>
      <c r="L77" s="1"/>
      <c r="M77" s="1"/>
      <c r="N77" s="1"/>
      <c r="O77" s="1"/>
      <c r="P77" s="1"/>
      <c r="Q77" s="1"/>
      <c r="R77" s="1"/>
      <c r="S77" s="1"/>
      <c r="T77" s="1"/>
      <c r="U77" s="1"/>
      <c r="V77" s="1"/>
      <c r="W77" s="1"/>
      <c r="X77" s="1"/>
    </row>
    <row r="78" spans="2:24" ht="15" customHeight="1" x14ac:dyDescent="0.2">
      <c r="B78" s="60" t="s">
        <v>976</v>
      </c>
      <c r="C78" s="61"/>
      <c r="D78" s="61"/>
      <c r="E78" s="61"/>
      <c r="F78" s="61"/>
      <c r="G78" s="61"/>
      <c r="H78" s="61"/>
      <c r="I78" s="61"/>
      <c r="J78" s="61"/>
      <c r="K78" s="61"/>
      <c r="L78" s="61"/>
      <c r="M78" s="61"/>
      <c r="N78" s="61"/>
      <c r="O78" s="61"/>
      <c r="P78" s="1"/>
      <c r="Q78" s="1"/>
      <c r="R78" s="82">
        <v>289930789.10712981</v>
      </c>
      <c r="S78" s="34"/>
      <c r="T78" s="34"/>
      <c r="U78" s="1"/>
      <c r="V78" s="1"/>
      <c r="W78" s="1"/>
      <c r="X78" s="1"/>
    </row>
    <row r="79" spans="2:24" ht="7.15" customHeight="1" x14ac:dyDescent="0.2">
      <c r="B79" s="1"/>
      <c r="C79" s="1"/>
      <c r="D79" s="1"/>
      <c r="E79" s="1"/>
      <c r="F79" s="1"/>
      <c r="G79" s="1"/>
      <c r="H79" s="1"/>
      <c r="I79" s="1"/>
      <c r="J79" s="1"/>
      <c r="K79" s="1"/>
      <c r="L79" s="1"/>
      <c r="M79" s="1"/>
      <c r="N79" s="1"/>
      <c r="O79" s="1"/>
      <c r="P79" s="1"/>
      <c r="Q79" s="1"/>
      <c r="R79" s="1"/>
      <c r="S79" s="1"/>
      <c r="T79" s="1"/>
      <c r="U79" s="1"/>
      <c r="V79" s="1"/>
      <c r="W79" s="1"/>
      <c r="X79" s="1"/>
    </row>
    <row r="80" spans="2:24" ht="15" customHeight="1" x14ac:dyDescent="0.2">
      <c r="B80" s="87" t="s">
        <v>977</v>
      </c>
      <c r="C80" s="88"/>
      <c r="D80" s="88"/>
      <c r="E80" s="88"/>
      <c r="F80" s="88"/>
      <c r="G80" s="88"/>
      <c r="H80" s="89"/>
      <c r="I80" s="1"/>
      <c r="J80" s="1"/>
      <c r="K80" s="1"/>
      <c r="L80" s="92" t="s">
        <v>969</v>
      </c>
      <c r="M80" s="93"/>
      <c r="N80" s="93"/>
      <c r="O80" s="93"/>
      <c r="P80" s="93"/>
      <c r="Q80" s="93"/>
      <c r="R80" s="93"/>
      <c r="S80" s="93"/>
      <c r="T80" s="93"/>
      <c r="U80" s="94"/>
      <c r="V80" s="1"/>
      <c r="W80" s="1"/>
      <c r="X80" s="1"/>
    </row>
    <row r="81" spans="2:24" ht="5.65" customHeight="1" x14ac:dyDescent="0.2">
      <c r="B81" s="1"/>
      <c r="C81" s="1"/>
      <c r="D81" s="1"/>
      <c r="E81" s="1"/>
      <c r="F81" s="1"/>
      <c r="G81" s="1"/>
      <c r="H81" s="1"/>
      <c r="I81" s="1"/>
      <c r="J81" s="1"/>
      <c r="K81" s="1"/>
      <c r="L81" s="1"/>
      <c r="M81" s="1"/>
      <c r="N81" s="1"/>
      <c r="O81" s="1"/>
      <c r="P81" s="1"/>
      <c r="Q81" s="1"/>
      <c r="R81" s="1"/>
      <c r="S81" s="1"/>
      <c r="T81" s="1"/>
      <c r="U81" s="1"/>
      <c r="V81" s="1"/>
      <c r="W81" s="1"/>
      <c r="X81" s="1"/>
    </row>
    <row r="82" spans="2:24" ht="6.95" customHeight="1" x14ac:dyDescent="0.2">
      <c r="B82" s="90"/>
      <c r="C82" s="91"/>
      <c r="D82" s="91"/>
      <c r="E82" s="91"/>
      <c r="F82" s="91"/>
      <c r="G82" s="91"/>
      <c r="H82" s="91"/>
      <c r="I82" s="91"/>
      <c r="J82" s="91"/>
      <c r="K82" s="91"/>
      <c r="L82" s="91"/>
      <c r="M82" s="91"/>
      <c r="N82" s="91"/>
      <c r="O82" s="91"/>
      <c r="P82" s="91"/>
      <c r="Q82" s="91"/>
      <c r="R82" s="91"/>
      <c r="S82" s="91"/>
      <c r="T82" s="91"/>
      <c r="U82" s="91"/>
      <c r="V82" s="1"/>
      <c r="W82" s="1"/>
      <c r="X82" s="1"/>
    </row>
    <row r="83" spans="2:24" ht="8.1" customHeight="1" x14ac:dyDescent="0.2">
      <c r="B83" s="1"/>
      <c r="C83" s="1"/>
      <c r="D83" s="1"/>
      <c r="E83" s="1"/>
      <c r="F83" s="1"/>
      <c r="G83" s="1"/>
      <c r="H83" s="1"/>
      <c r="I83" s="1"/>
      <c r="J83" s="1"/>
      <c r="K83" s="1"/>
      <c r="L83" s="1"/>
      <c r="M83" s="1"/>
      <c r="N83" s="1"/>
      <c r="O83" s="1"/>
      <c r="P83" s="1"/>
      <c r="Q83" s="1"/>
      <c r="R83" s="1"/>
      <c r="S83" s="1"/>
      <c r="T83" s="1"/>
      <c r="U83" s="1"/>
      <c r="V83" s="1"/>
      <c r="W83" s="1"/>
      <c r="X83" s="1"/>
    </row>
    <row r="84" spans="2:24" ht="15" customHeight="1" x14ac:dyDescent="0.2">
      <c r="B84" s="60" t="s">
        <v>978</v>
      </c>
      <c r="C84" s="61"/>
      <c r="D84" s="61"/>
      <c r="E84" s="61"/>
      <c r="F84" s="61"/>
      <c r="G84" s="61"/>
      <c r="H84" s="61"/>
      <c r="I84" s="61"/>
      <c r="J84" s="61"/>
      <c r="K84" s="61"/>
      <c r="L84" s="61"/>
      <c r="M84" s="61"/>
      <c r="N84" s="61"/>
      <c r="O84" s="1"/>
      <c r="P84" s="67">
        <v>13012394.85</v>
      </c>
      <c r="Q84" s="61"/>
      <c r="R84" s="61"/>
      <c r="S84" s="61"/>
      <c r="T84" s="61"/>
      <c r="U84" s="61"/>
      <c r="V84" s="85" t="s">
        <v>979</v>
      </c>
      <c r="W84" s="86"/>
      <c r="X84" s="1"/>
    </row>
    <row r="85" spans="2:24" ht="7.7" customHeight="1" x14ac:dyDescent="0.2">
      <c r="B85" s="1"/>
      <c r="C85" s="1"/>
      <c r="D85" s="1"/>
      <c r="E85" s="1"/>
      <c r="F85" s="1"/>
      <c r="G85" s="1"/>
      <c r="H85" s="1"/>
      <c r="I85" s="1"/>
      <c r="J85" s="1"/>
      <c r="K85" s="1"/>
      <c r="L85" s="1"/>
      <c r="M85" s="1"/>
      <c r="N85" s="1"/>
      <c r="O85" s="1"/>
      <c r="P85" s="1"/>
      <c r="Q85" s="1"/>
      <c r="R85" s="1"/>
      <c r="S85" s="1"/>
      <c r="T85" s="1"/>
      <c r="U85" s="1"/>
      <c r="V85" s="1"/>
      <c r="W85" s="1"/>
      <c r="X85" s="1"/>
    </row>
    <row r="86" spans="2:24" ht="15" customHeight="1" x14ac:dyDescent="0.2">
      <c r="B86" s="60" t="s">
        <v>980</v>
      </c>
      <c r="C86" s="61"/>
      <c r="D86" s="61"/>
      <c r="E86" s="61"/>
      <c r="F86" s="61"/>
      <c r="G86" s="61"/>
      <c r="H86" s="61"/>
      <c r="I86" s="61"/>
      <c r="J86" s="61"/>
      <c r="K86" s="61"/>
      <c r="L86" s="61"/>
      <c r="M86" s="61"/>
      <c r="N86" s="61"/>
      <c r="O86" s="1"/>
      <c r="P86" s="19"/>
      <c r="Q86" s="81">
        <v>2500000</v>
      </c>
      <c r="R86" s="34"/>
      <c r="S86" s="34"/>
      <c r="T86" s="34"/>
      <c r="U86" s="34"/>
      <c r="V86" s="85" t="s">
        <v>981</v>
      </c>
      <c r="W86" s="86"/>
      <c r="X86" s="1"/>
    </row>
    <row r="87" spans="2:24" ht="7.7" customHeight="1" x14ac:dyDescent="0.2">
      <c r="B87" s="1"/>
      <c r="C87" s="1"/>
      <c r="D87" s="1"/>
      <c r="E87" s="1"/>
      <c r="F87" s="1"/>
      <c r="G87" s="1"/>
      <c r="H87" s="1"/>
      <c r="I87" s="1"/>
      <c r="J87" s="1"/>
      <c r="K87" s="1"/>
      <c r="L87" s="1"/>
      <c r="M87" s="1"/>
      <c r="N87" s="1"/>
      <c r="O87" s="1"/>
      <c r="P87" s="1"/>
      <c r="Q87" s="1"/>
      <c r="R87" s="1"/>
      <c r="S87" s="1"/>
      <c r="T87" s="1"/>
      <c r="U87" s="1"/>
      <c r="V87" s="1"/>
      <c r="W87" s="1"/>
      <c r="X87" s="1"/>
    </row>
    <row r="88" spans="2:24" ht="15" customHeight="1" x14ac:dyDescent="0.2">
      <c r="B88" s="60" t="s">
        <v>982</v>
      </c>
      <c r="C88" s="61"/>
      <c r="D88" s="61"/>
      <c r="E88" s="61"/>
      <c r="F88" s="61"/>
      <c r="G88" s="61"/>
      <c r="H88" s="61"/>
      <c r="I88" s="61"/>
      <c r="J88" s="61"/>
      <c r="K88" s="61"/>
      <c r="L88" s="61"/>
      <c r="M88" s="61"/>
      <c r="N88" s="61"/>
      <c r="P88" s="75"/>
      <c r="Q88" s="76"/>
      <c r="R88" s="76"/>
      <c r="S88" s="81">
        <v>10512394.85</v>
      </c>
      <c r="T88" s="34"/>
      <c r="U88" s="34"/>
      <c r="V88" s="85" t="s">
        <v>983</v>
      </c>
      <c r="W88" s="86"/>
    </row>
  </sheetData>
  <mergeCells count="118">
    <mergeCell ref="F2:U2"/>
    <mergeCell ref="G3:S4"/>
    <mergeCell ref="B5:U5"/>
    <mergeCell ref="B6:G6"/>
    <mergeCell ref="B8:U8"/>
    <mergeCell ref="B10:I10"/>
    <mergeCell ref="K10:T10"/>
    <mergeCell ref="B16:I16"/>
    <mergeCell ref="M16:U16"/>
    <mergeCell ref="V16:W16"/>
    <mergeCell ref="B18:I18"/>
    <mergeCell ref="K18:U18"/>
    <mergeCell ref="B20:T20"/>
    <mergeCell ref="V12:W12"/>
    <mergeCell ref="B12:I12"/>
    <mergeCell ref="K12:U12"/>
    <mergeCell ref="B14:I14"/>
    <mergeCell ref="V14:W14"/>
    <mergeCell ref="M14:U14"/>
    <mergeCell ref="V22:W22"/>
    <mergeCell ref="V24:X26"/>
    <mergeCell ref="B28:U28"/>
    <mergeCell ref="B30:I30"/>
    <mergeCell ref="V30:W30"/>
    <mergeCell ref="M30:T30"/>
    <mergeCell ref="B22:H22"/>
    <mergeCell ref="I22:J22"/>
    <mergeCell ref="K22:U22"/>
    <mergeCell ref="B23:H23"/>
    <mergeCell ref="V32:W32"/>
    <mergeCell ref="M32:U32"/>
    <mergeCell ref="B32:I32"/>
    <mergeCell ref="V36:X38"/>
    <mergeCell ref="B40:U40"/>
    <mergeCell ref="V42:W42"/>
    <mergeCell ref="B42:N42"/>
    <mergeCell ref="P42:U42"/>
    <mergeCell ref="B35:H35"/>
    <mergeCell ref="I35:J35"/>
    <mergeCell ref="V52:W52"/>
    <mergeCell ref="B52:N52"/>
    <mergeCell ref="P52:U52"/>
    <mergeCell ref="P54:U54"/>
    <mergeCell ref="D54:O54"/>
    <mergeCell ref="D56:O56"/>
    <mergeCell ref="P56:U56"/>
    <mergeCell ref="D44:O44"/>
    <mergeCell ref="P44:T44"/>
    <mergeCell ref="C44:C50"/>
    <mergeCell ref="P46:U46"/>
    <mergeCell ref="D46:M46"/>
    <mergeCell ref="D48:O48"/>
    <mergeCell ref="P48:U48"/>
    <mergeCell ref="D50:O50"/>
    <mergeCell ref="P50:U50"/>
    <mergeCell ref="V62:W62"/>
    <mergeCell ref="V64:W64"/>
    <mergeCell ref="B64:O64"/>
    <mergeCell ref="P64:U64"/>
    <mergeCell ref="P66:U66"/>
    <mergeCell ref="B66:O66"/>
    <mergeCell ref="V66:W66"/>
    <mergeCell ref="D58:O58"/>
    <mergeCell ref="P58:U58"/>
    <mergeCell ref="D60:O60"/>
    <mergeCell ref="P60:U60"/>
    <mergeCell ref="B62:O62"/>
    <mergeCell ref="P62:U62"/>
    <mergeCell ref="V74:W75"/>
    <mergeCell ref="B76:O76"/>
    <mergeCell ref="V76:W76"/>
    <mergeCell ref="B78:O78"/>
    <mergeCell ref="B80:H80"/>
    <mergeCell ref="B82:U82"/>
    <mergeCell ref="L80:U80"/>
    <mergeCell ref="B68:O68"/>
    <mergeCell ref="P68:U68"/>
    <mergeCell ref="L70:U70"/>
    <mergeCell ref="B70:H70"/>
    <mergeCell ref="B72:U72"/>
    <mergeCell ref="B74:N74"/>
    <mergeCell ref="B84:N84"/>
    <mergeCell ref="P84:U84"/>
    <mergeCell ref="V84:W84"/>
    <mergeCell ref="B86:N86"/>
    <mergeCell ref="V86:W86"/>
    <mergeCell ref="B88:N88"/>
    <mergeCell ref="V88:W88"/>
    <mergeCell ref="Q86:U86"/>
    <mergeCell ref="P88:R88"/>
    <mergeCell ref="S88:U88"/>
    <mergeCell ref="B26:H26"/>
    <mergeCell ref="I26:J26"/>
    <mergeCell ref="K26:U26"/>
    <mergeCell ref="B34:H34"/>
    <mergeCell ref="I34:J34"/>
    <mergeCell ref="K34:U34"/>
    <mergeCell ref="I23:J23"/>
    <mergeCell ref="K23:U23"/>
    <mergeCell ref="B24:K24"/>
    <mergeCell ref="L24:M24"/>
    <mergeCell ref="N24:U24"/>
    <mergeCell ref="B25:H25"/>
    <mergeCell ref="I25:J25"/>
    <mergeCell ref="K25:U25"/>
    <mergeCell ref="B38:H38"/>
    <mergeCell ref="I38:J38"/>
    <mergeCell ref="K38:U38"/>
    <mergeCell ref="O74:U74"/>
    <mergeCell ref="P76:T76"/>
    <mergeCell ref="R78:T78"/>
    <mergeCell ref="K35:U35"/>
    <mergeCell ref="B36:H36"/>
    <mergeCell ref="I36:J36"/>
    <mergeCell ref="K36:U36"/>
    <mergeCell ref="B37:H37"/>
    <mergeCell ref="I37:J37"/>
    <mergeCell ref="K37:U37"/>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_Hidden11</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D8. Performance</vt:lpstr>
      <vt:lpstr>_Hidden27</vt:lpstr>
      <vt:lpstr>D9. Amortisation</vt:lpstr>
      <vt:lpstr>D10. Amortisation Graph </vt:lpstr>
      <vt:lpstr>E. Optional ECB-ECAIs data</vt:lpstr>
      <vt:lpstr>_Hidden30</vt:lpstr>
      <vt:lpstr>Disclaimer!general_tc</vt:lpstr>
      <vt:lpstr>'C. HTT Harmonised Glossary'!Print_Area</vt:lpstr>
      <vt:lpstr>'D10. Amortisation Graph '!Print_Area</vt:lpstr>
      <vt:lpstr>'D7. Stratification Graphs'!Print_Area</vt:lpstr>
      <vt:lpstr>Disclaimer!Print_Area</vt:lpstr>
      <vt:lpstr>Introduction!Print_Area</vt:lpstr>
      <vt:lpstr>Print_Area_25</vt:lpstr>
      <vt:lpstr>Print_Area_27</vt:lpstr>
      <vt:lpstr>Print_Area_3</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 Leusse Gonzague</cp:lastModifiedBy>
  <dcterms:created xsi:type="dcterms:W3CDTF">2021-07-06T12:42:36Z</dcterms:created>
  <dcterms:modified xsi:type="dcterms:W3CDTF">2021-07-06T13:27:36Z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2021-07-06T13:27:25Z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0969d26a-ff0c-4051-a982-a24bac27494e</vt:lpwstr>
  </property>
  <property fmtid="{D5CDD505-2E9C-101B-9397-08002B2CF9AE}" pid="8" name="MSIP_Label_812e1ed0-4700-41e0-aec3-61ed249f3333_ContentBits">
    <vt:lpwstr>2</vt:lpwstr>
  </property>
</Properties>
</file>