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_03\"/>
    </mc:Choice>
  </mc:AlternateContent>
  <xr:revisionPtr revIDLastSave="0" documentId="13_ncr:1_{2A4CD553-DA2C-447B-9BB7-FFFF99D1B2FB}" xr6:coauthVersionLast="44" xr6:coauthVersionMax="44" xr10:uidLastSave="{00000000-0000-0000-0000-000000000000}"/>
  <bookViews>
    <workbookView xWindow="-110" yWindow="-110" windowWidth="19420" windowHeight="10420" firstSheet="1" activeTab="1"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30">'D10. Amortisation Graph '!$B$1:$B$2</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Performance'!$B$2:$M$19</definedName>
    <definedName name="Print_Area_27">'D9. Amortisation'!$B$1:$P$366</definedName>
    <definedName name="Print_Area_3">'D1. Front Page'!$B$1:$O$28</definedName>
    <definedName name="Print_Area_4">'D2. Covered Bond Series'!$B$1:$T$19</definedName>
    <definedName name="Print_Area_5">'D3. Ratings'!$B$2:$H$18</definedName>
    <definedName name="Print_Area_6">'D4. Tests Royal Decree'!$B$1:$X$88</definedName>
    <definedName name="Print_Area_7">'D5. Cover Pool Summary'!$B$1:$R$55</definedName>
    <definedName name="Print_Area_8">'D6. Stratification Tables'!$B$2:$AJ$293</definedName>
    <definedName name="Print_Area_9">'D7. Stratification Graphs'!$A$2:$R$55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G573" i="34" s="1"/>
  <c r="C577" i="34"/>
  <c r="F575" i="34" s="1"/>
  <c r="G575" i="34"/>
  <c r="D570" i="34"/>
  <c r="C570" i="34"/>
  <c r="F568" i="34" s="1"/>
  <c r="D555" i="34"/>
  <c r="G551" i="34" s="1"/>
  <c r="C555" i="34"/>
  <c r="F553" i="34" s="1"/>
  <c r="D532" i="34"/>
  <c r="G524" i="34" s="1"/>
  <c r="C532" i="34"/>
  <c r="F530" i="34" s="1"/>
  <c r="G528" i="34"/>
  <c r="G520" i="34"/>
  <c r="G516" i="34"/>
  <c r="D475" i="34"/>
  <c r="G476" i="34" s="1"/>
  <c r="C475" i="34"/>
  <c r="F480" i="34" s="1"/>
  <c r="F467" i="34"/>
  <c r="D453" i="34"/>
  <c r="G458" i="34" s="1"/>
  <c r="C453" i="34"/>
  <c r="F458" i="34" s="1"/>
  <c r="G449" i="34"/>
  <c r="F449" i="34"/>
  <c r="G445" i="34"/>
  <c r="F445" i="34"/>
  <c r="D440" i="34"/>
  <c r="G436" i="34" s="1"/>
  <c r="C440" i="34"/>
  <c r="F438" i="34" s="1"/>
  <c r="D360" i="34"/>
  <c r="G358" i="34" s="1"/>
  <c r="C360" i="34"/>
  <c r="F358" i="34" s="1"/>
  <c r="F356" i="34"/>
  <c r="D353" i="34"/>
  <c r="G349" i="34" s="1"/>
  <c r="C353" i="34"/>
  <c r="F351" i="34" s="1"/>
  <c r="D343" i="34"/>
  <c r="G342" i="34" s="1"/>
  <c r="C343" i="34"/>
  <c r="F341" i="34" s="1"/>
  <c r="F337" i="34"/>
  <c r="D328" i="34"/>
  <c r="G310" i="34" s="1"/>
  <c r="G328" i="34" s="1"/>
  <c r="C328" i="34"/>
  <c r="F310" i="34"/>
  <c r="F328" i="34" s="1"/>
  <c r="D305" i="34"/>
  <c r="G303" i="34" s="1"/>
  <c r="C305" i="34"/>
  <c r="F299" i="34" s="1"/>
  <c r="F291" i="34"/>
  <c r="D249" i="34"/>
  <c r="G251" i="34" s="1"/>
  <c r="C249" i="34"/>
  <c r="F245" i="34" s="1"/>
  <c r="D227" i="34"/>
  <c r="G231" i="34" s="1"/>
  <c r="C227" i="34"/>
  <c r="F233" i="34" s="1"/>
  <c r="F226" i="34"/>
  <c r="D214" i="34"/>
  <c r="G209" i="34" s="1"/>
  <c r="C214" i="34"/>
  <c r="F213" i="34" s="1"/>
  <c r="F208"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C15" i="34"/>
  <c r="F25" i="34" s="1"/>
  <c r="C299" i="33"/>
  <c r="C298" i="33"/>
  <c r="C296" i="33"/>
  <c r="C295" i="33"/>
  <c r="C294" i="33"/>
  <c r="C291" i="33"/>
  <c r="C289" i="33"/>
  <c r="C288" i="33"/>
  <c r="G227" i="33"/>
  <c r="F227" i="33"/>
  <c r="G226" i="33"/>
  <c r="F226" i="33"/>
  <c r="G225" i="33"/>
  <c r="F225" i="33"/>
  <c r="G224" i="33"/>
  <c r="F224" i="33"/>
  <c r="G223" i="33"/>
  <c r="F223" i="33"/>
  <c r="G222" i="33"/>
  <c r="F222" i="33"/>
  <c r="G221" i="33"/>
  <c r="F221" i="33"/>
  <c r="G220" i="33"/>
  <c r="C220" i="33"/>
  <c r="G219" i="33"/>
  <c r="F219" i="33"/>
  <c r="G218" i="33"/>
  <c r="F218" i="33"/>
  <c r="G217" i="33"/>
  <c r="F217" i="33"/>
  <c r="F220" i="33" s="1"/>
  <c r="F212" i="33"/>
  <c r="C208" i="33"/>
  <c r="F215" i="33" s="1"/>
  <c r="F204" i="33"/>
  <c r="F203" i="33"/>
  <c r="F200" i="33"/>
  <c r="F199" i="33"/>
  <c r="F197" i="33"/>
  <c r="F196" i="33"/>
  <c r="F195" i="33"/>
  <c r="F193" i="33"/>
  <c r="F187" i="33"/>
  <c r="F183" i="33"/>
  <c r="C179" i="33"/>
  <c r="F186" i="33" s="1"/>
  <c r="F175" i="33"/>
  <c r="F174" i="33"/>
  <c r="C167" i="33"/>
  <c r="F165" i="33" s="1"/>
  <c r="D166" i="33"/>
  <c r="D167" i="33" s="1"/>
  <c r="D165" i="33"/>
  <c r="F164" i="33"/>
  <c r="D164" i="33"/>
  <c r="C155" i="33"/>
  <c r="F162" i="33" s="1"/>
  <c r="F145" i="33"/>
  <c r="F143" i="33"/>
  <c r="F141" i="33"/>
  <c r="F139" i="33"/>
  <c r="D138" i="33"/>
  <c r="D155" i="33" s="1"/>
  <c r="C129" i="33"/>
  <c r="F136" i="33" s="1"/>
  <c r="F127" i="33"/>
  <c r="F125" i="33"/>
  <c r="F123" i="33"/>
  <c r="F121" i="33"/>
  <c r="F119" i="33"/>
  <c r="F117" i="33"/>
  <c r="F115" i="33"/>
  <c r="F113" i="33"/>
  <c r="F112" i="33"/>
  <c r="D112" i="33"/>
  <c r="D129" i="33" s="1"/>
  <c r="F104" i="33"/>
  <c r="F102" i="33"/>
  <c r="D100" i="33"/>
  <c r="G105" i="33" s="1"/>
  <c r="C100" i="33"/>
  <c r="F105" i="33" s="1"/>
  <c r="F99" i="33"/>
  <c r="G98" i="33"/>
  <c r="F98" i="33"/>
  <c r="F97" i="33"/>
  <c r="G96" i="33"/>
  <c r="F96" i="33"/>
  <c r="F95" i="33"/>
  <c r="G94" i="33"/>
  <c r="F94" i="33"/>
  <c r="F93" i="33"/>
  <c r="F100" i="33" s="1"/>
  <c r="F86" i="33"/>
  <c r="F81" i="33"/>
  <c r="F79" i="33"/>
  <c r="D77" i="33"/>
  <c r="G87" i="33" s="1"/>
  <c r="C77" i="33"/>
  <c r="F87" i="33" s="1"/>
  <c r="F76" i="33"/>
  <c r="G75" i="33"/>
  <c r="F75" i="33"/>
  <c r="F74" i="33"/>
  <c r="G73" i="33"/>
  <c r="F73" i="33"/>
  <c r="F72" i="33"/>
  <c r="G71" i="33"/>
  <c r="F71" i="33"/>
  <c r="F70" i="33"/>
  <c r="F77" i="33" s="1"/>
  <c r="C58" i="33"/>
  <c r="F64" i="33" s="1"/>
  <c r="D45" i="33"/>
  <c r="F292" i="33"/>
  <c r="F194" i="34" l="1"/>
  <c r="F199" i="34"/>
  <c r="F223" i="34"/>
  <c r="F231" i="34"/>
  <c r="F243" i="34"/>
  <c r="G291" i="34"/>
  <c r="G356" i="34"/>
  <c r="F204" i="34"/>
  <c r="G243" i="34"/>
  <c r="G288" i="34"/>
  <c r="F297" i="34"/>
  <c r="G333" i="34"/>
  <c r="G339" i="34"/>
  <c r="F416" i="34"/>
  <c r="F524" i="34"/>
  <c r="F333" i="34"/>
  <c r="G337" i="34"/>
  <c r="G204" i="34"/>
  <c r="F219" i="34"/>
  <c r="G246" i="34"/>
  <c r="F289" i="34"/>
  <c r="G335" i="34"/>
  <c r="G341" i="34"/>
  <c r="G416" i="34"/>
  <c r="F516" i="34"/>
  <c r="F547" i="34"/>
  <c r="F191" i="34"/>
  <c r="G293" i="34"/>
  <c r="G297" i="34"/>
  <c r="G302" i="34"/>
  <c r="G467" i="34"/>
  <c r="F210" i="34"/>
  <c r="F192" i="34"/>
  <c r="G196" i="34"/>
  <c r="F201" i="34"/>
  <c r="F205" i="34"/>
  <c r="F211" i="34"/>
  <c r="G289" i="34"/>
  <c r="G294" i="34"/>
  <c r="G304" i="34"/>
  <c r="F447" i="34"/>
  <c r="F451" i="34"/>
  <c r="F454" i="34"/>
  <c r="G471" i="34"/>
  <c r="F573" i="34"/>
  <c r="G301" i="34"/>
  <c r="F196" i="34"/>
  <c r="F200" i="34"/>
  <c r="F193" i="34"/>
  <c r="F197" i="34"/>
  <c r="F202" i="34"/>
  <c r="F207" i="34"/>
  <c r="F212" i="34"/>
  <c r="F222" i="34"/>
  <c r="G245" i="34"/>
  <c r="G255" i="34"/>
  <c r="G296" i="34"/>
  <c r="G299" i="34"/>
  <c r="F335" i="34"/>
  <c r="F339" i="34"/>
  <c r="G447" i="34"/>
  <c r="G451" i="34"/>
  <c r="G454" i="34"/>
  <c r="F520" i="34"/>
  <c r="F528" i="34"/>
  <c r="F539" i="34"/>
  <c r="F562" i="34"/>
  <c r="G194" i="34"/>
  <c r="G202" i="34"/>
  <c r="F252" i="34"/>
  <c r="F424" i="34"/>
  <c r="F241" i="34"/>
  <c r="G252" i="34"/>
  <c r="F428" i="34"/>
  <c r="G480" i="34"/>
  <c r="G539" i="34"/>
  <c r="G547" i="34"/>
  <c r="F190" i="34"/>
  <c r="G192" i="34"/>
  <c r="F195" i="34"/>
  <c r="F198" i="34"/>
  <c r="G200" i="34"/>
  <c r="F203" i="34"/>
  <c r="F206" i="34"/>
  <c r="F209" i="34"/>
  <c r="F220" i="34"/>
  <c r="F224" i="34"/>
  <c r="G241" i="34"/>
  <c r="G244" i="34"/>
  <c r="G247" i="34"/>
  <c r="F250" i="34"/>
  <c r="G253" i="34"/>
  <c r="G292" i="34"/>
  <c r="G300" i="34"/>
  <c r="F334" i="34"/>
  <c r="F336" i="34"/>
  <c r="F338" i="34"/>
  <c r="F340" i="34"/>
  <c r="F342" i="34"/>
  <c r="F349" i="34"/>
  <c r="F420" i="34"/>
  <c r="F432" i="34"/>
  <c r="F469" i="34"/>
  <c r="F473" i="34"/>
  <c r="F476" i="34"/>
  <c r="F543" i="34"/>
  <c r="F551" i="34"/>
  <c r="F566" i="34"/>
  <c r="F471" i="34"/>
  <c r="G190" i="34"/>
  <c r="G198" i="34"/>
  <c r="G206" i="34"/>
  <c r="F221" i="34"/>
  <c r="F225" i="34"/>
  <c r="F229" i="34"/>
  <c r="G242" i="34"/>
  <c r="G248" i="34"/>
  <c r="G250" i="34"/>
  <c r="G254" i="34"/>
  <c r="G334" i="34"/>
  <c r="G336" i="34"/>
  <c r="G338" i="34"/>
  <c r="G340" i="34"/>
  <c r="G420" i="34"/>
  <c r="F436" i="34"/>
  <c r="G469" i="34"/>
  <c r="G473" i="34"/>
  <c r="G543" i="34"/>
  <c r="F22" i="34"/>
  <c r="F12" i="34"/>
  <c r="F19" i="34"/>
  <c r="F23" i="34"/>
  <c r="F304" i="34"/>
  <c r="F302" i="34"/>
  <c r="F300" i="34"/>
  <c r="F298" i="34"/>
  <c r="F296" i="34"/>
  <c r="F294" i="34"/>
  <c r="F292" i="34"/>
  <c r="F290" i="34"/>
  <c r="F288" i="34"/>
  <c r="G352" i="34"/>
  <c r="G350" i="34"/>
  <c r="G348" i="34"/>
  <c r="G346" i="34"/>
  <c r="G424" i="34"/>
  <c r="G428" i="34"/>
  <c r="G432" i="34"/>
  <c r="G531" i="34"/>
  <c r="G529" i="34"/>
  <c r="G527" i="34"/>
  <c r="G525" i="34"/>
  <c r="G523" i="34"/>
  <c r="G521" i="34"/>
  <c r="G519" i="34"/>
  <c r="G517" i="34"/>
  <c r="G515" i="34"/>
  <c r="G569" i="34"/>
  <c r="G567" i="34"/>
  <c r="G565" i="34"/>
  <c r="G563" i="34"/>
  <c r="G561" i="34"/>
  <c r="G193" i="34"/>
  <c r="G197" i="34"/>
  <c r="G201" i="34"/>
  <c r="G205" i="34"/>
  <c r="G207" i="34"/>
  <c r="G211" i="34"/>
  <c r="G213" i="34"/>
  <c r="G220" i="34"/>
  <c r="G224" i="34"/>
  <c r="G226" i="34"/>
  <c r="G229" i="34"/>
  <c r="F255" i="34"/>
  <c r="F253" i="34"/>
  <c r="F251" i="34"/>
  <c r="F248" i="34"/>
  <c r="F246" i="34"/>
  <c r="F244" i="34"/>
  <c r="F242" i="34"/>
  <c r="F287" i="34"/>
  <c r="F295" i="34"/>
  <c r="F303" i="34"/>
  <c r="F347" i="34"/>
  <c r="F359" i="34"/>
  <c r="F357" i="34"/>
  <c r="F418" i="34"/>
  <c r="F422" i="34"/>
  <c r="F426" i="34"/>
  <c r="F430" i="34"/>
  <c r="F434" i="34"/>
  <c r="F459" i="34"/>
  <c r="F457" i="34"/>
  <c r="F455" i="34"/>
  <c r="F452" i="34"/>
  <c r="F450" i="34"/>
  <c r="F448" i="34"/>
  <c r="F446" i="34"/>
  <c r="F456" i="34"/>
  <c r="F481" i="34"/>
  <c r="F479" i="34"/>
  <c r="F477" i="34"/>
  <c r="F474" i="34"/>
  <c r="F472" i="34"/>
  <c r="F470" i="34"/>
  <c r="F468" i="34"/>
  <c r="F478" i="34"/>
  <c r="F514" i="34"/>
  <c r="F518" i="34"/>
  <c r="F522" i="34"/>
  <c r="F526" i="34"/>
  <c r="F537" i="34"/>
  <c r="F541" i="34"/>
  <c r="F545" i="34"/>
  <c r="F549" i="34"/>
  <c r="F560" i="34"/>
  <c r="F564" i="34"/>
  <c r="F576" i="34"/>
  <c r="F574" i="34"/>
  <c r="F18" i="34"/>
  <c r="F26" i="34"/>
  <c r="G208" i="34"/>
  <c r="G210" i="34"/>
  <c r="G212" i="34"/>
  <c r="G219" i="34"/>
  <c r="G221" i="34"/>
  <c r="G223" i="34"/>
  <c r="G225" i="34"/>
  <c r="G228" i="34"/>
  <c r="G230" i="34"/>
  <c r="G232" i="34"/>
  <c r="F352" i="34"/>
  <c r="F350" i="34"/>
  <c r="F348" i="34"/>
  <c r="F346" i="34"/>
  <c r="F439" i="34"/>
  <c r="F437" i="34"/>
  <c r="F435" i="34"/>
  <c r="F433" i="34"/>
  <c r="F431" i="34"/>
  <c r="F429" i="34"/>
  <c r="F427" i="34"/>
  <c r="F425" i="34"/>
  <c r="F423" i="34"/>
  <c r="F421" i="34"/>
  <c r="F419" i="34"/>
  <c r="F417" i="34"/>
  <c r="F531" i="34"/>
  <c r="F529" i="34"/>
  <c r="F527" i="34"/>
  <c r="F525" i="34"/>
  <c r="F523" i="34"/>
  <c r="F521" i="34"/>
  <c r="F519" i="34"/>
  <c r="F517" i="34"/>
  <c r="F515" i="34"/>
  <c r="F554" i="34"/>
  <c r="F552" i="34"/>
  <c r="F550" i="34"/>
  <c r="F548" i="34"/>
  <c r="F546" i="34"/>
  <c r="F544" i="34"/>
  <c r="F542" i="34"/>
  <c r="F540" i="34"/>
  <c r="F538" i="34"/>
  <c r="F569" i="34"/>
  <c r="F567" i="34"/>
  <c r="F565" i="34"/>
  <c r="F563" i="34"/>
  <c r="F561" i="34"/>
  <c r="G233" i="34"/>
  <c r="G439" i="34"/>
  <c r="G437" i="34"/>
  <c r="G435" i="34"/>
  <c r="G433" i="34"/>
  <c r="G431" i="34"/>
  <c r="G429" i="34"/>
  <c r="G427" i="34"/>
  <c r="G425" i="34"/>
  <c r="G423" i="34"/>
  <c r="G421" i="34"/>
  <c r="G419" i="34"/>
  <c r="G417" i="34"/>
  <c r="G554" i="34"/>
  <c r="G552" i="34"/>
  <c r="G550" i="34"/>
  <c r="G548" i="34"/>
  <c r="G546" i="34"/>
  <c r="G544" i="34"/>
  <c r="G542" i="34"/>
  <c r="G540" i="34"/>
  <c r="G538" i="34"/>
  <c r="G562" i="34"/>
  <c r="G566" i="34"/>
  <c r="F13" i="34"/>
  <c r="F16" i="34"/>
  <c r="F20" i="34"/>
  <c r="F24" i="34"/>
  <c r="G191" i="34"/>
  <c r="G195" i="34"/>
  <c r="G199" i="34"/>
  <c r="G203" i="34"/>
  <c r="G222" i="34"/>
  <c r="F14" i="34"/>
  <c r="F17" i="34"/>
  <c r="F21" i="34"/>
  <c r="F228" i="34"/>
  <c r="F230" i="34"/>
  <c r="F232" i="34"/>
  <c r="F247" i="34"/>
  <c r="F254" i="34"/>
  <c r="G287" i="34"/>
  <c r="G290" i="34"/>
  <c r="F293" i="34"/>
  <c r="G295" i="34"/>
  <c r="G298" i="34"/>
  <c r="F301" i="34"/>
  <c r="G347" i="34"/>
  <c r="G351" i="34"/>
  <c r="G359" i="34"/>
  <c r="G360" i="34" s="1"/>
  <c r="G357" i="34"/>
  <c r="G418" i="34"/>
  <c r="G422" i="34"/>
  <c r="G426" i="34"/>
  <c r="G430" i="34"/>
  <c r="G434" i="34"/>
  <c r="G438" i="34"/>
  <c r="G459" i="34"/>
  <c r="G457" i="34"/>
  <c r="G455" i="34"/>
  <c r="G452" i="34"/>
  <c r="G450" i="34"/>
  <c r="G448" i="34"/>
  <c r="G446" i="34"/>
  <c r="G456" i="34"/>
  <c r="G481" i="34"/>
  <c r="G479" i="34"/>
  <c r="G477" i="34"/>
  <c r="G474" i="34"/>
  <c r="G472" i="34"/>
  <c r="G470" i="34"/>
  <c r="G468" i="34"/>
  <c r="G478" i="34"/>
  <c r="G514" i="34"/>
  <c r="G518" i="34"/>
  <c r="G522" i="34"/>
  <c r="G526" i="34"/>
  <c r="G530" i="34"/>
  <c r="G537" i="34"/>
  <c r="G541" i="34"/>
  <c r="G545" i="34"/>
  <c r="G549" i="34"/>
  <c r="G553" i="34"/>
  <c r="G560" i="34"/>
  <c r="G564" i="34"/>
  <c r="G568" i="34"/>
  <c r="G576" i="34"/>
  <c r="G574" i="34"/>
  <c r="G127" i="33"/>
  <c r="G121" i="33"/>
  <c r="G115" i="33"/>
  <c r="G135" i="33"/>
  <c r="G133" i="33"/>
  <c r="G131" i="33"/>
  <c r="G128" i="33"/>
  <c r="G126" i="33"/>
  <c r="G124" i="33"/>
  <c r="G122" i="33"/>
  <c r="G120" i="33"/>
  <c r="G118" i="33"/>
  <c r="G116" i="33"/>
  <c r="G114" i="33"/>
  <c r="G112" i="33"/>
  <c r="G136" i="33"/>
  <c r="G132" i="33"/>
  <c r="G130" i="33"/>
  <c r="G125" i="33"/>
  <c r="G119" i="33"/>
  <c r="G113" i="33"/>
  <c r="G134" i="33"/>
  <c r="G123" i="33"/>
  <c r="G117" i="33"/>
  <c r="G165" i="33"/>
  <c r="G166" i="33"/>
  <c r="G164" i="33"/>
  <c r="G167" i="33" s="1"/>
  <c r="G161" i="33"/>
  <c r="G159" i="33"/>
  <c r="G157" i="33"/>
  <c r="G154" i="33"/>
  <c r="G152" i="33"/>
  <c r="G150" i="33"/>
  <c r="G148" i="33"/>
  <c r="G146" i="33"/>
  <c r="G144" i="33"/>
  <c r="G142" i="33"/>
  <c r="G140" i="33"/>
  <c r="G138" i="33"/>
  <c r="G162" i="33"/>
  <c r="G160" i="33"/>
  <c r="G158" i="33"/>
  <c r="G156" i="33"/>
  <c r="G153" i="33"/>
  <c r="G151" i="33"/>
  <c r="G149" i="33"/>
  <c r="G147" i="33"/>
  <c r="G145" i="33"/>
  <c r="G143" i="33"/>
  <c r="G141" i="33"/>
  <c r="G139" i="33"/>
  <c r="F158" i="33"/>
  <c r="F62" i="33"/>
  <c r="G70" i="33"/>
  <c r="G72" i="33"/>
  <c r="G74" i="33"/>
  <c r="G76" i="33"/>
  <c r="G79" i="33"/>
  <c r="G81" i="33"/>
  <c r="G86" i="33"/>
  <c r="G93" i="33"/>
  <c r="G95" i="33"/>
  <c r="G97" i="33"/>
  <c r="G99" i="33"/>
  <c r="G102" i="33"/>
  <c r="G104" i="33"/>
  <c r="F114" i="33"/>
  <c r="F129" i="33" s="1"/>
  <c r="F116" i="33"/>
  <c r="F118" i="33"/>
  <c r="F120" i="33"/>
  <c r="F122" i="33"/>
  <c r="F124" i="33"/>
  <c r="F126" i="33"/>
  <c r="F128" i="33"/>
  <c r="F131" i="33"/>
  <c r="F133" i="33"/>
  <c r="F135" i="33"/>
  <c r="F166" i="33"/>
  <c r="F167" i="33" s="1"/>
  <c r="F177" i="33"/>
  <c r="F179" i="33" s="1"/>
  <c r="F180" i="33"/>
  <c r="F184" i="33"/>
  <c r="F201" i="33"/>
  <c r="F205" i="33"/>
  <c r="F209" i="33"/>
  <c r="F213" i="33"/>
  <c r="F61" i="33"/>
  <c r="F147" i="33"/>
  <c r="F151" i="33"/>
  <c r="F160" i="33"/>
  <c r="F56" i="33"/>
  <c r="F59" i="33"/>
  <c r="F63" i="33"/>
  <c r="F78" i="33"/>
  <c r="F80" i="33"/>
  <c r="F82" i="33"/>
  <c r="F101" i="33"/>
  <c r="F103" i="33"/>
  <c r="F138" i="33"/>
  <c r="F140" i="33"/>
  <c r="F142" i="33"/>
  <c r="F144" i="33"/>
  <c r="F146" i="33"/>
  <c r="F148" i="33"/>
  <c r="F150" i="33"/>
  <c r="F152" i="33"/>
  <c r="F154" i="33"/>
  <c r="F157" i="33"/>
  <c r="F159" i="33"/>
  <c r="F161" i="33"/>
  <c r="F178" i="33"/>
  <c r="F181" i="33"/>
  <c r="F185" i="33"/>
  <c r="F194" i="33"/>
  <c r="F198" i="33"/>
  <c r="F202" i="33"/>
  <c r="F206" i="33"/>
  <c r="F210" i="33"/>
  <c r="F214" i="33"/>
  <c r="F149" i="33"/>
  <c r="F153" i="33"/>
  <c r="F156" i="33"/>
  <c r="F53" i="33"/>
  <c r="F57" i="33"/>
  <c r="F60" i="33"/>
  <c r="G78" i="33"/>
  <c r="G80" i="33"/>
  <c r="G82" i="33"/>
  <c r="G101" i="33"/>
  <c r="G103" i="33"/>
  <c r="F130" i="33"/>
  <c r="F132" i="33"/>
  <c r="F134" i="33"/>
  <c r="F182" i="33"/>
  <c r="F211" i="33"/>
  <c r="F360" i="34" l="1"/>
  <c r="F214" i="34"/>
  <c r="G577" i="34"/>
  <c r="F577" i="34"/>
  <c r="F227" i="34"/>
  <c r="G453" i="34"/>
  <c r="G214" i="34"/>
  <c r="G440" i="34"/>
  <c r="F440" i="34"/>
  <c r="G475" i="34"/>
  <c r="F453" i="34"/>
  <c r="G343" i="34"/>
  <c r="G249" i="34"/>
  <c r="F249" i="34"/>
  <c r="F475" i="34"/>
  <c r="F343" i="34"/>
  <c r="G555" i="34"/>
  <c r="G305" i="34"/>
  <c r="G227" i="34"/>
  <c r="F305" i="34"/>
  <c r="F15" i="34"/>
  <c r="G532" i="34"/>
  <c r="G353" i="34"/>
  <c r="F353" i="34"/>
  <c r="F570" i="34"/>
  <c r="F555" i="34"/>
  <c r="F532" i="34"/>
  <c r="G570" i="34"/>
  <c r="G129" i="33"/>
  <c r="F58" i="33"/>
  <c r="F155" i="33"/>
  <c r="G77" i="33"/>
  <c r="F208" i="33"/>
  <c r="G100" i="33"/>
  <c r="G155" i="33"/>
</calcChain>
</file>

<file path=xl/sharedStrings.xml><?xml version="1.0" encoding="utf-8"?>
<sst xmlns="http://schemas.openxmlformats.org/spreadsheetml/2006/main" count="3524" uniqueCount="2280">
  <si>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</si>
  <si>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</si>
  <si>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</si>
  <si>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</si>
  <si>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</si>
  <si>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</si>
  <si>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</si>
  <si>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</si>
  <si>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</si>
  <si>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</si>
  <si>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</si>
  <si>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</si>
  <si>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</si>
  <si>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</si>
  <si>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</si>
  <si>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</si>
  <si>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</si>
  <si>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</si>
  <si>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</si>
  <si>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</si>
  <si>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</si>
  <si>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</si>
  <si>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</si>
  <si>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</si>
  <si>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</si>
  <si>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</si>
  <si>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</si>
  <si>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</si>
  <si>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</si>
  <si>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</si>
  <si>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</si>
  <si>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</si>
  <si>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</si>
  <si>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</si>
  <si>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</si>
  <si>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</si>
  <si>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</si>
  <si>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</si>
  <si>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</si>
  <si>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</si>
  <si>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</si>
  <si>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</si>
  <si>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</si>
  <si>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</si>
  <si>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</si>
  <si>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</si>
  <si>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</si>
  <si>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</si>
  <si>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</si>
  <si>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</si>
  <si>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</si>
  <si>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</si>
  <si>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</si>
  <si>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</si>
  <si>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</si>
  <si>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</si>
  <si>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</si>
  <si>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</si>
  <si>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</si>
  <si>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</si>
  <si>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</si>
  <si>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</si>
  <si>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</si>
  <si>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</si>
  <si>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</si>
  <si>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</si>
  <si>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</si>
  <si>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</si>
  <si>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</si>
  <si>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</si>
  <si>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</si>
  <si>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</si>
  <si>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</si>
  <si>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</si>
  <si>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</si>
  <si>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</si>
  <si>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</si>
  <si>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</si>
  <si>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</si>
  <si>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</si>
  <si>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</si>
  <si>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</si>
  <si>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</si>
  <si>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</si>
  <si>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</si>
  <si>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</si>
  <si>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</si>
  <si>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</si>
  <si>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</si>
  <si>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</si>
  <si>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</si>
  <si>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</si>
  <si>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</si>
  <si>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</si>
  <si>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</si>
  <si>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</si>
  <si>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</si>
  <si>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</si>
  <si>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</si>
  <si>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</si>
  <si>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</si>
  <si>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</si>
  <si>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</si>
  <si>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</si>
  <si>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</si>
  <si>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</si>
  <si>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</si>
  <si>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</si>
  <si>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</si>
  <si>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</si>
  <si>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</si>
  <si>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</si>
  <si>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</si>
  <si>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</si>
  <si>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</si>
  <si>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</si>
  <si>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</si>
  <si>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</si>
  <si>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</si>
  <si>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</si>
  <si>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</si>
  <si>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</si>
  <si>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</si>
  <si>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</si>
  <si>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</si>
  <si>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</si>
  <si>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</si>
  <si>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</si>
  <si>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</si>
  <si>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</si>
  <si>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</si>
  <si>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</si>
  <si>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</si>
  <si>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</si>
  <si>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</si>
  <si>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</si>
  <si>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</si>
  <si>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</si>
  <si>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</si>
  <si>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</si>
  <si>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</si>
  <si>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</si>
  <si>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</si>
  <si>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</si>
  <si>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</si>
  <si>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</si>
  <si>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</si>
  <si>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</si>
  <si>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</si>
  <si>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</si>
  <si>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</si>
  <si>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</si>
  <si>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</si>
  <si>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</si>
  <si>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</si>
  <si>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</si>
  <si>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</si>
  <si>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</si>
  <si>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</si>
  <si>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</si>
  <si>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</si>
  <si>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</si>
  <si>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</si>
  <si>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</si>
  <si>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</si>
  <si>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</si>
  <si>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</si>
  <si>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</si>
  <si>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</si>
  <si>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</si>
  <si>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</si>
  <si>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</si>
  <si>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</si>
  <si>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</si>
  <si>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</si>
  <si>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</si>
  <si>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</si>
  <si>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</si>
  <si>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</si>
  <si>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</si>
  <si>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</si>
  <si>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</si>
  <si>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</si>
  <si>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</si>
  <si>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</si>
  <si>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</si>
  <si>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</si>
  <si>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</si>
  <si>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</si>
  <si>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</si>
  <si>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</si>
  <si>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</si>
  <si>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</si>
  <si>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</si>
  <si>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</si>
  <si>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</si>
  <si>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</si>
  <si>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</si>
  <si>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</si>
  <si>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</si>
  <si>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</si>
  <si>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</si>
  <si>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</si>
  <si>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</si>
  <si>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</si>
  <si>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</si>
  <si>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</si>
  <si>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</si>
  <si>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</si>
  <si>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</si>
  <si>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</si>
  <si>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</si>
  <si>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</si>
  <si>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</si>
  <si>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</si>
  <si>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</si>
  <si>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</si>
  <si>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</si>
  <si>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</si>
  <si>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</si>
  <si>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</si>
  <si>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</si>
  <si>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</si>
  <si>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</si>
  <si>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</si>
  <si>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</si>
  <si>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</si>
  <si>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</si>
  <si>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</si>
  <si>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</si>
  <si>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</si>
  <si>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</si>
  <si>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</si>
  <si>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</si>
  <si>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</si>
  <si>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</si>
  <si>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</si>
  <si>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</si>
  <si>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</si>
  <si>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</si>
  <si>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</si>
  <si>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</si>
  <si>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</si>
  <si>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</si>
  <si>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</si>
  <si>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</si>
  <si>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</si>
  <si>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</si>
  <si>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</si>
  <si>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</si>
  <si>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</si>
  <si>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</si>
  <si>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</si>
  <si>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</si>
  <si>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</si>
  <si>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</si>
  <si>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</si>
  <si>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</si>
  <si>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</si>
  <si>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</si>
  <si>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</si>
  <si>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</si>
  <si>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</si>
  <si>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</si>
  <si>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</si>
  <si>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</si>
  <si>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</si>
  <si>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</si>
  <si>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</si>
  <si>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</si>
  <si>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</si>
  <si>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</si>
  <si>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</si>
  <si>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</si>
  <si>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</si>
  <si>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</si>
  <si>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</si>
  <si>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</si>
  <si>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</si>
  <si>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</si>
  <si>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</si>
  <si>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</si>
  <si>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</si>
  <si>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</si>
  <si>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</si>
  <si>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</si>
  <si>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</si>
  <si>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</si>
  <si>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</si>
  <si>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</si>
  <si>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</si>
  <si>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</si>
  <si>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</si>
  <si>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</si>
  <si>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</si>
  <si>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</si>
  <si>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</si>
  <si>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</si>
  <si>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</si>
  <si>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</si>
  <si>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</si>
  <si>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</si>
  <si>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</si>
  <si>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</si>
  <si>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</si>
  <si>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</si>
  <si>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</si>
  <si>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</si>
  <si>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</si>
  <si>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</si>
  <si>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</si>
  <si>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</si>
  <si>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</si>
  <si>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</si>
  <si>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</si>
  <si>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</si>
  <si>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</si>
  <si>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</si>
  <si>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</si>
  <si>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</si>
  <si>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</si>
  <si>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</si>
  <si>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</si>
  <si>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</si>
  <si>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</si>
  <si>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</si>
  <si>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</si>
  <si>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</si>
  <si>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</si>
  <si>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</si>
  <si>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</si>
  <si>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</si>
  <si>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</si>
  <si>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</si>
  <si>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</si>
  <si>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</si>
  <si>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</si>
  <si>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</si>
  <si>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</si>
  <si>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</si>
  <si>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</si>
  <si>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</si>
  <si>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</si>
  <si>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</si>
  <si>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</si>
  <si>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</si>
  <si>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</si>
  <si>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</si>
  <si>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</si>
  <si>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</si>
  <si>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</si>
  <si>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</si>
  <si>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</si>
  <si>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</si>
  <si>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</si>
  <si>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</si>
  <si>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</si>
  <si>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</si>
  <si>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</si>
  <si>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</si>
  <si>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</si>
  <si>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</si>
  <si>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</si>
  <si>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</si>
  <si>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</si>
  <si>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</si>
  <si>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</si>
  <si>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</si>
  <si>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</si>
  <si>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</si>
  <si>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</si>
  <si>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</si>
  <si>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</si>
  <si>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</si>
  <si>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</si>
  <si>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</si>
  <si>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</si>
  <si>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</si>
  <si>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</si>
  <si>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</si>
  <si>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</si>
  <si>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</si>
  <si>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</si>
  <si>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</si>
  <si>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</si>
  <si>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</si>
  <si>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</si>
  <si>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</si>
  <si>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</si>
  <si>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</si>
  <si>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</si>
  <si>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</si>
  <si>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</si>
  <si>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</si>
  <si>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</si>
  <si>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</si>
  <si>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</si>
  <si>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</si>
  <si>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</si>
  <si>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</si>
  <si>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</si>
  <si>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</si>
  <si>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</si>
  <si>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</si>
  <si>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</si>
  <si>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</si>
  <si>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</si>
  <si>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</si>
  <si>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</si>
  <si>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</si>
  <si>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</si>
  <si>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</si>
  <si>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</si>
  <si>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</si>
  <si>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</si>
  <si>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</si>
  <si>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</si>
  <si>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</si>
  <si>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</si>
  <si>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</si>
  <si>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</si>
  <si>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</si>
  <si>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</si>
  <si>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</si>
  <si>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</si>
  <si>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</si>
  <si>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</si>
  <si>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</si>
  <si>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</si>
  <si>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</si>
  <si>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</si>
  <si>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</si>
  <si>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</si>
  <si>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</si>
  <si>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</si>
  <si>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</si>
  <si>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</si>
  <si>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</si>
  <si>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</si>
  <si>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</si>
  <si>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</si>
  <si>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</si>
  <si>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</si>
  <si>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</si>
  <si>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</si>
  <si>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</si>
  <si>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</si>
  <si>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</si>
  <si>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</si>
  <si>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</si>
  <si>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</si>
  <si>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</si>
  <si>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</si>
  <si>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</si>
  <si>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</si>
  <si>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</si>
  <si>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</si>
  <si>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</si>
  <si>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</si>
  <si>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</si>
  <si>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</si>
  <si>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</si>
  <si>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</si>
  <si>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</si>
  <si>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</si>
  <si>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</si>
  <si>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</si>
  <si>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</si>
  <si>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</si>
  <si>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</si>
  <si>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</si>
  <si>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</si>
  <si>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</si>
  <si>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</si>
  <si>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</si>
  <si>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</si>
  <si>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</si>
  <si>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</si>
  <si>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</si>
  <si>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</si>
  <si>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</si>
  <si>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</si>
  <si>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</si>
  <si>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</si>
  <si>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</si>
  <si>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</si>
  <si>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</si>
  <si>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</si>
  <si>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</si>
  <si>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</si>
  <si>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</si>
  <si>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</si>
  <si>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</si>
  <si>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</si>
  <si>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</si>
  <si>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</si>
  <si>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</si>
  <si>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</si>
  <si>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</si>
  <si>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</si>
  <si>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</si>
  <si>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</si>
  <si>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</si>
  <si>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</si>
  <si>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</si>
  <si>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</si>
  <si>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</si>
  <si>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</si>
  <si>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</si>
  <si>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</si>
  <si>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</si>
  <si>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</si>
  <si>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</si>
  <si>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</si>
  <si>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</si>
  <si>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</si>
  <si>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</si>
  <si>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</si>
  <si>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</si>
  <si>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</si>
  <si>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</si>
  <si>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</si>
  <si>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</si>
  <si>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</si>
  <si>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</si>
  <si>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</si>
  <si>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</si>
  <si>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</si>
  <si>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</si>
  <si>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</si>
  <si>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</si>
  <si>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</si>
  <si>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</si>
  <si>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</si>
  <si>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</si>
  <si>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</si>
  <si>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</si>
  <si>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</si>
  <si>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</si>
  <si>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</si>
  <si>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</si>
  <si>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</si>
  <si>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</si>
  <si>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</si>
  <si>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</si>
  <si>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</si>
  <si>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</si>
  <si>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</si>
  <si>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</si>
  <si>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</si>
  <si>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</si>
  <si>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</si>
  <si>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</si>
  <si>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</si>
  <si>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</si>
  <si>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</si>
  <si>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</si>
  <si>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</si>
  <si>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</si>
  <si>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</si>
  <si>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</si>
  <si>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</si>
  <si>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</si>
  <si>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</si>
  <si>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</si>
  <si>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</si>
  <si>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</si>
  <si>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</si>
  <si>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</si>
  <si>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</si>
  <si>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</si>
  <si>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</si>
  <si>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</si>
  <si>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</si>
  <si>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</si>
  <si>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</si>
  <si>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</si>
  <si>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</si>
  <si>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</si>
  <si>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</si>
  <si>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</si>
  <si>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</si>
  <si>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</si>
  <si>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</si>
  <si>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</si>
  <si>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</si>
  <si>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</si>
  <si>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</si>
  <si>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</si>
  <si>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</si>
  <si>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</si>
  <si>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</si>
  <si>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</si>
  <si>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</si>
  <si>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</si>
  <si>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</si>
  <si>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</si>
  <si>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</si>
  <si>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</si>
  <si>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</si>
  <si>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</si>
  <si>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</si>
  <si>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</si>
  <si>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</si>
  <si>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</si>
  <si>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</si>
  <si>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</si>
  <si>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</si>
  <si>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</si>
  <si>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</si>
  <si>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</si>
  <si>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</si>
  <si>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</si>
  <si>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</si>
  <si>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</si>
  <si>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</si>
  <si>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</si>
  <si>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</si>
  <si>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</si>
  <si>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</si>
  <si>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</si>
  <si>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</si>
  <si>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</si>
  <si>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</si>
  <si>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</si>
  <si>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</si>
  <si>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</si>
  <si>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</si>
  <si>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</si>
  <si>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</si>
  <si>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</si>
  <si>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</si>
  <si>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</si>
  <si>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</si>
  <si>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</si>
  <si>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</si>
  <si>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</si>
  <si>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</si>
  <si>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</si>
  <si>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</si>
  <si>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</si>
  <si>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</si>
  <si>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</si>
  <si>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</si>
  <si>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</si>
  <si>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</si>
  <si>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</si>
  <si>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</si>
  <si>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</si>
  <si>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</si>
  <si>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</si>
  <si>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</si>
  <si>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</si>
  <si>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</si>
  <si>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</si>
  <si>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</si>
  <si>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</si>
  <si>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</si>
  <si>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</si>
  <si>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</si>
  <si>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</si>
  <si>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</si>
  <si>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</si>
  <si>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</si>
  <si>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</si>
  <si>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</si>
  <si>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</si>
  <si>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</si>
  <si>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</si>
  <si>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</si>
  <si>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</si>
  <si>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</si>
  <si>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</si>
  <si>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</si>
  <si>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</si>
  <si>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</si>
  <si>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</si>
  <si>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</si>
  <si>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</si>
  <si>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</si>
  <si>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</si>
  <si>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</si>
  <si>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</si>
  <si>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</si>
  <si>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</si>
  <si>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</si>
  <si>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</si>
  <si>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</si>
  <si>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</si>
  <si>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</si>
  <si>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</si>
  <si>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</si>
  <si>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</si>
  <si>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</si>
  <si>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</si>
  <si>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</si>
  <si>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</si>
  <si>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</si>
  <si>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</si>
  <si>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</si>
  <si>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</si>
  <si>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</si>
  <si>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</si>
  <si>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</si>
  <si>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</si>
  <si>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</si>
  <si>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</si>
  <si>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</si>
  <si>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</si>
  <si>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</si>
  <si>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</si>
  <si>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</si>
  <si>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</si>
  <si>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</si>
  <si>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</si>
  <si>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</si>
  <si>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</si>
  <si>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</si>
  <si>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</si>
  <si>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</si>
  <si>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</si>
  <si>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</si>
  <si>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</si>
  <si>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</si>
  <si>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</si>
  <si>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</si>
  <si>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</si>
  <si>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</si>
  <si>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</si>
  <si>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</si>
  <si>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</si>
  <si>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</si>
  <si>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</si>
  <si>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</si>
  <si>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</si>
  <si>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</si>
  <si>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</si>
  <si>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</si>
  <si>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</si>
  <si>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</si>
  <si>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</si>
  <si>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</si>
  <si>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</si>
  <si>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</si>
  <si>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</si>
  <si>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</si>
  <si>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</si>
  <si>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</si>
  <si>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</si>
  <si>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</si>
  <si>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</si>
  <si>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</si>
  <si>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</si>
  <si>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</si>
  <si>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</si>
  <si>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</si>
  <si>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</si>
  <si>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</si>
  <si>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</si>
  <si>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</si>
  <si>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</si>
  <si>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</si>
  <si>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</si>
  <si>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</si>
  <si>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</si>
  <si>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</si>
  <si>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</si>
  <si>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</si>
  <si>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</si>
  <si>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</si>
  <si>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</si>
  <si>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</si>
  <si>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</si>
  <si>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</si>
  <si>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</si>
  <si>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</si>
  <si>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</si>
  <si>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</si>
  <si>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</si>
  <si>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</si>
  <si>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</si>
  <si>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</si>
  <si>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</si>
  <si>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</si>
  <si>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</si>
  <si>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</si>
  <si>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</si>
  <si>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</si>
  <si>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</si>
  <si>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</si>
  <si>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</si>
  <si>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</si>
  <si>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</si>
  <si>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</si>
  <si>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</si>
  <si>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</si>
  <si>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</si>
  <si>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</si>
  <si>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</si>
  <si>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</si>
  <si>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</si>
  <si>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</si>
  <si>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</si>
  <si>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</si>
  <si>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</si>
  <si>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</si>
  <si>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</si>
  <si>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</si>
  <si>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</si>
  <si>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</si>
  <si>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</si>
  <si>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</si>
  <si>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</si>
  <si>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</si>
  <si>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</si>
  <si>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</si>
  <si>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</si>
  <si>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</si>
  <si>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</si>
  <si>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</si>
  <si>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</si>
  <si>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</si>
  <si>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</si>
  <si>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</si>
  <si>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</si>
  <si>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</si>
  <si>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</si>
  <si>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</si>
  <si>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</si>
  <si>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</si>
  <si>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</si>
  <si>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</si>
  <si>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</si>
  <si>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</si>
  <si>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</si>
  <si>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</si>
  <si>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</si>
  <si>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</si>
  <si>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</si>
  <si>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</si>
  <si>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</si>
  <si>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</si>
  <si>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</si>
  <si>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</si>
  <si>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</si>
  <si>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</si>
  <si>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</si>
  <si>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</si>
  <si>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</si>
  <si>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</si>
  <si>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</si>
  <si>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</si>
  <si>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</si>
  <si>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</si>
  <si>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</si>
  <si>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</si>
  <si>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</si>
  <si>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</si>
  <si>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</si>
  <si>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</si>
  <si>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</si>
  <si>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</si>
  <si>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</si>
  <si>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</si>
  <si>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</si>
  <si>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</si>
  <si>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</si>
  <si>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</si>
  <si>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</si>
  <si>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</si>
  <si>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</si>
  <si>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</si>
  <si>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</si>
  <si>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</si>
  <si>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</si>
  <si>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</si>
  <si>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</si>
  <si>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</si>
  <si>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</si>
  <si>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</si>
  <si>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</si>
  <si>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</si>
  <si>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</si>
  <si>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</si>
  <si>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</si>
  <si>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</si>
  <si>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</si>
  <si>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</si>
  <si>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</si>
  <si>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</si>
  <si>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</si>
  <si>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</si>
  <si>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</si>
  <si>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</si>
  <si>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</si>
  <si>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</si>
  <si>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</si>
  <si>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</si>
  <si>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</si>
  <si>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BD@138090</t>
  </si>
  <si>
    <t>BE0002274430</t>
  </si>
  <si>
    <t>BD@150169</t>
  </si>
  <si>
    <t>BE0002586643</t>
  </si>
  <si>
    <t>BD@153515</t>
  </si>
  <si>
    <t>BE0002614924</t>
  </si>
  <si>
    <t>Extended Maturity Date</t>
  </si>
  <si>
    <t>24/10/2024</t>
  </si>
  <si>
    <t>23/09/2025</t>
  </si>
  <si>
    <t>22/03/2029</t>
  </si>
  <si>
    <t>04/10/2026</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</si>
  <si>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</si>
  <si>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</si>
  <si>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</si>
  <si>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</si>
  <si>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</si>
  <si>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</si>
  <si>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</si>
  <si>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</si>
  <si>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</si>
  <si>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</si>
  <si>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</si>
  <si>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</si>
  <si>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</si>
  <si>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</si>
  <si>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</si>
  <si>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</si>
  <si>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</si>
  <si>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</si>
  <si>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</si>
  <si>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</si>
  <si>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</si>
  <si>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</si>
  <si>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</si>
  <si>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</si>
  <si>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</si>
  <si>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</si>
  <si>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</si>
  <si>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</si>
  <si>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</si>
  <si>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</si>
  <si>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</si>
  <si>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</si>
  <si>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</si>
  <si>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</si>
  <si>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</si>
  <si>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</si>
  <si>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</si>
  <si>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</si>
  <si>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</si>
  <si>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</si>
  <si>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</si>
  <si>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</si>
  <si>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</si>
  <si>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</si>
  <si>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</si>
  <si>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</si>
  <si>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</si>
  <si>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</si>
  <si>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</si>
  <si>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</si>
  <si>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</si>
  <si>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</si>
  <si>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</si>
  <si>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</si>
  <si>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</si>
  <si>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</si>
  <si>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</si>
  <si>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</si>
  <si>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</si>
  <si>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</si>
  <si>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</si>
  <si>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</si>
  <si>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</si>
  <si>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</si>
  <si>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</si>
  <si>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</si>
  <si>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</si>
  <si>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</si>
  <si>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</si>
  <si>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</si>
  <si>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</si>
  <si>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</si>
  <si>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</si>
  <si>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</si>
  <si>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</si>
  <si>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</si>
  <si>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</si>
  <si>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</si>
  <si>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</si>
  <si>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</si>
  <si>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</si>
  <si>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</si>
  <si>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</si>
  <si>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</si>
  <si>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</si>
  <si>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</si>
  <si>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</si>
  <si>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</si>
  <si>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</si>
  <si>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</si>
  <si>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</si>
  <si>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</si>
  <si>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</si>
  <si>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</si>
  <si>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</si>
  <si>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</si>
  <si>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</si>
  <si>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</si>
  <si>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</si>
  <si>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</si>
  <si>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</si>
  <si>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</si>
  <si>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</si>
  <si>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</si>
  <si>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</si>
  <si>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</si>
  <si>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</si>
  <si>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</si>
  <si>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</si>
  <si>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</si>
  <si>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</si>
  <si>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</si>
  <si>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</si>
  <si>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</si>
  <si>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</si>
  <si>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</si>
  <si>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</si>
  <si>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</si>
  <si>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</si>
  <si>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</si>
  <si>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</si>
  <si>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</si>
  <si>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</si>
  <si>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</si>
  <si>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</si>
  <si>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</si>
  <si>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</si>
  <si>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</si>
  <si>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</si>
  <si>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</si>
  <si>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</si>
  <si>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</si>
  <si>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</si>
  <si>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</si>
  <si>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</si>
  <si>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</si>
  <si>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</si>
  <si>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</si>
  <si>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</si>
  <si>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</si>
  <si>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</si>
  <si>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</si>
  <si>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</si>
  <si>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</si>
  <si>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</si>
  <si>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</si>
  <si>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</si>
  <si>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</si>
  <si>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</si>
  <si>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</si>
  <si>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</si>
  <si>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</si>
  <si>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</si>
  <si>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</si>
  <si>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</si>
  <si>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</si>
  <si>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</si>
  <si>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</si>
  <si>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</si>
  <si>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</si>
  <si>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</si>
  <si>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</si>
  <si>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</si>
  <si>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</si>
  <si>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</si>
  <si>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&lt;0</t>
  </si>
  <si>
    <t>&gt;22 and &lt;=23</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</si>
  <si>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</si>
  <si>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</si>
  <si>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</si>
  <si>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</si>
  <si>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</si>
  <si>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</si>
  <si>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</si>
  <si>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</si>
  <si>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</si>
  <si>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</si>
  <si>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</si>
  <si>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</si>
  <si>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</si>
  <si>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</si>
  <si>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</si>
  <si>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</si>
  <si>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</si>
  <si>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</si>
  <si>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</si>
  <si>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</si>
  <si>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</si>
  <si>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</si>
  <si>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</si>
  <si>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</si>
  <si>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</si>
  <si>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</si>
  <si>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</si>
  <si>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</si>
  <si>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</si>
  <si>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</si>
  <si>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</si>
  <si>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</si>
  <si>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</si>
  <si>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</si>
  <si>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</si>
  <si>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</si>
  <si>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</si>
  <si>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</si>
  <si>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</si>
  <si>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</si>
  <si>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</si>
  <si>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</si>
  <si>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2033</t>
  </si>
  <si>
    <t>2034</t>
  </si>
  <si>
    <t>2035</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</si>
  <si>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</si>
  <si>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</si>
  <si>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</si>
  <si>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</si>
  <si>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</si>
  <si>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</si>
  <si>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</si>
  <si>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</si>
  <si>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</si>
  <si>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</si>
  <si>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</si>
  <si>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</si>
  <si>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</si>
  <si>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</si>
  <si>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</si>
  <si>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</si>
  <si>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</si>
  <si>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</si>
  <si>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</si>
  <si>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</si>
  <si>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</si>
  <si>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</si>
  <si>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</si>
  <si>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</si>
  <si>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</si>
  <si>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</si>
  <si>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</si>
  <si>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</si>
  <si>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</si>
  <si>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</si>
  <si>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</si>
  <si>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</si>
  <si>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</si>
  <si>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</si>
  <si>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</si>
  <si>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</si>
  <si>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</si>
  <si>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</si>
  <si>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</si>
  <si>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</si>
  <si>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</si>
  <si>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</si>
  <si>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</si>
  <si>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</si>
  <si>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</si>
  <si>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</si>
  <si>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</si>
  <si>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</si>
  <si>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</si>
  <si>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</si>
  <si>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</si>
  <si>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</si>
  <si>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</si>
  <si>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</si>
  <si>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</si>
  <si>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</si>
  <si>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1/04/2021</t>
  </si>
  <si>
    <t>1/05/2021</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</si>
  <si>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</si>
  <si>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</si>
  <si>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</si>
  <si>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</si>
  <si>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</si>
  <si>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</si>
  <si>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</si>
  <si>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</si>
  <si>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</si>
  <si>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</si>
  <si>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</si>
  <si>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</si>
  <si>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</si>
  <si>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</si>
  <si>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</si>
  <si>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</si>
  <si>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</si>
  <si>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</si>
  <si>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</si>
  <si>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</si>
  <si>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</si>
  <si>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</si>
  <si>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</si>
  <si>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</si>
  <si>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</si>
  <si>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</si>
  <si>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</si>
  <si>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</si>
  <si>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</si>
  <si>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</si>
  <si>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</si>
  <si>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</si>
  <si>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</si>
  <si>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</si>
  <si>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</si>
  <si>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</si>
  <si>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</si>
  <si>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</si>
  <si>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</si>
  <si>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</si>
  <si>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</si>
  <si>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</si>
  <si>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</si>
  <si>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</si>
  <si>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</si>
  <si>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</si>
  <si>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</si>
  <si>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</si>
  <si>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</si>
  <si>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</si>
  <si>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</si>
  <si>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</si>
  <si>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</si>
  <si>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</si>
  <si>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</si>
  <si>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</si>
  <si>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</si>
  <si>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</si>
  <si>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</si>
  <si>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</si>
  <si>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</si>
  <si>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</si>
  <si>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</si>
  <si>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</si>
  <si>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</si>
  <si>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</si>
  <si>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</si>
  <si>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</si>
  <si>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</si>
  <si>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</si>
  <si>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</si>
  <si>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</si>
  <si>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</si>
  <si>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</si>
  <si>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</si>
  <si>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</si>
  <si>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</si>
  <si>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</si>
  <si>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</si>
  <si>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</si>
  <si>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</si>
  <si>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</si>
  <si>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</si>
  <si>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</si>
  <si>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</si>
  <si>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</si>
  <si>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</si>
  <si>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</si>
  <si>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</si>
  <si>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</si>
  <si>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</si>
  <si>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</si>
  <si>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</si>
  <si>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</si>
  <si>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</si>
  <si>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</si>
  <si>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</si>
  <si>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</si>
  <si>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</si>
  <si>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</si>
  <si>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</si>
  <si>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</si>
  <si>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</si>
  <si>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</si>
  <si>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</si>
  <si>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</si>
  <si>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</si>
  <si>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</si>
  <si>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</si>
  <si>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</si>
  <si>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</si>
  <si>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</si>
  <si>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</si>
  <si>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</si>
  <si>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</si>
  <si>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</si>
  <si>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</si>
  <si>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</si>
  <si>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</si>
  <si>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</si>
  <si>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</si>
  <si>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</si>
  <si>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</si>
  <si>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</si>
  <si>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</si>
  <si>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</si>
  <si>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</si>
  <si>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</si>
  <si>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</si>
  <si>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</si>
  <si>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</si>
  <si>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</si>
  <si>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</si>
  <si>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</si>
  <si>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</si>
  <si>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</si>
  <si>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</si>
  <si>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</si>
  <si>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</si>
  <si>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</si>
  <si>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</si>
  <si>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</si>
  <si>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</si>
  <si>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</si>
  <si>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</si>
  <si>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</si>
  <si>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</si>
  <si>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</si>
  <si>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</si>
  <si>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</si>
  <si>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</si>
  <si>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</si>
  <si>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</si>
  <si>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</si>
  <si>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</si>
  <si>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</si>
  <si>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</si>
  <si>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</si>
  <si>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</si>
  <si>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</si>
  <si>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</si>
  <si>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</si>
  <si>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</si>
  <si>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</si>
  <si>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</si>
  <si>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</si>
  <si>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</si>
  <si>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</si>
  <si>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</si>
  <si>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</si>
  <si>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</si>
  <si>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</si>
  <si>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</si>
  <si>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</si>
  <si>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</si>
  <si>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</si>
  <si>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</si>
  <si>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</si>
  <si>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</si>
  <si>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</si>
  <si>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</si>
  <si>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</si>
  <si>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</si>
  <si>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</si>
  <si>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</si>
  <si>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</si>
  <si>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</si>
  <si>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</si>
  <si>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</si>
  <si>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</si>
  <si>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</si>
  <si>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</si>
  <si>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</si>
  <si>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</si>
  <si>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</si>
  <si>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</si>
  <si>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</si>
  <si>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</si>
  <si>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</si>
  <si>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</si>
  <si>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</si>
  <si>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</si>
  <si>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</si>
  <si>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</si>
  <si>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</si>
  <si>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</si>
  <si>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</si>
  <si>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</si>
  <si>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</si>
  <si>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</si>
  <si>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</si>
  <si>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</si>
  <si>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</si>
  <si>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</si>
  <si>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</si>
  <si>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</si>
  <si>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</si>
  <si>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</si>
  <si>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</si>
  <si>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</si>
  <si>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</si>
  <si>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</si>
  <si>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</si>
  <si>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</si>
  <si>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</si>
  <si>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</si>
  <si>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</si>
  <si>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</si>
  <si>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</si>
  <si>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</si>
  <si>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</si>
  <si>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</si>
  <si>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</si>
  <si>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</si>
  <si>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</si>
  <si>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</si>
  <si>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</si>
  <si>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</si>
  <si>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</si>
  <si>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</si>
  <si>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</si>
  <si>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</si>
  <si>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</si>
  <si>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</si>
  <si>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</si>
  <si>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</si>
  <si>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</si>
  <si>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</si>
  <si>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</si>
  <si>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</si>
  <si>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</si>
  <si>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</si>
  <si>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</si>
  <si>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</si>
  <si>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</si>
  <si>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</si>
  <si>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</si>
  <si>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</si>
  <si>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</si>
  <si>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</si>
  <si>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</si>
  <si>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</si>
  <si>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</si>
  <si>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</si>
  <si>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</si>
  <si>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</si>
  <si>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</si>
  <si>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</si>
  <si>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</si>
  <si>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</si>
  <si>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</si>
  <si>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</si>
  <si>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</si>
  <si>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</si>
  <si>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</si>
  <si>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</si>
  <si>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</si>
  <si>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</si>
  <si>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</si>
  <si>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</si>
  <si>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</si>
  <si>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</si>
  <si>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</si>
  <si>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</si>
  <si>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</si>
  <si>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</si>
  <si>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</si>
  <si>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</si>
  <si>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</si>
  <si>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</si>
  <si>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</si>
  <si>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</si>
  <si>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</si>
  <si>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</si>
  <si>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</si>
  <si>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</si>
  <si>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</si>
  <si>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</si>
  <si>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</si>
  <si>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</si>
  <si>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</si>
  <si>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</si>
  <si>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</si>
  <si>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</si>
  <si>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</si>
  <si>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</si>
  <si>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</si>
  <si>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</si>
  <si>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</si>
  <si>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</si>
  <si>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</si>
  <si>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</si>
  <si>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</si>
  <si>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</si>
  <si>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</si>
  <si>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</si>
  <si>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</si>
  <si>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</si>
  <si>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</si>
  <si>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</si>
  <si>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</si>
  <si>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</si>
  <si>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</si>
  <si>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</si>
  <si>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</si>
  <si>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</si>
  <si>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</si>
  <si>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</si>
  <si>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</si>
  <si>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</si>
  <si>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</si>
  <si>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</si>
  <si>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</si>
  <si>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</si>
  <si>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</si>
  <si>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</si>
  <si>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</si>
  <si>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</si>
  <si>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</si>
  <si>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</si>
  <si>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</si>
  <si>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</si>
  <si>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</si>
  <si>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</si>
  <si>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</si>
  <si>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</si>
  <si>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</si>
  <si>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</si>
  <si>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</si>
  <si>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</si>
  <si>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</si>
  <si>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</si>
  <si>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</si>
  <si>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</si>
  <si>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</si>
  <si>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</si>
  <si>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</si>
  <si>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</si>
  <si>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</si>
  <si>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</si>
  <si>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</si>
  <si>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</si>
  <si>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</si>
  <si>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</si>
  <si>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</si>
  <si>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</si>
  <si>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</si>
  <si>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</si>
  <si>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</si>
  <si>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</si>
  <si>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</si>
  <si>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</si>
  <si>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</si>
  <si>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</si>
  <si>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</si>
  <si>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</si>
  <si>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</si>
  <si>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</si>
  <si>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</si>
  <si>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</si>
  <si>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</si>
  <si>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</si>
  <si>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</si>
  <si>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</si>
  <si>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</si>
  <si>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</si>
  <si>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</si>
  <si>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</si>
  <si>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</si>
  <si>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</si>
  <si>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</si>
  <si>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</si>
  <si>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</si>
  <si>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</si>
  <si>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</si>
  <si>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</si>
  <si>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</si>
  <si>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</si>
  <si>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</si>
  <si>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</si>
  <si>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</si>
  <si>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</si>
  <si>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</si>
  <si>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</si>
  <si>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</si>
  <si>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</si>
  <si>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</si>
  <si>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</si>
  <si>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</si>
  <si>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</si>
  <si>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</si>
  <si>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</si>
  <si>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</si>
  <si>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</si>
  <si>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</si>
  <si>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</si>
  <si>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</si>
  <si>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</si>
  <si>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</si>
  <si>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</si>
  <si>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</si>
  <si>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</si>
  <si>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</si>
  <si>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</si>
  <si>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</si>
  <si>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</si>
  <si>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</si>
  <si>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</si>
  <si>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</si>
  <si>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</si>
  <si>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</si>
  <si>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</si>
  <si>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</si>
  <si>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</si>
  <si>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</si>
  <si>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</si>
  <si>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</si>
  <si>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</si>
  <si>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</si>
  <si>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</si>
  <si>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</si>
  <si>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</si>
  <si>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</si>
  <si>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</si>
  <si>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</si>
  <si>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</si>
  <si>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</si>
  <si>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</si>
  <si>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</si>
  <si>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</si>
  <si>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</si>
  <si>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</si>
  <si>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</si>
  <si>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</si>
  <si>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</si>
  <si>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</si>
  <si>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</si>
  <si>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</si>
  <si>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</si>
  <si>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</si>
  <si>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</si>
  <si>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</si>
  <si>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</si>
  <si>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</si>
  <si>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</si>
  <si>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</si>
  <si>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</si>
  <si>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</si>
  <si>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</si>
  <si>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</si>
  <si>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</si>
  <si>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</si>
  <si>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</si>
  <si>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</si>
  <si>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</si>
  <si>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</si>
  <si>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</si>
  <si>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</si>
  <si>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</si>
  <si>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</si>
  <si>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</si>
  <si>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</si>
  <si>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</si>
  <si>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</si>
  <si>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</si>
  <si>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</si>
  <si>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</si>
  <si>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</si>
  <si>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</si>
  <si>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</si>
  <si>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</si>
  <si>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</si>
  <si>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</si>
  <si>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</si>
  <si>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</si>
  <si>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</si>
  <si>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</si>
  <si>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</si>
  <si>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</si>
  <si>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</si>
  <si>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</si>
  <si>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</si>
  <si>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</si>
  <si>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</si>
  <si>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</si>
  <si>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</si>
  <si>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</si>
  <si>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</si>
  <si>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</si>
  <si>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</si>
  <si>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</si>
  <si>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</si>
  <si>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</si>
  <si>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</si>
  <si>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</si>
  <si>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</si>
  <si>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</si>
  <si>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</si>
  <si>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</si>
  <si>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</si>
  <si>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</si>
  <si>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</si>
  <si>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</si>
  <si>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31/3/2021</t>
  </si>
  <si>
    <t>Cut-off Date: 31/3/2021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</si>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</sst>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1">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0" borderId="0" xfId="2" applyFont="1"/>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xf numFmtId="0" fontId="44" fillId="15" borderId="0" xfId="2" applyFont="1" applyFill="1" applyAlignment="1">
      <alignment horizontal="center"/>
    </xf>
    <xf numFmtId="0" fontId="44" fillId="0" borderId="0" xfId="2" applyFont="1"/>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58" fillId="0" borderId="0" xfId="1" applyFont="1" applyAlignment="1">
      <alignment horizontal="center" vertical="center"/>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left" vertical="top" wrapText="1"/>
    </xf>
    <xf numFmtId="0" fontId="15" fillId="5" borderId="7" xfId="0" applyNumberFormat="1" applyFont="1" applyFill="1" applyBorder="1" applyAlignment="1">
      <alignment vertical="center"/>
    </xf>
    <xf numFmtId="0" fontId="8" fillId="5" borderId="7"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6" fillId="3"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3" fontId="5" fillId="2" borderId="0" xfId="0" applyNumberFormat="1" applyFont="1" applyFill="1" applyBorder="1" applyAlignment="1">
      <alignment horizontal="right" vertical="center"/>
    </xf>
    <xf numFmtId="0" fontId="19" fillId="5" borderId="7" xfId="0" applyNumberFormat="1" applyFont="1" applyFill="1" applyBorder="1" applyAlignment="1">
      <alignment horizontal="center" vertical="center" wrapText="1"/>
    </xf>
    <xf numFmtId="0" fontId="20" fillId="5" borderId="7" xfId="0" applyNumberFormat="1" applyFont="1" applyFill="1" applyBorder="1" applyAlignment="1">
      <alignment vertical="center"/>
    </xf>
    <xf numFmtId="0"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164" fontId="18" fillId="3" borderId="0" xfId="0" applyNumberFormat="1" applyFont="1" applyFill="1" applyBorder="1" applyAlignment="1">
      <alignment horizontal="center"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3" fontId="5" fillId="3"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29" fillId="2" borderId="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3" fontId="5" fillId="7"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5" fillId="3" borderId="0" xfId="0" applyNumberFormat="1" applyFont="1" applyFill="1" applyBorder="1" applyAlignment="1">
      <alignment horizontal="right" vertical="center" wrapText="1"/>
    </xf>
    <xf numFmtId="2"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9" fillId="5" borderId="7" xfId="0" applyNumberFormat="1" applyFont="1" applyFill="1" applyBorder="1" applyAlignment="1">
      <alignment horizontal="left" vertical="center"/>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0" fontId="8" fillId="5" borderId="7" xfId="0" applyNumberFormat="1" applyFont="1" applyFill="1" applyBorder="1" applyAlignment="1">
      <alignment horizontal="center" vertical="center" wrapText="1"/>
    </xf>
    <xf numFmtId="3" fontId="18" fillId="3" borderId="0" xfId="0" applyNumberFormat="1" applyFont="1" applyFill="1" applyBorder="1" applyAlignment="1">
      <alignment horizontal="right"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78" fillId="0" borderId="0" xfId="1" applyFont="1" applyAlignment="1">
      <alignment horizontal="left" vertical="center" wrapText="1"/>
    </xf>
  </cellXfs>
  <cellStyles count="4">
    <cellStyle name="Hyperlink 2" xfId="2" xr:uid="{AC3A0D2E-317B-4DF8-A34A-05AD16A89FB6}"/>
    <cellStyle name="Normal" xfId="0" builtinId="0"/>
    <cellStyle name="Normal 2" xfId="1" xr:uid="{C5945051-FB22-41B3-857C-61DF9FA86797}"/>
    <cellStyle name="Percent 2" xfId="3" xr:uid="{A0CA315B-F44E-4954-9831-CA02AA97BFB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747081104723185"/>
          <c:y val="0.2453705090391422"/>
          <c:w val="0.24505958413537565"/>
          <c:h val="0.5115743631853814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FBB4-4D40-B35F-B4AF56F486D4}"/>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FBB4-4D40-B35F-B4AF56F486D4}"/>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FBB4-4D40-B35F-B4AF56F486D4}"/>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FBB4-4D40-B35F-B4AF56F486D4}"/>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FBB4-4D40-B35F-B4AF56F486D4}"/>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FBB4-4D40-B35F-B4AF56F486D4}"/>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FBB4-4D40-B35F-B4AF56F486D4}"/>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FBB4-4D40-B35F-B4AF56F486D4}"/>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FBB4-4D40-B35F-B4AF56F486D4}"/>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FBB4-4D40-B35F-B4AF56F486D4}"/>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FBB4-4D40-B35F-B4AF56F486D4}"/>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FBB4-4D40-B35F-B4AF56F486D4}"/>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_Hidden11!$B$2:$B$13</c:f>
              <c:numCache>
                <c:formatCode>General</c:formatCode>
                <c:ptCount val="12"/>
                <c:pt idx="0">
                  <c:v>3932057.49</c:v>
                </c:pt>
                <c:pt idx="1">
                  <c:v>74075822.809999973</c:v>
                </c:pt>
                <c:pt idx="2">
                  <c:v>109197425.03999999</c:v>
                </c:pt>
                <c:pt idx="3">
                  <c:v>166045626.78</c:v>
                </c:pt>
                <c:pt idx="4">
                  <c:v>185688369.5999999</c:v>
                </c:pt>
                <c:pt idx="5">
                  <c:v>193919616.68999982</c:v>
                </c:pt>
                <c:pt idx="6">
                  <c:v>235281583.77000016</c:v>
                </c:pt>
                <c:pt idx="7">
                  <c:v>301742579.42999977</c:v>
                </c:pt>
                <c:pt idx="8">
                  <c:v>317089768.61999947</c:v>
                </c:pt>
                <c:pt idx="9">
                  <c:v>404923542.15000045</c:v>
                </c:pt>
                <c:pt idx="10">
                  <c:v>434836655.44999844</c:v>
                </c:pt>
                <c:pt idx="11">
                  <c:v>487776566.63999957</c:v>
                </c:pt>
              </c:numCache>
            </c:numRef>
          </c:val>
          <c:extLst>
            <c:ext xmlns:c16="http://schemas.microsoft.com/office/drawing/2014/chart" uri="{C3380CC4-5D6E-409C-BE32-E72D297353CC}">
              <c16:uniqueId val="{0000000C-FBB4-4D40-B35F-B4AF56F486D4}"/>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7994401461093265"/>
          <c:y val="4.0935687125824911E-2"/>
        </c:manualLayout>
      </c:layout>
      <c:overlay val="0"/>
      <c:spPr>
        <a:noFill/>
        <a:ln w="3175">
          <a:solidFill>
            <a:srgbClr val="000000"/>
          </a:solidFill>
          <a:prstDash val="solid"/>
        </a:ln>
      </c:spPr>
    </c:title>
    <c:autoTitleDeleted val="0"/>
    <c:plotArea>
      <c:layout>
        <c:manualLayout>
          <c:layoutTarget val="inner"/>
          <c:xMode val="edge"/>
          <c:yMode val="edge"/>
          <c:x val="7.7788297982851098E-2"/>
          <c:y val="0.15350882672184343"/>
          <c:w val="0.9034689066923911"/>
          <c:h val="0.681286792879800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strCache>
            </c:strRef>
          </c:cat>
          <c:val>
            <c:numRef>
              <c:f>_Hidden12!$B$2:$B$23</c:f>
              <c:numCache>
                <c:formatCode>General</c:formatCode>
                <c:ptCount val="22"/>
                <c:pt idx="0">
                  <c:v>6.1497183529653186E-2</c:v>
                </c:pt>
                <c:pt idx="1">
                  <c:v>0.17032935697838661</c:v>
                </c:pt>
                <c:pt idx="2">
                  <c:v>0.10699900569266421</c:v>
                </c:pt>
                <c:pt idx="3">
                  <c:v>0.13251190279577485</c:v>
                </c:pt>
                <c:pt idx="4">
                  <c:v>0.30845600975431331</c:v>
                </c:pt>
                <c:pt idx="5">
                  <c:v>0.16768943191113003</c:v>
                </c:pt>
                <c:pt idx="6">
                  <c:v>3.4139167394063925E-2</c:v>
                </c:pt>
                <c:pt idx="7">
                  <c:v>2.895403946551937E-3</c:v>
                </c:pt>
                <c:pt idx="8">
                  <c:v>9.5906114226639928E-4</c:v>
                </c:pt>
                <c:pt idx="9">
                  <c:v>1.5181142714482344E-3</c:v>
                </c:pt>
                <c:pt idx="10">
                  <c:v>3.2807362935183848E-3</c:v>
                </c:pt>
                <c:pt idx="11">
                  <c:v>4.6259021425296368E-3</c:v>
                </c:pt>
                <c:pt idx="12">
                  <c:v>5.0056545113346643E-4</c:v>
                </c:pt>
                <c:pt idx="13">
                  <c:v>2.1442166836483185E-3</c:v>
                </c:pt>
                <c:pt idx="14">
                  <c:v>4.9244337808128846E-4</c:v>
                </c:pt>
                <c:pt idx="15">
                  <c:v>1.04003375557614E-3</c:v>
                </c:pt>
                <c:pt idx="16">
                  <c:v>6.5021314412257083E-4</c:v>
                </c:pt>
                <c:pt idx="17">
                  <c:v>1.3697439803182689E-4</c:v>
                </c:pt>
                <c:pt idx="18">
                  <c:v>1.157008192135683E-4</c:v>
                </c:pt>
                <c:pt idx="19">
                  <c:v>1.8442141941526706E-6</c:v>
                </c:pt>
                <c:pt idx="20">
                  <c:v>1.4138793639729879E-5</c:v>
                </c:pt>
                <c:pt idx="21">
                  <c:v>2.5935100582519653E-6</c:v>
                </c:pt>
              </c:numCache>
            </c:numRef>
          </c:val>
          <c:extLst>
            <c:ext xmlns:c16="http://schemas.microsoft.com/office/drawing/2014/chart" uri="{C3380CC4-5D6E-409C-BE32-E72D297353CC}">
              <c16:uniqueId val="{00000000-3F97-4719-8287-A54B244D816A}"/>
            </c:ext>
          </c:extLst>
        </c:ser>
        <c:dLbls>
          <c:showLegendKey val="0"/>
          <c:showVal val="0"/>
          <c:showCatName val="0"/>
          <c:showSerName val="0"/>
          <c:showPercent val="0"/>
          <c:showBubbleSize val="0"/>
        </c:dLbls>
        <c:gapWidth val="80"/>
        <c:axId val="889080792"/>
        <c:axId val="1"/>
      </c:barChart>
      <c:catAx>
        <c:axId val="88908079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807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8083025764828123"/>
          <c:y val="3.1626599052260958E-2"/>
        </c:manualLayout>
      </c:layout>
      <c:overlay val="0"/>
      <c:spPr>
        <a:noFill/>
        <a:ln w="3175">
          <a:solidFill>
            <a:srgbClr val="000000"/>
          </a:solidFill>
          <a:prstDash val="solid"/>
        </a:ln>
      </c:spPr>
    </c:title>
    <c:autoTitleDeleted val="0"/>
    <c:plotArea>
      <c:layout>
        <c:manualLayout>
          <c:layoutTarget val="inner"/>
          <c:xMode val="edge"/>
          <c:yMode val="edge"/>
          <c:x val="7.2134474362429118E-2"/>
          <c:y val="0.15662696673500665"/>
          <c:w val="0.90810386217907346"/>
          <c:h val="0.67319475125526884"/>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0</c:v>
                </c:pt>
                <c:pt idx="1">
                  <c:v>5.5287946589705319E-3</c:v>
                </c:pt>
                <c:pt idx="2">
                  <c:v>5.6190316781569742E-3</c:v>
                </c:pt>
                <c:pt idx="3">
                  <c:v>9.3275464609999578E-3</c:v>
                </c:pt>
                <c:pt idx="4">
                  <c:v>1.8675896994732748E-2</c:v>
                </c:pt>
                <c:pt idx="5">
                  <c:v>3.6185424593007734E-2</c:v>
                </c:pt>
                <c:pt idx="6">
                  <c:v>4.7073435060514909E-2</c:v>
                </c:pt>
                <c:pt idx="7">
                  <c:v>3.5217611841251502E-2</c:v>
                </c:pt>
                <c:pt idx="8">
                  <c:v>4.2725705271912322E-2</c:v>
                </c:pt>
                <c:pt idx="9">
                  <c:v>5.0282787259444316E-2</c:v>
                </c:pt>
                <c:pt idx="10">
                  <c:v>4.3466416419091956E-2</c:v>
                </c:pt>
                <c:pt idx="11">
                  <c:v>5.4811899366147769E-2</c:v>
                </c:pt>
                <c:pt idx="12">
                  <c:v>3.8681594522892396E-2</c:v>
                </c:pt>
                <c:pt idx="13">
                  <c:v>4.1150305219291541E-2</c:v>
                </c:pt>
                <c:pt idx="14">
                  <c:v>6.1259865050219645E-2</c:v>
                </c:pt>
                <c:pt idx="15">
                  <c:v>5.6871153708697497E-2</c:v>
                </c:pt>
                <c:pt idx="16">
                  <c:v>7.4046587075419362E-2</c:v>
                </c:pt>
                <c:pt idx="17">
                  <c:v>5.2100795539016823E-2</c:v>
                </c:pt>
                <c:pt idx="18">
                  <c:v>4.0042340711654321E-2</c:v>
                </c:pt>
                <c:pt idx="19">
                  <c:v>5.8878748712313182E-2</c:v>
                </c:pt>
                <c:pt idx="20">
                  <c:v>5.2887720518990405E-2</c:v>
                </c:pt>
                <c:pt idx="21">
                  <c:v>6.2158144035817153E-2</c:v>
                </c:pt>
                <c:pt idx="22">
                  <c:v>2.5804620381626862E-2</c:v>
                </c:pt>
                <c:pt idx="23">
                  <c:v>2.169752426824631E-2</c:v>
                </c:pt>
                <c:pt idx="24">
                  <c:v>4.3720821577448062E-2</c:v>
                </c:pt>
                <c:pt idx="25">
                  <c:v>2.092684636797509E-2</c:v>
                </c:pt>
                <c:pt idx="26">
                  <c:v>2.107668634717152E-4</c:v>
                </c:pt>
                <c:pt idx="27">
                  <c:v>2.0848056118370176E-4</c:v>
                </c:pt>
                <c:pt idx="28">
                  <c:v>1.8629624253229193E-4</c:v>
                </c:pt>
                <c:pt idx="29">
                  <c:v>8.7117677958380068E-5</c:v>
                </c:pt>
                <c:pt idx="30">
                  <c:v>1.6572136101456375E-4</c:v>
                </c:pt>
              </c:numCache>
            </c:numRef>
          </c:val>
          <c:extLst>
            <c:ext xmlns:c16="http://schemas.microsoft.com/office/drawing/2014/chart" uri="{C3380CC4-5D6E-409C-BE32-E72D297353CC}">
              <c16:uniqueId val="{00000000-773A-475B-B7A8-B1E6F735C260}"/>
            </c:ext>
          </c:extLst>
        </c:ser>
        <c:dLbls>
          <c:showLegendKey val="0"/>
          <c:showVal val="0"/>
          <c:showCatName val="0"/>
          <c:showSerName val="0"/>
          <c:showPercent val="0"/>
          <c:showBubbleSize val="0"/>
        </c:dLbls>
        <c:gapWidth val="80"/>
        <c:axId val="889081120"/>
        <c:axId val="1"/>
      </c:barChart>
      <c:catAx>
        <c:axId val="88908112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8112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0.11152780072240097"/>
          <c:y val="4.1853573800643744E-2"/>
        </c:manualLayout>
      </c:layout>
      <c:overlay val="0"/>
      <c:spPr>
        <a:noFill/>
        <a:ln w="3175">
          <a:solidFill>
            <a:srgbClr val="000000"/>
          </a:solidFill>
          <a:prstDash val="solid"/>
        </a:ln>
      </c:spPr>
    </c:title>
    <c:autoTitleDeleted val="0"/>
    <c:plotArea>
      <c:layout>
        <c:manualLayout>
          <c:layoutTarget val="inner"/>
          <c:xMode val="edge"/>
          <c:yMode val="edge"/>
          <c:x val="7.7788297982851098E-2"/>
          <c:y val="0.15545613125953392"/>
          <c:w val="0.9034689066923911"/>
          <c:h val="0.67563626278182043"/>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_Hidden14!$B$2:$B$33</c:f>
              <c:numCache>
                <c:formatCode>General</c:formatCode>
                <c:ptCount val="32"/>
                <c:pt idx="0">
                  <c:v>4.0487085516600088E-5</c:v>
                </c:pt>
                <c:pt idx="1">
                  <c:v>9.8338877174066115E-4</c:v>
                </c:pt>
                <c:pt idx="2">
                  <c:v>1.6113429431434604E-3</c:v>
                </c:pt>
                <c:pt idx="3">
                  <c:v>7.6253181974976687E-4</c:v>
                </c:pt>
                <c:pt idx="4">
                  <c:v>1.1173091849937762E-2</c:v>
                </c:pt>
                <c:pt idx="5">
                  <c:v>1.5636982761605192E-3</c:v>
                </c:pt>
                <c:pt idx="6">
                  <c:v>3.8172624151810051E-3</c:v>
                </c:pt>
                <c:pt idx="7">
                  <c:v>5.9543245573255004E-3</c:v>
                </c:pt>
                <c:pt idx="8">
                  <c:v>1.0494090209258705E-2</c:v>
                </c:pt>
                <c:pt idx="9">
                  <c:v>0.12085414619709563</c:v>
                </c:pt>
                <c:pt idx="10">
                  <c:v>1.9452405694091238E-2</c:v>
                </c:pt>
                <c:pt idx="11">
                  <c:v>2.1059153555464033E-2</c:v>
                </c:pt>
                <c:pt idx="12">
                  <c:v>6.9040885883847658E-2</c:v>
                </c:pt>
                <c:pt idx="13">
                  <c:v>8.9943406807964851E-3</c:v>
                </c:pt>
                <c:pt idx="14">
                  <c:v>0.14556574416624427</c:v>
                </c:pt>
                <c:pt idx="15">
                  <c:v>1.0037876164398961E-2</c:v>
                </c:pt>
                <c:pt idx="16">
                  <c:v>1.3788838582132465E-2</c:v>
                </c:pt>
                <c:pt idx="17">
                  <c:v>6.871974076380645E-2</c:v>
                </c:pt>
                <c:pt idx="18">
                  <c:v>8.7408128295478772E-3</c:v>
                </c:pt>
                <c:pt idx="19">
                  <c:v>0.22864077109630013</c:v>
                </c:pt>
                <c:pt idx="20">
                  <c:v>1.5917977954049929E-2</c:v>
                </c:pt>
                <c:pt idx="21">
                  <c:v>4.5078672153871678E-3</c:v>
                </c:pt>
                <c:pt idx="22">
                  <c:v>7.2198653782195692E-3</c:v>
                </c:pt>
                <c:pt idx="23">
                  <c:v>5.3478892135459238E-3</c:v>
                </c:pt>
                <c:pt idx="24">
                  <c:v>0.18892837248716146</c:v>
                </c:pt>
                <c:pt idx="25">
                  <c:v>2.2212142004469762E-2</c:v>
                </c:pt>
                <c:pt idx="26">
                  <c:v>3.1028094589574693E-5</c:v>
                </c:pt>
                <c:pt idx="27">
                  <c:v>2.1840081324135647E-4</c:v>
                </c:pt>
                <c:pt idx="28">
                  <c:v>1.9319520416212238E-4</c:v>
                </c:pt>
                <c:pt idx="29">
                  <c:v>3.3459030197000531E-3</c:v>
                </c:pt>
                <c:pt idx="30">
                  <c:v>6.8868923953267053E-4</c:v>
                </c:pt>
                <c:pt idx="31">
                  <c:v>9.3735834201281264E-5</c:v>
                </c:pt>
              </c:numCache>
            </c:numRef>
          </c:val>
          <c:extLst>
            <c:ext xmlns:c16="http://schemas.microsoft.com/office/drawing/2014/chart" uri="{C3380CC4-5D6E-409C-BE32-E72D297353CC}">
              <c16:uniqueId val="{00000000-A04E-4B26-A882-8C54E53ECF43}"/>
            </c:ext>
          </c:extLst>
        </c:ser>
        <c:dLbls>
          <c:showLegendKey val="0"/>
          <c:showVal val="0"/>
          <c:showCatName val="0"/>
          <c:showSerName val="0"/>
          <c:showPercent val="0"/>
          <c:showBubbleSize val="0"/>
        </c:dLbls>
        <c:gapWidth val="80"/>
        <c:axId val="889073904"/>
        <c:axId val="1"/>
      </c:barChart>
      <c:catAx>
        <c:axId val="88907390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7390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4449767517273249"/>
          <c:y val="4.1791120917241645E-2"/>
        </c:manualLayout>
      </c:layout>
      <c:overlay val="0"/>
      <c:spPr>
        <a:noFill/>
        <a:ln w="3175">
          <a:solidFill>
            <a:srgbClr val="000000"/>
          </a:solidFill>
          <a:prstDash val="solid"/>
        </a:ln>
      </c:spPr>
    </c:title>
    <c:autoTitleDeleted val="0"/>
    <c:plotArea>
      <c:layout>
        <c:manualLayout>
          <c:layoutTarget val="inner"/>
          <c:xMode val="edge"/>
          <c:yMode val="edge"/>
          <c:x val="7.9425874432694013E-2"/>
          <c:y val="0.15522416340689754"/>
          <c:w val="0.9014358278987683"/>
          <c:h val="0.71791175575690114"/>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_Hidden15!$B$2:$B$24</c:f>
              <c:numCache>
                <c:formatCode>General</c:formatCode>
                <c:ptCount val="23"/>
                <c:pt idx="0">
                  <c:v>2.5935100582519678E-6</c:v>
                </c:pt>
                <c:pt idx="1">
                  <c:v>1.4138793639729894E-5</c:v>
                </c:pt>
                <c:pt idx="2">
                  <c:v>9.1641145623247558E-7</c:v>
                </c:pt>
                <c:pt idx="3">
                  <c:v>9.7975370738973317E-5</c:v>
                </c:pt>
                <c:pt idx="4">
                  <c:v>1.1731538242400945E-4</c:v>
                </c:pt>
                <c:pt idx="5">
                  <c:v>3.8974362080001769E-4</c:v>
                </c:pt>
                <c:pt idx="6">
                  <c:v>1.0412685533555451E-3</c:v>
                </c:pt>
                <c:pt idx="7">
                  <c:v>7.7875950339341936E-4</c:v>
                </c:pt>
                <c:pt idx="8">
                  <c:v>1.5976299604167717E-3</c:v>
                </c:pt>
                <c:pt idx="9">
                  <c:v>8.464085648413963E-4</c:v>
                </c:pt>
                <c:pt idx="10">
                  <c:v>2.7818712896832912E-3</c:v>
                </c:pt>
                <c:pt idx="11">
                  <c:v>4.7608469504133938E-3</c:v>
                </c:pt>
                <c:pt idx="12">
                  <c:v>2.0206176026188664E-3</c:v>
                </c:pt>
                <c:pt idx="13">
                  <c:v>7.2000145396041294E-4</c:v>
                </c:pt>
                <c:pt idx="14">
                  <c:v>2.5381602631443824E-3</c:v>
                </c:pt>
                <c:pt idx="15">
                  <c:v>1.7156345455766484E-2</c:v>
                </c:pt>
                <c:pt idx="16">
                  <c:v>0.16974040115491684</c:v>
                </c:pt>
                <c:pt idx="17">
                  <c:v>0.26420937507184411</c:v>
                </c:pt>
                <c:pt idx="18">
                  <c:v>0.14985587778526627</c:v>
                </c:pt>
                <c:pt idx="19">
                  <c:v>0.12268320706673107</c:v>
                </c:pt>
                <c:pt idx="20">
                  <c:v>0.17986340930816461</c:v>
                </c:pt>
                <c:pt idx="21">
                  <c:v>7.8751643467039459E-2</c:v>
                </c:pt>
                <c:pt idx="22">
                  <c:v>3.1493459326498621E-5</c:v>
                </c:pt>
              </c:numCache>
            </c:numRef>
          </c:val>
          <c:extLst>
            <c:ext xmlns:c16="http://schemas.microsoft.com/office/drawing/2014/chart" uri="{C3380CC4-5D6E-409C-BE32-E72D297353CC}">
              <c16:uniqueId val="{00000000-CD2E-41D8-9C6A-8A9587C943EB}"/>
            </c:ext>
          </c:extLst>
        </c:ser>
        <c:dLbls>
          <c:showLegendKey val="0"/>
          <c:showVal val="0"/>
          <c:showCatName val="0"/>
          <c:showSerName val="0"/>
          <c:showPercent val="0"/>
          <c:showBubbleSize val="0"/>
        </c:dLbls>
        <c:gapWidth val="80"/>
        <c:axId val="889075216"/>
        <c:axId val="1"/>
      </c:barChart>
      <c:catAx>
        <c:axId val="8890752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752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9.4697057270449799E-3"/>
          <c:y val="4.103346510010886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805482853375266"/>
          <c:w val="0.90246295578738656"/>
          <c:h val="0.76291849926869071"/>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0.21315829094047209</c:v>
                </c:pt>
                <c:pt idx="1">
                  <c:v>0.35153315321840645</c:v>
                </c:pt>
                <c:pt idx="2">
                  <c:v>0.2286109450461235</c:v>
                </c:pt>
                <c:pt idx="3">
                  <c:v>8.709343397591067E-2</c:v>
                </c:pt>
                <c:pt idx="4">
                  <c:v>0.11960417681908728</c:v>
                </c:pt>
              </c:numCache>
            </c:numRef>
          </c:val>
          <c:extLst>
            <c:ext xmlns:c16="http://schemas.microsoft.com/office/drawing/2014/chart" uri="{C3380CC4-5D6E-409C-BE32-E72D297353CC}">
              <c16:uniqueId val="{00000000-C4E6-4DA5-A7BE-9B1F01F8BD4A}"/>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0.53256913358155877</c:v>
                </c:pt>
                <c:pt idx="1">
                  <c:v>0.29736853114671796</c:v>
                </c:pt>
                <c:pt idx="2">
                  <c:v>0.11605237836254863</c:v>
                </c:pt>
                <c:pt idx="3">
                  <c:v>3.1209471614441701E-2</c:v>
                </c:pt>
                <c:pt idx="4">
                  <c:v>2.2800485294732879E-2</c:v>
                </c:pt>
              </c:numCache>
            </c:numRef>
          </c:val>
          <c:extLst>
            <c:ext xmlns:c16="http://schemas.microsoft.com/office/drawing/2014/chart" uri="{C3380CC4-5D6E-409C-BE32-E72D297353CC}">
              <c16:uniqueId val="{00000001-C4E6-4DA5-A7BE-9B1F01F8BD4A}"/>
            </c:ext>
          </c:extLst>
        </c:ser>
        <c:dLbls>
          <c:showLegendKey val="0"/>
          <c:showVal val="0"/>
          <c:showCatName val="0"/>
          <c:showSerName val="0"/>
          <c:showPercent val="0"/>
          <c:showBubbleSize val="0"/>
        </c:dLbls>
        <c:gapWidth val="150"/>
        <c:axId val="889076528"/>
        <c:axId val="1"/>
      </c:barChart>
      <c:catAx>
        <c:axId val="88907652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76528"/>
        <c:crosses val="autoZero"/>
        <c:crossBetween val="between"/>
      </c:valAx>
      <c:spPr>
        <a:noFill/>
        <a:ln w="25400">
          <a:noFill/>
        </a:ln>
      </c:spPr>
    </c:plotArea>
    <c:legend>
      <c:legendPos val="r"/>
      <c:layout>
        <c:manualLayout>
          <c:xMode val="edge"/>
          <c:yMode val="edge"/>
          <c:x val="0.74242492900032642"/>
          <c:y val="0.11702136343364379"/>
          <c:w val="0.250947201766692"/>
          <c:h val="8.358668816688842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0.11288719548556582"/>
          <c:y val="6.4960786019359243E-2"/>
        </c:manualLayout>
      </c:layout>
      <c:overlay val="0"/>
      <c:spPr>
        <a:noFill/>
        <a:ln w="3175">
          <a:solidFill>
            <a:srgbClr val="000000"/>
          </a:solidFill>
          <a:prstDash val="solid"/>
        </a:ln>
      </c:spPr>
    </c:title>
    <c:autoTitleDeleted val="0"/>
    <c:plotArea>
      <c:layout>
        <c:manualLayout>
          <c:layoutTarget val="inner"/>
          <c:xMode val="edge"/>
          <c:yMode val="edge"/>
          <c:x val="8.2917143586743028E-2"/>
          <c:y val="0.25196910940842376"/>
          <c:w val="0.89710355350476201"/>
          <c:h val="0.59842663484500636"/>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_Hidden17!$B$2:$B$14</c:f>
              <c:numCache>
                <c:formatCode>General</c:formatCode>
                <c:ptCount val="13"/>
                <c:pt idx="0">
                  <c:v>1.0226077502722487E-3</c:v>
                </c:pt>
                <c:pt idx="1">
                  <c:v>2.0988815139360645E-2</c:v>
                </c:pt>
                <c:pt idx="2">
                  <c:v>0.20657942369131213</c:v>
                </c:pt>
                <c:pt idx="3">
                  <c:v>0.65175074057713323</c:v>
                </c:pt>
                <c:pt idx="4">
                  <c:v>7.5678604776231131E-2</c:v>
                </c:pt>
                <c:pt idx="5">
                  <c:v>3.3829638190413E-2</c:v>
                </c:pt>
                <c:pt idx="6">
                  <c:v>6.3869241973267925E-3</c:v>
                </c:pt>
                <c:pt idx="7">
                  <c:v>2.6264743653597617E-3</c:v>
                </c:pt>
                <c:pt idx="8">
                  <c:v>8.1497095710625714E-4</c:v>
                </c:pt>
                <c:pt idx="9">
                  <c:v>2.3322012273533298E-4</c:v>
                </c:pt>
                <c:pt idx="10">
                  <c:v>7.5792400513377762E-5</c:v>
                </c:pt>
                <c:pt idx="11">
                  <c:v>1.1741714568412281E-5</c:v>
                </c:pt>
                <c:pt idx="12">
                  <c:v>1.0461176675701062E-6</c:v>
                </c:pt>
              </c:numCache>
            </c:numRef>
          </c:val>
          <c:extLst>
            <c:ext xmlns:c16="http://schemas.microsoft.com/office/drawing/2014/chart" uri="{C3380CC4-5D6E-409C-BE32-E72D297353CC}">
              <c16:uniqueId val="{00000000-6F82-4A0B-ADF9-F0A909294103}"/>
            </c:ext>
          </c:extLst>
        </c:ser>
        <c:dLbls>
          <c:showLegendKey val="0"/>
          <c:showVal val="0"/>
          <c:showCatName val="0"/>
          <c:showSerName val="0"/>
          <c:showPercent val="0"/>
          <c:showBubbleSize val="0"/>
        </c:dLbls>
        <c:gapWidth val="80"/>
        <c:axId val="889082760"/>
        <c:axId val="1"/>
      </c:barChart>
      <c:catAx>
        <c:axId val="88908276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827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8110047846889952"/>
          <c:y val="4.3076987795955222E-2"/>
        </c:manualLayout>
      </c:layout>
      <c:overlay val="0"/>
      <c:spPr>
        <a:noFill/>
        <a:ln w="3175">
          <a:solidFill>
            <a:srgbClr val="000000"/>
          </a:solidFill>
          <a:prstDash val="solid"/>
        </a:ln>
      </c:spPr>
    </c:title>
    <c:autoTitleDeleted val="0"/>
    <c:plotArea>
      <c:layout>
        <c:manualLayout>
          <c:layoutTarget val="inner"/>
          <c:xMode val="edge"/>
          <c:yMode val="edge"/>
          <c:x val="0.44856459330143539"/>
          <c:y val="0.45230837185752981"/>
          <c:w val="0.10287081339712918"/>
          <c:h val="0.26461578217515352"/>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4392-4FD8-8036-15E4F4C7199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392-4FD8-8036-15E4F4C71996}"/>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4392-4FD8-8036-15E4F4C71996}"/>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176539272.06</c:v>
                </c:pt>
                <c:pt idx="1">
                  <c:v>2657788.2800000003</c:v>
                </c:pt>
                <c:pt idx="2">
                  <c:v>2735312554.1299944</c:v>
                </c:pt>
              </c:numCache>
            </c:numRef>
          </c:val>
          <c:extLst>
            <c:ext xmlns:c16="http://schemas.microsoft.com/office/drawing/2014/chart" uri="{C3380CC4-5D6E-409C-BE32-E72D297353CC}">
              <c16:uniqueId val="{00000003-4392-4FD8-8036-15E4F4C71996}"/>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1010106191333794"/>
          <c:y val="5.4669947100775468E-2"/>
        </c:manualLayout>
      </c:layout>
      <c:overlay val="0"/>
      <c:spPr>
        <a:noFill/>
        <a:ln w="3175">
          <a:solidFill>
            <a:srgbClr val="000000"/>
          </a:solidFill>
          <a:prstDash val="solid"/>
        </a:ln>
      </c:spPr>
    </c:title>
    <c:autoTitleDeleted val="0"/>
    <c:plotArea>
      <c:layout>
        <c:manualLayout>
          <c:layoutTarget val="inner"/>
          <c:xMode val="edge"/>
          <c:yMode val="edge"/>
          <c:x val="9.3939417105482828E-2"/>
          <c:y val="0.21640187394056956"/>
          <c:w val="0.88585880431729513"/>
          <c:h val="0.62414856273385333"/>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_Hidden19!$A$2:$A$15</c:f>
              <c:strCache>
                <c:ptCount val="14"/>
                <c:pt idx="0">
                  <c:v>2021</c:v>
                </c:pt>
                <c:pt idx="1">
                  <c:v>2022</c:v>
                </c:pt>
                <c:pt idx="2">
                  <c:v>2023</c:v>
                </c:pt>
                <c:pt idx="3">
                  <c:v>2024</c:v>
                </c:pt>
                <c:pt idx="4">
                  <c:v>2025</c:v>
                </c:pt>
                <c:pt idx="5">
                  <c:v>2026</c:v>
                </c:pt>
                <c:pt idx="6">
                  <c:v>2027</c:v>
                </c:pt>
                <c:pt idx="7">
                  <c:v>2028</c:v>
                </c:pt>
                <c:pt idx="8">
                  <c:v>2029</c:v>
                </c:pt>
                <c:pt idx="9">
                  <c:v>2030</c:v>
                </c:pt>
                <c:pt idx="10">
                  <c:v>2033</c:v>
                </c:pt>
                <c:pt idx="11">
                  <c:v>2034</c:v>
                </c:pt>
                <c:pt idx="12">
                  <c:v>2035</c:v>
                </c:pt>
                <c:pt idx="13">
                  <c:v>Fixed To Maturity</c:v>
                </c:pt>
              </c:strCache>
            </c:strRef>
          </c:cat>
          <c:val>
            <c:numRef>
              <c:f>_Hidden19!$B$2:$B$15</c:f>
              <c:numCache>
                <c:formatCode>General</c:formatCode>
                <c:ptCount val="14"/>
                <c:pt idx="0">
                  <c:v>1.2025556507341849E-2</c:v>
                </c:pt>
                <c:pt idx="1">
                  <c:v>7.4290274399857982E-3</c:v>
                </c:pt>
                <c:pt idx="2">
                  <c:v>7.2654139910431261E-3</c:v>
                </c:pt>
                <c:pt idx="3">
                  <c:v>1.0790338465127681E-2</c:v>
                </c:pt>
                <c:pt idx="4">
                  <c:v>4.41498221728803E-3</c:v>
                </c:pt>
                <c:pt idx="5">
                  <c:v>2.6187759862264072E-3</c:v>
                </c:pt>
                <c:pt idx="6">
                  <c:v>1.3251611423153072E-3</c:v>
                </c:pt>
                <c:pt idx="7">
                  <c:v>1.1212415919905161E-3</c:v>
                </c:pt>
                <c:pt idx="8">
                  <c:v>2.0601995993387453E-3</c:v>
                </c:pt>
                <c:pt idx="9">
                  <c:v>3.0344446132864375E-5</c:v>
                </c:pt>
                <c:pt idx="10">
                  <c:v>1.4887761249636718E-3</c:v>
                </c:pt>
                <c:pt idx="11">
                  <c:v>6.9784757850931455E-3</c:v>
                </c:pt>
                <c:pt idx="12">
                  <c:v>1.2246792915963976E-3</c:v>
                </c:pt>
                <c:pt idx="13">
                  <c:v>0.9412270274115565</c:v>
                </c:pt>
              </c:numCache>
            </c:numRef>
          </c:val>
          <c:extLst>
            <c:ext xmlns:c16="http://schemas.microsoft.com/office/drawing/2014/chart" uri="{C3380CC4-5D6E-409C-BE32-E72D297353CC}">
              <c16:uniqueId val="{00000000-8D21-4C3C-A7C7-03B4FC8CC066}"/>
            </c:ext>
          </c:extLst>
        </c:ser>
        <c:dLbls>
          <c:showLegendKey val="0"/>
          <c:showVal val="0"/>
          <c:showCatName val="0"/>
          <c:showSerName val="0"/>
          <c:showPercent val="0"/>
          <c:showBubbleSize val="0"/>
        </c:dLbls>
        <c:gapWidth val="80"/>
        <c:axId val="889091288"/>
        <c:axId val="1"/>
      </c:barChart>
      <c:catAx>
        <c:axId val="88909128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912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5757645816359838E-3"/>
          <c:y val="9.8315011281263506E-2"/>
        </c:manualLayout>
      </c:layout>
      <c:overlay val="0"/>
      <c:spPr>
        <a:noFill/>
        <a:ln w="3175">
          <a:solidFill>
            <a:srgbClr val="000000"/>
          </a:solidFill>
          <a:prstDash val="solid"/>
        </a:ln>
      </c:spPr>
    </c:title>
    <c:autoTitleDeleted val="0"/>
    <c:plotArea>
      <c:layout>
        <c:manualLayout>
          <c:layoutTarget val="inner"/>
          <c:xMode val="edge"/>
          <c:yMode val="edge"/>
          <c:x val="0.44886405146193203"/>
          <c:y val="0.42696804899291579"/>
          <c:w val="0.10321979242479028"/>
          <c:h val="0.30618103513307776"/>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3D9B-4139-BB33-587F8A93314E}"/>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_Hidden20!$A$2:$A$2</c:f>
              <c:strCache>
                <c:ptCount val="1"/>
                <c:pt idx="0">
                  <c:v>Monthly</c:v>
                </c:pt>
              </c:strCache>
            </c:strRef>
          </c:cat>
          <c:val>
            <c:numRef>
              <c:f>_Hidden20!$B$2:$B$2</c:f>
              <c:numCache>
                <c:formatCode>General</c:formatCode>
                <c:ptCount val="1"/>
                <c:pt idx="0">
                  <c:v>1</c:v>
                </c:pt>
              </c:numCache>
            </c:numRef>
          </c:val>
          <c:extLst>
            <c:ext xmlns:c16="http://schemas.microsoft.com/office/drawing/2014/chart" uri="{C3380CC4-5D6E-409C-BE32-E72D297353CC}">
              <c16:uniqueId val="{00000001-3D9B-4139-BB33-587F8A93314E}"/>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8280245664622862E-3"/>
          <c:y val="6.4516129032258063E-2"/>
        </c:manualLayout>
      </c:layout>
      <c:overlay val="0"/>
      <c:spPr>
        <a:noFill/>
        <a:ln w="3175">
          <a:solidFill>
            <a:srgbClr val="000000"/>
          </a:solidFill>
          <a:prstDash val="solid"/>
        </a:ln>
      </c:spPr>
    </c:title>
    <c:autoTitleDeleted val="0"/>
    <c:plotArea>
      <c:layout>
        <c:manualLayout>
          <c:layoutTarget val="inner"/>
          <c:xMode val="edge"/>
          <c:yMode val="edge"/>
          <c:x val="0.44103260241999509"/>
          <c:y val="0.43988269794721407"/>
          <c:w val="0.11916479786835522"/>
          <c:h val="0.28445747800586513"/>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9D16-4EC4-A982-001BDF4FD3F4}"/>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9D16-4EC4-A982-001BDF4FD3F4}"/>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9D16-4EC4-A982-001BDF4FD3F4}"/>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47882702.890000015</c:v>
                </c:pt>
                <c:pt idx="1">
                  <c:v>90716136.269999996</c:v>
                </c:pt>
                <c:pt idx="2">
                  <c:v>2775910775.3099914</c:v>
                </c:pt>
              </c:numCache>
            </c:numRef>
          </c:val>
          <c:extLst>
            <c:ext xmlns:c16="http://schemas.microsoft.com/office/drawing/2014/chart" uri="{C3380CC4-5D6E-409C-BE32-E72D297353CC}">
              <c16:uniqueId val="{00000003-9D16-4EC4-A982-001BDF4FD3F4}"/>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9623075800853626"/>
          <c:y val="4.3478260869565216E-2"/>
        </c:manualLayout>
      </c:layout>
      <c:overlay val="0"/>
      <c:spPr>
        <a:noFill/>
        <a:ln w="3175">
          <a:solidFill>
            <a:srgbClr val="000000"/>
          </a:solidFill>
          <a:prstDash val="solid"/>
        </a:ln>
      </c:spPr>
    </c:title>
    <c:autoTitleDeleted val="0"/>
    <c:plotArea>
      <c:layout>
        <c:manualLayout>
          <c:layoutTarget val="inner"/>
          <c:xMode val="edge"/>
          <c:yMode val="edge"/>
          <c:x val="9.2017813077449204E-2"/>
          <c:y val="0.17391304347826086"/>
          <c:w val="0.88581003191424001"/>
          <c:h val="0.64521739130434785"/>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6.6182454517336241E-5</c:v>
                </c:pt>
                <c:pt idx="1">
                  <c:v>1.719968040974048E-2</c:v>
                </c:pt>
                <c:pt idx="2">
                  <c:v>6.0004604459609187E-2</c:v>
                </c:pt>
                <c:pt idx="3">
                  <c:v>9.627672023343993E-2</c:v>
                </c:pt>
                <c:pt idx="4">
                  <c:v>0.10825533535163037</c:v>
                </c:pt>
                <c:pt idx="5">
                  <c:v>0.12715546714276094</c:v>
                </c:pt>
                <c:pt idx="6">
                  <c:v>0.13071149850685124</c:v>
                </c:pt>
                <c:pt idx="7">
                  <c:v>0.13394092018152029</c:v>
                </c:pt>
                <c:pt idx="8">
                  <c:v>0.13463210300006356</c:v>
                </c:pt>
                <c:pt idx="9">
                  <c:v>0.13039341602553198</c:v>
                </c:pt>
                <c:pt idx="10">
                  <c:v>5.2319584060706414E-2</c:v>
                </c:pt>
                <c:pt idx="11">
                  <c:v>3.0427500310760349E-3</c:v>
                </c:pt>
                <c:pt idx="12">
                  <c:v>1.0740891347408598E-3</c:v>
                </c:pt>
                <c:pt idx="13">
                  <c:v>4.9276490078114391E-3</c:v>
                </c:pt>
              </c:numCache>
            </c:numRef>
          </c:val>
          <c:extLst>
            <c:ext xmlns:c16="http://schemas.microsoft.com/office/drawing/2014/chart" uri="{C3380CC4-5D6E-409C-BE32-E72D297353CC}">
              <c16:uniqueId val="{00000000-7923-4481-AE96-9CAD4A59CEDD}"/>
            </c:ext>
          </c:extLst>
        </c:ser>
        <c:dLbls>
          <c:showLegendKey val="0"/>
          <c:showVal val="0"/>
          <c:showCatName val="0"/>
          <c:showSerName val="0"/>
          <c:showPercent val="0"/>
          <c:showBubbleSize val="0"/>
        </c:dLbls>
        <c:gapWidth val="80"/>
        <c:axId val="889092600"/>
        <c:axId val="1"/>
      </c:barChart>
      <c:catAx>
        <c:axId val="88909260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9260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9786781055668733E-3"/>
          <c:y val="4.4145873320537425E-2"/>
        </c:manualLayout>
      </c:layout>
      <c:overlay val="0"/>
      <c:spPr>
        <a:noFill/>
        <a:ln w="3175">
          <a:solidFill>
            <a:srgbClr val="000000"/>
          </a:solidFill>
          <a:prstDash val="solid"/>
        </a:ln>
      </c:spPr>
    </c:title>
    <c:autoTitleDeleted val="0"/>
    <c:plotArea>
      <c:layout>
        <c:manualLayout>
          <c:layoutTarget val="inner"/>
          <c:xMode val="edge"/>
          <c:yMode val="edge"/>
          <c:x val="9.3153785345256312E-2"/>
          <c:y val="0.18809980806142035"/>
          <c:w val="0.88439979339833708"/>
          <c:h val="0.58733205374280228"/>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5.005808389708489E-3</c:v>
                </c:pt>
                <c:pt idx="1">
                  <c:v>2.5448175614780893E-2</c:v>
                </c:pt>
                <c:pt idx="2">
                  <c:v>7.1961421320663355E-2</c:v>
                </c:pt>
                <c:pt idx="3">
                  <c:v>0.14788841558458274</c:v>
                </c:pt>
                <c:pt idx="4">
                  <c:v>0.19061552082099628</c:v>
                </c:pt>
                <c:pt idx="5">
                  <c:v>2.6008494013420636E-2</c:v>
                </c:pt>
                <c:pt idx="6">
                  <c:v>4.1989476498005773E-2</c:v>
                </c:pt>
                <c:pt idx="7">
                  <c:v>4.9573372687697813E-2</c:v>
                </c:pt>
                <c:pt idx="8">
                  <c:v>5.7580395335397598E-2</c:v>
                </c:pt>
                <c:pt idx="9">
                  <c:v>5.1200594432465517E-2</c:v>
                </c:pt>
                <c:pt idx="10">
                  <c:v>0.15750162799976761</c:v>
                </c:pt>
                <c:pt idx="11">
                  <c:v>6.9838449682731368E-2</c:v>
                </c:pt>
                <c:pt idx="12">
                  <c:v>2.7175798126300946E-2</c:v>
                </c:pt>
                <c:pt idx="13">
                  <c:v>7.8212449493481093E-2</c:v>
                </c:pt>
              </c:numCache>
            </c:numRef>
          </c:val>
          <c:extLst>
            <c:ext xmlns:c16="http://schemas.microsoft.com/office/drawing/2014/chart" uri="{C3380CC4-5D6E-409C-BE32-E72D297353CC}">
              <c16:uniqueId val="{00000000-578B-42BF-90B0-66ADBA35D3A7}"/>
            </c:ext>
          </c:extLst>
        </c:ser>
        <c:dLbls>
          <c:showLegendKey val="0"/>
          <c:showVal val="0"/>
          <c:showCatName val="0"/>
          <c:showSerName val="0"/>
          <c:showPercent val="0"/>
          <c:showBubbleSize val="0"/>
        </c:dLbls>
        <c:gapWidth val="80"/>
        <c:axId val="889093584"/>
        <c:axId val="1"/>
      </c:barChart>
      <c:catAx>
        <c:axId val="88909358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9358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3076939962093543"/>
          <c:y val="3.0612277581780967E-2"/>
        </c:manualLayout>
      </c:layout>
      <c:overlay val="0"/>
      <c:spPr>
        <a:noFill/>
        <a:ln w="3175">
          <a:solidFill>
            <a:srgbClr val="000000"/>
          </a:solidFill>
          <a:prstDash val="solid"/>
        </a:ln>
      </c:spPr>
    </c:title>
    <c:autoTitleDeleted val="0"/>
    <c:plotArea>
      <c:layout>
        <c:manualLayout>
          <c:layoutTarget val="inner"/>
          <c:xMode val="edge"/>
          <c:yMode val="edge"/>
          <c:x val="9.6903167806193666E-2"/>
          <c:y val="0.15306138790890483"/>
          <c:w val="0.88311752928531129"/>
          <c:h val="0.63994237420961164"/>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_Hidden24!$B$2:$B$18</c:f>
              <c:numCache>
                <c:formatCode>General</c:formatCode>
                <c:ptCount val="17"/>
                <c:pt idx="0">
                  <c:v>1.2158888422965185E-2</c:v>
                </c:pt>
                <c:pt idx="1">
                  <c:v>2.795192020487278E-2</c:v>
                </c:pt>
                <c:pt idx="2">
                  <c:v>8.3076333523789112E-2</c:v>
                </c:pt>
                <c:pt idx="3">
                  <c:v>7.2091142817591478E-2</c:v>
                </c:pt>
                <c:pt idx="4">
                  <c:v>9.1471698908250326E-2</c:v>
                </c:pt>
                <c:pt idx="5">
                  <c:v>8.7167847894095596E-2</c:v>
                </c:pt>
                <c:pt idx="6">
                  <c:v>9.3244273877415018E-2</c:v>
                </c:pt>
                <c:pt idx="7">
                  <c:v>0.10852332997622212</c:v>
                </c:pt>
                <c:pt idx="8">
                  <c:v>0.11195728641277328</c:v>
                </c:pt>
                <c:pt idx="9">
                  <c:v>8.766916901952479E-2</c:v>
                </c:pt>
                <c:pt idx="10">
                  <c:v>9.9742874546277324E-2</c:v>
                </c:pt>
                <c:pt idx="11">
                  <c:v>5.4616574506976434E-2</c:v>
                </c:pt>
                <c:pt idx="12">
                  <c:v>6.7390676855158441E-2</c:v>
                </c:pt>
                <c:pt idx="13">
                  <c:v>2.2327058135930486E-3</c:v>
                </c:pt>
                <c:pt idx="14">
                  <c:v>4.3618608896961171E-4</c:v>
                </c:pt>
                <c:pt idx="15">
                  <c:v>1.9160738987699378E-4</c:v>
                </c:pt>
                <c:pt idx="16">
                  <c:v>7.748374164861572E-5</c:v>
                </c:pt>
              </c:numCache>
            </c:numRef>
          </c:val>
          <c:extLst>
            <c:ext xmlns:c16="http://schemas.microsoft.com/office/drawing/2014/chart" uri="{C3380CC4-5D6E-409C-BE32-E72D297353CC}">
              <c16:uniqueId val="{00000000-4BB7-4957-B6F6-643FDF49BA18}"/>
            </c:ext>
          </c:extLst>
        </c:ser>
        <c:dLbls>
          <c:showLegendKey val="0"/>
          <c:showVal val="0"/>
          <c:showCatName val="0"/>
          <c:showSerName val="0"/>
          <c:showPercent val="0"/>
          <c:showBubbleSize val="0"/>
        </c:dLbls>
        <c:gapWidth val="80"/>
        <c:axId val="889095224"/>
        <c:axId val="1"/>
      </c:barChart>
      <c:catAx>
        <c:axId val="88909522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09522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20669866117423985"/>
          <c:y val="2.9447905689055951E-2"/>
        </c:manualLayout>
      </c:layout>
      <c:overlay val="0"/>
      <c:spPr>
        <a:noFill/>
        <a:ln w="3175">
          <a:solidFill>
            <a:srgbClr val="000000"/>
          </a:solidFill>
          <a:prstDash val="solid"/>
        </a:ln>
      </c:spPr>
    </c:title>
    <c:autoTitleDeleted val="0"/>
    <c:plotArea>
      <c:layout>
        <c:manualLayout>
          <c:layoutTarget val="inner"/>
          <c:xMode val="edge"/>
          <c:yMode val="edge"/>
          <c:x val="8.8995256894464386E-2"/>
          <c:y val="0.13496956774150642"/>
          <c:w val="0.89186644543699789"/>
          <c:h val="0.759510567563568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_Hidden25!$B$2:$B$9</c:f>
              <c:numCache>
                <c:formatCode>General</c:formatCode>
                <c:ptCount val="8"/>
                <c:pt idx="0">
                  <c:v>0.94122702741155662</c:v>
                </c:pt>
                <c:pt idx="1">
                  <c:v>2.1213052879649804E-2</c:v>
                </c:pt>
                <c:pt idx="2">
                  <c:v>1.7680422711307649E-2</c:v>
                </c:pt>
                <c:pt idx="3">
                  <c:v>5.9619473354044147E-3</c:v>
                </c:pt>
                <c:pt idx="4">
                  <c:v>2.2305980284721776E-3</c:v>
                </c:pt>
                <c:pt idx="5">
                  <c:v>1.9950204319560466E-3</c:v>
                </c:pt>
                <c:pt idx="6">
                  <c:v>1.5301669748689377E-3</c:v>
                </c:pt>
                <c:pt idx="7">
                  <c:v>8.1617642267842409E-3</c:v>
                </c:pt>
              </c:numCache>
            </c:numRef>
          </c:val>
          <c:extLst>
            <c:ext xmlns:c16="http://schemas.microsoft.com/office/drawing/2014/chart" uri="{C3380CC4-5D6E-409C-BE32-E72D297353CC}">
              <c16:uniqueId val="{00000000-4C8D-4B53-A83D-5BE5F16B3A2D}"/>
            </c:ext>
          </c:extLst>
        </c:ser>
        <c:dLbls>
          <c:showLegendKey val="0"/>
          <c:showVal val="0"/>
          <c:showCatName val="0"/>
          <c:showSerName val="0"/>
          <c:showPercent val="0"/>
          <c:showBubbleSize val="0"/>
        </c:dLbls>
        <c:gapWidth val="80"/>
        <c:axId val="1209848072"/>
        <c:axId val="1"/>
      </c:barChart>
      <c:catAx>
        <c:axId val="120984807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098480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8.8126319222372199E-2"/>
          <c:y val="4.1055836051583264E-2"/>
        </c:manualLayout>
      </c:layout>
      <c:overlay val="0"/>
      <c:spPr>
        <a:noFill/>
        <a:ln w="3175">
          <a:solidFill>
            <a:srgbClr val="000000"/>
          </a:solidFill>
          <a:prstDash val="solid"/>
        </a:ln>
      </c:spPr>
    </c:title>
    <c:autoTitleDeleted val="0"/>
    <c:plotArea>
      <c:layout>
        <c:manualLayout>
          <c:layoutTarget val="inner"/>
          <c:xMode val="edge"/>
          <c:yMode val="edge"/>
          <c:x val="0.11038981039433991"/>
          <c:y val="0.15395938519343724"/>
          <c:w val="0.87105909210323684"/>
          <c:h val="0.75366784751835003"/>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3149573.0599999996</c:v>
                </c:pt>
                <c:pt idx="1">
                  <c:v>2007356.35</c:v>
                </c:pt>
                <c:pt idx="2">
                  <c:v>198589.7</c:v>
                </c:pt>
                <c:pt idx="3">
                  <c:v>1227293.44</c:v>
                </c:pt>
              </c:numCache>
            </c:numRef>
          </c:val>
          <c:extLst>
            <c:ext xmlns:c16="http://schemas.microsoft.com/office/drawing/2014/chart" uri="{C3380CC4-5D6E-409C-BE32-E72D297353CC}">
              <c16:uniqueId val="{00000000-94F9-4503-86B4-B35212D07DCA}"/>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23</c:v>
                </c:pt>
                <c:pt idx="1">
                  <c:v>12</c:v>
                </c:pt>
                <c:pt idx="2">
                  <c:v>2</c:v>
                </c:pt>
                <c:pt idx="3">
                  <c:v>11</c:v>
                </c:pt>
              </c:numCache>
            </c:numRef>
          </c:val>
          <c:extLst>
            <c:ext xmlns:c16="http://schemas.microsoft.com/office/drawing/2014/chart" uri="{C3380CC4-5D6E-409C-BE32-E72D297353CC}">
              <c16:uniqueId val="{00000001-94F9-4503-86B4-B35212D07DCA}"/>
            </c:ext>
          </c:extLst>
        </c:ser>
        <c:dLbls>
          <c:showLegendKey val="0"/>
          <c:showVal val="0"/>
          <c:showCatName val="0"/>
          <c:showSerName val="0"/>
          <c:showPercent val="0"/>
          <c:showBubbleSize val="0"/>
        </c:dLbls>
        <c:gapWidth val="100"/>
        <c:axId val="1209850368"/>
        <c:axId val="1"/>
      </c:barChart>
      <c:catAx>
        <c:axId val="1209850368"/>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098503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1216437275338053E-3"/>
          <c:y val="3.8054987929743211E-2"/>
        </c:manualLayout>
      </c:layout>
      <c:overlay val="0"/>
      <c:spPr>
        <a:noFill/>
        <a:ln w="3175">
          <a:solidFill>
            <a:srgbClr val="000000"/>
          </a:solidFill>
          <a:prstDash val="solid"/>
        </a:ln>
      </c:spPr>
    </c:title>
    <c:autoTitleDeleted val="0"/>
    <c:plotArea>
      <c:layout>
        <c:manualLayout>
          <c:layoutTarget val="inner"/>
          <c:xMode val="edge"/>
          <c:yMode val="edge"/>
          <c:x val="9.8591641755025758E-2"/>
          <c:y val="0.15327703471702125"/>
          <c:w val="0.88860518672711519"/>
          <c:h val="0.72938726865341152"/>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_Hidden30!$A$2:$A$357</c:f>
              <c:strCache>
                <c:ptCount val="356"/>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strCache>
            </c:strRef>
          </c:cat>
          <c:val>
            <c:numRef>
              <c:f>_Hidden30!$B$2:$B$357</c:f>
              <c:numCache>
                <c:formatCode>General</c:formatCode>
                <c:ptCount val="356"/>
                <c:pt idx="0">
                  <c:v>2893310124.1805668</c:v>
                </c:pt>
                <c:pt idx="1">
                  <c:v>2873291481.2379479</c:v>
                </c:pt>
                <c:pt idx="2">
                  <c:v>2852106468.901063</c:v>
                </c:pt>
                <c:pt idx="3">
                  <c:v>2830808050.3342781</c:v>
                </c:pt>
                <c:pt idx="4">
                  <c:v>2809645490.9413261</c:v>
                </c:pt>
                <c:pt idx="5">
                  <c:v>2788467533.830873</c:v>
                </c:pt>
                <c:pt idx="6">
                  <c:v>2768204633.4926319</c:v>
                </c:pt>
                <c:pt idx="7">
                  <c:v>2748184240.17839</c:v>
                </c:pt>
                <c:pt idx="8">
                  <c:v>2728145881.6722922</c:v>
                </c:pt>
                <c:pt idx="9">
                  <c:v>2706719091.8595781</c:v>
                </c:pt>
                <c:pt idx="10">
                  <c:v>2685733531.9224539</c:v>
                </c:pt>
                <c:pt idx="11">
                  <c:v>2664558227.3940191</c:v>
                </c:pt>
                <c:pt idx="12">
                  <c:v>2644164922.2121849</c:v>
                </c:pt>
                <c:pt idx="13">
                  <c:v>2623318088.7561612</c:v>
                </c:pt>
                <c:pt idx="14">
                  <c:v>2602345224.5313649</c:v>
                </c:pt>
                <c:pt idx="15">
                  <c:v>2582166654.8888531</c:v>
                </c:pt>
                <c:pt idx="16">
                  <c:v>2561337756.3371611</c:v>
                </c:pt>
                <c:pt idx="17">
                  <c:v>2541345041.8563571</c:v>
                </c:pt>
                <c:pt idx="18">
                  <c:v>2520751912.6705809</c:v>
                </c:pt>
                <c:pt idx="19">
                  <c:v>2500180838.3239889</c:v>
                </c:pt>
                <c:pt idx="20">
                  <c:v>2479287798.8008218</c:v>
                </c:pt>
                <c:pt idx="21">
                  <c:v>2458291665.1029172</c:v>
                </c:pt>
                <c:pt idx="22">
                  <c:v>2437472187.4780288</c:v>
                </c:pt>
                <c:pt idx="23">
                  <c:v>2417159821.8148918</c:v>
                </c:pt>
                <c:pt idx="24">
                  <c:v>2397169189.7442732</c:v>
                </c:pt>
                <c:pt idx="25">
                  <c:v>2376371552.4647002</c:v>
                </c:pt>
                <c:pt idx="26">
                  <c:v>2355227157.8134451</c:v>
                </c:pt>
                <c:pt idx="27">
                  <c:v>2334200483.6828451</c:v>
                </c:pt>
                <c:pt idx="28">
                  <c:v>2312987428.9743972</c:v>
                </c:pt>
                <c:pt idx="29">
                  <c:v>2292422868.0757742</c:v>
                </c:pt>
                <c:pt idx="30">
                  <c:v>2271158538.2053628</c:v>
                </c:pt>
                <c:pt idx="31">
                  <c:v>2251522045.9924021</c:v>
                </c:pt>
                <c:pt idx="32">
                  <c:v>2231324648.3675761</c:v>
                </c:pt>
                <c:pt idx="33">
                  <c:v>2210391508.6484151</c:v>
                </c:pt>
                <c:pt idx="34">
                  <c:v>2189855365.4758549</c:v>
                </c:pt>
                <c:pt idx="35">
                  <c:v>2169673099.9550581</c:v>
                </c:pt>
                <c:pt idx="36">
                  <c:v>2149548978.8800788</c:v>
                </c:pt>
                <c:pt idx="37">
                  <c:v>2129287200.052494</c:v>
                </c:pt>
                <c:pt idx="38">
                  <c:v>2109005542.325907</c:v>
                </c:pt>
                <c:pt idx="39">
                  <c:v>2086868147.9814799</c:v>
                </c:pt>
                <c:pt idx="40">
                  <c:v>2067042983.256321</c:v>
                </c:pt>
                <c:pt idx="41">
                  <c:v>2045277220.5924821</c:v>
                </c:pt>
                <c:pt idx="42">
                  <c:v>2024783269.798435</c:v>
                </c:pt>
                <c:pt idx="43">
                  <c:v>2005351459.547673</c:v>
                </c:pt>
                <c:pt idx="44">
                  <c:v>1986000920.9968021</c:v>
                </c:pt>
                <c:pt idx="45">
                  <c:v>1965662421.8427989</c:v>
                </c:pt>
                <c:pt idx="46">
                  <c:v>1946161343.6665399</c:v>
                </c:pt>
                <c:pt idx="47">
                  <c:v>1927004730.4104691</c:v>
                </c:pt>
                <c:pt idx="48">
                  <c:v>1907628310.79143</c:v>
                </c:pt>
                <c:pt idx="49">
                  <c:v>1888760542.338666</c:v>
                </c:pt>
                <c:pt idx="50">
                  <c:v>1869228476.2001591</c:v>
                </c:pt>
                <c:pt idx="51">
                  <c:v>1849949254.991262</c:v>
                </c:pt>
                <c:pt idx="52">
                  <c:v>1830783629.8132961</c:v>
                </c:pt>
                <c:pt idx="53">
                  <c:v>1811819116.6025419</c:v>
                </c:pt>
                <c:pt idx="54">
                  <c:v>1793537910.675235</c:v>
                </c:pt>
                <c:pt idx="55">
                  <c:v>1774335779.0055161</c:v>
                </c:pt>
                <c:pt idx="56">
                  <c:v>1756466405.8357251</c:v>
                </c:pt>
                <c:pt idx="57">
                  <c:v>1738823927.956342</c:v>
                </c:pt>
                <c:pt idx="58">
                  <c:v>1721391507.024617</c:v>
                </c:pt>
                <c:pt idx="59">
                  <c:v>1703144365.7837</c:v>
                </c:pt>
                <c:pt idx="60">
                  <c:v>1685003242.1363029</c:v>
                </c:pt>
                <c:pt idx="61">
                  <c:v>1667250829.0387819</c:v>
                </c:pt>
                <c:pt idx="62">
                  <c:v>1649357819.9774179</c:v>
                </c:pt>
                <c:pt idx="63">
                  <c:v>1631906173.258616</c:v>
                </c:pt>
                <c:pt idx="64">
                  <c:v>1614707020.2488921</c:v>
                </c:pt>
                <c:pt idx="65">
                  <c:v>1597021694.467083</c:v>
                </c:pt>
                <c:pt idx="66">
                  <c:v>1580279593.3588209</c:v>
                </c:pt>
                <c:pt idx="67">
                  <c:v>1564057773.95591</c:v>
                </c:pt>
                <c:pt idx="68">
                  <c:v>1546977531.854641</c:v>
                </c:pt>
                <c:pt idx="69">
                  <c:v>1530130303.808238</c:v>
                </c:pt>
                <c:pt idx="70">
                  <c:v>1514203767.900043</c:v>
                </c:pt>
                <c:pt idx="71">
                  <c:v>1498350669.5487559</c:v>
                </c:pt>
                <c:pt idx="72">
                  <c:v>1482688937.9433639</c:v>
                </c:pt>
                <c:pt idx="73">
                  <c:v>1467001611.795398</c:v>
                </c:pt>
                <c:pt idx="74">
                  <c:v>1449449827.7257471</c:v>
                </c:pt>
                <c:pt idx="75">
                  <c:v>1433264106.617245</c:v>
                </c:pt>
                <c:pt idx="76">
                  <c:v>1418046443.618717</c:v>
                </c:pt>
                <c:pt idx="77">
                  <c:v>1402666445.370188</c:v>
                </c:pt>
                <c:pt idx="78">
                  <c:v>1387417114.785038</c:v>
                </c:pt>
                <c:pt idx="79">
                  <c:v>1372012971.2119999</c:v>
                </c:pt>
                <c:pt idx="80">
                  <c:v>1353807637.234596</c:v>
                </c:pt>
                <c:pt idx="81">
                  <c:v>1338697590.446768</c:v>
                </c:pt>
                <c:pt idx="82">
                  <c:v>1323979073.3011241</c:v>
                </c:pt>
                <c:pt idx="83">
                  <c:v>1308591691.7482481</c:v>
                </c:pt>
                <c:pt idx="84">
                  <c:v>1293890786.123112</c:v>
                </c:pt>
                <c:pt idx="85">
                  <c:v>1279208992.404011</c:v>
                </c:pt>
                <c:pt idx="86">
                  <c:v>1264443483.3723919</c:v>
                </c:pt>
                <c:pt idx="87">
                  <c:v>1249706577.984127</c:v>
                </c:pt>
                <c:pt idx="88">
                  <c:v>1235656117.4917541</c:v>
                </c:pt>
                <c:pt idx="89">
                  <c:v>1221451866.1839249</c:v>
                </c:pt>
                <c:pt idx="90">
                  <c:v>1207516281.639648</c:v>
                </c:pt>
                <c:pt idx="91">
                  <c:v>1192198714.0305231</c:v>
                </c:pt>
                <c:pt idx="92">
                  <c:v>1178362275.8033259</c:v>
                </c:pt>
                <c:pt idx="93">
                  <c:v>1164607296.544642</c:v>
                </c:pt>
                <c:pt idx="94">
                  <c:v>1150418090.5854731</c:v>
                </c:pt>
                <c:pt idx="95">
                  <c:v>1136656358.8830581</c:v>
                </c:pt>
                <c:pt idx="96">
                  <c:v>1122017151.270407</c:v>
                </c:pt>
                <c:pt idx="97">
                  <c:v>1107874966.885726</c:v>
                </c:pt>
                <c:pt idx="98">
                  <c:v>1094226598.021704</c:v>
                </c:pt>
                <c:pt idx="99">
                  <c:v>1080917060.5375309</c:v>
                </c:pt>
                <c:pt idx="100">
                  <c:v>1068032412.3621759</c:v>
                </c:pt>
                <c:pt idx="101">
                  <c:v>1053876407.989818</c:v>
                </c:pt>
                <c:pt idx="102">
                  <c:v>1041275656.210742</c:v>
                </c:pt>
                <c:pt idx="103">
                  <c:v>1028403178.777108</c:v>
                </c:pt>
                <c:pt idx="104">
                  <c:v>1015043521.2146879</c:v>
                </c:pt>
                <c:pt idx="105">
                  <c:v>1002598679.717361</c:v>
                </c:pt>
                <c:pt idx="106">
                  <c:v>989967967.51463103</c:v>
                </c:pt>
                <c:pt idx="107">
                  <c:v>977106024.08614004</c:v>
                </c:pt>
                <c:pt idx="108">
                  <c:v>965000515.60417104</c:v>
                </c:pt>
                <c:pt idx="109">
                  <c:v>952958255.39422798</c:v>
                </c:pt>
                <c:pt idx="110">
                  <c:v>940740068.19338906</c:v>
                </c:pt>
                <c:pt idx="111">
                  <c:v>928981312.42254496</c:v>
                </c:pt>
                <c:pt idx="112">
                  <c:v>917315024.94051898</c:v>
                </c:pt>
                <c:pt idx="113">
                  <c:v>905777019.07741904</c:v>
                </c:pt>
                <c:pt idx="114">
                  <c:v>894238829.72289598</c:v>
                </c:pt>
                <c:pt idx="115">
                  <c:v>882891437.20980799</c:v>
                </c:pt>
                <c:pt idx="116">
                  <c:v>871574448.31926596</c:v>
                </c:pt>
                <c:pt idx="117">
                  <c:v>860309191.51451504</c:v>
                </c:pt>
                <c:pt idx="118">
                  <c:v>848850154.19096994</c:v>
                </c:pt>
                <c:pt idx="119">
                  <c:v>837553743.49351096</c:v>
                </c:pt>
                <c:pt idx="120">
                  <c:v>826360873.56864202</c:v>
                </c:pt>
                <c:pt idx="121">
                  <c:v>815093865.91371202</c:v>
                </c:pt>
                <c:pt idx="122">
                  <c:v>804191516.73673201</c:v>
                </c:pt>
                <c:pt idx="123">
                  <c:v>793350819.62370396</c:v>
                </c:pt>
                <c:pt idx="124">
                  <c:v>782703681.99735105</c:v>
                </c:pt>
                <c:pt idx="125">
                  <c:v>772164460.33682704</c:v>
                </c:pt>
                <c:pt idx="126">
                  <c:v>761234272.95290303</c:v>
                </c:pt>
                <c:pt idx="127">
                  <c:v>750894453.75315297</c:v>
                </c:pt>
                <c:pt idx="128">
                  <c:v>740624045.52677596</c:v>
                </c:pt>
                <c:pt idx="129">
                  <c:v>730460030.515975</c:v>
                </c:pt>
                <c:pt idx="130">
                  <c:v>720391845.68615699</c:v>
                </c:pt>
                <c:pt idx="131">
                  <c:v>710387864.71953595</c:v>
                </c:pt>
                <c:pt idx="132">
                  <c:v>700464911.38605404</c:v>
                </c:pt>
                <c:pt idx="133">
                  <c:v>690457230.166381</c:v>
                </c:pt>
                <c:pt idx="134">
                  <c:v>680632792.28396404</c:v>
                </c:pt>
                <c:pt idx="135">
                  <c:v>670880522.14309394</c:v>
                </c:pt>
                <c:pt idx="136">
                  <c:v>661185756.98899603</c:v>
                </c:pt>
                <c:pt idx="137">
                  <c:v>651553892.56352603</c:v>
                </c:pt>
                <c:pt idx="138">
                  <c:v>641905130.29507101</c:v>
                </c:pt>
                <c:pt idx="139">
                  <c:v>632407793.47597504</c:v>
                </c:pt>
                <c:pt idx="140">
                  <c:v>622827758.71048999</c:v>
                </c:pt>
                <c:pt idx="141">
                  <c:v>613303361.55663204</c:v>
                </c:pt>
                <c:pt idx="142">
                  <c:v>603770593.62133706</c:v>
                </c:pt>
                <c:pt idx="143">
                  <c:v>594486379.60379195</c:v>
                </c:pt>
                <c:pt idx="144">
                  <c:v>585283459.521999</c:v>
                </c:pt>
                <c:pt idx="145">
                  <c:v>576075748.04525995</c:v>
                </c:pt>
                <c:pt idx="146">
                  <c:v>567008215.14061499</c:v>
                </c:pt>
                <c:pt idx="147">
                  <c:v>558018199.49114799</c:v>
                </c:pt>
                <c:pt idx="148">
                  <c:v>549116325.44317496</c:v>
                </c:pt>
                <c:pt idx="149">
                  <c:v>540289282.46598196</c:v>
                </c:pt>
                <c:pt idx="150">
                  <c:v>531545103.22129399</c:v>
                </c:pt>
                <c:pt idx="151">
                  <c:v>522842344.67631602</c:v>
                </c:pt>
                <c:pt idx="152">
                  <c:v>513418252.68395197</c:v>
                </c:pt>
                <c:pt idx="153">
                  <c:v>504785664.267901</c:v>
                </c:pt>
                <c:pt idx="154">
                  <c:v>496194786.96349901</c:v>
                </c:pt>
                <c:pt idx="155">
                  <c:v>487651180.03178602</c:v>
                </c:pt>
                <c:pt idx="156">
                  <c:v>479173577.94512898</c:v>
                </c:pt>
                <c:pt idx="157">
                  <c:v>470773651.16764301</c:v>
                </c:pt>
                <c:pt idx="158">
                  <c:v>462186563.29808199</c:v>
                </c:pt>
                <c:pt idx="159">
                  <c:v>453987793.45178503</c:v>
                </c:pt>
                <c:pt idx="160">
                  <c:v>445886759.04729599</c:v>
                </c:pt>
                <c:pt idx="161">
                  <c:v>437907026.39380902</c:v>
                </c:pt>
                <c:pt idx="162">
                  <c:v>430075416.88787001</c:v>
                </c:pt>
                <c:pt idx="163">
                  <c:v>422328557.94278997</c:v>
                </c:pt>
                <c:pt idx="164">
                  <c:v>414650637.492993</c:v>
                </c:pt>
                <c:pt idx="165">
                  <c:v>406839362.20392799</c:v>
                </c:pt>
                <c:pt idx="166">
                  <c:v>399309055.77046299</c:v>
                </c:pt>
                <c:pt idx="167">
                  <c:v>390831828.77430803</c:v>
                </c:pt>
                <c:pt idx="168">
                  <c:v>383432644.85095</c:v>
                </c:pt>
                <c:pt idx="169">
                  <c:v>376100153.31688899</c:v>
                </c:pt>
                <c:pt idx="170">
                  <c:v>368867731.13470101</c:v>
                </c:pt>
                <c:pt idx="171">
                  <c:v>361801474.46472597</c:v>
                </c:pt>
                <c:pt idx="172">
                  <c:v>354853983.39594603</c:v>
                </c:pt>
                <c:pt idx="173">
                  <c:v>347860126.96278203</c:v>
                </c:pt>
                <c:pt idx="174">
                  <c:v>341163183.13454002</c:v>
                </c:pt>
                <c:pt idx="175">
                  <c:v>334549503.41702598</c:v>
                </c:pt>
                <c:pt idx="176">
                  <c:v>327969809.32538301</c:v>
                </c:pt>
                <c:pt idx="177">
                  <c:v>321421422.64051902</c:v>
                </c:pt>
                <c:pt idx="178">
                  <c:v>314901936.94556803</c:v>
                </c:pt>
                <c:pt idx="179">
                  <c:v>308417739.07713503</c:v>
                </c:pt>
                <c:pt idx="180">
                  <c:v>301985224.70428598</c:v>
                </c:pt>
                <c:pt idx="181">
                  <c:v>295604388.98625302</c:v>
                </c:pt>
                <c:pt idx="182">
                  <c:v>289318697.08643299</c:v>
                </c:pt>
                <c:pt idx="183">
                  <c:v>283161930.89870501</c:v>
                </c:pt>
                <c:pt idx="184">
                  <c:v>277139765.485156</c:v>
                </c:pt>
                <c:pt idx="185">
                  <c:v>271225628.754942</c:v>
                </c:pt>
                <c:pt idx="186">
                  <c:v>265416473.264936</c:v>
                </c:pt>
                <c:pt idx="187">
                  <c:v>259714980.98892</c:v>
                </c:pt>
                <c:pt idx="188">
                  <c:v>254116850.488491</c:v>
                </c:pt>
                <c:pt idx="189">
                  <c:v>248660332.425428</c:v>
                </c:pt>
                <c:pt idx="190">
                  <c:v>243288913.52926201</c:v>
                </c:pt>
                <c:pt idx="191">
                  <c:v>238015406.07691699</c:v>
                </c:pt>
                <c:pt idx="192">
                  <c:v>232803558.54348901</c:v>
                </c:pt>
                <c:pt idx="193">
                  <c:v>227642004.66935301</c:v>
                </c:pt>
                <c:pt idx="194">
                  <c:v>222515801.22571799</c:v>
                </c:pt>
                <c:pt idx="195">
                  <c:v>217457820.958022</c:v>
                </c:pt>
                <c:pt idx="196">
                  <c:v>212450132.075703</c:v>
                </c:pt>
                <c:pt idx="197">
                  <c:v>207488057.765378</c:v>
                </c:pt>
                <c:pt idx="198">
                  <c:v>202595536.99664101</c:v>
                </c:pt>
                <c:pt idx="199">
                  <c:v>197760830.98014799</c:v>
                </c:pt>
                <c:pt idx="200">
                  <c:v>192974976.992953</c:v>
                </c:pt>
                <c:pt idx="201">
                  <c:v>188277714.362427</c:v>
                </c:pt>
                <c:pt idx="202">
                  <c:v>183654514.27155</c:v>
                </c:pt>
                <c:pt idx="203">
                  <c:v>179131189.58983299</c:v>
                </c:pt>
                <c:pt idx="204">
                  <c:v>174287862.15340999</c:v>
                </c:pt>
                <c:pt idx="205">
                  <c:v>169901612.25874999</c:v>
                </c:pt>
                <c:pt idx="206">
                  <c:v>165645638.478699</c:v>
                </c:pt>
                <c:pt idx="207">
                  <c:v>161464881.82428601</c:v>
                </c:pt>
                <c:pt idx="208">
                  <c:v>156835502.046684</c:v>
                </c:pt>
                <c:pt idx="209">
                  <c:v>152605948.37494999</c:v>
                </c:pt>
                <c:pt idx="210">
                  <c:v>148579138.16655099</c:v>
                </c:pt>
                <c:pt idx="211">
                  <c:v>144576288.53057101</c:v>
                </c:pt>
                <c:pt idx="212">
                  <c:v>140603296.09060499</c:v>
                </c:pt>
                <c:pt idx="213">
                  <c:v>136652787.602716</c:v>
                </c:pt>
                <c:pt idx="214">
                  <c:v>132729315.273443</c:v>
                </c:pt>
                <c:pt idx="215">
                  <c:v>128853468.275564</c:v>
                </c:pt>
                <c:pt idx="216">
                  <c:v>125003430.942911</c:v>
                </c:pt>
                <c:pt idx="217">
                  <c:v>121057327.640745</c:v>
                </c:pt>
                <c:pt idx="218">
                  <c:v>117290659.17562801</c:v>
                </c:pt>
                <c:pt idx="219">
                  <c:v>113607257.64974201</c:v>
                </c:pt>
                <c:pt idx="220">
                  <c:v>109986283.888567</c:v>
                </c:pt>
                <c:pt idx="221">
                  <c:v>106473962.98976099</c:v>
                </c:pt>
                <c:pt idx="222">
                  <c:v>103111978.359928</c:v>
                </c:pt>
                <c:pt idx="223">
                  <c:v>99824063.988611996</c:v>
                </c:pt>
                <c:pt idx="224">
                  <c:v>96580583.451462001</c:v>
                </c:pt>
                <c:pt idx="225">
                  <c:v>93431872.480289996</c:v>
                </c:pt>
                <c:pt idx="226">
                  <c:v>90318776.812450007</c:v>
                </c:pt>
                <c:pt idx="227">
                  <c:v>87249696.054003999</c:v>
                </c:pt>
                <c:pt idx="228">
                  <c:v>84237562.076036006</c:v>
                </c:pt>
                <c:pt idx="229">
                  <c:v>81279170.345722005</c:v>
                </c:pt>
                <c:pt idx="230">
                  <c:v>78416370.213403001</c:v>
                </c:pt>
                <c:pt idx="231">
                  <c:v>75660551.296125993</c:v>
                </c:pt>
                <c:pt idx="232">
                  <c:v>73017685.773427993</c:v>
                </c:pt>
                <c:pt idx="233">
                  <c:v>70463583.705633</c:v>
                </c:pt>
                <c:pt idx="234">
                  <c:v>68024447.700158</c:v>
                </c:pt>
                <c:pt idx="235">
                  <c:v>65666496.869514003</c:v>
                </c:pt>
                <c:pt idx="236">
                  <c:v>63351352.615488999</c:v>
                </c:pt>
                <c:pt idx="237">
                  <c:v>61051379.879726</c:v>
                </c:pt>
                <c:pt idx="238">
                  <c:v>58758950.555731997</c:v>
                </c:pt>
                <c:pt idx="239">
                  <c:v>56476711.262808003</c:v>
                </c:pt>
                <c:pt idx="240">
                  <c:v>54215557.603168003</c:v>
                </c:pt>
                <c:pt idx="241">
                  <c:v>51982879.429365002</c:v>
                </c:pt>
                <c:pt idx="242">
                  <c:v>49787391.952166997</c:v>
                </c:pt>
                <c:pt idx="243">
                  <c:v>47711649.723578997</c:v>
                </c:pt>
                <c:pt idx="244">
                  <c:v>45722114.365139998</c:v>
                </c:pt>
                <c:pt idx="245">
                  <c:v>43818368.496417001</c:v>
                </c:pt>
                <c:pt idx="246">
                  <c:v>41974396.205999002</c:v>
                </c:pt>
                <c:pt idx="247">
                  <c:v>40192024.934611</c:v>
                </c:pt>
                <c:pt idx="248">
                  <c:v>38464401.000092</c:v>
                </c:pt>
                <c:pt idx="249">
                  <c:v>36853397.970381998</c:v>
                </c:pt>
                <c:pt idx="250">
                  <c:v>35317735.398308001</c:v>
                </c:pt>
                <c:pt idx="251">
                  <c:v>33859240.268311001</c:v>
                </c:pt>
                <c:pt idx="252">
                  <c:v>32453037.583622001</c:v>
                </c:pt>
                <c:pt idx="253">
                  <c:v>31073781.675285999</c:v>
                </c:pt>
                <c:pt idx="254">
                  <c:v>29721481.097654</c:v>
                </c:pt>
                <c:pt idx="255">
                  <c:v>28409127.675416999</c:v>
                </c:pt>
                <c:pt idx="256">
                  <c:v>27118126.291731</c:v>
                </c:pt>
                <c:pt idx="257">
                  <c:v>25845944.508795001</c:v>
                </c:pt>
                <c:pt idx="258">
                  <c:v>24605166.374710001</c:v>
                </c:pt>
                <c:pt idx="259">
                  <c:v>23395865.741599001</c:v>
                </c:pt>
                <c:pt idx="260">
                  <c:v>22207189.285048999</c:v>
                </c:pt>
                <c:pt idx="261">
                  <c:v>21040958.450615</c:v>
                </c:pt>
                <c:pt idx="262">
                  <c:v>19894018.929524999</c:v>
                </c:pt>
                <c:pt idx="263">
                  <c:v>18778798.115586001</c:v>
                </c:pt>
                <c:pt idx="264">
                  <c:v>17709398.882208999</c:v>
                </c:pt>
                <c:pt idx="265">
                  <c:v>16666262.882072</c:v>
                </c:pt>
                <c:pt idx="266">
                  <c:v>15659071.932909001</c:v>
                </c:pt>
                <c:pt idx="267">
                  <c:v>14687613.708888</c:v>
                </c:pt>
                <c:pt idx="268">
                  <c:v>13738223.300209999</c:v>
                </c:pt>
                <c:pt idx="269">
                  <c:v>12809599.062004</c:v>
                </c:pt>
                <c:pt idx="270">
                  <c:v>11910385.214784</c:v>
                </c:pt>
                <c:pt idx="271">
                  <c:v>11028856.891354</c:v>
                </c:pt>
                <c:pt idx="272">
                  <c:v>10163199.708376</c:v>
                </c:pt>
                <c:pt idx="273">
                  <c:v>9311843.1475809999</c:v>
                </c:pt>
                <c:pt idx="274">
                  <c:v>8478522.4748919997</c:v>
                </c:pt>
                <c:pt idx="275">
                  <c:v>7664728.5018440001</c:v>
                </c:pt>
                <c:pt idx="276">
                  <c:v>6864753.1682449998</c:v>
                </c:pt>
                <c:pt idx="277">
                  <c:v>6086134.1952299997</c:v>
                </c:pt>
                <c:pt idx="278">
                  <c:v>5351853.5415679999</c:v>
                </c:pt>
                <c:pt idx="279">
                  <c:v>4658181.4563929997</c:v>
                </c:pt>
                <c:pt idx="280">
                  <c:v>4041530.893288</c:v>
                </c:pt>
                <c:pt idx="281">
                  <c:v>3495869.7018380002</c:v>
                </c:pt>
                <c:pt idx="282">
                  <c:v>3040989.5895290002</c:v>
                </c:pt>
                <c:pt idx="283">
                  <c:v>2638356.0545390001</c:v>
                </c:pt>
                <c:pt idx="284">
                  <c:v>2268032.3661930002</c:v>
                </c:pt>
                <c:pt idx="285">
                  <c:v>1961939.844304</c:v>
                </c:pt>
                <c:pt idx="286">
                  <c:v>1673527.059255</c:v>
                </c:pt>
                <c:pt idx="287">
                  <c:v>1397572.018535</c:v>
                </c:pt>
                <c:pt idx="288">
                  <c:v>1137457.5560999999</c:v>
                </c:pt>
                <c:pt idx="289">
                  <c:v>906460.34201300004</c:v>
                </c:pt>
                <c:pt idx="290">
                  <c:v>737257.65683200001</c:v>
                </c:pt>
                <c:pt idx="291">
                  <c:v>605219.76</c:v>
                </c:pt>
                <c:pt idx="292">
                  <c:v>497943.51</c:v>
                </c:pt>
                <c:pt idx="293">
                  <c:v>407251.12</c:v>
                </c:pt>
                <c:pt idx="294">
                  <c:v>350720.11</c:v>
                </c:pt>
                <c:pt idx="295">
                  <c:v>317397.78999999998</c:v>
                </c:pt>
                <c:pt idx="296">
                  <c:v>299026.56</c:v>
                </c:pt>
                <c:pt idx="297">
                  <c:v>287934.32</c:v>
                </c:pt>
                <c:pt idx="298">
                  <c:v>276820.28999999998</c:v>
                </c:pt>
                <c:pt idx="299">
                  <c:v>266149.03000000003</c:v>
                </c:pt>
                <c:pt idx="300">
                  <c:v>256511.27</c:v>
                </c:pt>
                <c:pt idx="301">
                  <c:v>246855.55</c:v>
                </c:pt>
                <c:pt idx="302">
                  <c:v>237181.75</c:v>
                </c:pt>
                <c:pt idx="303">
                  <c:v>227489.93</c:v>
                </c:pt>
                <c:pt idx="304">
                  <c:v>217780.03</c:v>
                </c:pt>
                <c:pt idx="305">
                  <c:v>208051.91</c:v>
                </c:pt>
                <c:pt idx="306">
                  <c:v>198305.61</c:v>
                </c:pt>
                <c:pt idx="307">
                  <c:v>188539.25</c:v>
                </c:pt>
                <c:pt idx="308">
                  <c:v>180626.82</c:v>
                </c:pt>
                <c:pt idx="309">
                  <c:v>172699.29</c:v>
                </c:pt>
                <c:pt idx="310">
                  <c:v>164756.64000000001</c:v>
                </c:pt>
                <c:pt idx="311">
                  <c:v>156798.81</c:v>
                </c:pt>
                <c:pt idx="312">
                  <c:v>149574.99</c:v>
                </c:pt>
                <c:pt idx="313">
                  <c:v>142841.76999999999</c:v>
                </c:pt>
                <c:pt idx="314">
                  <c:v>137187.07</c:v>
                </c:pt>
                <c:pt idx="315">
                  <c:v>131522.16</c:v>
                </c:pt>
                <c:pt idx="316">
                  <c:v>125847.05</c:v>
                </c:pt>
                <c:pt idx="317">
                  <c:v>120158.04</c:v>
                </c:pt>
                <c:pt idx="318">
                  <c:v>115233.89</c:v>
                </c:pt>
                <c:pt idx="319">
                  <c:v>110300.57</c:v>
                </c:pt>
                <c:pt idx="320">
                  <c:v>105357.03</c:v>
                </c:pt>
                <c:pt idx="321">
                  <c:v>100682.06</c:v>
                </c:pt>
                <c:pt idx="322">
                  <c:v>95999.08</c:v>
                </c:pt>
                <c:pt idx="323">
                  <c:v>91308</c:v>
                </c:pt>
                <c:pt idx="324">
                  <c:v>86608.88</c:v>
                </c:pt>
                <c:pt idx="325">
                  <c:v>81901.64</c:v>
                </c:pt>
                <c:pt idx="326">
                  <c:v>77186.289999999994</c:v>
                </c:pt>
                <c:pt idx="327">
                  <c:v>72462.8</c:v>
                </c:pt>
                <c:pt idx="328">
                  <c:v>67731.149999999994</c:v>
                </c:pt>
                <c:pt idx="329">
                  <c:v>62991.33</c:v>
                </c:pt>
                <c:pt idx="330">
                  <c:v>58244.07</c:v>
                </c:pt>
                <c:pt idx="331">
                  <c:v>55382.39</c:v>
                </c:pt>
                <c:pt idx="332">
                  <c:v>52514.15</c:v>
                </c:pt>
                <c:pt idx="333">
                  <c:v>49639.3</c:v>
                </c:pt>
                <c:pt idx="334">
                  <c:v>46757.87</c:v>
                </c:pt>
                <c:pt idx="335">
                  <c:v>43869.83</c:v>
                </c:pt>
                <c:pt idx="336">
                  <c:v>40975.15</c:v>
                </c:pt>
                <c:pt idx="337">
                  <c:v>38073.81</c:v>
                </c:pt>
                <c:pt idx="338">
                  <c:v>35165.81</c:v>
                </c:pt>
                <c:pt idx="339">
                  <c:v>32251.08</c:v>
                </c:pt>
                <c:pt idx="340">
                  <c:v>29329.66</c:v>
                </c:pt>
                <c:pt idx="341">
                  <c:v>27324.6</c:v>
                </c:pt>
                <c:pt idx="342">
                  <c:v>25313.98</c:v>
                </c:pt>
                <c:pt idx="343">
                  <c:v>23297.81</c:v>
                </c:pt>
                <c:pt idx="344">
                  <c:v>21276.02</c:v>
                </c:pt>
                <c:pt idx="345">
                  <c:v>19248.64</c:v>
                </c:pt>
                <c:pt idx="346">
                  <c:v>17215.63</c:v>
                </c:pt>
                <c:pt idx="347">
                  <c:v>15176.97</c:v>
                </c:pt>
                <c:pt idx="348">
                  <c:v>13132.65</c:v>
                </c:pt>
                <c:pt idx="349">
                  <c:v>11082.66</c:v>
                </c:pt>
                <c:pt idx="350">
                  <c:v>9097.89</c:v>
                </c:pt>
                <c:pt idx="351">
                  <c:v>7107.69</c:v>
                </c:pt>
                <c:pt idx="352">
                  <c:v>5112.03</c:v>
                </c:pt>
                <c:pt idx="353">
                  <c:v>3110.91</c:v>
                </c:pt>
                <c:pt idx="354">
                  <c:v>1104.29</c:v>
                </c:pt>
                <c:pt idx="355">
                  <c:v>0</c:v>
                </c:pt>
              </c:numCache>
            </c:numRef>
          </c:val>
          <c:extLst>
            <c:ext xmlns:c16="http://schemas.microsoft.com/office/drawing/2014/chart" uri="{C3380CC4-5D6E-409C-BE32-E72D297353CC}">
              <c16:uniqueId val="{00000000-1332-4437-9599-BA08802FF06D}"/>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_Hidden30!$A$2:$A$357</c:f>
              <c:strCache>
                <c:ptCount val="356"/>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strCache>
            </c:strRef>
          </c:cat>
          <c:val>
            <c:numRef>
              <c:f>_Hidden30!$C$2:$C$357</c:f>
              <c:numCache>
                <c:formatCode>General</c:formatCode>
                <c:ptCount val="356"/>
                <c:pt idx="0">
                  <c:v>2888402856.0994601</c:v>
                </c:pt>
                <c:pt idx="1">
                  <c:v>2863709924.9877195</c:v>
                </c:pt>
                <c:pt idx="2">
                  <c:v>2837774305.8218994</c:v>
                </c:pt>
                <c:pt idx="3">
                  <c:v>2811959755.7278271</c:v>
                </c:pt>
                <c:pt idx="4">
                  <c:v>2786204464.889605</c:v>
                </c:pt>
                <c:pt idx="5">
                  <c:v>2760513207.3821793</c:v>
                </c:pt>
                <c:pt idx="6">
                  <c:v>2735955243.0871997</c:v>
                </c:pt>
                <c:pt idx="7">
                  <c:v>2711561263.8796587</c:v>
                </c:pt>
                <c:pt idx="8">
                  <c:v>2687371618.9587531</c:v>
                </c:pt>
                <c:pt idx="9">
                  <c:v>2661742886.3238726</c:v>
                </c:pt>
                <c:pt idx="10">
                  <c:v>2636626521.7246141</c:v>
                </c:pt>
                <c:pt idx="11">
                  <c:v>2611830763.9953661</c:v>
                </c:pt>
                <c:pt idx="12">
                  <c:v>2587445056.4522138</c:v>
                </c:pt>
                <c:pt idx="13">
                  <c:v>2562831841.5522895</c:v>
                </c:pt>
                <c:pt idx="14">
                  <c:v>2538030550.7658806</c:v>
                </c:pt>
                <c:pt idx="15">
                  <c:v>2514217038.6388445</c:v>
                </c:pt>
                <c:pt idx="16">
                  <c:v>2489706351.3127222</c:v>
                </c:pt>
                <c:pt idx="17">
                  <c:v>2466082995.7429962</c:v>
                </c:pt>
                <c:pt idx="18">
                  <c:v>2442084688.0977702</c:v>
                </c:pt>
                <c:pt idx="19">
                  <c:v>2418047437.4368386</c:v>
                </c:pt>
                <c:pt idx="20">
                  <c:v>2393904922.54672</c:v>
                </c:pt>
                <c:pt idx="21">
                  <c:v>2369606008.2565432</c:v>
                </c:pt>
                <c:pt idx="22">
                  <c:v>2345552627.2050996</c:v>
                </c:pt>
                <c:pt idx="23">
                  <c:v>2322442672.0032806</c:v>
                </c:pt>
                <c:pt idx="24">
                  <c:v>2299328921.3419147</c:v>
                </c:pt>
                <c:pt idx="25">
                  <c:v>2275638747.7557158</c:v>
                </c:pt>
                <c:pt idx="26">
                  <c:v>2251565340.4417701</c:v>
                </c:pt>
                <c:pt idx="27">
                  <c:v>2227801383.5412049</c:v>
                </c:pt>
                <c:pt idx="28">
                  <c:v>2203811099.481678</c:v>
                </c:pt>
                <c:pt idx="29">
                  <c:v>2180512621.367003</c:v>
                </c:pt>
                <c:pt idx="30">
                  <c:v>2156740453.066505</c:v>
                </c:pt>
                <c:pt idx="31">
                  <c:v>2134466858.0850425</c:v>
                </c:pt>
                <c:pt idx="32">
                  <c:v>2111847410.2507207</c:v>
                </c:pt>
                <c:pt idx="33">
                  <c:v>2088486898.0826719</c:v>
                </c:pt>
                <c:pt idx="34">
                  <c:v>2065574018.8612022</c:v>
                </c:pt>
                <c:pt idx="35">
                  <c:v>2043289846.2337186</c:v>
                </c:pt>
                <c:pt idx="36">
                  <c:v>2020904526.3422494</c:v>
                </c:pt>
                <c:pt idx="37">
                  <c:v>1998569498.7869084</c:v>
                </c:pt>
                <c:pt idx="38">
                  <c:v>1976175504.9135139</c:v>
                </c:pt>
                <c:pt idx="39">
                  <c:v>1952222714.642678</c:v>
                </c:pt>
                <c:pt idx="40">
                  <c:v>1930397017.4610374</c:v>
                </c:pt>
                <c:pt idx="41">
                  <c:v>1906830503.3204675</c:v>
                </c:pt>
                <c:pt idx="42">
                  <c:v>1884625284.30038</c:v>
                </c:pt>
                <c:pt idx="43">
                  <c:v>1863372780.2898021</c:v>
                </c:pt>
                <c:pt idx="44">
                  <c:v>1842363218.3788817</c:v>
                </c:pt>
                <c:pt idx="45">
                  <c:v>1820402919.4264712</c:v>
                </c:pt>
                <c:pt idx="46">
                  <c:v>1799286034.649461</c:v>
                </c:pt>
                <c:pt idx="47">
                  <c:v>1778845669.888551</c:v>
                </c:pt>
                <c:pt idx="48">
                  <c:v>1757972302.570811</c:v>
                </c:pt>
                <c:pt idx="49">
                  <c:v>1737727728.2107427</c:v>
                </c:pt>
                <c:pt idx="50">
                  <c:v>1716840687.8327608</c:v>
                </c:pt>
                <c:pt idx="51">
                  <c:v>1696344225.2785671</c:v>
                </c:pt>
                <c:pt idx="52">
                  <c:v>1675922642.6520395</c:v>
                </c:pt>
                <c:pt idx="53">
                  <c:v>1655749241.445936</c:v>
                </c:pt>
                <c:pt idx="54">
                  <c:v>1636352440.2769682</c:v>
                </c:pt>
                <c:pt idx="55">
                  <c:v>1616087520.4978142</c:v>
                </c:pt>
                <c:pt idx="56">
                  <c:v>1597185926.7036488</c:v>
                </c:pt>
                <c:pt idx="57">
                  <c:v>1578461573.8934345</c:v>
                </c:pt>
                <c:pt idx="58">
                  <c:v>1559986503.4002099</c:v>
                </c:pt>
                <c:pt idx="59">
                  <c:v>1541085627.8593609</c:v>
                </c:pt>
                <c:pt idx="60">
                  <c:v>1522084726.3048825</c:v>
                </c:pt>
                <c:pt idx="61">
                  <c:v>1503576708.4191699</c:v>
                </c:pt>
                <c:pt idx="62">
                  <c:v>1484917448.4531751</c:v>
                </c:pt>
                <c:pt idx="63">
                  <c:v>1466794160.1686971</c:v>
                </c:pt>
                <c:pt idx="64">
                  <c:v>1448873600.7769902</c:v>
                </c:pt>
                <c:pt idx="65">
                  <c:v>1430574109.0726855</c:v>
                </c:pt>
                <c:pt idx="66">
                  <c:v>1413253394.7838156</c:v>
                </c:pt>
                <c:pt idx="67">
                  <c:v>1396373748.7279322</c:v>
                </c:pt>
                <c:pt idx="68">
                  <c:v>1378857707.0210862</c:v>
                </c:pt>
                <c:pt idx="69">
                  <c:v>1361528197.8193555</c:v>
                </c:pt>
                <c:pt idx="70">
                  <c:v>1345071359.7145393</c:v>
                </c:pt>
                <c:pt idx="71">
                  <c:v>1328949849.1469266</c:v>
                </c:pt>
                <c:pt idx="72">
                  <c:v>1312828367.5793443</c:v>
                </c:pt>
                <c:pt idx="73">
                  <c:v>1296806134.8206058</c:v>
                </c:pt>
                <c:pt idx="74">
                  <c:v>1279117472.6166098</c:v>
                </c:pt>
                <c:pt idx="75">
                  <c:v>1262757712.4980447</c:v>
                </c:pt>
                <c:pt idx="76">
                  <c:v>1247231408.1890972</c:v>
                </c:pt>
                <c:pt idx="77">
                  <c:v>1231611600.3646278</c:v>
                </c:pt>
                <c:pt idx="78">
                  <c:v>1216222324.252701</c:v>
                </c:pt>
                <c:pt idx="79">
                  <c:v>1200679013.1377084</c:v>
                </c:pt>
                <c:pt idx="80">
                  <c:v>1182802469.1136777</c:v>
                </c:pt>
                <c:pt idx="81">
                  <c:v>1167617306.3281651</c:v>
                </c:pt>
                <c:pt idx="82">
                  <c:v>1152821165.8294823</c:v>
                </c:pt>
                <c:pt idx="83">
                  <c:v>1137615029.6662562</c:v>
                </c:pt>
                <c:pt idx="84">
                  <c:v>1122927097.00758</c:v>
                </c:pt>
                <c:pt idx="85">
                  <c:v>1108362964.5887103</c:v>
                </c:pt>
                <c:pt idx="86">
                  <c:v>1093711310.8760927</c:v>
                </c:pt>
                <c:pt idx="87">
                  <c:v>1079189962.0294178</c:v>
                </c:pt>
                <c:pt idx="88">
                  <c:v>1065246814.1440494</c:v>
                </c:pt>
                <c:pt idx="89">
                  <c:v>1051215502.3498021</c:v>
                </c:pt>
                <c:pt idx="90">
                  <c:v>1037516363.7125725</c:v>
                </c:pt>
                <c:pt idx="91">
                  <c:v>1022617894.1852614</c:v>
                </c:pt>
                <c:pt idx="92">
                  <c:v>1009090528.3545749</c:v>
                </c:pt>
                <c:pt idx="93">
                  <c:v>995619937.91716659</c:v>
                </c:pt>
                <c:pt idx="94">
                  <c:v>981821549.16688061</c:v>
                </c:pt>
                <c:pt idx="95">
                  <c:v>968590413.27730691</c:v>
                </c:pt>
                <c:pt idx="96">
                  <c:v>954494115.0027976</c:v>
                </c:pt>
                <c:pt idx="97">
                  <c:v>940916466.85571563</c:v>
                </c:pt>
                <c:pt idx="98">
                  <c:v>927748724.79551804</c:v>
                </c:pt>
                <c:pt idx="99">
                  <c:v>914959837.06299233</c:v>
                </c:pt>
                <c:pt idx="100">
                  <c:v>902520075.42951059</c:v>
                </c:pt>
                <c:pt idx="101">
                  <c:v>889047366.52917361</c:v>
                </c:pt>
                <c:pt idx="102">
                  <c:v>876975565.10360146</c:v>
                </c:pt>
                <c:pt idx="103">
                  <c:v>864665173.63463962</c:v>
                </c:pt>
                <c:pt idx="104">
                  <c:v>852031754.15069973</c:v>
                </c:pt>
                <c:pt idx="105">
                  <c:v>840158111.13793385</c:v>
                </c:pt>
                <c:pt idx="106">
                  <c:v>828166802.42094719</c:v>
                </c:pt>
                <c:pt idx="107">
                  <c:v>816154705.86876249</c:v>
                </c:pt>
                <c:pt idx="108">
                  <c:v>804676137.65540683</c:v>
                </c:pt>
                <c:pt idx="109">
                  <c:v>793330249.84162927</c:v>
                </c:pt>
                <c:pt idx="110">
                  <c:v>781830410.00918329</c:v>
                </c:pt>
                <c:pt idx="111">
                  <c:v>770790680.131675</c:v>
                </c:pt>
                <c:pt idx="112">
                  <c:v>759820073.9406817</c:v>
                </c:pt>
                <c:pt idx="113">
                  <c:v>748990540.93121099</c:v>
                </c:pt>
                <c:pt idx="114">
                  <c:v>738235829.66969311</c:v>
                </c:pt>
                <c:pt idx="115">
                  <c:v>727631814.19465935</c:v>
                </c:pt>
                <c:pt idx="116">
                  <c:v>717125927.66458189</c:v>
                </c:pt>
                <c:pt idx="117">
                  <c:v>706656368.05847657</c:v>
                </c:pt>
                <c:pt idx="118">
                  <c:v>696061358.82397926</c:v>
                </c:pt>
                <c:pt idx="119">
                  <c:v>685746027.12858593</c:v>
                </c:pt>
                <c:pt idx="120">
                  <c:v>675434346.64637804</c:v>
                </c:pt>
                <c:pt idx="121">
                  <c:v>665131598.42921579</c:v>
                </c:pt>
                <c:pt idx="122">
                  <c:v>655122057.55604589</c:v>
                </c:pt>
                <c:pt idx="123">
                  <c:v>645230026.74301839</c:v>
                </c:pt>
                <c:pt idx="124">
                  <c:v>635491068.08642507</c:v>
                </c:pt>
                <c:pt idx="125">
                  <c:v>625870759.59477067</c:v>
                </c:pt>
                <c:pt idx="126">
                  <c:v>615998630.58890307</c:v>
                </c:pt>
                <c:pt idx="127">
                  <c:v>606600954.11082757</c:v>
                </c:pt>
                <c:pt idx="128">
                  <c:v>597322069.20047319</c:v>
                </c:pt>
                <c:pt idx="129">
                  <c:v>588125471.61169744</c:v>
                </c:pt>
                <c:pt idx="130">
                  <c:v>579035378.17233813</c:v>
                </c:pt>
                <c:pt idx="131">
                  <c:v>570088376.95028412</c:v>
                </c:pt>
                <c:pt idx="132">
                  <c:v>561171771.45079374</c:v>
                </c:pt>
                <c:pt idx="133">
                  <c:v>552246247.86932647</c:v>
                </c:pt>
                <c:pt idx="134">
                  <c:v>543465075.42185354</c:v>
                </c:pt>
                <c:pt idx="135">
                  <c:v>534798911.43942195</c:v>
                </c:pt>
                <c:pt idx="136">
                  <c:v>526176684.61824387</c:v>
                </c:pt>
                <c:pt idx="137">
                  <c:v>517632139.20914102</c:v>
                </c:pt>
                <c:pt idx="138">
                  <c:v>509129541.08612561</c:v>
                </c:pt>
                <c:pt idx="139">
                  <c:v>500745946.4835903</c:v>
                </c:pt>
                <c:pt idx="140">
                  <c:v>492350915.45858884</c:v>
                </c:pt>
                <c:pt idx="141">
                  <c:v>483999500.65651304</c:v>
                </c:pt>
                <c:pt idx="142">
                  <c:v>475668404.00964081</c:v>
                </c:pt>
                <c:pt idx="143">
                  <c:v>467636476.33330369</c:v>
                </c:pt>
                <c:pt idx="144">
                  <c:v>459616382.75626236</c:v>
                </c:pt>
                <c:pt idx="145">
                  <c:v>451643123.67308331</c:v>
                </c:pt>
                <c:pt idx="146">
                  <c:v>443780219.14319682</c:v>
                </c:pt>
                <c:pt idx="147">
                  <c:v>436027130.58163142</c:v>
                </c:pt>
                <c:pt idx="148">
                  <c:v>428343601.7139535</c:v>
                </c:pt>
                <c:pt idx="149">
                  <c:v>420743155.91836864</c:v>
                </c:pt>
                <c:pt idx="150">
                  <c:v>413254307.92379403</c:v>
                </c:pt>
                <c:pt idx="151">
                  <c:v>405798839.31974387</c:v>
                </c:pt>
                <c:pt idx="152">
                  <c:v>397830349.81613803</c:v>
                </c:pt>
                <c:pt idx="153">
                  <c:v>390477846.0202862</c:v>
                </c:pt>
                <c:pt idx="154">
                  <c:v>383181349.55944574</c:v>
                </c:pt>
                <c:pt idx="155">
                  <c:v>376006686.39806819</c:v>
                </c:pt>
                <c:pt idx="156">
                  <c:v>368843326.49409288</c:v>
                </c:pt>
                <c:pt idx="157">
                  <c:v>361782683.33457506</c:v>
                </c:pt>
                <c:pt idx="158">
                  <c:v>354581213.85077292</c:v>
                </c:pt>
                <c:pt idx="159">
                  <c:v>347719577.49622327</c:v>
                </c:pt>
                <c:pt idx="160">
                  <c:v>340935576.58600736</c:v>
                </c:pt>
                <c:pt idx="161">
                  <c:v>334266180.61809838</c:v>
                </c:pt>
                <c:pt idx="162">
                  <c:v>327749248.64421439</c:v>
                </c:pt>
                <c:pt idx="163">
                  <c:v>321299695.7606262</c:v>
                </c:pt>
                <c:pt idx="164">
                  <c:v>314940681.2695393</c:v>
                </c:pt>
                <c:pt idx="165">
                  <c:v>308483662.92233211</c:v>
                </c:pt>
                <c:pt idx="166">
                  <c:v>302260323.47852331</c:v>
                </c:pt>
                <c:pt idx="167">
                  <c:v>295390164.79859632</c:v>
                </c:pt>
                <c:pt idx="168">
                  <c:v>289306353.01360345</c:v>
                </c:pt>
                <c:pt idx="169">
                  <c:v>283308076.9617821</c:v>
                </c:pt>
                <c:pt idx="170">
                  <c:v>277388779.20548236</c:v>
                </c:pt>
                <c:pt idx="171">
                  <c:v>271628363.79896957</c:v>
                </c:pt>
                <c:pt idx="172">
                  <c:v>265960566.27111441</c:v>
                </c:pt>
                <c:pt idx="173">
                  <c:v>260276521.79171652</c:v>
                </c:pt>
                <c:pt idx="174">
                  <c:v>254846727.68131655</c:v>
                </c:pt>
                <c:pt idx="175">
                  <c:v>249482491.33673757</c:v>
                </c:pt>
                <c:pt idx="176">
                  <c:v>244174389.43023273</c:v>
                </c:pt>
                <c:pt idx="177">
                  <c:v>238893229.26547018</c:v>
                </c:pt>
                <c:pt idx="178">
                  <c:v>233650725.10605416</c:v>
                </c:pt>
                <c:pt idx="179">
                  <c:v>228476476.20484567</c:v>
                </c:pt>
                <c:pt idx="180">
                  <c:v>223331825.88220549</c:v>
                </c:pt>
                <c:pt idx="181">
                  <c:v>218254074.56281471</c:v>
                </c:pt>
                <c:pt idx="182">
                  <c:v>213250845.61823466</c:v>
                </c:pt>
                <c:pt idx="183">
                  <c:v>208370237.5632934</c:v>
                </c:pt>
                <c:pt idx="184">
                  <c:v>203592814.37575525</c:v>
                </c:pt>
                <c:pt idx="185">
                  <c:v>198910223.08941996</c:v>
                </c:pt>
                <c:pt idx="186">
                  <c:v>194330431.21607566</c:v>
                </c:pt>
                <c:pt idx="187">
                  <c:v>189833441.32719445</c:v>
                </c:pt>
                <c:pt idx="188">
                  <c:v>185436722.9032515</c:v>
                </c:pt>
                <c:pt idx="189">
                  <c:v>181147176.25409821</c:v>
                </c:pt>
                <c:pt idx="190">
                  <c:v>176933535.89684802</c:v>
                </c:pt>
                <c:pt idx="191">
                  <c:v>172833143.65719441</c:v>
                </c:pt>
                <c:pt idx="192">
                  <c:v>168761879.81424174</c:v>
                </c:pt>
                <c:pt idx="193">
                  <c:v>164749346.89482647</c:v>
                </c:pt>
                <c:pt idx="194">
                  <c:v>160766269.99208698</c:v>
                </c:pt>
                <c:pt idx="195">
                  <c:v>156854026.42070386</c:v>
                </c:pt>
                <c:pt idx="196">
                  <c:v>152982031.60536429</c:v>
                </c:pt>
                <c:pt idx="197">
                  <c:v>149155510.58580899</c:v>
                </c:pt>
                <c:pt idx="198">
                  <c:v>145399405.92352441</c:v>
                </c:pt>
                <c:pt idx="199">
                  <c:v>141688895.67794567</c:v>
                </c:pt>
                <c:pt idx="200">
                  <c:v>138033053.49483371</c:v>
                </c:pt>
                <c:pt idx="201">
                  <c:v>134444733.31440708</c:v>
                </c:pt>
                <c:pt idx="202">
                  <c:v>130920984.80846691</c:v>
                </c:pt>
                <c:pt idx="203">
                  <c:v>127500823.15960582</c:v>
                </c:pt>
                <c:pt idx="204">
                  <c:v>123843067.45795189</c:v>
                </c:pt>
                <c:pt idx="205">
                  <c:v>120528185.39511222</c:v>
                </c:pt>
                <c:pt idx="206">
                  <c:v>117309694.09839319</c:v>
                </c:pt>
                <c:pt idx="207">
                  <c:v>114161202.98044252</c:v>
                </c:pt>
                <c:pt idx="208">
                  <c:v>110699998.50493298</c:v>
                </c:pt>
                <c:pt idx="209">
                  <c:v>107531939.18209447</c:v>
                </c:pt>
                <c:pt idx="210">
                  <c:v>104522649.7181406</c:v>
                </c:pt>
                <c:pt idx="211">
                  <c:v>101534217.60952893</c:v>
                </c:pt>
                <c:pt idx="212">
                  <c:v>98581952.873388037</c:v>
                </c:pt>
                <c:pt idx="213">
                  <c:v>95649606.963303089</c:v>
                </c:pt>
                <c:pt idx="214">
                  <c:v>92745816.1788093</c:v>
                </c:pt>
                <c:pt idx="215">
                  <c:v>89899589.611882418</c:v>
                </c:pt>
                <c:pt idx="216">
                  <c:v>87065542.156185582</c:v>
                </c:pt>
                <c:pt idx="217">
                  <c:v>84178662.005898029</c:v>
                </c:pt>
                <c:pt idx="218">
                  <c:v>81421133.109727532</c:v>
                </c:pt>
                <c:pt idx="219">
                  <c:v>78734731.706622615</c:v>
                </c:pt>
                <c:pt idx="220">
                  <c:v>76095956.996093005</c:v>
                </c:pt>
                <c:pt idx="221">
                  <c:v>73540952.81238465</c:v>
                </c:pt>
                <c:pt idx="222">
                  <c:v>71101950.289542273</c:v>
                </c:pt>
                <c:pt idx="223">
                  <c:v>68717985.514785051</c:v>
                </c:pt>
                <c:pt idx="224">
                  <c:v>66376073.491957426</c:v>
                </c:pt>
                <c:pt idx="225">
                  <c:v>64103178.622504137</c:v>
                </c:pt>
                <c:pt idx="226">
                  <c:v>61862196.858626761</c:v>
                </c:pt>
                <c:pt idx="227">
                  <c:v>59665262.514140747</c:v>
                </c:pt>
                <c:pt idx="228">
                  <c:v>57507726.884988777</c:v>
                </c:pt>
                <c:pt idx="229">
                  <c:v>55396998.476618245</c:v>
                </c:pt>
                <c:pt idx="230">
                  <c:v>53355167.429085873</c:v>
                </c:pt>
                <c:pt idx="231">
                  <c:v>51395584.957592554</c:v>
                </c:pt>
                <c:pt idx="232">
                  <c:v>49516182.53483101</c:v>
                </c:pt>
                <c:pt idx="233">
                  <c:v>47703099.393513568</c:v>
                </c:pt>
                <c:pt idx="234">
                  <c:v>45976240.377674207</c:v>
                </c:pt>
                <c:pt idx="235">
                  <c:v>44307276.751397155</c:v>
                </c:pt>
                <c:pt idx="236">
                  <c:v>42675012.967664629</c:v>
                </c:pt>
                <c:pt idx="237">
                  <c:v>41055943.133390352</c:v>
                </c:pt>
                <c:pt idx="238">
                  <c:v>39447306.865248635</c:v>
                </c:pt>
                <c:pt idx="239">
                  <c:v>37857057.08832638</c:v>
                </c:pt>
                <c:pt idx="240">
                  <c:v>36279739.397792958</c:v>
                </c:pt>
                <c:pt idx="241">
                  <c:v>34728587.721276917</c:v>
                </c:pt>
                <c:pt idx="242">
                  <c:v>33205417.593794927</c:v>
                </c:pt>
                <c:pt idx="243">
                  <c:v>31768781.903452609</c:v>
                </c:pt>
                <c:pt idx="244">
                  <c:v>30392415.258956611</c:v>
                </c:pt>
                <c:pt idx="245">
                  <c:v>29077555.356275104</c:v>
                </c:pt>
                <c:pt idx="246">
                  <c:v>27808188.960513912</c:v>
                </c:pt>
                <c:pt idx="247">
                  <c:v>26582199.585448675</c:v>
                </c:pt>
                <c:pt idx="248">
                  <c:v>25397827.040437475</c:v>
                </c:pt>
                <c:pt idx="249">
                  <c:v>24292818.407196149</c:v>
                </c:pt>
                <c:pt idx="250">
                  <c:v>23241063.339276414</c:v>
                </c:pt>
                <c:pt idx="251">
                  <c:v>22247154.866105374</c:v>
                </c:pt>
                <c:pt idx="252">
                  <c:v>21287046.095224373</c:v>
                </c:pt>
                <c:pt idx="253">
                  <c:v>20348889.726522297</c:v>
                </c:pt>
                <c:pt idx="254">
                  <c:v>19430314.712715764</c:v>
                </c:pt>
                <c:pt idx="255">
                  <c:v>18541883.422683194</c:v>
                </c:pt>
                <c:pt idx="256">
                  <c:v>17669261.802792847</c:v>
                </c:pt>
                <c:pt idx="257">
                  <c:v>16811788.328944955</c:v>
                </c:pt>
                <c:pt idx="258">
                  <c:v>15978439.849940985</c:v>
                </c:pt>
                <c:pt idx="259">
                  <c:v>15167358.977491988</c:v>
                </c:pt>
                <c:pt idx="260">
                  <c:v>14373118.29277022</c:v>
                </c:pt>
                <c:pt idx="261">
                  <c:v>13595203.207900671</c:v>
                </c:pt>
                <c:pt idx="262">
                  <c:v>12832329.142686872</c:v>
                </c:pt>
                <c:pt idx="263">
                  <c:v>12094415.36407611</c:v>
                </c:pt>
                <c:pt idx="264">
                  <c:v>11386327.884168968</c:v>
                </c:pt>
                <c:pt idx="265">
                  <c:v>10698050.752965452</c:v>
                </c:pt>
                <c:pt idx="266">
                  <c:v>10034488.14689493</c:v>
                </c:pt>
                <c:pt idx="267">
                  <c:v>9396519.2411424015</c:v>
                </c:pt>
                <c:pt idx="268">
                  <c:v>8774232.0455476604</c:v>
                </c:pt>
                <c:pt idx="269">
                  <c:v>8167269.0069121607</c:v>
                </c:pt>
                <c:pt idx="270">
                  <c:v>7581474.7344512334</c:v>
                </c:pt>
                <c:pt idx="271">
                  <c:v>7008436.850607764</c:v>
                </c:pt>
                <c:pt idx="272">
                  <c:v>6447742.4717107043</c:v>
                </c:pt>
                <c:pt idx="273">
                  <c:v>5897604.6292185495</c:v>
                </c:pt>
                <c:pt idx="274">
                  <c:v>5360717.9440761069</c:v>
                </c:pt>
                <c:pt idx="275">
                  <c:v>4838490.572929197</c:v>
                </c:pt>
                <c:pt idx="276">
                  <c:v>4326142.5776954601</c:v>
                </c:pt>
                <c:pt idx="277">
                  <c:v>3829164.1716869846</c:v>
                </c:pt>
                <c:pt idx="278">
                  <c:v>3361471.7190393712</c:v>
                </c:pt>
                <c:pt idx="279">
                  <c:v>2920977.4503454682</c:v>
                </c:pt>
                <c:pt idx="280">
                  <c:v>2529999.7835509195</c:v>
                </c:pt>
                <c:pt idx="281">
                  <c:v>2184703.9677513209</c:v>
                </c:pt>
                <c:pt idx="282">
                  <c:v>1897312.4387894722</c:v>
                </c:pt>
                <c:pt idx="283">
                  <c:v>1643312.293587714</c:v>
                </c:pt>
                <c:pt idx="284">
                  <c:v>1410335.7276373133</c:v>
                </c:pt>
                <c:pt idx="285">
                  <c:v>1217928.3121024978</c:v>
                </c:pt>
                <c:pt idx="286">
                  <c:v>1037126.0838487135</c:v>
                </c:pt>
                <c:pt idx="287">
                  <c:v>864782.98872827552</c:v>
                </c:pt>
                <c:pt idx="288">
                  <c:v>702636.84590811003</c:v>
                </c:pt>
                <c:pt idx="289">
                  <c:v>559024.81793597131</c:v>
                </c:pt>
                <c:pt idx="290">
                  <c:v>453904.35669134202</c:v>
                </c:pt>
                <c:pt idx="291">
                  <c:v>372001.52389462548</c:v>
                </c:pt>
                <c:pt idx="292">
                  <c:v>305544.50337660778</c:v>
                </c:pt>
                <c:pt idx="293">
                  <c:v>249470.65392009905</c:v>
                </c:pt>
                <c:pt idx="294">
                  <c:v>214488.69512397403</c:v>
                </c:pt>
                <c:pt idx="295">
                  <c:v>193780.65341928435</c:v>
                </c:pt>
                <c:pt idx="296">
                  <c:v>182264.8164719989</c:v>
                </c:pt>
                <c:pt idx="297">
                  <c:v>175206.12725888597</c:v>
                </c:pt>
                <c:pt idx="298">
                  <c:v>168157.62126675091</c:v>
                </c:pt>
                <c:pt idx="299">
                  <c:v>161427.54672760362</c:v>
                </c:pt>
                <c:pt idx="300">
                  <c:v>155318.07129716314</c:v>
                </c:pt>
                <c:pt idx="301">
                  <c:v>149226.17054774935</c:v>
                </c:pt>
                <c:pt idx="302">
                  <c:v>143135.10026708967</c:v>
                </c:pt>
                <c:pt idx="303">
                  <c:v>137060.91125561777</c:v>
                </c:pt>
                <c:pt idx="304">
                  <c:v>130988.22894173737</c:v>
                </c:pt>
                <c:pt idx="305">
                  <c:v>124924.811583745</c:v>
                </c:pt>
                <c:pt idx="306">
                  <c:v>118877.19711584308</c:v>
                </c:pt>
                <c:pt idx="307">
                  <c:v>112830.91512081046</c:v>
                </c:pt>
                <c:pt idx="308">
                  <c:v>107918.30904728048</c:v>
                </c:pt>
                <c:pt idx="309">
                  <c:v>103006.87857333178</c:v>
                </c:pt>
                <c:pt idx="310">
                  <c:v>98102.794891336249</c:v>
                </c:pt>
                <c:pt idx="311">
                  <c:v>93221.339541016132</c:v>
                </c:pt>
                <c:pt idx="312">
                  <c:v>88775.747625416989</c:v>
                </c:pt>
                <c:pt idx="313">
                  <c:v>84640.289344649893</c:v>
                </c:pt>
                <c:pt idx="314">
                  <c:v>81151.747457849226</c:v>
                </c:pt>
                <c:pt idx="315">
                  <c:v>77673.019494487351</c:v>
                </c:pt>
                <c:pt idx="316">
                  <c:v>74195.416039903794</c:v>
                </c:pt>
                <c:pt idx="317">
                  <c:v>70721.204593164468</c:v>
                </c:pt>
                <c:pt idx="318">
                  <c:v>67711.681208709706</c:v>
                </c:pt>
                <c:pt idx="319">
                  <c:v>64702.924390364482</c:v>
                </c:pt>
                <c:pt idx="320">
                  <c:v>61701.572590101052</c:v>
                </c:pt>
                <c:pt idx="321">
                  <c:v>58863.703849868667</c:v>
                </c:pt>
                <c:pt idx="322">
                  <c:v>56030.608986799292</c:v>
                </c:pt>
                <c:pt idx="323">
                  <c:v>53208.062329883855</c:v>
                </c:pt>
                <c:pt idx="324">
                  <c:v>50384.135928250675</c:v>
                </c:pt>
                <c:pt idx="325">
                  <c:v>47567.524552954434</c:v>
                </c:pt>
                <c:pt idx="326">
                  <c:v>44752.870711757067</c:v>
                </c:pt>
                <c:pt idx="327">
                  <c:v>41945.212957120457</c:v>
                </c:pt>
                <c:pt idx="328">
                  <c:v>39139.792673805889</c:v>
                </c:pt>
                <c:pt idx="329">
                  <c:v>36339.054939335678</c:v>
                </c:pt>
                <c:pt idx="330">
                  <c:v>33545.257187442832</c:v>
                </c:pt>
                <c:pt idx="331">
                  <c:v>31842.993147831079</c:v>
                </c:pt>
                <c:pt idx="332">
                  <c:v>30144.292172757599</c:v>
                </c:pt>
                <c:pt idx="333">
                  <c:v>28445.736176423019</c:v>
                </c:pt>
                <c:pt idx="334">
                  <c:v>26749.090953223658</c:v>
                </c:pt>
                <c:pt idx="335">
                  <c:v>25058.460313113079</c:v>
                </c:pt>
                <c:pt idx="336">
                  <c:v>23365.321568903059</c:v>
                </c:pt>
                <c:pt idx="337">
                  <c:v>21675.249688455409</c:v>
                </c:pt>
                <c:pt idx="338">
                  <c:v>19985.783341370341</c:v>
                </c:pt>
                <c:pt idx="339">
                  <c:v>18299.169196227205</c:v>
                </c:pt>
                <c:pt idx="340">
                  <c:v>16613.338642477574</c:v>
                </c:pt>
                <c:pt idx="341">
                  <c:v>15451.351821738663</c:v>
                </c:pt>
                <c:pt idx="342">
                  <c:v>14290.902665294549</c:v>
                </c:pt>
                <c:pt idx="343">
                  <c:v>13130.37431187145</c:v>
                </c:pt>
                <c:pt idx="344">
                  <c:v>11971.235046880669</c:v>
                </c:pt>
                <c:pt idx="345">
                  <c:v>10812.133446532252</c:v>
                </c:pt>
                <c:pt idx="346">
                  <c:v>9653.7721953945584</c:v>
                </c:pt>
                <c:pt idx="347">
                  <c:v>8497.5420986484114</c:v>
                </c:pt>
                <c:pt idx="348">
                  <c:v>7340.4620583638734</c:v>
                </c:pt>
                <c:pt idx="349">
                  <c:v>6184.4573455105929</c:v>
                </c:pt>
                <c:pt idx="350">
                  <c:v>5068.2852461372595</c:v>
                </c:pt>
                <c:pt idx="351">
                  <c:v>3953.078202518544</c:v>
                </c:pt>
                <c:pt idx="352">
                  <c:v>2838.3313944151478</c:v>
                </c:pt>
                <c:pt idx="353">
                  <c:v>1724.3282091403048</c:v>
                </c:pt>
                <c:pt idx="354">
                  <c:v>0</c:v>
                </c:pt>
                <c:pt idx="355">
                  <c:v>0</c:v>
                </c:pt>
              </c:numCache>
            </c:numRef>
          </c:val>
          <c:extLst>
            <c:ext xmlns:c16="http://schemas.microsoft.com/office/drawing/2014/chart" uri="{C3380CC4-5D6E-409C-BE32-E72D297353CC}">
              <c16:uniqueId val="{00000001-1332-4437-9599-BA08802FF06D}"/>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_Hidden30!$A$2:$A$357</c:f>
              <c:strCache>
                <c:ptCount val="356"/>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strCache>
            </c:strRef>
          </c:cat>
          <c:val>
            <c:numRef>
              <c:f>_Hidden30!$D$2:$D$357</c:f>
              <c:numCache>
                <c:formatCode>General</c:formatCode>
                <c:ptCount val="356"/>
                <c:pt idx="0">
                  <c:v>2881057053.1898422</c:v>
                </c:pt>
                <c:pt idx="1">
                  <c:v>2849396489.2457294</c:v>
                </c:pt>
                <c:pt idx="2">
                  <c:v>2816409530.1069794</c:v>
                </c:pt>
                <c:pt idx="3">
                  <c:v>2783920449.8984103</c:v>
                </c:pt>
                <c:pt idx="4">
                  <c:v>2751406741.7785997</c:v>
                </c:pt>
                <c:pt idx="5">
                  <c:v>2719103478.4376669</c:v>
                </c:pt>
                <c:pt idx="6">
                  <c:v>2688280996.4545941</c:v>
                </c:pt>
                <c:pt idx="7">
                  <c:v>2657536190.3962688</c:v>
                </c:pt>
                <c:pt idx="8">
                  <c:v>2627345941.6323357</c:v>
                </c:pt>
                <c:pt idx="9">
                  <c:v>2595671499.4032927</c:v>
                </c:pt>
                <c:pt idx="10">
                  <c:v>2564639552.0404334</c:v>
                </c:pt>
                <c:pt idx="11">
                  <c:v>2534684263.4936013</c:v>
                </c:pt>
                <c:pt idx="12">
                  <c:v>2504632806.8781195</c:v>
                </c:pt>
                <c:pt idx="13">
                  <c:v>2474701416.4840994</c:v>
                </c:pt>
                <c:pt idx="14">
                  <c:v>2444520220.968235</c:v>
                </c:pt>
                <c:pt idx="15">
                  <c:v>2415623918.4366856</c:v>
                </c:pt>
                <c:pt idx="16">
                  <c:v>2385990861.6848297</c:v>
                </c:pt>
                <c:pt idx="17">
                  <c:v>2357341111.7321782</c:v>
                </c:pt>
                <c:pt idx="18">
                  <c:v>2328655422.6277556</c:v>
                </c:pt>
                <c:pt idx="19">
                  <c:v>2299870689.7125192</c:v>
                </c:pt>
                <c:pt idx="20">
                  <c:v>2271304006.2092981</c:v>
                </c:pt>
                <c:pt idx="21">
                  <c:v>2242531769.8744564</c:v>
                </c:pt>
                <c:pt idx="22">
                  <c:v>2214122965.5564704</c:v>
                </c:pt>
                <c:pt idx="23">
                  <c:v>2187271396.3934832</c:v>
                </c:pt>
                <c:pt idx="24">
                  <c:v>2159995597.3098788</c:v>
                </c:pt>
                <c:pt idx="25">
                  <c:v>2132479432.9569058</c:v>
                </c:pt>
                <c:pt idx="26">
                  <c:v>2104554509.8700857</c:v>
                </c:pt>
                <c:pt idx="27">
                  <c:v>2077216964.3698575</c:v>
                </c:pt>
                <c:pt idx="28">
                  <c:v>2049622360.4467237</c:v>
                </c:pt>
                <c:pt idx="29">
                  <c:v>2022796446.5315435</c:v>
                </c:pt>
                <c:pt idx="30">
                  <c:v>1995819349.4724655</c:v>
                </c:pt>
                <c:pt idx="31">
                  <c:v>1970184297.0122554</c:v>
                </c:pt>
                <c:pt idx="32">
                  <c:v>1944508026.2866991</c:v>
                </c:pt>
                <c:pt idx="33">
                  <c:v>1918107982.3311274</c:v>
                </c:pt>
                <c:pt idx="34">
                  <c:v>1892239712.4579475</c:v>
                </c:pt>
                <c:pt idx="35">
                  <c:v>1867371855.8789399</c:v>
                </c:pt>
                <c:pt idx="36">
                  <c:v>1842216728.5992155</c:v>
                </c:pt>
                <c:pt idx="37">
                  <c:v>1817372480.6064348</c:v>
                </c:pt>
                <c:pt idx="38">
                  <c:v>1792438638.1597753</c:v>
                </c:pt>
                <c:pt idx="39">
                  <c:v>1766354683.3211761</c:v>
                </c:pt>
                <c:pt idx="40">
                  <c:v>1742164995.1847389</c:v>
                </c:pt>
                <c:pt idx="41">
                  <c:v>1716519845.9263945</c:v>
                </c:pt>
                <c:pt idx="42">
                  <c:v>1692355195.3403213</c:v>
                </c:pt>
                <c:pt idx="43">
                  <c:v>1669015406.5403268</c:v>
                </c:pt>
                <c:pt idx="44">
                  <c:v>1646135649.994921</c:v>
                </c:pt>
                <c:pt idx="45">
                  <c:v>1622377751.5917175</c:v>
                </c:pt>
                <c:pt idx="46">
                  <c:v>1599479803.737699</c:v>
                </c:pt>
                <c:pt idx="47">
                  <c:v>1577676434.7815058</c:v>
                </c:pt>
                <c:pt idx="48">
                  <c:v>1555198357.6271501</c:v>
                </c:pt>
                <c:pt idx="49">
                  <c:v>1533505221.0436146</c:v>
                </c:pt>
                <c:pt idx="50">
                  <c:v>1511219740.5294957</c:v>
                </c:pt>
                <c:pt idx="51">
                  <c:v>1489502967.5124121</c:v>
                </c:pt>
                <c:pt idx="52">
                  <c:v>1467828951.6829438</c:v>
                </c:pt>
                <c:pt idx="53">
                  <c:v>1446472357.6301281</c:v>
                </c:pt>
                <c:pt idx="54">
                  <c:v>1426008747.6093943</c:v>
                </c:pt>
                <c:pt idx="55">
                  <c:v>1404767045.9304638</c:v>
                </c:pt>
                <c:pt idx="56">
                  <c:v>1384919965.2708807</c:v>
                </c:pt>
                <c:pt idx="57">
                  <c:v>1365203233.090981</c:v>
                </c:pt>
                <c:pt idx="58">
                  <c:v>1345792885.4695745</c:v>
                </c:pt>
                <c:pt idx="59">
                  <c:v>1326432863.943047</c:v>
                </c:pt>
                <c:pt idx="60">
                  <c:v>1306746736.3261631</c:v>
                </c:pt>
                <c:pt idx="61">
                  <c:v>1287680007.7376251</c:v>
                </c:pt>
                <c:pt idx="62">
                  <c:v>1268465812.7523961</c:v>
                </c:pt>
                <c:pt idx="63">
                  <c:v>1249900367.7559297</c:v>
                </c:pt>
                <c:pt idx="64">
                  <c:v>1231489791.089046</c:v>
                </c:pt>
                <c:pt idx="65">
                  <c:v>1212843514.4155104</c:v>
                </c:pt>
                <c:pt idx="66">
                  <c:v>1195209988.8285267</c:v>
                </c:pt>
                <c:pt idx="67">
                  <c:v>1177931254.4919879</c:v>
                </c:pt>
                <c:pt idx="68">
                  <c:v>1160292507.4167788</c:v>
                </c:pt>
                <c:pt idx="69">
                  <c:v>1142796153.5484831</c:v>
                </c:pt>
                <c:pt idx="70">
                  <c:v>1126111900.7099543</c:v>
                </c:pt>
                <c:pt idx="71">
                  <c:v>1110058664.3810837</c:v>
                </c:pt>
                <c:pt idx="72">
                  <c:v>1093803689.7457216</c:v>
                </c:pt>
                <c:pt idx="73">
                  <c:v>1077795225.39431</c:v>
                </c:pt>
                <c:pt idx="74">
                  <c:v>1060390243.6481636</c:v>
                </c:pt>
                <c:pt idx="75">
                  <c:v>1044251454.5802727</c:v>
                </c:pt>
                <c:pt idx="76">
                  <c:v>1028788713.0433053</c:v>
                </c:pt>
                <c:pt idx="77">
                  <c:v>1013320936.2990497</c:v>
                </c:pt>
                <c:pt idx="78">
                  <c:v>998196362.73543322</c:v>
                </c:pt>
                <c:pt idx="79">
                  <c:v>982933246.32507253</c:v>
                </c:pt>
                <c:pt idx="80">
                  <c:v>965915410.24236345</c:v>
                </c:pt>
                <c:pt idx="81">
                  <c:v>951089722.58600545</c:v>
                </c:pt>
                <c:pt idx="82">
                  <c:v>936649271.59826529</c:v>
                </c:pt>
                <c:pt idx="83">
                  <c:v>922095326.85519481</c:v>
                </c:pt>
                <c:pt idx="84">
                  <c:v>907875203.62776339</c:v>
                </c:pt>
                <c:pt idx="85">
                  <c:v>893894707.00353324</c:v>
                </c:pt>
                <c:pt idx="86">
                  <c:v>879834842.3331176</c:v>
                </c:pt>
                <c:pt idx="87">
                  <c:v>866016401.92540073</c:v>
                </c:pt>
                <c:pt idx="88">
                  <c:v>852653456.96229827</c:v>
                </c:pt>
                <c:pt idx="89">
                  <c:v>839282490.73704708</c:v>
                </c:pt>
                <c:pt idx="90">
                  <c:v>826306422.76473904</c:v>
                </c:pt>
                <c:pt idx="91">
                  <c:v>812369583.19182003</c:v>
                </c:pt>
                <c:pt idx="92">
                  <c:v>799650408.24250126</c:v>
                </c:pt>
                <c:pt idx="93">
                  <c:v>786969156.44432902</c:v>
                </c:pt>
                <c:pt idx="94">
                  <c:v>774088791.56204617</c:v>
                </c:pt>
                <c:pt idx="95">
                  <c:v>761902680.8652494</c:v>
                </c:pt>
                <c:pt idx="96">
                  <c:v>748904919.41390777</c:v>
                </c:pt>
                <c:pt idx="97">
                  <c:v>736434735.55047286</c:v>
                </c:pt>
                <c:pt idx="98">
                  <c:v>724281937.33994496</c:v>
                </c:pt>
                <c:pt idx="99">
                  <c:v>712539732.79374349</c:v>
                </c:pt>
                <c:pt idx="100">
                  <c:v>701064570.29110217</c:v>
                </c:pt>
                <c:pt idx="101">
                  <c:v>688842828.63885689</c:v>
                </c:pt>
                <c:pt idx="102">
                  <c:v>677817069.98244727</c:v>
                </c:pt>
                <c:pt idx="103">
                  <c:v>666602700.76920009</c:v>
                </c:pt>
                <c:pt idx="104">
                  <c:v>655246409.33276653</c:v>
                </c:pt>
                <c:pt idx="105">
                  <c:v>644471900.49332047</c:v>
                </c:pt>
                <c:pt idx="106">
                  <c:v>633657927.23679876</c:v>
                </c:pt>
                <c:pt idx="107">
                  <c:v>623032439.99338198</c:v>
                </c:pt>
                <c:pt idx="108">
                  <c:v>612707768.19516814</c:v>
                </c:pt>
                <c:pt idx="109">
                  <c:v>602581848.73814976</c:v>
                </c:pt>
                <c:pt idx="110">
                  <c:v>592336756.27671206</c:v>
                </c:pt>
                <c:pt idx="111">
                  <c:v>582535432.33798373</c:v>
                </c:pt>
                <c:pt idx="112">
                  <c:v>572783827.72336316</c:v>
                </c:pt>
                <c:pt idx="113">
                  <c:v>563184132.34795284</c:v>
                </c:pt>
                <c:pt idx="114">
                  <c:v>553731160.96123064</c:v>
                </c:pt>
                <c:pt idx="115">
                  <c:v>544389345.37797523</c:v>
                </c:pt>
                <c:pt idx="116">
                  <c:v>535208656.71018535</c:v>
                </c:pt>
                <c:pt idx="117">
                  <c:v>526053693.82190335</c:v>
                </c:pt>
                <c:pt idx="118">
                  <c:v>516848684.65235364</c:v>
                </c:pt>
                <c:pt idx="119">
                  <c:v>508019411.09866464</c:v>
                </c:pt>
                <c:pt idx="120">
                  <c:v>499107666.26612753</c:v>
                </c:pt>
                <c:pt idx="121">
                  <c:v>490284820.07585007</c:v>
                </c:pt>
                <c:pt idx="122">
                  <c:v>481678411.19563496</c:v>
                </c:pt>
                <c:pt idx="123">
                  <c:v>473237658.21968991</c:v>
                </c:pt>
                <c:pt idx="124">
                  <c:v>464909339.37516224</c:v>
                </c:pt>
                <c:pt idx="125">
                  <c:v>456706901.6695776</c:v>
                </c:pt>
                <c:pt idx="126">
                  <c:v>448396719.54757172</c:v>
                </c:pt>
                <c:pt idx="127">
                  <c:v>440433010.4702425</c:v>
                </c:pt>
                <c:pt idx="128">
                  <c:v>432628475.32300681</c:v>
                </c:pt>
                <c:pt idx="129">
                  <c:v>424884239.71859854</c:v>
                </c:pt>
                <c:pt idx="130">
                  <c:v>417253343.26098329</c:v>
                </c:pt>
                <c:pt idx="131">
                  <c:v>409828686.6127317</c:v>
                </c:pt>
                <c:pt idx="132">
                  <c:v>402392684.97906119</c:v>
                </c:pt>
                <c:pt idx="133">
                  <c:v>395017923.4434545</c:v>
                </c:pt>
                <c:pt idx="134">
                  <c:v>387748173.78023857</c:v>
                </c:pt>
                <c:pt idx="135">
                  <c:v>380625957.60528231</c:v>
                </c:pt>
                <c:pt idx="136">
                  <c:v>373536960.9225058</c:v>
                </c:pt>
                <c:pt idx="137">
                  <c:v>366536566.34099859</c:v>
                </c:pt>
                <c:pt idx="138">
                  <c:v>359628529.97844654</c:v>
                </c:pt>
                <c:pt idx="139">
                  <c:v>352807148.67037332</c:v>
                </c:pt>
                <c:pt idx="140">
                  <c:v>346038524.09763002</c:v>
                </c:pt>
                <c:pt idx="141">
                  <c:v>339303787.66209096</c:v>
                </c:pt>
                <c:pt idx="142">
                  <c:v>332615276.37411213</c:v>
                </c:pt>
                <c:pt idx="143">
                  <c:v>326247642.8675043</c:v>
                </c:pt>
                <c:pt idx="144">
                  <c:v>319836921.42587548</c:v>
                </c:pt>
                <c:pt idx="145">
                  <c:v>313514957.7490586</c:v>
                </c:pt>
                <c:pt idx="146">
                  <c:v>307273350.88298172</c:v>
                </c:pt>
                <c:pt idx="147">
                  <c:v>301162044.25502896</c:v>
                </c:pt>
                <c:pt idx="148">
                  <c:v>295102643.9396069</c:v>
                </c:pt>
                <c:pt idx="149">
                  <c:v>289129209.94726151</c:v>
                </c:pt>
                <c:pt idx="150">
                  <c:v>283284013.0794273</c:v>
                </c:pt>
                <c:pt idx="151">
                  <c:v>277465870.08814323</c:v>
                </c:pt>
                <c:pt idx="152">
                  <c:v>271347889.74539232</c:v>
                </c:pt>
                <c:pt idx="153">
                  <c:v>265655632.66931805</c:v>
                </c:pt>
                <c:pt idx="154">
                  <c:v>260028580.53431305</c:v>
                </c:pt>
                <c:pt idx="155">
                  <c:v>254573624.92514929</c:v>
                </c:pt>
                <c:pt idx="156">
                  <c:v>249088605.75423697</c:v>
                </c:pt>
                <c:pt idx="157">
                  <c:v>243719048.80844179</c:v>
                </c:pt>
                <c:pt idx="158">
                  <c:v>238260206.68664303</c:v>
                </c:pt>
                <c:pt idx="159">
                  <c:v>233074468.39135039</c:v>
                </c:pt>
                <c:pt idx="160">
                  <c:v>227945999.22829649</c:v>
                </c:pt>
                <c:pt idx="161">
                  <c:v>222918536.87791738</c:v>
                </c:pt>
                <c:pt idx="162">
                  <c:v>218034499.31852549</c:v>
                </c:pt>
                <c:pt idx="163">
                  <c:v>213200352.9593688</c:v>
                </c:pt>
                <c:pt idx="164">
                  <c:v>208466432.77923635</c:v>
                </c:pt>
                <c:pt idx="165">
                  <c:v>203673081.54529369</c:v>
                </c:pt>
                <c:pt idx="166">
                  <c:v>199056654.58235979</c:v>
                </c:pt>
                <c:pt idx="167">
                  <c:v>194085327.76798883</c:v>
                </c:pt>
                <c:pt idx="168">
                  <c:v>189604542.45752493</c:v>
                </c:pt>
                <c:pt idx="169">
                  <c:v>185216422.15224016</c:v>
                </c:pt>
                <c:pt idx="170">
                  <c:v>180885400.80938759</c:v>
                </c:pt>
                <c:pt idx="171">
                  <c:v>176693068.22320384</c:v>
                </c:pt>
                <c:pt idx="172">
                  <c:v>172566200.25570434</c:v>
                </c:pt>
                <c:pt idx="173">
                  <c:v>168448665.52149004</c:v>
                </c:pt>
                <c:pt idx="174">
                  <c:v>164528602.61822075</c:v>
                </c:pt>
                <c:pt idx="175">
                  <c:v>160655838.38080359</c:v>
                </c:pt>
                <c:pt idx="176">
                  <c:v>156850648.37471014</c:v>
                </c:pt>
                <c:pt idx="177">
                  <c:v>153067906.30037537</c:v>
                </c:pt>
                <c:pt idx="178">
                  <c:v>149328095.68581474</c:v>
                </c:pt>
                <c:pt idx="179">
                  <c:v>145673759.12324914</c:v>
                </c:pt>
                <c:pt idx="180">
                  <c:v>142031457.85879284</c:v>
                </c:pt>
                <c:pt idx="181">
                  <c:v>138460551.0802168</c:v>
                </c:pt>
                <c:pt idx="182">
                  <c:v>134942437.4192391</c:v>
                </c:pt>
                <c:pt idx="183">
                  <c:v>131529522.23471922</c:v>
                </c:pt>
                <c:pt idx="184">
                  <c:v>128187032.69936199</c:v>
                </c:pt>
                <c:pt idx="185">
                  <c:v>124920250.36380863</c:v>
                </c:pt>
                <c:pt idx="186">
                  <c:v>121743651.38750395</c:v>
                </c:pt>
                <c:pt idx="187">
                  <c:v>118623933.92306969</c:v>
                </c:pt>
                <c:pt idx="188">
                  <c:v>115591290.58174512</c:v>
                </c:pt>
                <c:pt idx="189">
                  <c:v>112630245.42195405</c:v>
                </c:pt>
                <c:pt idx="190">
                  <c:v>109730589.26644203</c:v>
                </c:pt>
                <c:pt idx="191">
                  <c:v>106941359.37199196</c:v>
                </c:pt>
                <c:pt idx="192">
                  <c:v>104156677.54656757</c:v>
                </c:pt>
                <c:pt idx="193">
                  <c:v>101429954.97517906</c:v>
                </c:pt>
                <c:pt idx="194">
                  <c:v>98726004.129581273</c:v>
                </c:pt>
                <c:pt idx="195">
                  <c:v>96086431.069488391</c:v>
                </c:pt>
                <c:pt idx="196">
                  <c:v>93476169.672513574</c:v>
                </c:pt>
                <c:pt idx="197">
                  <c:v>90906278.719902098</c:v>
                </c:pt>
                <c:pt idx="198">
                  <c:v>88398923.518357635</c:v>
                </c:pt>
                <c:pt idx="199">
                  <c:v>85923953.74277626</c:v>
                </c:pt>
                <c:pt idx="200">
                  <c:v>83500927.564418972</c:v>
                </c:pt>
                <c:pt idx="201">
                  <c:v>81123390.122534394</c:v>
                </c:pt>
                <c:pt idx="202">
                  <c:v>78796268.928791866</c:v>
                </c:pt>
                <c:pt idx="203">
                  <c:v>76561510.836852819</c:v>
                </c:pt>
                <c:pt idx="204">
                  <c:v>74175981.184400797</c:v>
                </c:pt>
                <c:pt idx="205">
                  <c:v>72012847.631111339</c:v>
                </c:pt>
                <c:pt idx="206">
                  <c:v>69911619.361915544</c:v>
                </c:pt>
                <c:pt idx="207">
                  <c:v>67867798.747988775</c:v>
                </c:pt>
                <c:pt idx="208">
                  <c:v>65642775.369687177</c:v>
                </c:pt>
                <c:pt idx="209">
                  <c:v>63602017.253574006</c:v>
                </c:pt>
                <c:pt idx="210">
                  <c:v>61669949.204629235</c:v>
                </c:pt>
                <c:pt idx="211">
                  <c:v>59754373.777813494</c:v>
                </c:pt>
                <c:pt idx="212">
                  <c:v>57874127.559429683</c:v>
                </c:pt>
                <c:pt idx="213">
                  <c:v>56009838.798127517</c:v>
                </c:pt>
                <c:pt idx="214">
                  <c:v>54171336.841755949</c:v>
                </c:pt>
                <c:pt idx="215">
                  <c:v>52388269.281047389</c:v>
                </c:pt>
                <c:pt idx="216">
                  <c:v>50607716.716738693</c:v>
                </c:pt>
                <c:pt idx="217">
                  <c:v>48809259.696226917</c:v>
                </c:pt>
                <c:pt idx="218">
                  <c:v>47090297.811400481</c:v>
                </c:pt>
                <c:pt idx="219">
                  <c:v>45424527.055377416</c:v>
                </c:pt>
                <c:pt idx="220">
                  <c:v>43790483.30164963</c:v>
                </c:pt>
                <c:pt idx="221">
                  <c:v>42212541.487712555</c:v>
                </c:pt>
                <c:pt idx="222">
                  <c:v>40712102.264498241</c:v>
                </c:pt>
                <c:pt idx="223">
                  <c:v>39247005.649117745</c:v>
                </c:pt>
                <c:pt idx="224">
                  <c:v>37816160.585931018</c:v>
                </c:pt>
                <c:pt idx="225">
                  <c:v>36428352.758130208</c:v>
                </c:pt>
                <c:pt idx="226">
                  <c:v>35065448.658212423</c:v>
                </c:pt>
                <c:pt idx="227">
                  <c:v>33739687.736690179</c:v>
                </c:pt>
                <c:pt idx="228">
                  <c:v>32436934.025213476</c:v>
                </c:pt>
                <c:pt idx="229">
                  <c:v>31169482.917685308</c:v>
                </c:pt>
                <c:pt idx="230">
                  <c:v>29944284.697298948</c:v>
                </c:pt>
                <c:pt idx="231">
                  <c:v>28773522.806438167</c:v>
                </c:pt>
                <c:pt idx="232">
                  <c:v>27650849.064588845</c:v>
                </c:pt>
                <c:pt idx="233">
                  <c:v>26570639.457316969</c:v>
                </c:pt>
                <c:pt idx="234">
                  <c:v>25545748.445613064</c:v>
                </c:pt>
                <c:pt idx="235">
                  <c:v>24555813.557823792</c:v>
                </c:pt>
                <c:pt idx="236">
                  <c:v>23592974.508380674</c:v>
                </c:pt>
                <c:pt idx="237">
                  <c:v>22640142.849614408</c:v>
                </c:pt>
                <c:pt idx="238">
                  <c:v>21697744.005644388</c:v>
                </c:pt>
                <c:pt idx="239">
                  <c:v>20775198.815248132</c:v>
                </c:pt>
                <c:pt idx="240">
                  <c:v>19858964.081015103</c:v>
                </c:pt>
                <c:pt idx="241">
                  <c:v>18963099.393724889</c:v>
                </c:pt>
                <c:pt idx="242">
                  <c:v>18085280.042702522</c:v>
                </c:pt>
                <c:pt idx="243">
                  <c:v>17260231.732414722</c:v>
                </c:pt>
                <c:pt idx="244">
                  <c:v>16470446.258696813</c:v>
                </c:pt>
                <c:pt idx="245">
                  <c:v>15717813.666339306</c:v>
                </c:pt>
                <c:pt idx="246">
                  <c:v>14994663.287962582</c:v>
                </c:pt>
                <c:pt idx="247">
                  <c:v>14297135.046104467</c:v>
                </c:pt>
                <c:pt idx="248">
                  <c:v>13626503.545555113</c:v>
                </c:pt>
                <c:pt idx="249">
                  <c:v>13000494.409966825</c:v>
                </c:pt>
                <c:pt idx="250">
                  <c:v>12406007.868490795</c:v>
                </c:pt>
                <c:pt idx="251">
                  <c:v>11848180.237694239</c:v>
                </c:pt>
                <c:pt idx="252">
                  <c:v>11308022.595521655</c:v>
                </c:pt>
                <c:pt idx="253">
                  <c:v>10783053.317856908</c:v>
                </c:pt>
                <c:pt idx="254">
                  <c:v>10270106.853044275</c:v>
                </c:pt>
                <c:pt idx="255">
                  <c:v>9776395.0115461946</c:v>
                </c:pt>
                <c:pt idx="256">
                  <c:v>9292603.2036733683</c:v>
                </c:pt>
                <c:pt idx="257">
                  <c:v>8819155.3665446769</c:v>
                </c:pt>
                <c:pt idx="258">
                  <c:v>8361365.7227248056</c:v>
                </c:pt>
                <c:pt idx="259">
                  <c:v>7916749.5515812729</c:v>
                </c:pt>
                <c:pt idx="260">
                  <c:v>7483723.0581796709</c:v>
                </c:pt>
                <c:pt idx="261">
                  <c:v>7060679.5925818458</c:v>
                </c:pt>
                <c:pt idx="262">
                  <c:v>6647531.1953332135</c:v>
                </c:pt>
                <c:pt idx="263">
                  <c:v>6250876.0805554502</c:v>
                </c:pt>
                <c:pt idx="264">
                  <c:v>5869941.7057595896</c:v>
                </c:pt>
                <c:pt idx="265">
                  <c:v>5501543.1525057675</c:v>
                </c:pt>
                <c:pt idx="266">
                  <c:v>5147177.99693882</c:v>
                </c:pt>
                <c:pt idx="267">
                  <c:v>4808069.5082710274</c:v>
                </c:pt>
                <c:pt idx="268">
                  <c:v>4478235.6056057326</c:v>
                </c:pt>
                <c:pt idx="269">
                  <c:v>4157849.6032943772</c:v>
                </c:pt>
                <c:pt idx="270">
                  <c:v>3850129.8349802308</c:v>
                </c:pt>
                <c:pt idx="271">
                  <c:v>3550070.1959875873</c:v>
                </c:pt>
                <c:pt idx="272">
                  <c:v>3258016.1019056248</c:v>
                </c:pt>
                <c:pt idx="273">
                  <c:v>2972455.0141553427</c:v>
                </c:pt>
                <c:pt idx="274">
                  <c:v>2694987.0730023594</c:v>
                </c:pt>
                <c:pt idx="275">
                  <c:v>2426660.7741967472</c:v>
                </c:pt>
                <c:pt idx="276">
                  <c:v>2164183.5526569975</c:v>
                </c:pt>
                <c:pt idx="277">
                  <c:v>1910851.8524417607</c:v>
                </c:pt>
                <c:pt idx="278">
                  <c:v>1673195.1060588751</c:v>
                </c:pt>
                <c:pt idx="279">
                  <c:v>1450357.601385955</c:v>
                </c:pt>
                <c:pt idx="280">
                  <c:v>1253029.9973835312</c:v>
                </c:pt>
                <c:pt idx="281">
                  <c:v>1079263.9587787963</c:v>
                </c:pt>
                <c:pt idx="282">
                  <c:v>934982.96483048564</c:v>
                </c:pt>
                <c:pt idx="283">
                  <c:v>807753.85866254428</c:v>
                </c:pt>
                <c:pt idx="284">
                  <c:v>691530.297580707</c:v>
                </c:pt>
                <c:pt idx="285">
                  <c:v>595668.34790148819</c:v>
                </c:pt>
                <c:pt idx="286">
                  <c:v>505950.98663583992</c:v>
                </c:pt>
                <c:pt idx="287">
                  <c:v>420906.02680103312</c:v>
                </c:pt>
                <c:pt idx="288">
                  <c:v>341116.72971296404</c:v>
                </c:pt>
                <c:pt idx="289">
                  <c:v>270727.8631283195</c:v>
                </c:pt>
                <c:pt idx="290">
                  <c:v>219260.45481616558</c:v>
                </c:pt>
                <c:pt idx="291">
                  <c:v>179254.65629893815</c:v>
                </c:pt>
                <c:pt idx="292">
                  <c:v>146856.87919692617</c:v>
                </c:pt>
                <c:pt idx="293">
                  <c:v>119600.60537563119</c:v>
                </c:pt>
                <c:pt idx="294">
                  <c:v>102576.54970177751</c:v>
                </c:pt>
                <c:pt idx="295">
                  <c:v>92437.499427389441</c:v>
                </c:pt>
                <c:pt idx="296">
                  <c:v>86730.206930404514</c:v>
                </c:pt>
                <c:pt idx="297">
                  <c:v>83159.31876468171</c:v>
                </c:pt>
                <c:pt idx="298">
                  <c:v>79610.853685807539</c:v>
                </c:pt>
                <c:pt idx="299">
                  <c:v>76249.059034684979</c:v>
                </c:pt>
                <c:pt idx="300">
                  <c:v>73176.717387020937</c:v>
                </c:pt>
                <c:pt idx="301">
                  <c:v>70133.529627569733</c:v>
                </c:pt>
                <c:pt idx="302">
                  <c:v>67099.756092379932</c:v>
                </c:pt>
                <c:pt idx="303">
                  <c:v>64094.118233421803</c:v>
                </c:pt>
                <c:pt idx="304">
                  <c:v>61098.553052836818</c:v>
                </c:pt>
                <c:pt idx="305">
                  <c:v>58122.120579600705</c:v>
                </c:pt>
                <c:pt idx="306">
                  <c:v>55172.297845419409</c:v>
                </c:pt>
                <c:pt idx="307">
                  <c:v>52232.969749517266</c:v>
                </c:pt>
                <c:pt idx="308">
                  <c:v>49835.808385284668</c:v>
                </c:pt>
                <c:pt idx="309">
                  <c:v>47446.77466199742</c:v>
                </c:pt>
                <c:pt idx="310">
                  <c:v>45072.945669608351</c:v>
                </c:pt>
                <c:pt idx="311">
                  <c:v>42731.783229732602</c:v>
                </c:pt>
                <c:pt idx="312">
                  <c:v>40590.472675042547</c:v>
                </c:pt>
                <c:pt idx="313">
                  <c:v>38604.388445647157</c:v>
                </c:pt>
                <c:pt idx="314">
                  <c:v>36919.134095767367</c:v>
                </c:pt>
                <c:pt idx="315">
                  <c:v>35249.550739374368</c:v>
                </c:pt>
                <c:pt idx="316">
                  <c:v>33585.712427290069</c:v>
                </c:pt>
                <c:pt idx="317">
                  <c:v>31931.640631600749</c:v>
                </c:pt>
                <c:pt idx="318">
                  <c:v>30497.549708821491</c:v>
                </c:pt>
                <c:pt idx="319">
                  <c:v>29068.281261897624</c:v>
                </c:pt>
                <c:pt idx="320">
                  <c:v>27651.675016897203</c:v>
                </c:pt>
                <c:pt idx="321">
                  <c:v>26312.789378736907</c:v>
                </c:pt>
                <c:pt idx="322">
                  <c:v>24982.663569703378</c:v>
                </c:pt>
                <c:pt idx="323">
                  <c:v>23667.712335980606</c:v>
                </c:pt>
                <c:pt idx="324">
                  <c:v>22354.59192340697</c:v>
                </c:pt>
                <c:pt idx="325">
                  <c:v>21052.964092152608</c:v>
                </c:pt>
                <c:pt idx="326">
                  <c:v>19756.849443549203</c:v>
                </c:pt>
                <c:pt idx="327">
                  <c:v>18471.789148556829</c:v>
                </c:pt>
                <c:pt idx="328">
                  <c:v>17192.505526509038</c:v>
                </c:pt>
                <c:pt idx="329">
                  <c:v>15921.66101456746</c:v>
                </c:pt>
                <c:pt idx="330">
                  <c:v>14661.40659355836</c:v>
                </c:pt>
                <c:pt idx="331">
                  <c:v>13882.014325463699</c:v>
                </c:pt>
                <c:pt idx="332">
                  <c:v>13109.117696445521</c:v>
                </c:pt>
                <c:pt idx="333">
                  <c:v>12338.990868602694</c:v>
                </c:pt>
                <c:pt idx="334">
                  <c:v>11573.523168173493</c:v>
                </c:pt>
                <c:pt idx="335">
                  <c:v>10817.130193263876</c:v>
                </c:pt>
                <c:pt idx="336">
                  <c:v>10060.591826961023</c:v>
                </c:pt>
                <c:pt idx="337">
                  <c:v>9309.9134440965463</c:v>
                </c:pt>
                <c:pt idx="338">
                  <c:v>8562.425428918792</c:v>
                </c:pt>
                <c:pt idx="339">
                  <c:v>7820.5404585107754</c:v>
                </c:pt>
                <c:pt idx="340">
                  <c:v>7082.0078699028054</c:v>
                </c:pt>
                <c:pt idx="341">
                  <c:v>6569.9197012105451</c:v>
                </c:pt>
                <c:pt idx="342">
                  <c:v>6061.5404656584888</c:v>
                </c:pt>
                <c:pt idx="343">
                  <c:v>5555.134100286823</c:v>
                </c:pt>
                <c:pt idx="344">
                  <c:v>5052.265507995523</c:v>
                </c:pt>
                <c:pt idx="345">
                  <c:v>4551.4806194923221</c:v>
                </c:pt>
                <c:pt idx="346">
                  <c:v>4053.521116664147</c:v>
                </c:pt>
                <c:pt idx="347">
                  <c:v>3559.8347193215195</c:v>
                </c:pt>
                <c:pt idx="348">
                  <c:v>3067.2840811857727</c:v>
                </c:pt>
                <c:pt idx="349">
                  <c:v>2577.8756738188617</c:v>
                </c:pt>
                <c:pt idx="350">
                  <c:v>2107.2473284699663</c:v>
                </c:pt>
                <c:pt idx="351">
                  <c:v>1639.5310122838923</c:v>
                </c:pt>
                <c:pt idx="352">
                  <c:v>1174.1982364162534</c:v>
                </c:pt>
                <c:pt idx="353">
                  <c:v>711.52857956099785</c:v>
                </c:pt>
                <c:pt idx="354">
                  <c:v>0</c:v>
                </c:pt>
                <c:pt idx="355">
                  <c:v>0</c:v>
                </c:pt>
              </c:numCache>
            </c:numRef>
          </c:val>
          <c:extLst>
            <c:ext xmlns:c16="http://schemas.microsoft.com/office/drawing/2014/chart" uri="{C3380CC4-5D6E-409C-BE32-E72D297353CC}">
              <c16:uniqueId val="{00000002-1332-4437-9599-BA08802FF06D}"/>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_Hidden30!$A$2:$A$357</c:f>
              <c:strCache>
                <c:ptCount val="356"/>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strCache>
            </c:strRef>
          </c:cat>
          <c:val>
            <c:numRef>
              <c:f>_Hidden30!$E$2:$E$357</c:f>
              <c:numCache>
                <c:formatCode>General</c:formatCode>
                <c:ptCount val="356"/>
                <c:pt idx="0">
                  <c:v>2868854206.491765</c:v>
                </c:pt>
                <c:pt idx="1">
                  <c:v>2825696982.8494735</c:v>
                </c:pt>
                <c:pt idx="2">
                  <c:v>2781154577.7367883</c:v>
                </c:pt>
                <c:pt idx="3">
                  <c:v>2737803203.1762829</c:v>
                </c:pt>
                <c:pt idx="4">
                  <c:v>2694367446.7684598</c:v>
                </c:pt>
                <c:pt idx="5">
                  <c:v>2651455731.9922194</c:v>
                </c:pt>
                <c:pt idx="6">
                  <c:v>2610654443.3032942</c:v>
                </c:pt>
                <c:pt idx="7">
                  <c:v>2569866337.8918443</c:v>
                </c:pt>
                <c:pt idx="8">
                  <c:v>2530257329.7934427</c:v>
                </c:pt>
                <c:pt idx="9">
                  <c:v>2489165539.0653257</c:v>
                </c:pt>
                <c:pt idx="10">
                  <c:v>2448989970.4487619</c:v>
                </c:pt>
                <c:pt idx="11">
                  <c:v>2411124025.592514</c:v>
                </c:pt>
                <c:pt idx="12">
                  <c:v>2372446166.0962963</c:v>
                </c:pt>
                <c:pt idx="13">
                  <c:v>2334485560.2514358</c:v>
                </c:pt>
                <c:pt idx="14">
                  <c:v>2296247194.6408286</c:v>
                </c:pt>
                <c:pt idx="15">
                  <c:v>2259802107.1013045</c:v>
                </c:pt>
                <c:pt idx="16">
                  <c:v>2222626477.5343146</c:v>
                </c:pt>
                <c:pt idx="17">
                  <c:v>2186637327.4967108</c:v>
                </c:pt>
                <c:pt idx="18">
                  <c:v>2151174495.8106194</c:v>
                </c:pt>
                <c:pt idx="19">
                  <c:v>2115584852.1826744</c:v>
                </c:pt>
                <c:pt idx="20">
                  <c:v>2080742704.871629</c:v>
                </c:pt>
                <c:pt idx="21">
                  <c:v>2045683007.4754574</c:v>
                </c:pt>
                <c:pt idx="22">
                  <c:v>2011213101.5888286</c:v>
                </c:pt>
                <c:pt idx="23">
                  <c:v>1979219848.9017816</c:v>
                </c:pt>
                <c:pt idx="24">
                  <c:v>1946259966.8161337</c:v>
                </c:pt>
                <c:pt idx="25">
                  <c:v>1913590112.7043438</c:v>
                </c:pt>
                <c:pt idx="26">
                  <c:v>1880532595.7099099</c:v>
                </c:pt>
                <c:pt idx="27">
                  <c:v>1848496492.8465855</c:v>
                </c:pt>
                <c:pt idx="28">
                  <c:v>1816214924.4950514</c:v>
                </c:pt>
                <c:pt idx="29">
                  <c:v>1784851922.3492694</c:v>
                </c:pt>
                <c:pt idx="30">
                  <c:v>1753829301.1955016</c:v>
                </c:pt>
                <c:pt idx="31">
                  <c:v>1723969450.2808006</c:v>
                </c:pt>
                <c:pt idx="32">
                  <c:v>1694527166.8800669</c:v>
                </c:pt>
                <c:pt idx="33">
                  <c:v>1664441240.895705</c:v>
                </c:pt>
                <c:pt idx="34">
                  <c:v>1635039269.2674954</c:v>
                </c:pt>
                <c:pt idx="35">
                  <c:v>1607157322.3402464</c:v>
                </c:pt>
                <c:pt idx="36">
                  <c:v>1578792023.3792038</c:v>
                </c:pt>
                <c:pt idx="37">
                  <c:v>1551115839.6915424</c:v>
                </c:pt>
                <c:pt idx="38">
                  <c:v>1523355279.1547318</c:v>
                </c:pt>
                <c:pt idx="39">
                  <c:v>1495033425.1172869</c:v>
                </c:pt>
                <c:pt idx="40">
                  <c:v>1468313836.1416898</c:v>
                </c:pt>
                <c:pt idx="41">
                  <c:v>1440572289.2058311</c:v>
                </c:pt>
                <c:pt idx="42">
                  <c:v>1414470290.2489367</c:v>
                </c:pt>
                <c:pt idx="43">
                  <c:v>1389054469.2029696</c:v>
                </c:pt>
                <c:pt idx="44">
                  <c:v>1364396618.4956756</c:v>
                </c:pt>
                <c:pt idx="45">
                  <c:v>1339009368.2930989</c:v>
                </c:pt>
                <c:pt idx="46">
                  <c:v>1314519442.0623498</c:v>
                </c:pt>
                <c:pt idx="47">
                  <c:v>1291639158.4448926</c:v>
                </c:pt>
                <c:pt idx="48">
                  <c:v>1267843571.2294717</c:v>
                </c:pt>
                <c:pt idx="49">
                  <c:v>1245034042.3295176</c:v>
                </c:pt>
                <c:pt idx="50">
                  <c:v>1221743971.9347539</c:v>
                </c:pt>
                <c:pt idx="51">
                  <c:v>1199250872.6646683</c:v>
                </c:pt>
                <c:pt idx="52">
                  <c:v>1176794796.7833543</c:v>
                </c:pt>
                <c:pt idx="53">
                  <c:v>1154760840.9819503</c:v>
                </c:pt>
                <c:pt idx="54">
                  <c:v>1133757525.0421879</c:v>
                </c:pt>
                <c:pt idx="55">
                  <c:v>1112138622.4342782</c:v>
                </c:pt>
                <c:pt idx="56">
                  <c:v>1091931443.4315169</c:v>
                </c:pt>
                <c:pt idx="57">
                  <c:v>1071826828.9273766</c:v>
                </c:pt>
                <c:pt idx="58">
                  <c:v>1052112458.3219033</c:v>
                </c:pt>
                <c:pt idx="59">
                  <c:v>1033009272.5373653</c:v>
                </c:pt>
                <c:pt idx="60">
                  <c:v>1013367542.5640248</c:v>
                </c:pt>
                <c:pt idx="61">
                  <c:v>994488126.6331929</c:v>
                </c:pt>
                <c:pt idx="62">
                  <c:v>975499465.41068482</c:v>
                </c:pt>
                <c:pt idx="63">
                  <c:v>957281681.3081584</c:v>
                </c:pt>
                <c:pt idx="64">
                  <c:v>939186384.51020288</c:v>
                </c:pt>
                <c:pt idx="65">
                  <c:v>921048207.64790666</c:v>
                </c:pt>
                <c:pt idx="66">
                  <c:v>903936429.18368542</c:v>
                </c:pt>
                <c:pt idx="67">
                  <c:v>887095221.464854</c:v>
                </c:pt>
                <c:pt idx="68">
                  <c:v>870229629.14281058</c:v>
                </c:pt>
                <c:pt idx="69">
                  <c:v>853476893.07541323</c:v>
                </c:pt>
                <c:pt idx="70">
                  <c:v>837454393.43638825</c:v>
                </c:pt>
                <c:pt idx="71">
                  <c:v>822357314.07940125</c:v>
                </c:pt>
                <c:pt idx="72">
                  <c:v>806883123.5793556</c:v>
                </c:pt>
                <c:pt idx="73">
                  <c:v>791814748.59206796</c:v>
                </c:pt>
                <c:pt idx="74">
                  <c:v>775728369.08881462</c:v>
                </c:pt>
                <c:pt idx="75">
                  <c:v>760790574.33894169</c:v>
                </c:pt>
                <c:pt idx="76">
                  <c:v>746350528.97382784</c:v>
                </c:pt>
                <c:pt idx="77">
                  <c:v>732015520.67320275</c:v>
                </c:pt>
                <c:pt idx="78">
                  <c:v>718133754.04137552</c:v>
                </c:pt>
                <c:pt idx="79">
                  <c:v>704157811.35398352</c:v>
                </c:pt>
                <c:pt idx="80">
                  <c:v>689129997.52121794</c:v>
                </c:pt>
                <c:pt idx="81">
                  <c:v>675678606.51490736</c:v>
                </c:pt>
                <c:pt idx="82">
                  <c:v>662601323.41616559</c:v>
                </c:pt>
                <c:pt idx="83">
                  <c:v>649720646.27005029</c:v>
                </c:pt>
                <c:pt idx="84">
                  <c:v>636991475.91081262</c:v>
                </c:pt>
                <c:pt idx="85">
                  <c:v>624611412.7933042</c:v>
                </c:pt>
                <c:pt idx="86">
                  <c:v>612183085.08268261</c:v>
                </c:pt>
                <c:pt idx="87">
                  <c:v>600098263.51005089</c:v>
                </c:pt>
                <c:pt idx="88">
                  <c:v>588336008.02225947</c:v>
                </c:pt>
                <c:pt idx="89">
                  <c:v>576657114.71445656</c:v>
                </c:pt>
                <c:pt idx="90">
                  <c:v>565414190.12339151</c:v>
                </c:pt>
                <c:pt idx="91">
                  <c:v>553523226.30064023</c:v>
                </c:pt>
                <c:pt idx="92">
                  <c:v>542623304.16282761</c:v>
                </c:pt>
                <c:pt idx="93">
                  <c:v>531756257.60427737</c:v>
                </c:pt>
                <c:pt idx="94">
                  <c:v>520837561.03885454</c:v>
                </c:pt>
                <c:pt idx="95">
                  <c:v>510676684.75808316</c:v>
                </c:pt>
                <c:pt idx="96">
                  <c:v>499838646.21612853</c:v>
                </c:pt>
                <c:pt idx="97">
                  <c:v>489500902.01593298</c:v>
                </c:pt>
                <c:pt idx="98">
                  <c:v>479383967.95667547</c:v>
                </c:pt>
                <c:pt idx="99">
                  <c:v>469678868.66714483</c:v>
                </c:pt>
                <c:pt idx="100">
                  <c:v>460157573.21395588</c:v>
                </c:pt>
                <c:pt idx="101">
                  <c:v>450220551.13291544</c:v>
                </c:pt>
                <c:pt idx="102">
                  <c:v>441198227.59206021</c:v>
                </c:pt>
                <c:pt idx="103">
                  <c:v>432060879.8986212</c:v>
                </c:pt>
                <c:pt idx="104">
                  <c:v>422959330.60677016</c:v>
                </c:pt>
                <c:pt idx="105">
                  <c:v>414242416.32978171</c:v>
                </c:pt>
                <c:pt idx="106">
                  <c:v>405566497.18402594</c:v>
                </c:pt>
                <c:pt idx="107">
                  <c:v>397239906.26351351</c:v>
                </c:pt>
                <c:pt idx="108">
                  <c:v>389002342.71421015</c:v>
                </c:pt>
                <c:pt idx="109">
                  <c:v>381005249.31003857</c:v>
                </c:pt>
                <c:pt idx="110">
                  <c:v>372941073.0266211</c:v>
                </c:pt>
                <c:pt idx="111">
                  <c:v>365266600.68033808</c:v>
                </c:pt>
                <c:pt idx="112">
                  <c:v>357630857.23187172</c:v>
                </c:pt>
                <c:pt idx="113">
                  <c:v>350147690.34889036</c:v>
                </c:pt>
                <c:pt idx="114">
                  <c:v>342859275.63277501</c:v>
                </c:pt>
                <c:pt idx="115">
                  <c:v>335647313.63858169</c:v>
                </c:pt>
                <c:pt idx="116">
                  <c:v>328634210.93926501</c:v>
                </c:pt>
                <c:pt idx="117">
                  <c:v>321644653.21216834</c:v>
                </c:pt>
                <c:pt idx="118">
                  <c:v>314677938.85448229</c:v>
                </c:pt>
                <c:pt idx="119">
                  <c:v>308118801.18222302</c:v>
                </c:pt>
                <c:pt idx="120">
                  <c:v>301431582.07684916</c:v>
                </c:pt>
                <c:pt idx="121">
                  <c:v>294889319.20843881</c:v>
                </c:pt>
                <c:pt idx="122">
                  <c:v>288485770.82730937</c:v>
                </c:pt>
                <c:pt idx="123">
                  <c:v>282268617.01297122</c:v>
                </c:pt>
                <c:pt idx="124">
                  <c:v>276126564.15290809</c:v>
                </c:pt>
                <c:pt idx="125">
                  <c:v>270105926.03505492</c:v>
                </c:pt>
                <c:pt idx="126">
                  <c:v>264104042.05820331</c:v>
                </c:pt>
                <c:pt idx="127">
                  <c:v>258314688.96923611</c:v>
                </c:pt>
                <c:pt idx="128">
                  <c:v>252697197.48414984</c:v>
                </c:pt>
                <c:pt idx="129">
                  <c:v>247122657.74006429</c:v>
                </c:pt>
                <c:pt idx="130">
                  <c:v>241656448.57677487</c:v>
                </c:pt>
                <c:pt idx="131">
                  <c:v>236415782.29642153</c:v>
                </c:pt>
                <c:pt idx="132">
                  <c:v>231143032.97719571</c:v>
                </c:pt>
                <c:pt idx="133">
                  <c:v>225976675.72240797</c:v>
                </c:pt>
                <c:pt idx="134">
                  <c:v>220878372.96897355</c:v>
                </c:pt>
                <c:pt idx="135">
                  <c:v>215932453.58639759</c:v>
                </c:pt>
                <c:pt idx="136">
                  <c:v>211013245.67959169</c:v>
                </c:pt>
                <c:pt idx="137">
                  <c:v>206181674.88731125</c:v>
                </c:pt>
                <c:pt idx="138">
                  <c:v>201466562.9406701</c:v>
                </c:pt>
                <c:pt idx="139">
                  <c:v>196808039.64432192</c:v>
                </c:pt>
                <c:pt idx="140">
                  <c:v>192240989.68286619</c:v>
                </c:pt>
                <c:pt idx="141">
                  <c:v>187701122.52464986</c:v>
                </c:pt>
                <c:pt idx="142">
                  <c:v>183221727.42284659</c:v>
                </c:pt>
                <c:pt idx="143">
                  <c:v>179026439.95108142</c:v>
                </c:pt>
                <c:pt idx="144">
                  <c:v>174765220.41140211</c:v>
                </c:pt>
                <c:pt idx="145">
                  <c:v>170608538.15203872</c:v>
                </c:pt>
                <c:pt idx="146">
                  <c:v>166503747.29086483</c:v>
                </c:pt>
                <c:pt idx="147">
                  <c:v>162523226.4402504</c:v>
                </c:pt>
                <c:pt idx="148">
                  <c:v>158578724.04498157</c:v>
                </c:pt>
                <c:pt idx="149">
                  <c:v>154710720.1330162</c:v>
                </c:pt>
                <c:pt idx="150">
                  <c:v>150961633.92256743</c:v>
                </c:pt>
                <c:pt idx="151">
                  <c:v>147234881.51288715</c:v>
                </c:pt>
                <c:pt idx="152">
                  <c:v>143398191.14549625</c:v>
                </c:pt>
                <c:pt idx="153">
                  <c:v>139795397.3504363</c:v>
                </c:pt>
                <c:pt idx="154">
                  <c:v>136254717.92920461</c:v>
                </c:pt>
                <c:pt idx="155">
                  <c:v>132885893.73007996</c:v>
                </c:pt>
                <c:pt idx="156">
                  <c:v>129472029.67986633</c:v>
                </c:pt>
                <c:pt idx="157">
                  <c:v>126161734.89945199</c:v>
                </c:pt>
                <c:pt idx="158">
                  <c:v>122813557.55140458</c:v>
                </c:pt>
                <c:pt idx="159">
                  <c:v>119648038.54751112</c:v>
                </c:pt>
                <c:pt idx="160">
                  <c:v>116519731.3823525</c:v>
                </c:pt>
                <c:pt idx="161">
                  <c:v>113467191.13966139</c:v>
                </c:pt>
                <c:pt idx="162">
                  <c:v>110526246.25549033</c:v>
                </c:pt>
                <c:pt idx="163">
                  <c:v>107617956.8397208</c:v>
                </c:pt>
                <c:pt idx="164">
                  <c:v>104797046.14830019</c:v>
                </c:pt>
                <c:pt idx="165">
                  <c:v>101953739.707656</c:v>
                </c:pt>
                <c:pt idx="166">
                  <c:v>99220827.955110595</c:v>
                </c:pt>
                <c:pt idx="167">
                  <c:v>96372663.597909033</c:v>
                </c:pt>
                <c:pt idx="168">
                  <c:v>93748972.040933773</c:v>
                </c:pt>
                <c:pt idx="169">
                  <c:v>91203887.60493055</c:v>
                </c:pt>
                <c:pt idx="170">
                  <c:v>88693949.894556642</c:v>
                </c:pt>
                <c:pt idx="171">
                  <c:v>86283166.589131519</c:v>
                </c:pt>
                <c:pt idx="172">
                  <c:v>83911004.320161045</c:v>
                </c:pt>
                <c:pt idx="173">
                  <c:v>81561908.044507325</c:v>
                </c:pt>
                <c:pt idx="174">
                  <c:v>79337277.775821179</c:v>
                </c:pt>
                <c:pt idx="175">
                  <c:v>77141666.743947685</c:v>
                </c:pt>
                <c:pt idx="176">
                  <c:v>75005810.27415736</c:v>
                </c:pt>
                <c:pt idx="177">
                  <c:v>72886878.317311555</c:v>
                </c:pt>
                <c:pt idx="178">
                  <c:v>70804906.667611957</c:v>
                </c:pt>
                <c:pt idx="179">
                  <c:v>68798457.718323499</c:v>
                </c:pt>
                <c:pt idx="180">
                  <c:v>66794167.236755654</c:v>
                </c:pt>
                <c:pt idx="181">
                  <c:v>64847932.455355436</c:v>
                </c:pt>
                <c:pt idx="182">
                  <c:v>62932538.218106456</c:v>
                </c:pt>
                <c:pt idx="183">
                  <c:v>61089423.099310294</c:v>
                </c:pt>
                <c:pt idx="184">
                  <c:v>59284818.601762161</c:v>
                </c:pt>
                <c:pt idx="185">
                  <c:v>57529270.420369014</c:v>
                </c:pt>
                <c:pt idx="186">
                  <c:v>55836530.785933062</c:v>
                </c:pt>
                <c:pt idx="187">
                  <c:v>54175265.1897083</c:v>
                </c:pt>
                <c:pt idx="188">
                  <c:v>52573866.690245509</c:v>
                </c:pt>
                <c:pt idx="189">
                  <c:v>51010133.122198269</c:v>
                </c:pt>
                <c:pt idx="190">
                  <c:v>49486388.176856399</c:v>
                </c:pt>
                <c:pt idx="191">
                  <c:v>48043955.667459115</c:v>
                </c:pt>
                <c:pt idx="192">
                  <c:v>46594729.50693839</c:v>
                </c:pt>
                <c:pt idx="193">
                  <c:v>45188923.229665071</c:v>
                </c:pt>
                <c:pt idx="194">
                  <c:v>43797965.73200275</c:v>
                </c:pt>
                <c:pt idx="195">
                  <c:v>42452231.714344122</c:v>
                </c:pt>
                <c:pt idx="196">
                  <c:v>41124060.662572414</c:v>
                </c:pt>
                <c:pt idx="197">
                  <c:v>39824064.494993508</c:v>
                </c:pt>
                <c:pt idx="198">
                  <c:v>38566902.714799255</c:v>
                </c:pt>
                <c:pt idx="199">
                  <c:v>37328338.362907849</c:v>
                </c:pt>
                <c:pt idx="200">
                  <c:v>36126990.825630769</c:v>
                </c:pt>
                <c:pt idx="201">
                  <c:v>34949679.697606139</c:v>
                </c:pt>
                <c:pt idx="202">
                  <c:v>33803321.958504096</c:v>
                </c:pt>
                <c:pt idx="203">
                  <c:v>32718940.682271875</c:v>
                </c:pt>
                <c:pt idx="204">
                  <c:v>31565208.233135264</c:v>
                </c:pt>
                <c:pt idx="205">
                  <c:v>30519079.258042045</c:v>
                </c:pt>
                <c:pt idx="206">
                  <c:v>29503084.539704505</c:v>
                </c:pt>
                <c:pt idx="207">
                  <c:v>28523177.773134738</c:v>
                </c:pt>
                <c:pt idx="208">
                  <c:v>27471204.35889947</c:v>
                </c:pt>
                <c:pt idx="209">
                  <c:v>26504418.162359942</c:v>
                </c:pt>
                <c:pt idx="210">
                  <c:v>25593934.766592529</c:v>
                </c:pt>
                <c:pt idx="211">
                  <c:v>24693905.78984604</c:v>
                </c:pt>
                <c:pt idx="212">
                  <c:v>23818841.155607603</c:v>
                </c:pt>
                <c:pt idx="213">
                  <c:v>22953933.193219952</c:v>
                </c:pt>
                <c:pt idx="214">
                  <c:v>22106447.816429131</c:v>
                </c:pt>
                <c:pt idx="215">
                  <c:v>21297002.042255465</c:v>
                </c:pt>
                <c:pt idx="216">
                  <c:v>20486029.06302445</c:v>
                </c:pt>
                <c:pt idx="217">
                  <c:v>19677020.81539838</c:v>
                </c:pt>
                <c:pt idx="218">
                  <c:v>18903628.813365702</c:v>
                </c:pt>
                <c:pt idx="219">
                  <c:v>18160183.883097578</c:v>
                </c:pt>
                <c:pt idx="220">
                  <c:v>17432761.372873962</c:v>
                </c:pt>
                <c:pt idx="221">
                  <c:v>16733414.424683312</c:v>
                </c:pt>
                <c:pt idx="222">
                  <c:v>16072472.035203019</c:v>
                </c:pt>
                <c:pt idx="223">
                  <c:v>15428450.001435891</c:v>
                </c:pt>
                <c:pt idx="224">
                  <c:v>14805029.823695047</c:v>
                </c:pt>
                <c:pt idx="225">
                  <c:v>14201296.866553836</c:v>
                </c:pt>
                <c:pt idx="226">
                  <c:v>13612079.980496503</c:v>
                </c:pt>
                <c:pt idx="227">
                  <c:v>13045529.114842979</c:v>
                </c:pt>
                <c:pt idx="228">
                  <c:v>12488694.920600945</c:v>
                </c:pt>
                <c:pt idx="229">
                  <c:v>11951514.43155439</c:v>
                </c:pt>
                <c:pt idx="230">
                  <c:v>11433097.453495832</c:v>
                </c:pt>
                <c:pt idx="231">
                  <c:v>10941052.006372288</c:v>
                </c:pt>
                <c:pt idx="232">
                  <c:v>10469625.248185882</c:v>
                </c:pt>
                <c:pt idx="233">
                  <c:v>10018006.084870091</c:v>
                </c:pt>
                <c:pt idx="234">
                  <c:v>9592106.6640791129</c:v>
                </c:pt>
                <c:pt idx="235">
                  <c:v>9181345.1741071902</c:v>
                </c:pt>
                <c:pt idx="236">
                  <c:v>8785182.1336397342</c:v>
                </c:pt>
                <c:pt idx="237">
                  <c:v>8394674.3515034504</c:v>
                </c:pt>
                <c:pt idx="238">
                  <c:v>8011168.9603572134</c:v>
                </c:pt>
                <c:pt idx="239">
                  <c:v>7641199.0003116503</c:v>
                </c:pt>
                <c:pt idx="240">
                  <c:v>7273267.0124924462</c:v>
                </c:pt>
                <c:pt idx="241">
                  <c:v>6916690.550722165</c:v>
                </c:pt>
                <c:pt idx="242">
                  <c:v>6568570.7522252118</c:v>
                </c:pt>
                <c:pt idx="243">
                  <c:v>6243215.8432698268</c:v>
                </c:pt>
                <c:pt idx="244">
                  <c:v>5932308.3063867362</c:v>
                </c:pt>
                <c:pt idx="245">
                  <c:v>5637247.5005739545</c:v>
                </c:pt>
                <c:pt idx="246">
                  <c:v>5355842.142347781</c:v>
                </c:pt>
                <c:pt idx="247">
                  <c:v>5085067.1139105735</c:v>
                </c:pt>
                <c:pt idx="248">
                  <c:v>4826676.4433458736</c:v>
                </c:pt>
                <c:pt idx="249">
                  <c:v>4585431.8341879826</c:v>
                </c:pt>
                <c:pt idx="250">
                  <c:v>4357215.5482448982</c:v>
                </c:pt>
                <c:pt idx="251">
                  <c:v>4145373.3953238782</c:v>
                </c:pt>
                <c:pt idx="252">
                  <c:v>3939628.6839423426</c:v>
                </c:pt>
                <c:pt idx="253">
                  <c:v>3741333.8157136966</c:v>
                </c:pt>
                <c:pt idx="254">
                  <c:v>3548266.968960207</c:v>
                </c:pt>
                <c:pt idx="255">
                  <c:v>3363846.3507093815</c:v>
                </c:pt>
                <c:pt idx="256">
                  <c:v>3183841.3757804409</c:v>
                </c:pt>
                <c:pt idx="257">
                  <c:v>3008829.9432951706</c:v>
                </c:pt>
                <c:pt idx="258">
                  <c:v>2840952.3660097355</c:v>
                </c:pt>
                <c:pt idx="259">
                  <c:v>2678491.4105563764</c:v>
                </c:pt>
                <c:pt idx="260">
                  <c:v>2521605.4995584111</c:v>
                </c:pt>
                <c:pt idx="261">
                  <c:v>2368986.3532333733</c:v>
                </c:pt>
                <c:pt idx="262">
                  <c:v>2220920.7336203037</c:v>
                </c:pt>
                <c:pt idx="263">
                  <c:v>2080408.2871342504</c:v>
                </c:pt>
                <c:pt idx="264">
                  <c:v>1945351.5420402715</c:v>
                </c:pt>
                <c:pt idx="265">
                  <c:v>1815787.0419602878</c:v>
                </c:pt>
                <c:pt idx="266">
                  <c:v>1691633.1817534177</c:v>
                </c:pt>
                <c:pt idx="267">
                  <c:v>1573706.8282270248</c:v>
                </c:pt>
                <c:pt idx="268">
                  <c:v>1459542.1785038691</c:v>
                </c:pt>
                <c:pt idx="269">
                  <c:v>1349382.6039048657</c:v>
                </c:pt>
                <c:pt idx="270">
                  <c:v>1244393.6591568289</c:v>
                </c:pt>
                <c:pt idx="271">
                  <c:v>1142551.9988159309</c:v>
                </c:pt>
                <c:pt idx="272">
                  <c:v>1044259.280840737</c:v>
                </c:pt>
                <c:pt idx="273">
                  <c:v>948695.90848687408</c:v>
                </c:pt>
                <c:pt idx="274">
                  <c:v>856495.4158562033</c:v>
                </c:pt>
                <c:pt idx="275">
                  <c:v>768162.27332006278</c:v>
                </c:pt>
                <c:pt idx="276">
                  <c:v>682173.14027160103</c:v>
                </c:pt>
                <c:pt idx="277">
                  <c:v>599851.32787100796</c:v>
                </c:pt>
                <c:pt idx="278">
                  <c:v>523021.825390613</c:v>
                </c:pt>
                <c:pt idx="279">
                  <c:v>451506.91424899868</c:v>
                </c:pt>
                <c:pt idx="280">
                  <c:v>388425.19958163792</c:v>
                </c:pt>
                <c:pt idx="281">
                  <c:v>333142.64032017812</c:v>
                </c:pt>
                <c:pt idx="282">
                  <c:v>287423.53783118969</c:v>
                </c:pt>
                <c:pt idx="283">
                  <c:v>247260.24396526659</c:v>
                </c:pt>
                <c:pt idx="284">
                  <c:v>210815.50441168481</c:v>
                </c:pt>
                <c:pt idx="285">
                  <c:v>180822.50386690014</c:v>
                </c:pt>
                <c:pt idx="286">
                  <c:v>152937.16022136324</c:v>
                </c:pt>
                <c:pt idx="287">
                  <c:v>126743.21816817623</c:v>
                </c:pt>
                <c:pt idx="288">
                  <c:v>102282.00315381189</c:v>
                </c:pt>
                <c:pt idx="289">
                  <c:v>80843.525486152503</c:v>
                </c:pt>
                <c:pt idx="290">
                  <c:v>65197.241208352061</c:v>
                </c:pt>
                <c:pt idx="291">
                  <c:v>53082.99736970356</c:v>
                </c:pt>
                <c:pt idx="292">
                  <c:v>43304.786965970736</c:v>
                </c:pt>
                <c:pt idx="293">
                  <c:v>35118.14834289514</c:v>
                </c:pt>
                <c:pt idx="294">
                  <c:v>29995.934836870681</c:v>
                </c:pt>
                <c:pt idx="295">
                  <c:v>26916.533197687055</c:v>
                </c:pt>
                <c:pt idx="296">
                  <c:v>25151.124103564427</c:v>
                </c:pt>
                <c:pt idx="297">
                  <c:v>24013.450039939235</c:v>
                </c:pt>
                <c:pt idx="298">
                  <c:v>22891.409672359987</c:v>
                </c:pt>
                <c:pt idx="299">
                  <c:v>21840.861080566221</c:v>
                </c:pt>
                <c:pt idx="300">
                  <c:v>20872.035811001118</c:v>
                </c:pt>
                <c:pt idx="301">
                  <c:v>19922.033556387221</c:v>
                </c:pt>
                <c:pt idx="302">
                  <c:v>18979.533430893265</c:v>
                </c:pt>
                <c:pt idx="303">
                  <c:v>18055.056473745299</c:v>
                </c:pt>
                <c:pt idx="304">
                  <c:v>17138.318869880473</c:v>
                </c:pt>
                <c:pt idx="305">
                  <c:v>16234.36717575213</c:v>
                </c:pt>
                <c:pt idx="306">
                  <c:v>15347.267705772309</c:v>
                </c:pt>
                <c:pt idx="307">
                  <c:v>14468.09443873143</c:v>
                </c:pt>
                <c:pt idx="308">
                  <c:v>13747.515150652995</c:v>
                </c:pt>
                <c:pt idx="309">
                  <c:v>13033.048592842984</c:v>
                </c:pt>
                <c:pt idx="310">
                  <c:v>12328.546580860142</c:v>
                </c:pt>
                <c:pt idx="311">
                  <c:v>11643.457616727692</c:v>
                </c:pt>
                <c:pt idx="312">
                  <c:v>11013.153141614492</c:v>
                </c:pt>
                <c:pt idx="313">
                  <c:v>10431.345498165898</c:v>
                </c:pt>
                <c:pt idx="314">
                  <c:v>9933.7169042485639</c:v>
                </c:pt>
                <c:pt idx="315">
                  <c:v>9445.6085268339066</c:v>
                </c:pt>
                <c:pt idx="316">
                  <c:v>8961.6409683557904</c:v>
                </c:pt>
                <c:pt idx="317">
                  <c:v>8484.1986415726878</c:v>
                </c:pt>
                <c:pt idx="318">
                  <c:v>8069.9459602575735</c:v>
                </c:pt>
                <c:pt idx="319">
                  <c:v>7659.1689930780731</c:v>
                </c:pt>
                <c:pt idx="320">
                  <c:v>7256.0426332734496</c:v>
                </c:pt>
                <c:pt idx="321">
                  <c:v>6875.4620724438291</c:v>
                </c:pt>
                <c:pt idx="322">
                  <c:v>6500.2544968111242</c:v>
                </c:pt>
                <c:pt idx="323">
                  <c:v>6133.7129865278139</c:v>
                </c:pt>
                <c:pt idx="324">
                  <c:v>5768.8671009227319</c:v>
                </c:pt>
                <c:pt idx="325">
                  <c:v>5410.6958399948462</c:v>
                </c:pt>
                <c:pt idx="326">
                  <c:v>5056.0828423088678</c:v>
                </c:pt>
                <c:pt idx="327">
                  <c:v>4707.8382898772597</c:v>
                </c:pt>
                <c:pt idx="328">
                  <c:v>4363.2326097362939</c:v>
                </c:pt>
                <c:pt idx="329">
                  <c:v>4023.5943215721531</c:v>
                </c:pt>
                <c:pt idx="330">
                  <c:v>3689.9249639429408</c:v>
                </c:pt>
                <c:pt idx="331">
                  <c:v>3478.9725706038889</c:v>
                </c:pt>
                <c:pt idx="332">
                  <c:v>3271.8099026099276</c:v>
                </c:pt>
                <c:pt idx="333">
                  <c:v>3066.5557336930742</c:v>
                </c:pt>
                <c:pt idx="334">
                  <c:v>2864.1346038306715</c:v>
                </c:pt>
                <c:pt idx="335">
                  <c:v>2666.7045815697943</c:v>
                </c:pt>
                <c:pt idx="336">
                  <c:v>2469.6931614775904</c:v>
                </c:pt>
                <c:pt idx="337">
                  <c:v>2276.0468460087272</c:v>
                </c:pt>
                <c:pt idx="338">
                  <c:v>2084.4379670070498</c:v>
                </c:pt>
                <c:pt idx="339">
                  <c:v>1896.0292085644126</c:v>
                </c:pt>
                <c:pt idx="340">
                  <c:v>1709.7053901548177</c:v>
                </c:pt>
                <c:pt idx="341">
                  <c:v>1579.3615361966661</c:v>
                </c:pt>
                <c:pt idx="342">
                  <c:v>1451.1776719869117</c:v>
                </c:pt>
                <c:pt idx="343">
                  <c:v>1324.3072165967872</c:v>
                </c:pt>
                <c:pt idx="344">
                  <c:v>1199.4894915057082</c:v>
                </c:pt>
                <c:pt idx="345">
                  <c:v>1076.0181557882299</c:v>
                </c:pt>
                <c:pt idx="346">
                  <c:v>954.23636012733448</c:v>
                </c:pt>
                <c:pt idx="347">
                  <c:v>834.81139166011008</c:v>
                </c:pt>
                <c:pt idx="348">
                  <c:v>716.25745052524474</c:v>
                </c:pt>
                <c:pt idx="349">
                  <c:v>599.50554394945516</c:v>
                </c:pt>
                <c:pt idx="350">
                  <c:v>487.98151026704392</c:v>
                </c:pt>
                <c:pt idx="351">
                  <c:v>378.11471083611917</c:v>
                </c:pt>
                <c:pt idx="352">
                  <c:v>269.65096675259139</c:v>
                </c:pt>
                <c:pt idx="353">
                  <c:v>162.708232104052</c:v>
                </c:pt>
                <c:pt idx="354">
                  <c:v>0</c:v>
                </c:pt>
                <c:pt idx="355">
                  <c:v>0</c:v>
                </c:pt>
              </c:numCache>
            </c:numRef>
          </c:val>
          <c:extLst>
            <c:ext xmlns:c16="http://schemas.microsoft.com/office/drawing/2014/chart" uri="{C3380CC4-5D6E-409C-BE32-E72D297353CC}">
              <c16:uniqueId val="{00000003-1332-4437-9599-BA08802FF06D}"/>
            </c:ext>
          </c:extLst>
        </c:ser>
        <c:dLbls>
          <c:showLegendKey val="0"/>
          <c:showVal val="0"/>
          <c:showCatName val="0"/>
          <c:showSerName val="0"/>
          <c:showPercent val="0"/>
          <c:showBubbleSize val="0"/>
        </c:dLbls>
        <c:axId val="889130648"/>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_Hidden30!$A$2:$A$357</c:f>
              <c:strCache>
                <c:ptCount val="356"/>
                <c:pt idx="0">
                  <c:v>1/04/2021</c:v>
                </c:pt>
                <c:pt idx="1">
                  <c:v>1/05/2021</c:v>
                </c:pt>
                <c:pt idx="2">
                  <c:v>1/06/2021</c:v>
                </c:pt>
                <c:pt idx="3">
                  <c:v>1/07/2021</c:v>
                </c:pt>
                <c:pt idx="4">
                  <c:v>1/08/2021</c:v>
                </c:pt>
                <c:pt idx="5">
                  <c:v>1/09/2021</c:v>
                </c:pt>
                <c:pt idx="6">
                  <c:v>1/10/2021</c:v>
                </c:pt>
                <c:pt idx="7">
                  <c:v>1/11/2021</c:v>
                </c:pt>
                <c:pt idx="8">
                  <c:v>1/12/2021</c:v>
                </c:pt>
                <c:pt idx="9">
                  <c:v>1/01/2022</c:v>
                </c:pt>
                <c:pt idx="10">
                  <c:v>1/02/2022</c:v>
                </c:pt>
                <c:pt idx="11">
                  <c:v>1/03/2022</c:v>
                </c:pt>
                <c:pt idx="12">
                  <c:v>1/04/2022</c:v>
                </c:pt>
                <c:pt idx="13">
                  <c:v>1/05/2022</c:v>
                </c:pt>
                <c:pt idx="14">
                  <c:v>1/06/2022</c:v>
                </c:pt>
                <c:pt idx="15">
                  <c:v>1/07/2022</c:v>
                </c:pt>
                <c:pt idx="16">
                  <c:v>1/08/2022</c:v>
                </c:pt>
                <c:pt idx="17">
                  <c:v>1/09/2022</c:v>
                </c:pt>
                <c:pt idx="18">
                  <c:v>1/10/2022</c:v>
                </c:pt>
                <c:pt idx="19">
                  <c:v>1/11/2022</c:v>
                </c:pt>
                <c:pt idx="20">
                  <c:v>1/12/2022</c:v>
                </c:pt>
                <c:pt idx="21">
                  <c:v>1/01/2023</c:v>
                </c:pt>
                <c:pt idx="22">
                  <c:v>1/02/2023</c:v>
                </c:pt>
                <c:pt idx="23">
                  <c:v>1/03/2023</c:v>
                </c:pt>
                <c:pt idx="24">
                  <c:v>1/04/2023</c:v>
                </c:pt>
                <c:pt idx="25">
                  <c:v>1/05/2023</c:v>
                </c:pt>
                <c:pt idx="26">
                  <c:v>1/06/2023</c:v>
                </c:pt>
                <c:pt idx="27">
                  <c:v>1/07/2023</c:v>
                </c:pt>
                <c:pt idx="28">
                  <c:v>1/08/2023</c:v>
                </c:pt>
                <c:pt idx="29">
                  <c:v>1/09/2023</c:v>
                </c:pt>
                <c:pt idx="30">
                  <c:v>1/10/2023</c:v>
                </c:pt>
                <c:pt idx="31">
                  <c:v>1/11/2023</c:v>
                </c:pt>
                <c:pt idx="32">
                  <c:v>1/12/2023</c:v>
                </c:pt>
                <c:pt idx="33">
                  <c:v>1/01/2024</c:v>
                </c:pt>
                <c:pt idx="34">
                  <c:v>1/02/2024</c:v>
                </c:pt>
                <c:pt idx="35">
                  <c:v>1/03/2024</c:v>
                </c:pt>
                <c:pt idx="36">
                  <c:v>1/04/2024</c:v>
                </c:pt>
                <c:pt idx="37">
                  <c:v>1/05/2024</c:v>
                </c:pt>
                <c:pt idx="38">
                  <c:v>1/06/2024</c:v>
                </c:pt>
                <c:pt idx="39">
                  <c:v>1/07/2024</c:v>
                </c:pt>
                <c:pt idx="40">
                  <c:v>1/08/2024</c:v>
                </c:pt>
                <c:pt idx="41">
                  <c:v>1/09/2024</c:v>
                </c:pt>
                <c:pt idx="42">
                  <c:v>1/10/2024</c:v>
                </c:pt>
                <c:pt idx="43">
                  <c:v>1/11/2024</c:v>
                </c:pt>
                <c:pt idx="44">
                  <c:v>1/12/2024</c:v>
                </c:pt>
                <c:pt idx="45">
                  <c:v>1/01/2025</c:v>
                </c:pt>
                <c:pt idx="46">
                  <c:v>1/02/2025</c:v>
                </c:pt>
                <c:pt idx="47">
                  <c:v>1/03/2025</c:v>
                </c:pt>
                <c:pt idx="48">
                  <c:v>1/04/2025</c:v>
                </c:pt>
                <c:pt idx="49">
                  <c:v>1/05/2025</c:v>
                </c:pt>
                <c:pt idx="50">
                  <c:v>1/06/2025</c:v>
                </c:pt>
                <c:pt idx="51">
                  <c:v>1/07/2025</c:v>
                </c:pt>
                <c:pt idx="52">
                  <c:v>1/08/2025</c:v>
                </c:pt>
                <c:pt idx="53">
                  <c:v>1/09/2025</c:v>
                </c:pt>
                <c:pt idx="54">
                  <c:v>1/10/2025</c:v>
                </c:pt>
                <c:pt idx="55">
                  <c:v>1/11/2025</c:v>
                </c:pt>
                <c:pt idx="56">
                  <c:v>1/12/2025</c:v>
                </c:pt>
                <c:pt idx="57">
                  <c:v>1/01/2026</c:v>
                </c:pt>
                <c:pt idx="58">
                  <c:v>1/02/2026</c:v>
                </c:pt>
                <c:pt idx="59">
                  <c:v>1/03/2026</c:v>
                </c:pt>
                <c:pt idx="60">
                  <c:v>1/04/2026</c:v>
                </c:pt>
                <c:pt idx="61">
                  <c:v>1/05/2026</c:v>
                </c:pt>
                <c:pt idx="62">
                  <c:v>1/06/2026</c:v>
                </c:pt>
                <c:pt idx="63">
                  <c:v>1/07/2026</c:v>
                </c:pt>
                <c:pt idx="64">
                  <c:v>1/08/2026</c:v>
                </c:pt>
                <c:pt idx="65">
                  <c:v>1/09/2026</c:v>
                </c:pt>
                <c:pt idx="66">
                  <c:v>1/10/2026</c:v>
                </c:pt>
                <c:pt idx="67">
                  <c:v>1/11/2026</c:v>
                </c:pt>
                <c:pt idx="68">
                  <c:v>1/12/2026</c:v>
                </c:pt>
                <c:pt idx="69">
                  <c:v>1/01/2027</c:v>
                </c:pt>
                <c:pt idx="70">
                  <c:v>1/02/2027</c:v>
                </c:pt>
                <c:pt idx="71">
                  <c:v>1/03/2027</c:v>
                </c:pt>
                <c:pt idx="72">
                  <c:v>1/04/2027</c:v>
                </c:pt>
                <c:pt idx="73">
                  <c:v>1/05/2027</c:v>
                </c:pt>
                <c:pt idx="74">
                  <c:v>1/06/2027</c:v>
                </c:pt>
                <c:pt idx="75">
                  <c:v>1/07/2027</c:v>
                </c:pt>
                <c:pt idx="76">
                  <c:v>1/08/2027</c:v>
                </c:pt>
                <c:pt idx="77">
                  <c:v>1/09/2027</c:v>
                </c:pt>
                <c:pt idx="78">
                  <c:v>1/10/2027</c:v>
                </c:pt>
                <c:pt idx="79">
                  <c:v>1/11/2027</c:v>
                </c:pt>
                <c:pt idx="80">
                  <c:v>1/12/2027</c:v>
                </c:pt>
                <c:pt idx="81">
                  <c:v>1/01/2028</c:v>
                </c:pt>
                <c:pt idx="82">
                  <c:v>1/02/2028</c:v>
                </c:pt>
                <c:pt idx="83">
                  <c:v>1/03/2028</c:v>
                </c:pt>
                <c:pt idx="84">
                  <c:v>1/04/2028</c:v>
                </c:pt>
                <c:pt idx="85">
                  <c:v>1/05/2028</c:v>
                </c:pt>
                <c:pt idx="86">
                  <c:v>1/06/2028</c:v>
                </c:pt>
                <c:pt idx="87">
                  <c:v>1/07/2028</c:v>
                </c:pt>
                <c:pt idx="88">
                  <c:v>1/08/2028</c:v>
                </c:pt>
                <c:pt idx="89">
                  <c:v>1/09/2028</c:v>
                </c:pt>
                <c:pt idx="90">
                  <c:v>1/10/2028</c:v>
                </c:pt>
                <c:pt idx="91">
                  <c:v>1/11/2028</c:v>
                </c:pt>
                <c:pt idx="92">
                  <c:v>1/12/2028</c:v>
                </c:pt>
                <c:pt idx="93">
                  <c:v>1/01/2029</c:v>
                </c:pt>
                <c:pt idx="94">
                  <c:v>1/02/2029</c:v>
                </c:pt>
                <c:pt idx="95">
                  <c:v>1/03/2029</c:v>
                </c:pt>
                <c:pt idx="96">
                  <c:v>1/04/2029</c:v>
                </c:pt>
                <c:pt idx="97">
                  <c:v>1/05/2029</c:v>
                </c:pt>
                <c:pt idx="98">
                  <c:v>1/06/2029</c:v>
                </c:pt>
                <c:pt idx="99">
                  <c:v>1/07/2029</c:v>
                </c:pt>
                <c:pt idx="100">
                  <c:v>1/08/2029</c:v>
                </c:pt>
                <c:pt idx="101">
                  <c:v>1/09/2029</c:v>
                </c:pt>
                <c:pt idx="102">
                  <c:v>1/10/2029</c:v>
                </c:pt>
                <c:pt idx="103">
                  <c:v>1/11/2029</c:v>
                </c:pt>
                <c:pt idx="104">
                  <c:v>1/12/2029</c:v>
                </c:pt>
                <c:pt idx="105">
                  <c:v>1/01/2030</c:v>
                </c:pt>
                <c:pt idx="106">
                  <c:v>1/02/2030</c:v>
                </c:pt>
                <c:pt idx="107">
                  <c:v>1/03/2030</c:v>
                </c:pt>
                <c:pt idx="108">
                  <c:v>1/04/2030</c:v>
                </c:pt>
                <c:pt idx="109">
                  <c:v>1/05/2030</c:v>
                </c:pt>
                <c:pt idx="110">
                  <c:v>1/06/2030</c:v>
                </c:pt>
                <c:pt idx="111">
                  <c:v>1/07/2030</c:v>
                </c:pt>
                <c:pt idx="112">
                  <c:v>1/08/2030</c:v>
                </c:pt>
                <c:pt idx="113">
                  <c:v>1/09/2030</c:v>
                </c:pt>
                <c:pt idx="114">
                  <c:v>1/10/2030</c:v>
                </c:pt>
                <c:pt idx="115">
                  <c:v>1/11/2030</c:v>
                </c:pt>
                <c:pt idx="116">
                  <c:v>1/12/2030</c:v>
                </c:pt>
                <c:pt idx="117">
                  <c:v>1/01/2031</c:v>
                </c:pt>
                <c:pt idx="118">
                  <c:v>1/02/2031</c:v>
                </c:pt>
                <c:pt idx="119">
                  <c:v>1/03/2031</c:v>
                </c:pt>
                <c:pt idx="120">
                  <c:v>1/04/2031</c:v>
                </c:pt>
                <c:pt idx="121">
                  <c:v>1/05/2031</c:v>
                </c:pt>
                <c:pt idx="122">
                  <c:v>1/06/2031</c:v>
                </c:pt>
                <c:pt idx="123">
                  <c:v>1/07/2031</c:v>
                </c:pt>
                <c:pt idx="124">
                  <c:v>1/08/2031</c:v>
                </c:pt>
                <c:pt idx="125">
                  <c:v>1/09/2031</c:v>
                </c:pt>
                <c:pt idx="126">
                  <c:v>1/10/2031</c:v>
                </c:pt>
                <c:pt idx="127">
                  <c:v>1/11/2031</c:v>
                </c:pt>
                <c:pt idx="128">
                  <c:v>1/12/2031</c:v>
                </c:pt>
                <c:pt idx="129">
                  <c:v>1/01/2032</c:v>
                </c:pt>
                <c:pt idx="130">
                  <c:v>1/02/2032</c:v>
                </c:pt>
                <c:pt idx="131">
                  <c:v>1/03/2032</c:v>
                </c:pt>
                <c:pt idx="132">
                  <c:v>1/04/2032</c:v>
                </c:pt>
                <c:pt idx="133">
                  <c:v>1/05/2032</c:v>
                </c:pt>
                <c:pt idx="134">
                  <c:v>1/06/2032</c:v>
                </c:pt>
                <c:pt idx="135">
                  <c:v>1/07/2032</c:v>
                </c:pt>
                <c:pt idx="136">
                  <c:v>1/08/2032</c:v>
                </c:pt>
                <c:pt idx="137">
                  <c:v>1/09/2032</c:v>
                </c:pt>
                <c:pt idx="138">
                  <c:v>1/10/2032</c:v>
                </c:pt>
                <c:pt idx="139">
                  <c:v>1/11/2032</c:v>
                </c:pt>
                <c:pt idx="140">
                  <c:v>1/12/2032</c:v>
                </c:pt>
                <c:pt idx="141">
                  <c:v>1/01/2033</c:v>
                </c:pt>
                <c:pt idx="142">
                  <c:v>1/02/2033</c:v>
                </c:pt>
                <c:pt idx="143">
                  <c:v>1/03/2033</c:v>
                </c:pt>
                <c:pt idx="144">
                  <c:v>1/04/2033</c:v>
                </c:pt>
                <c:pt idx="145">
                  <c:v>1/05/2033</c:v>
                </c:pt>
                <c:pt idx="146">
                  <c:v>1/06/2033</c:v>
                </c:pt>
                <c:pt idx="147">
                  <c:v>1/07/2033</c:v>
                </c:pt>
                <c:pt idx="148">
                  <c:v>1/08/2033</c:v>
                </c:pt>
                <c:pt idx="149">
                  <c:v>1/09/2033</c:v>
                </c:pt>
                <c:pt idx="150">
                  <c:v>1/10/2033</c:v>
                </c:pt>
                <c:pt idx="151">
                  <c:v>1/11/2033</c:v>
                </c:pt>
                <c:pt idx="152">
                  <c:v>1/12/2033</c:v>
                </c:pt>
                <c:pt idx="153">
                  <c:v>1/01/2034</c:v>
                </c:pt>
                <c:pt idx="154">
                  <c:v>1/02/2034</c:v>
                </c:pt>
                <c:pt idx="155">
                  <c:v>1/03/2034</c:v>
                </c:pt>
                <c:pt idx="156">
                  <c:v>1/04/2034</c:v>
                </c:pt>
                <c:pt idx="157">
                  <c:v>1/05/2034</c:v>
                </c:pt>
                <c:pt idx="158">
                  <c:v>1/06/2034</c:v>
                </c:pt>
                <c:pt idx="159">
                  <c:v>1/07/2034</c:v>
                </c:pt>
                <c:pt idx="160">
                  <c:v>1/08/2034</c:v>
                </c:pt>
                <c:pt idx="161">
                  <c:v>1/09/2034</c:v>
                </c:pt>
                <c:pt idx="162">
                  <c:v>1/10/2034</c:v>
                </c:pt>
                <c:pt idx="163">
                  <c:v>1/11/2034</c:v>
                </c:pt>
                <c:pt idx="164">
                  <c:v>1/12/2034</c:v>
                </c:pt>
                <c:pt idx="165">
                  <c:v>1/01/2035</c:v>
                </c:pt>
                <c:pt idx="166">
                  <c:v>1/02/2035</c:v>
                </c:pt>
                <c:pt idx="167">
                  <c:v>1/03/2035</c:v>
                </c:pt>
                <c:pt idx="168">
                  <c:v>1/04/2035</c:v>
                </c:pt>
                <c:pt idx="169">
                  <c:v>1/05/2035</c:v>
                </c:pt>
                <c:pt idx="170">
                  <c:v>1/06/2035</c:v>
                </c:pt>
                <c:pt idx="171">
                  <c:v>1/07/2035</c:v>
                </c:pt>
                <c:pt idx="172">
                  <c:v>1/08/2035</c:v>
                </c:pt>
                <c:pt idx="173">
                  <c:v>1/09/2035</c:v>
                </c:pt>
                <c:pt idx="174">
                  <c:v>1/10/2035</c:v>
                </c:pt>
                <c:pt idx="175">
                  <c:v>1/11/2035</c:v>
                </c:pt>
                <c:pt idx="176">
                  <c:v>1/12/2035</c:v>
                </c:pt>
                <c:pt idx="177">
                  <c:v>1/01/2036</c:v>
                </c:pt>
                <c:pt idx="178">
                  <c:v>1/02/2036</c:v>
                </c:pt>
                <c:pt idx="179">
                  <c:v>1/03/2036</c:v>
                </c:pt>
                <c:pt idx="180">
                  <c:v>1/04/2036</c:v>
                </c:pt>
                <c:pt idx="181">
                  <c:v>1/05/2036</c:v>
                </c:pt>
                <c:pt idx="182">
                  <c:v>1/06/2036</c:v>
                </c:pt>
                <c:pt idx="183">
                  <c:v>1/07/2036</c:v>
                </c:pt>
                <c:pt idx="184">
                  <c:v>1/08/2036</c:v>
                </c:pt>
                <c:pt idx="185">
                  <c:v>1/09/2036</c:v>
                </c:pt>
                <c:pt idx="186">
                  <c:v>1/10/2036</c:v>
                </c:pt>
                <c:pt idx="187">
                  <c:v>1/11/2036</c:v>
                </c:pt>
                <c:pt idx="188">
                  <c:v>1/12/2036</c:v>
                </c:pt>
                <c:pt idx="189">
                  <c:v>1/01/2037</c:v>
                </c:pt>
                <c:pt idx="190">
                  <c:v>1/02/2037</c:v>
                </c:pt>
                <c:pt idx="191">
                  <c:v>1/03/2037</c:v>
                </c:pt>
                <c:pt idx="192">
                  <c:v>1/04/2037</c:v>
                </c:pt>
                <c:pt idx="193">
                  <c:v>1/05/2037</c:v>
                </c:pt>
                <c:pt idx="194">
                  <c:v>1/06/2037</c:v>
                </c:pt>
                <c:pt idx="195">
                  <c:v>1/07/2037</c:v>
                </c:pt>
                <c:pt idx="196">
                  <c:v>1/08/2037</c:v>
                </c:pt>
                <c:pt idx="197">
                  <c:v>1/09/2037</c:v>
                </c:pt>
                <c:pt idx="198">
                  <c:v>1/10/2037</c:v>
                </c:pt>
                <c:pt idx="199">
                  <c:v>1/11/2037</c:v>
                </c:pt>
                <c:pt idx="200">
                  <c:v>1/12/2037</c:v>
                </c:pt>
                <c:pt idx="201">
                  <c:v>1/01/2038</c:v>
                </c:pt>
                <c:pt idx="202">
                  <c:v>1/02/2038</c:v>
                </c:pt>
                <c:pt idx="203">
                  <c:v>1/03/2038</c:v>
                </c:pt>
                <c:pt idx="204">
                  <c:v>1/04/2038</c:v>
                </c:pt>
                <c:pt idx="205">
                  <c:v>1/05/2038</c:v>
                </c:pt>
                <c:pt idx="206">
                  <c:v>1/06/2038</c:v>
                </c:pt>
                <c:pt idx="207">
                  <c:v>1/07/2038</c:v>
                </c:pt>
                <c:pt idx="208">
                  <c:v>1/08/2038</c:v>
                </c:pt>
                <c:pt idx="209">
                  <c:v>1/09/2038</c:v>
                </c:pt>
                <c:pt idx="210">
                  <c:v>1/10/2038</c:v>
                </c:pt>
                <c:pt idx="211">
                  <c:v>1/11/2038</c:v>
                </c:pt>
                <c:pt idx="212">
                  <c:v>1/12/2038</c:v>
                </c:pt>
                <c:pt idx="213">
                  <c:v>1/01/2039</c:v>
                </c:pt>
                <c:pt idx="214">
                  <c:v>1/02/2039</c:v>
                </c:pt>
                <c:pt idx="215">
                  <c:v>1/03/2039</c:v>
                </c:pt>
                <c:pt idx="216">
                  <c:v>1/04/2039</c:v>
                </c:pt>
                <c:pt idx="217">
                  <c:v>1/05/2039</c:v>
                </c:pt>
                <c:pt idx="218">
                  <c:v>1/06/2039</c:v>
                </c:pt>
                <c:pt idx="219">
                  <c:v>1/07/2039</c:v>
                </c:pt>
                <c:pt idx="220">
                  <c:v>1/08/2039</c:v>
                </c:pt>
                <c:pt idx="221">
                  <c:v>1/09/2039</c:v>
                </c:pt>
                <c:pt idx="222">
                  <c:v>1/10/2039</c:v>
                </c:pt>
                <c:pt idx="223">
                  <c:v>1/11/2039</c:v>
                </c:pt>
                <c:pt idx="224">
                  <c:v>1/12/2039</c:v>
                </c:pt>
                <c:pt idx="225">
                  <c:v>1/01/2040</c:v>
                </c:pt>
                <c:pt idx="226">
                  <c:v>1/02/2040</c:v>
                </c:pt>
                <c:pt idx="227">
                  <c:v>1/03/2040</c:v>
                </c:pt>
                <c:pt idx="228">
                  <c:v>1/04/2040</c:v>
                </c:pt>
                <c:pt idx="229">
                  <c:v>1/05/2040</c:v>
                </c:pt>
                <c:pt idx="230">
                  <c:v>1/06/2040</c:v>
                </c:pt>
                <c:pt idx="231">
                  <c:v>1/07/2040</c:v>
                </c:pt>
                <c:pt idx="232">
                  <c:v>1/08/2040</c:v>
                </c:pt>
                <c:pt idx="233">
                  <c:v>1/09/2040</c:v>
                </c:pt>
                <c:pt idx="234">
                  <c:v>1/10/2040</c:v>
                </c:pt>
                <c:pt idx="235">
                  <c:v>1/11/2040</c:v>
                </c:pt>
                <c:pt idx="236">
                  <c:v>1/12/2040</c:v>
                </c:pt>
                <c:pt idx="237">
                  <c:v>1/01/2041</c:v>
                </c:pt>
                <c:pt idx="238">
                  <c:v>1/02/2041</c:v>
                </c:pt>
                <c:pt idx="239">
                  <c:v>1/03/2041</c:v>
                </c:pt>
                <c:pt idx="240">
                  <c:v>1/04/2041</c:v>
                </c:pt>
                <c:pt idx="241">
                  <c:v>1/05/2041</c:v>
                </c:pt>
                <c:pt idx="242">
                  <c:v>1/06/2041</c:v>
                </c:pt>
                <c:pt idx="243">
                  <c:v>1/07/2041</c:v>
                </c:pt>
                <c:pt idx="244">
                  <c:v>1/08/2041</c:v>
                </c:pt>
                <c:pt idx="245">
                  <c:v>1/09/2041</c:v>
                </c:pt>
                <c:pt idx="246">
                  <c:v>1/10/2041</c:v>
                </c:pt>
                <c:pt idx="247">
                  <c:v>1/11/2041</c:v>
                </c:pt>
                <c:pt idx="248">
                  <c:v>1/12/2041</c:v>
                </c:pt>
                <c:pt idx="249">
                  <c:v>1/01/2042</c:v>
                </c:pt>
                <c:pt idx="250">
                  <c:v>1/02/2042</c:v>
                </c:pt>
                <c:pt idx="251">
                  <c:v>1/03/2042</c:v>
                </c:pt>
                <c:pt idx="252">
                  <c:v>1/04/2042</c:v>
                </c:pt>
                <c:pt idx="253">
                  <c:v>1/05/2042</c:v>
                </c:pt>
                <c:pt idx="254">
                  <c:v>1/06/2042</c:v>
                </c:pt>
                <c:pt idx="255">
                  <c:v>1/07/2042</c:v>
                </c:pt>
                <c:pt idx="256">
                  <c:v>1/08/2042</c:v>
                </c:pt>
                <c:pt idx="257">
                  <c:v>1/09/2042</c:v>
                </c:pt>
                <c:pt idx="258">
                  <c:v>1/10/2042</c:v>
                </c:pt>
                <c:pt idx="259">
                  <c:v>1/11/2042</c:v>
                </c:pt>
                <c:pt idx="260">
                  <c:v>1/12/2042</c:v>
                </c:pt>
                <c:pt idx="261">
                  <c:v>1/01/2043</c:v>
                </c:pt>
                <c:pt idx="262">
                  <c:v>1/02/2043</c:v>
                </c:pt>
                <c:pt idx="263">
                  <c:v>1/03/2043</c:v>
                </c:pt>
                <c:pt idx="264">
                  <c:v>1/04/2043</c:v>
                </c:pt>
                <c:pt idx="265">
                  <c:v>1/05/2043</c:v>
                </c:pt>
                <c:pt idx="266">
                  <c:v>1/06/2043</c:v>
                </c:pt>
                <c:pt idx="267">
                  <c:v>1/07/2043</c:v>
                </c:pt>
                <c:pt idx="268">
                  <c:v>1/08/2043</c:v>
                </c:pt>
                <c:pt idx="269">
                  <c:v>1/09/2043</c:v>
                </c:pt>
                <c:pt idx="270">
                  <c:v>1/10/2043</c:v>
                </c:pt>
                <c:pt idx="271">
                  <c:v>1/11/2043</c:v>
                </c:pt>
                <c:pt idx="272">
                  <c:v>1/12/2043</c:v>
                </c:pt>
                <c:pt idx="273">
                  <c:v>1/01/2044</c:v>
                </c:pt>
                <c:pt idx="274">
                  <c:v>1/02/2044</c:v>
                </c:pt>
                <c:pt idx="275">
                  <c:v>1/03/2044</c:v>
                </c:pt>
                <c:pt idx="276">
                  <c:v>1/04/2044</c:v>
                </c:pt>
                <c:pt idx="277">
                  <c:v>1/05/2044</c:v>
                </c:pt>
                <c:pt idx="278">
                  <c:v>1/06/2044</c:v>
                </c:pt>
                <c:pt idx="279">
                  <c:v>1/07/2044</c:v>
                </c:pt>
                <c:pt idx="280">
                  <c:v>1/08/2044</c:v>
                </c:pt>
                <c:pt idx="281">
                  <c:v>1/09/2044</c:v>
                </c:pt>
                <c:pt idx="282">
                  <c:v>1/10/2044</c:v>
                </c:pt>
                <c:pt idx="283">
                  <c:v>1/11/2044</c:v>
                </c:pt>
                <c:pt idx="284">
                  <c:v>1/12/2044</c:v>
                </c:pt>
                <c:pt idx="285">
                  <c:v>1/01/2045</c:v>
                </c:pt>
                <c:pt idx="286">
                  <c:v>1/02/2045</c:v>
                </c:pt>
                <c:pt idx="287">
                  <c:v>1/03/2045</c:v>
                </c:pt>
                <c:pt idx="288">
                  <c:v>1/04/2045</c:v>
                </c:pt>
                <c:pt idx="289">
                  <c:v>1/05/2045</c:v>
                </c:pt>
                <c:pt idx="290">
                  <c:v>1/06/2045</c:v>
                </c:pt>
                <c:pt idx="291">
                  <c:v>1/07/2045</c:v>
                </c:pt>
                <c:pt idx="292">
                  <c:v>1/08/2045</c:v>
                </c:pt>
                <c:pt idx="293">
                  <c:v>1/09/2045</c:v>
                </c:pt>
                <c:pt idx="294">
                  <c:v>1/10/2045</c:v>
                </c:pt>
                <c:pt idx="295">
                  <c:v>1/11/2045</c:v>
                </c:pt>
                <c:pt idx="296">
                  <c:v>1/12/2045</c:v>
                </c:pt>
                <c:pt idx="297">
                  <c:v>1/01/2046</c:v>
                </c:pt>
                <c:pt idx="298">
                  <c:v>1/02/2046</c:v>
                </c:pt>
                <c:pt idx="299">
                  <c:v>1/03/2046</c:v>
                </c:pt>
                <c:pt idx="300">
                  <c:v>1/04/2046</c:v>
                </c:pt>
                <c:pt idx="301">
                  <c:v>1/05/2046</c:v>
                </c:pt>
                <c:pt idx="302">
                  <c:v>1/06/2046</c:v>
                </c:pt>
                <c:pt idx="303">
                  <c:v>1/07/2046</c:v>
                </c:pt>
                <c:pt idx="304">
                  <c:v>1/08/2046</c:v>
                </c:pt>
                <c:pt idx="305">
                  <c:v>1/09/2046</c:v>
                </c:pt>
                <c:pt idx="306">
                  <c:v>1/10/2046</c:v>
                </c:pt>
                <c:pt idx="307">
                  <c:v>1/11/2046</c:v>
                </c:pt>
                <c:pt idx="308">
                  <c:v>1/12/2046</c:v>
                </c:pt>
                <c:pt idx="309">
                  <c:v>1/01/2047</c:v>
                </c:pt>
                <c:pt idx="310">
                  <c:v>1/02/2047</c:v>
                </c:pt>
                <c:pt idx="311">
                  <c:v>1/03/2047</c:v>
                </c:pt>
                <c:pt idx="312">
                  <c:v>1/04/2047</c:v>
                </c:pt>
                <c:pt idx="313">
                  <c:v>1/05/2047</c:v>
                </c:pt>
                <c:pt idx="314">
                  <c:v>1/06/2047</c:v>
                </c:pt>
                <c:pt idx="315">
                  <c:v>1/07/2047</c:v>
                </c:pt>
                <c:pt idx="316">
                  <c:v>1/08/2047</c:v>
                </c:pt>
                <c:pt idx="317">
                  <c:v>1/09/2047</c:v>
                </c:pt>
                <c:pt idx="318">
                  <c:v>1/10/2047</c:v>
                </c:pt>
                <c:pt idx="319">
                  <c:v>1/11/2047</c:v>
                </c:pt>
                <c:pt idx="320">
                  <c:v>1/12/2047</c:v>
                </c:pt>
                <c:pt idx="321">
                  <c:v>1/01/2048</c:v>
                </c:pt>
                <c:pt idx="322">
                  <c:v>1/02/2048</c:v>
                </c:pt>
                <c:pt idx="323">
                  <c:v>1/03/2048</c:v>
                </c:pt>
                <c:pt idx="324">
                  <c:v>1/04/2048</c:v>
                </c:pt>
                <c:pt idx="325">
                  <c:v>1/05/2048</c:v>
                </c:pt>
                <c:pt idx="326">
                  <c:v>1/06/2048</c:v>
                </c:pt>
                <c:pt idx="327">
                  <c:v>1/07/2048</c:v>
                </c:pt>
                <c:pt idx="328">
                  <c:v>1/08/2048</c:v>
                </c:pt>
                <c:pt idx="329">
                  <c:v>1/09/2048</c:v>
                </c:pt>
                <c:pt idx="330">
                  <c:v>1/10/2048</c:v>
                </c:pt>
                <c:pt idx="331">
                  <c:v>1/11/2048</c:v>
                </c:pt>
                <c:pt idx="332">
                  <c:v>1/12/2048</c:v>
                </c:pt>
                <c:pt idx="333">
                  <c:v>1/01/2049</c:v>
                </c:pt>
                <c:pt idx="334">
                  <c:v>1/02/2049</c:v>
                </c:pt>
                <c:pt idx="335">
                  <c:v>1/03/2049</c:v>
                </c:pt>
                <c:pt idx="336">
                  <c:v>1/04/2049</c:v>
                </c:pt>
                <c:pt idx="337">
                  <c:v>1/05/2049</c:v>
                </c:pt>
                <c:pt idx="338">
                  <c:v>1/06/2049</c:v>
                </c:pt>
                <c:pt idx="339">
                  <c:v>1/07/2049</c:v>
                </c:pt>
                <c:pt idx="340">
                  <c:v>1/08/2049</c:v>
                </c:pt>
                <c:pt idx="341">
                  <c:v>1/09/2049</c:v>
                </c:pt>
                <c:pt idx="342">
                  <c:v>1/10/2049</c:v>
                </c:pt>
                <c:pt idx="343">
                  <c:v>1/11/2049</c:v>
                </c:pt>
                <c:pt idx="344">
                  <c:v>1/12/2049</c:v>
                </c:pt>
                <c:pt idx="345">
                  <c:v>1/01/2050</c:v>
                </c:pt>
                <c:pt idx="346">
                  <c:v>1/02/2050</c:v>
                </c:pt>
                <c:pt idx="347">
                  <c:v>1/03/2050</c:v>
                </c:pt>
                <c:pt idx="348">
                  <c:v>1/04/2050</c:v>
                </c:pt>
                <c:pt idx="349">
                  <c:v>1/05/2050</c:v>
                </c:pt>
                <c:pt idx="350">
                  <c:v>1/06/2050</c:v>
                </c:pt>
                <c:pt idx="351">
                  <c:v>1/07/2050</c:v>
                </c:pt>
                <c:pt idx="352">
                  <c:v>1/08/2050</c:v>
                </c:pt>
                <c:pt idx="353">
                  <c:v>1/09/2050</c:v>
                </c:pt>
                <c:pt idx="354">
                  <c:v>1/10/2050</c:v>
                </c:pt>
                <c:pt idx="355">
                  <c:v>1/11/2050</c:v>
                </c:pt>
              </c:strCache>
            </c:strRef>
          </c:cat>
          <c:val>
            <c:numRef>
              <c:f>_Hidden30!$F$2:$F$357</c:f>
              <c:numCache>
                <c:formatCode>General</c:formatCode>
                <c:ptCount val="356"/>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2250000000</c:v>
                </c:pt>
                <c:pt idx="25">
                  <c:v>2250000000</c:v>
                </c:pt>
                <c:pt idx="26">
                  <c:v>2250000000</c:v>
                </c:pt>
                <c:pt idx="27">
                  <c:v>2250000000</c:v>
                </c:pt>
                <c:pt idx="28">
                  <c:v>2250000000</c:v>
                </c:pt>
                <c:pt idx="29">
                  <c:v>2250000000</c:v>
                </c:pt>
                <c:pt idx="30">
                  <c:v>1750000000</c:v>
                </c:pt>
                <c:pt idx="31">
                  <c:v>1750000000</c:v>
                </c:pt>
                <c:pt idx="32">
                  <c:v>1750000000</c:v>
                </c:pt>
                <c:pt idx="33">
                  <c:v>1750000000</c:v>
                </c:pt>
                <c:pt idx="34">
                  <c:v>1750000000</c:v>
                </c:pt>
                <c:pt idx="35">
                  <c:v>1750000000</c:v>
                </c:pt>
                <c:pt idx="36">
                  <c:v>1750000000</c:v>
                </c:pt>
                <c:pt idx="37">
                  <c:v>1750000000</c:v>
                </c:pt>
                <c:pt idx="38">
                  <c:v>1750000000</c:v>
                </c:pt>
                <c:pt idx="39">
                  <c:v>1750000000</c:v>
                </c:pt>
                <c:pt idx="40">
                  <c:v>1750000000</c:v>
                </c:pt>
                <c:pt idx="41">
                  <c:v>1250000000</c:v>
                </c:pt>
                <c:pt idx="42">
                  <c:v>1250000000</c:v>
                </c:pt>
                <c:pt idx="43">
                  <c:v>1250000000</c:v>
                </c:pt>
                <c:pt idx="44">
                  <c:v>1250000000</c:v>
                </c:pt>
                <c:pt idx="45">
                  <c:v>1250000000</c:v>
                </c:pt>
                <c:pt idx="46">
                  <c:v>1250000000</c:v>
                </c:pt>
                <c:pt idx="47">
                  <c:v>1250000000</c:v>
                </c:pt>
                <c:pt idx="48">
                  <c:v>1250000000</c:v>
                </c:pt>
                <c:pt idx="49">
                  <c:v>1250000000</c:v>
                </c:pt>
                <c:pt idx="50">
                  <c:v>1250000000</c:v>
                </c:pt>
                <c:pt idx="51">
                  <c:v>1250000000</c:v>
                </c:pt>
                <c:pt idx="52">
                  <c:v>1250000000</c:v>
                </c:pt>
                <c:pt idx="53">
                  <c:v>1250000000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750000000</c:v>
                </c:pt>
                <c:pt idx="78">
                  <c:v>750000000</c:v>
                </c:pt>
                <c:pt idx="79">
                  <c:v>750000000</c:v>
                </c:pt>
                <c:pt idx="80">
                  <c:v>750000000</c:v>
                </c:pt>
                <c:pt idx="81">
                  <c:v>750000000</c:v>
                </c:pt>
                <c:pt idx="82">
                  <c:v>750000000</c:v>
                </c:pt>
                <c:pt idx="83">
                  <c:v>0</c:v>
                </c:pt>
              </c:numCache>
            </c:numRef>
          </c:val>
          <c:smooth val="0"/>
          <c:extLst>
            <c:ext xmlns:c16="http://schemas.microsoft.com/office/drawing/2014/chart" uri="{C3380CC4-5D6E-409C-BE32-E72D297353CC}">
              <c16:uniqueId val="{00000004-1332-4437-9599-BA08802FF06D}"/>
            </c:ext>
          </c:extLst>
        </c:ser>
        <c:dLbls>
          <c:showLegendKey val="0"/>
          <c:showVal val="0"/>
          <c:showCatName val="0"/>
          <c:showSerName val="0"/>
          <c:showPercent val="0"/>
          <c:showBubbleSize val="0"/>
        </c:dLbls>
        <c:marker val="1"/>
        <c:smooth val="0"/>
        <c:axId val="889130648"/>
        <c:axId val="1"/>
      </c:lineChart>
      <c:catAx>
        <c:axId val="889130648"/>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89130648"/>
        <c:crosses val="autoZero"/>
        <c:crossBetween val="between"/>
      </c:valAx>
      <c:spPr>
        <a:noFill/>
        <a:ln w="25400">
          <a:noFill/>
        </a:ln>
      </c:spPr>
    </c:plotArea>
    <c:legend>
      <c:legendPos val="r"/>
      <c:layout>
        <c:manualLayout>
          <c:xMode val="edge"/>
          <c:yMode val="edge"/>
          <c:x val="0.68245902669387959"/>
          <c:y val="8.2452473847776958E-2"/>
          <c:w val="0.31306047284550387"/>
          <c:h val="0.143763287734585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89C09B1-438C-451C-A27C-38ACB45A199D}"/>
            </a:ext>
          </a:extLst>
        </xdr:cNvPr>
        <xdr:cNvPicPr>
          <a:picLocks noChangeAspect="1"/>
        </xdr:cNvPicPr>
      </xdr:nvPicPr>
      <xdr:blipFill>
        <a:blip xmlns:r="http://schemas.openxmlformats.org/officeDocument/2006/relationships" r:embed="rId1"/>
        <a:stretch>
          <a:fillRect/>
        </a:stretch>
      </xdr:blipFill>
      <xdr:spPr>
        <a:xfrm>
          <a:off x="2174240" y="33172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21864E5F-5E99-45DB-A6A1-2CAE78E64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52917</xdr:colOff>
      <xdr:row>14</xdr:row>
      <xdr:rowOff>10583</xdr:rowOff>
    </xdr:from>
    <xdr:to>
      <xdr:col>18</xdr:col>
      <xdr:colOff>52917</xdr:colOff>
      <xdr:row>15</xdr:row>
      <xdr:rowOff>10583</xdr:rowOff>
    </xdr:to>
    <xdr:graphicFrame macro="">
      <xdr:nvGraphicFramePr>
        <xdr:cNvPr id="1029" name="Chart 5">
          <a:extLst>
            <a:ext uri="{FF2B5EF4-FFF2-40B4-BE49-F238E27FC236}">
              <a16:creationId xmlns:a16="http://schemas.microsoft.com/office/drawing/2014/main" id="{D12EDF3F-9E11-49A2-AE4A-822B6D2C4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8CBC893E-9A35-4F47-8C69-42A9F60AE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A9D4E76C-A4FE-4FD7-8BA2-FC7D6E6CA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80C47A2C-DFE3-4D99-9650-141FFF9CF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C8A8F92E-6071-4AFF-AB8B-4578C5DF8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D142DE69-4A79-4979-B8D5-08BAF8430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43D8A243-1596-467C-A274-F4B897A1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0F715035-AFA1-44B4-8E2A-6C5D5627D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0F83DE5C-65D4-4DCC-B314-C1BE9CE02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3893A928-E998-4327-9BC0-9E3B1B85B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D9DC4816-144B-4864-8DF0-C52CE1BBF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F73A0DEF-077F-44BC-9915-1D034CADD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34DC3E6F-6709-40FA-81CF-F0859BBB1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9A27B5A8-BBB5-43E4-8513-E7F246D1F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94BF8EBC-CAFB-40F4-9D75-01FFD7C2F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05EB7A43-76CC-4ADA-8161-9E4BDBA27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9ADF-EACC-4FD4-9022-44EDD0F52A7C}">
  <sheetPr>
    <tabColor rgb="FFE36E00"/>
  </sheetPr>
  <dimension ref="A1:A174"/>
  <sheetViews>
    <sheetView topLeftCell="A157" zoomScale="60" zoomScaleNormal="60" workbookViewId="0">
      <selection activeCell="A97" sqref="A97"/>
    </sheetView>
  </sheetViews>
  <sheetFormatPr defaultColWidth="9.1796875" defaultRowHeight="14.5" x14ac:dyDescent="0.35"/>
  <cols>
    <col min="1" max="1" width="242" style="32" customWidth="1"/>
    <col min="2" max="16384" width="9.1796875" style="32"/>
  </cols>
  <sheetData>
    <row r="1" spans="1:1" ht="31" x14ac:dyDescent="0.35">
      <c r="A1" s="31" t="s">
        <v>1539</v>
      </c>
    </row>
    <row r="3" spans="1:1" ht="15" x14ac:dyDescent="0.35">
      <c r="A3" s="33"/>
    </row>
    <row r="4" spans="1:1" ht="34" x14ac:dyDescent="0.35">
      <c r="A4" s="34" t="s">
        <v>1540</v>
      </c>
    </row>
    <row r="5" spans="1:1" ht="34" x14ac:dyDescent="0.35">
      <c r="A5" s="34" t="s">
        <v>1541</v>
      </c>
    </row>
    <row r="6" spans="1:1" ht="34" x14ac:dyDescent="0.35">
      <c r="A6" s="34" t="s">
        <v>1542</v>
      </c>
    </row>
    <row r="7" spans="1:1" ht="17" x14ac:dyDescent="0.35">
      <c r="A7" s="34"/>
    </row>
    <row r="8" spans="1:1" ht="18.5" x14ac:dyDescent="0.35">
      <c r="A8" s="35" t="s">
        <v>1543</v>
      </c>
    </row>
    <row r="9" spans="1:1" ht="34" x14ac:dyDescent="0.4">
      <c r="A9" s="36" t="s">
        <v>1544</v>
      </c>
    </row>
    <row r="10" spans="1:1" ht="68" x14ac:dyDescent="0.35">
      <c r="A10" s="37" t="s">
        <v>1545</v>
      </c>
    </row>
    <row r="11" spans="1:1" ht="34" x14ac:dyDescent="0.35">
      <c r="A11" s="37" t="s">
        <v>1546</v>
      </c>
    </row>
    <row r="12" spans="1:1" ht="17" x14ac:dyDescent="0.35">
      <c r="A12" s="37" t="s">
        <v>1547</v>
      </c>
    </row>
    <row r="13" spans="1:1" ht="17" x14ac:dyDescent="0.35">
      <c r="A13" s="37" t="s">
        <v>1548</v>
      </c>
    </row>
    <row r="14" spans="1:1" ht="17" x14ac:dyDescent="0.35">
      <c r="A14" s="37" t="s">
        <v>1549</v>
      </c>
    </row>
    <row r="15" spans="1:1" ht="17" x14ac:dyDescent="0.35">
      <c r="A15" s="37"/>
    </row>
    <row r="16" spans="1:1" ht="18.5" x14ac:dyDescent="0.35">
      <c r="A16" s="35" t="s">
        <v>1550</v>
      </c>
    </row>
    <row r="17" spans="1:1" ht="17" x14ac:dyDescent="0.35">
      <c r="A17" s="38" t="s">
        <v>1551</v>
      </c>
    </row>
    <row r="18" spans="1:1" ht="34" x14ac:dyDescent="0.35">
      <c r="A18" s="39" t="s">
        <v>1552</v>
      </c>
    </row>
    <row r="19" spans="1:1" ht="34" x14ac:dyDescent="0.35">
      <c r="A19" s="39" t="s">
        <v>1553</v>
      </c>
    </row>
    <row r="20" spans="1:1" ht="51" x14ac:dyDescent="0.35">
      <c r="A20" s="39" t="s">
        <v>1554</v>
      </c>
    </row>
    <row r="21" spans="1:1" ht="85" x14ac:dyDescent="0.35">
      <c r="A21" s="39" t="s">
        <v>1555</v>
      </c>
    </row>
    <row r="22" spans="1:1" ht="51" x14ac:dyDescent="0.35">
      <c r="A22" s="39" t="s">
        <v>1556</v>
      </c>
    </row>
    <row r="23" spans="1:1" ht="34" x14ac:dyDescent="0.35">
      <c r="A23" s="39" t="s">
        <v>1557</v>
      </c>
    </row>
    <row r="24" spans="1:1" ht="17" x14ac:dyDescent="0.35">
      <c r="A24" s="39" t="s">
        <v>1558</v>
      </c>
    </row>
    <row r="25" spans="1:1" ht="17" x14ac:dyDescent="0.35">
      <c r="A25" s="38" t="s">
        <v>1559</v>
      </c>
    </row>
    <row r="26" spans="1:1" ht="51" x14ac:dyDescent="0.4">
      <c r="A26" s="40" t="s">
        <v>1560</v>
      </c>
    </row>
    <row r="27" spans="1:1" ht="17" x14ac:dyDescent="0.4">
      <c r="A27" s="40" t="s">
        <v>1561</v>
      </c>
    </row>
    <row r="28" spans="1:1" ht="17" x14ac:dyDescent="0.35">
      <c r="A28" s="38" t="s">
        <v>1562</v>
      </c>
    </row>
    <row r="29" spans="1:1" ht="34" x14ac:dyDescent="0.35">
      <c r="A29" s="39" t="s">
        <v>1563</v>
      </c>
    </row>
    <row r="30" spans="1:1" ht="34" x14ac:dyDescent="0.35">
      <c r="A30" s="39" t="s">
        <v>1564</v>
      </c>
    </row>
    <row r="31" spans="1:1" ht="34" x14ac:dyDescent="0.35">
      <c r="A31" s="39" t="s">
        <v>1565</v>
      </c>
    </row>
    <row r="32" spans="1:1" ht="34" x14ac:dyDescent="0.35">
      <c r="A32" s="39" t="s">
        <v>1566</v>
      </c>
    </row>
    <row r="33" spans="1:1" ht="17" x14ac:dyDescent="0.35">
      <c r="A33" s="39"/>
    </row>
    <row r="34" spans="1:1" ht="18.5" x14ac:dyDescent="0.35">
      <c r="A34" s="35" t="s">
        <v>1567</v>
      </c>
    </row>
    <row r="35" spans="1:1" ht="17" x14ac:dyDescent="0.35">
      <c r="A35" s="38" t="s">
        <v>1568</v>
      </c>
    </row>
    <row r="36" spans="1:1" ht="34" x14ac:dyDescent="0.35">
      <c r="A36" s="39" t="s">
        <v>1569</v>
      </c>
    </row>
    <row r="37" spans="1:1" ht="34" x14ac:dyDescent="0.35">
      <c r="A37" s="39" t="s">
        <v>1570</v>
      </c>
    </row>
    <row r="38" spans="1:1" ht="34" x14ac:dyDescent="0.35">
      <c r="A38" s="39" t="s">
        <v>1571</v>
      </c>
    </row>
    <row r="39" spans="1:1" ht="17" x14ac:dyDescent="0.35">
      <c r="A39" s="39" t="s">
        <v>1572</v>
      </c>
    </row>
    <row r="40" spans="1:1" ht="17" x14ac:dyDescent="0.35">
      <c r="A40" s="39" t="s">
        <v>1573</v>
      </c>
    </row>
    <row r="41" spans="1:1" ht="17" x14ac:dyDescent="0.35">
      <c r="A41" s="38" t="s">
        <v>1574</v>
      </c>
    </row>
    <row r="42" spans="1:1" ht="17" x14ac:dyDescent="0.35">
      <c r="A42" s="39" t="s">
        <v>1575</v>
      </c>
    </row>
    <row r="43" spans="1:1" ht="17" x14ac:dyDescent="0.4">
      <c r="A43" s="40" t="s">
        <v>1576</v>
      </c>
    </row>
    <row r="44" spans="1:1" ht="17" x14ac:dyDescent="0.35">
      <c r="A44" s="38" t="s">
        <v>1577</v>
      </c>
    </row>
    <row r="45" spans="1:1" ht="34" x14ac:dyDescent="0.4">
      <c r="A45" s="40" t="s">
        <v>1578</v>
      </c>
    </row>
    <row r="46" spans="1:1" ht="34" x14ac:dyDescent="0.35">
      <c r="A46" s="39" t="s">
        <v>1579</v>
      </c>
    </row>
    <row r="47" spans="1:1" ht="34" x14ac:dyDescent="0.35">
      <c r="A47" s="39" t="s">
        <v>1580</v>
      </c>
    </row>
    <row r="48" spans="1:1" ht="17" x14ac:dyDescent="0.35">
      <c r="A48" s="39" t="s">
        <v>1581</v>
      </c>
    </row>
    <row r="49" spans="1:1" ht="17" x14ac:dyDescent="0.4">
      <c r="A49" s="40" t="s">
        <v>1582</v>
      </c>
    </row>
    <row r="50" spans="1:1" ht="17" x14ac:dyDescent="0.35">
      <c r="A50" s="38" t="s">
        <v>1583</v>
      </c>
    </row>
    <row r="51" spans="1:1" ht="34" x14ac:dyDescent="0.4">
      <c r="A51" s="40" t="s">
        <v>1584</v>
      </c>
    </row>
    <row r="52" spans="1:1" ht="17" x14ac:dyDescent="0.35">
      <c r="A52" s="39" t="s">
        <v>1585</v>
      </c>
    </row>
    <row r="53" spans="1:1" ht="34" x14ac:dyDescent="0.4">
      <c r="A53" s="40" t="s">
        <v>1586</v>
      </c>
    </row>
    <row r="54" spans="1:1" ht="17" x14ac:dyDescent="0.35">
      <c r="A54" s="38" t="s">
        <v>1587</v>
      </c>
    </row>
    <row r="55" spans="1:1" ht="17" x14ac:dyDescent="0.4">
      <c r="A55" s="40" t="s">
        <v>1588</v>
      </c>
    </row>
    <row r="56" spans="1:1" ht="34" x14ac:dyDescent="0.35">
      <c r="A56" s="39" t="s">
        <v>1589</v>
      </c>
    </row>
    <row r="57" spans="1:1" ht="17" x14ac:dyDescent="0.35">
      <c r="A57" s="39" t="s">
        <v>1590</v>
      </c>
    </row>
    <row r="58" spans="1:1" ht="17" x14ac:dyDescent="0.35">
      <c r="A58" s="39" t="s">
        <v>1591</v>
      </c>
    </row>
    <row r="59" spans="1:1" ht="17" x14ac:dyDescent="0.35">
      <c r="A59" s="38" t="s">
        <v>1592</v>
      </c>
    </row>
    <row r="60" spans="1:1" ht="17" x14ac:dyDescent="0.35">
      <c r="A60" s="39" t="s">
        <v>1593</v>
      </c>
    </row>
    <row r="61" spans="1:1" ht="17" x14ac:dyDescent="0.35">
      <c r="A61" s="41"/>
    </row>
    <row r="62" spans="1:1" ht="18.5" x14ac:dyDescent="0.35">
      <c r="A62" s="35" t="s">
        <v>1594</v>
      </c>
    </row>
    <row r="63" spans="1:1" ht="17" x14ac:dyDescent="0.35">
      <c r="A63" s="38" t="s">
        <v>1595</v>
      </c>
    </row>
    <row r="64" spans="1:1" ht="34" x14ac:dyDescent="0.35">
      <c r="A64" s="39" t="s">
        <v>1596</v>
      </c>
    </row>
    <row r="65" spans="1:1" ht="17" x14ac:dyDescent="0.35">
      <c r="A65" s="39" t="s">
        <v>1597</v>
      </c>
    </row>
    <row r="66" spans="1:1" ht="34" x14ac:dyDescent="0.35">
      <c r="A66" s="37" t="s">
        <v>1598</v>
      </c>
    </row>
    <row r="67" spans="1:1" ht="34" x14ac:dyDescent="0.35">
      <c r="A67" s="37" t="s">
        <v>1599</v>
      </c>
    </row>
    <row r="68" spans="1:1" ht="34" x14ac:dyDescent="0.35">
      <c r="A68" s="37" t="s">
        <v>1600</v>
      </c>
    </row>
    <row r="69" spans="1:1" ht="17" x14ac:dyDescent="0.35">
      <c r="A69" s="42" t="s">
        <v>1601</v>
      </c>
    </row>
    <row r="70" spans="1:1" ht="51" x14ac:dyDescent="0.35">
      <c r="A70" s="37" t="s">
        <v>1602</v>
      </c>
    </row>
    <row r="71" spans="1:1" ht="17" x14ac:dyDescent="0.35">
      <c r="A71" s="37" t="s">
        <v>1603</v>
      </c>
    </row>
    <row r="72" spans="1:1" ht="17" x14ac:dyDescent="0.35">
      <c r="A72" s="42" t="s">
        <v>1604</v>
      </c>
    </row>
    <row r="73" spans="1:1" ht="17" x14ac:dyDescent="0.35">
      <c r="A73" s="37" t="s">
        <v>1605</v>
      </c>
    </row>
    <row r="74" spans="1:1" ht="17" x14ac:dyDescent="0.35">
      <c r="A74" s="42" t="s">
        <v>1606</v>
      </c>
    </row>
    <row r="75" spans="1:1" ht="34" x14ac:dyDescent="0.35">
      <c r="A75" s="37" t="s">
        <v>1607</v>
      </c>
    </row>
    <row r="76" spans="1:1" ht="17" x14ac:dyDescent="0.35">
      <c r="A76" s="37" t="s">
        <v>1608</v>
      </c>
    </row>
    <row r="77" spans="1:1" ht="51" x14ac:dyDescent="0.35">
      <c r="A77" s="37" t="s">
        <v>1609</v>
      </c>
    </row>
    <row r="78" spans="1:1" ht="17" x14ac:dyDescent="0.35">
      <c r="A78" s="42" t="s">
        <v>1610</v>
      </c>
    </row>
    <row r="79" spans="1:1" ht="17" x14ac:dyDescent="0.4">
      <c r="A79" s="36" t="s">
        <v>1611</v>
      </c>
    </row>
    <row r="80" spans="1:1" ht="17" x14ac:dyDescent="0.35">
      <c r="A80" s="42" t="s">
        <v>1612</v>
      </c>
    </row>
    <row r="81" spans="1:1" ht="34" x14ac:dyDescent="0.35">
      <c r="A81" s="37" t="s">
        <v>1613</v>
      </c>
    </row>
    <row r="82" spans="1:1" ht="34" x14ac:dyDescent="0.35">
      <c r="A82" s="37" t="s">
        <v>1614</v>
      </c>
    </row>
    <row r="83" spans="1:1" ht="34" x14ac:dyDescent="0.35">
      <c r="A83" s="37" t="s">
        <v>1615</v>
      </c>
    </row>
    <row r="84" spans="1:1" ht="34" x14ac:dyDescent="0.35">
      <c r="A84" s="37" t="s">
        <v>1616</v>
      </c>
    </row>
    <row r="85" spans="1:1" ht="34" x14ac:dyDescent="0.35">
      <c r="A85" s="37" t="s">
        <v>1617</v>
      </c>
    </row>
    <row r="86" spans="1:1" ht="17" x14ac:dyDescent="0.35">
      <c r="A86" s="42" t="s">
        <v>1618</v>
      </c>
    </row>
    <row r="87" spans="1:1" ht="17" x14ac:dyDescent="0.35">
      <c r="A87" s="37" t="s">
        <v>1619</v>
      </c>
    </row>
    <row r="88" spans="1:1" ht="17" x14ac:dyDescent="0.35">
      <c r="A88" s="37" t="s">
        <v>1620</v>
      </c>
    </row>
    <row r="89" spans="1:1" ht="17" x14ac:dyDescent="0.35">
      <c r="A89" s="42" t="s">
        <v>1621</v>
      </c>
    </row>
    <row r="90" spans="1:1" ht="34" x14ac:dyDescent="0.35">
      <c r="A90" s="37" t="s">
        <v>1622</v>
      </c>
    </row>
    <row r="91" spans="1:1" ht="17" x14ac:dyDescent="0.35">
      <c r="A91" s="42" t="s">
        <v>1623</v>
      </c>
    </row>
    <row r="92" spans="1:1" ht="17" x14ac:dyDescent="0.4">
      <c r="A92" s="36" t="s">
        <v>1624</v>
      </c>
    </row>
    <row r="93" spans="1:1" ht="17" x14ac:dyDescent="0.35">
      <c r="A93" s="37" t="s">
        <v>1625</v>
      </c>
    </row>
    <row r="94" spans="1:1" ht="17" x14ac:dyDescent="0.35">
      <c r="A94" s="37"/>
    </row>
    <row r="95" spans="1:1" ht="18.5" x14ac:dyDescent="0.35">
      <c r="A95" s="35" t="s">
        <v>1626</v>
      </c>
    </row>
    <row r="96" spans="1:1" ht="34" x14ac:dyDescent="0.4">
      <c r="A96" s="36" t="s">
        <v>1627</v>
      </c>
    </row>
    <row r="97" spans="1:1" ht="17" x14ac:dyDescent="0.4">
      <c r="A97" s="36" t="s">
        <v>1628</v>
      </c>
    </row>
    <row r="98" spans="1:1" ht="17" x14ac:dyDescent="0.35">
      <c r="A98" s="42" t="s">
        <v>1629</v>
      </c>
    </row>
    <row r="99" spans="1:1" ht="17" x14ac:dyDescent="0.35">
      <c r="A99" s="34" t="s">
        <v>1630</v>
      </c>
    </row>
    <row r="100" spans="1:1" ht="17" x14ac:dyDescent="0.35">
      <c r="A100" s="37" t="s">
        <v>1631</v>
      </c>
    </row>
    <row r="101" spans="1:1" ht="17" x14ac:dyDescent="0.35">
      <c r="A101" s="37" t="s">
        <v>1632</v>
      </c>
    </row>
    <row r="102" spans="1:1" ht="17" x14ac:dyDescent="0.35">
      <c r="A102" s="37" t="s">
        <v>1633</v>
      </c>
    </row>
    <row r="103" spans="1:1" ht="17" x14ac:dyDescent="0.35">
      <c r="A103" s="37" t="s">
        <v>1634</v>
      </c>
    </row>
    <row r="104" spans="1:1" ht="34" x14ac:dyDescent="0.35">
      <c r="A104" s="37" t="s">
        <v>1635</v>
      </c>
    </row>
    <row r="105" spans="1:1" ht="17" x14ac:dyDescent="0.35">
      <c r="A105" s="34" t="s">
        <v>1636</v>
      </c>
    </row>
    <row r="106" spans="1:1" ht="17" x14ac:dyDescent="0.35">
      <c r="A106" s="37" t="s">
        <v>1637</v>
      </c>
    </row>
    <row r="107" spans="1:1" ht="17" x14ac:dyDescent="0.35">
      <c r="A107" s="37" t="s">
        <v>1638</v>
      </c>
    </row>
    <row r="108" spans="1:1" ht="17" x14ac:dyDescent="0.35">
      <c r="A108" s="37" t="s">
        <v>1639</v>
      </c>
    </row>
    <row r="109" spans="1:1" ht="17" x14ac:dyDescent="0.35">
      <c r="A109" s="37" t="s">
        <v>1640</v>
      </c>
    </row>
    <row r="110" spans="1:1" ht="17" x14ac:dyDescent="0.35">
      <c r="A110" s="37" t="s">
        <v>1641</v>
      </c>
    </row>
    <row r="111" spans="1:1" ht="17" x14ac:dyDescent="0.35">
      <c r="A111" s="37" t="s">
        <v>1642</v>
      </c>
    </row>
    <row r="112" spans="1:1" ht="17" x14ac:dyDescent="0.35">
      <c r="A112" s="42" t="s">
        <v>1643</v>
      </c>
    </row>
    <row r="113" spans="1:1" ht="17" x14ac:dyDescent="0.35">
      <c r="A113" s="37" t="s">
        <v>1644</v>
      </c>
    </row>
    <row r="114" spans="1:1" ht="17" x14ac:dyDescent="0.35">
      <c r="A114" s="34" t="s">
        <v>1645</v>
      </c>
    </row>
    <row r="115" spans="1:1" ht="17" x14ac:dyDescent="0.35">
      <c r="A115" s="37" t="s">
        <v>1646</v>
      </c>
    </row>
    <row r="116" spans="1:1" ht="17" x14ac:dyDescent="0.35">
      <c r="A116" s="37" t="s">
        <v>1647</v>
      </c>
    </row>
    <row r="117" spans="1:1" ht="17" x14ac:dyDescent="0.35">
      <c r="A117" s="34" t="s">
        <v>1648</v>
      </c>
    </row>
    <row r="118" spans="1:1" ht="17" x14ac:dyDescent="0.35">
      <c r="A118" s="37" t="s">
        <v>1649</v>
      </c>
    </row>
    <row r="119" spans="1:1" ht="17" x14ac:dyDescent="0.35">
      <c r="A119" s="37" t="s">
        <v>1650</v>
      </c>
    </row>
    <row r="120" spans="1:1" ht="17" x14ac:dyDescent="0.35">
      <c r="A120" s="37" t="s">
        <v>1651</v>
      </c>
    </row>
    <row r="121" spans="1:1" ht="17" x14ac:dyDescent="0.35">
      <c r="A121" s="42" t="s">
        <v>1652</v>
      </c>
    </row>
    <row r="122" spans="1:1" ht="17" x14ac:dyDescent="0.35">
      <c r="A122" s="34" t="s">
        <v>1653</v>
      </c>
    </row>
    <row r="123" spans="1:1" ht="17" x14ac:dyDescent="0.35">
      <c r="A123" s="34" t="s">
        <v>1654</v>
      </c>
    </row>
    <row r="124" spans="1:1" ht="17" x14ac:dyDescent="0.35">
      <c r="A124" s="37" t="s">
        <v>1655</v>
      </c>
    </row>
    <row r="125" spans="1:1" ht="17" x14ac:dyDescent="0.35">
      <c r="A125" s="37" t="s">
        <v>1656</v>
      </c>
    </row>
    <row r="126" spans="1:1" ht="17" x14ac:dyDescent="0.35">
      <c r="A126" s="37" t="s">
        <v>1657</v>
      </c>
    </row>
    <row r="127" spans="1:1" ht="17" x14ac:dyDescent="0.35">
      <c r="A127" s="37" t="s">
        <v>1658</v>
      </c>
    </row>
    <row r="128" spans="1:1" ht="17" x14ac:dyDescent="0.35">
      <c r="A128" s="37" t="s">
        <v>1659</v>
      </c>
    </row>
    <row r="129" spans="1:1" ht="17" x14ac:dyDescent="0.35">
      <c r="A129" s="42" t="s">
        <v>1660</v>
      </c>
    </row>
    <row r="130" spans="1:1" ht="34" x14ac:dyDescent="0.35">
      <c r="A130" s="37" t="s">
        <v>1661</v>
      </c>
    </row>
    <row r="131" spans="1:1" ht="68" x14ac:dyDescent="0.35">
      <c r="A131" s="37" t="s">
        <v>1662</v>
      </c>
    </row>
    <row r="132" spans="1:1" ht="34" x14ac:dyDescent="0.35">
      <c r="A132" s="37" t="s">
        <v>1663</v>
      </c>
    </row>
    <row r="133" spans="1:1" ht="17" x14ac:dyDescent="0.35">
      <c r="A133" s="42" t="s">
        <v>1664</v>
      </c>
    </row>
    <row r="134" spans="1:1" ht="34" x14ac:dyDescent="0.35">
      <c r="A134" s="34" t="s">
        <v>1665</v>
      </c>
    </row>
    <row r="135" spans="1:1" ht="17" x14ac:dyDescent="0.35">
      <c r="A135" s="34"/>
    </row>
    <row r="136" spans="1:1" ht="18.5" x14ac:dyDescent="0.35">
      <c r="A136" s="35" t="s">
        <v>1666</v>
      </c>
    </row>
    <row r="137" spans="1:1" ht="17" x14ac:dyDescent="0.35">
      <c r="A137" s="37" t="s">
        <v>1667</v>
      </c>
    </row>
    <row r="138" spans="1:1" ht="34" x14ac:dyDescent="0.35">
      <c r="A138" s="39" t="s">
        <v>1668</v>
      </c>
    </row>
    <row r="139" spans="1:1" ht="34" x14ac:dyDescent="0.35">
      <c r="A139" s="39" t="s">
        <v>1669</v>
      </c>
    </row>
    <row r="140" spans="1:1" ht="17" x14ac:dyDescent="0.35">
      <c r="A140" s="38" t="s">
        <v>1670</v>
      </c>
    </row>
    <row r="141" spans="1:1" ht="17" x14ac:dyDescent="0.35">
      <c r="A141" s="43" t="s">
        <v>1671</v>
      </c>
    </row>
    <row r="142" spans="1:1" ht="34" x14ac:dyDescent="0.4">
      <c r="A142" s="40" t="s">
        <v>1672</v>
      </c>
    </row>
    <row r="143" spans="1:1" ht="17" x14ac:dyDescent="0.35">
      <c r="A143" s="39" t="s">
        <v>1673</v>
      </c>
    </row>
    <row r="144" spans="1:1" ht="17" x14ac:dyDescent="0.35">
      <c r="A144" s="39" t="s">
        <v>1674</v>
      </c>
    </row>
    <row r="145" spans="1:1" ht="17" x14ac:dyDescent="0.35">
      <c r="A145" s="43" t="s">
        <v>1675</v>
      </c>
    </row>
    <row r="146" spans="1:1" ht="17" x14ac:dyDescent="0.35">
      <c r="A146" s="38" t="s">
        <v>1676</v>
      </c>
    </row>
    <row r="147" spans="1:1" ht="17" x14ac:dyDescent="0.35">
      <c r="A147" s="43" t="s">
        <v>1677</v>
      </c>
    </row>
    <row r="148" spans="1:1" ht="17" x14ac:dyDescent="0.35">
      <c r="A148" s="39" t="s">
        <v>1678</v>
      </c>
    </row>
    <row r="149" spans="1:1" ht="17" x14ac:dyDescent="0.35">
      <c r="A149" s="39" t="s">
        <v>1679</v>
      </c>
    </row>
    <row r="150" spans="1:1" ht="17" x14ac:dyDescent="0.35">
      <c r="A150" s="39" t="s">
        <v>1680</v>
      </c>
    </row>
    <row r="151" spans="1:1" ht="34" x14ac:dyDescent="0.35">
      <c r="A151" s="43" t="s">
        <v>1681</v>
      </c>
    </row>
    <row r="152" spans="1:1" ht="17" x14ac:dyDescent="0.35">
      <c r="A152" s="38" t="s">
        <v>1682</v>
      </c>
    </row>
    <row r="153" spans="1:1" ht="17" x14ac:dyDescent="0.35">
      <c r="A153" s="39" t="s">
        <v>1683</v>
      </c>
    </row>
    <row r="154" spans="1:1" ht="17" x14ac:dyDescent="0.35">
      <c r="A154" s="39" t="s">
        <v>1684</v>
      </c>
    </row>
    <row r="155" spans="1:1" ht="17" x14ac:dyDescent="0.35">
      <c r="A155" s="39" t="s">
        <v>1685</v>
      </c>
    </row>
    <row r="156" spans="1:1" ht="17" x14ac:dyDescent="0.35">
      <c r="A156" s="39" t="s">
        <v>1686</v>
      </c>
    </row>
    <row r="157" spans="1:1" ht="34" x14ac:dyDescent="0.35">
      <c r="A157" s="39" t="s">
        <v>1687</v>
      </c>
    </row>
    <row r="158" spans="1:1" ht="34" x14ac:dyDescent="0.35">
      <c r="A158" s="39" t="s">
        <v>1688</v>
      </c>
    </row>
    <row r="159" spans="1:1" ht="17" x14ac:dyDescent="0.35">
      <c r="A159" s="38" t="s">
        <v>1689</v>
      </c>
    </row>
    <row r="160" spans="1:1" ht="34" x14ac:dyDescent="0.35">
      <c r="A160" s="39" t="s">
        <v>1690</v>
      </c>
    </row>
    <row r="161" spans="1:1" ht="34" x14ac:dyDescent="0.35">
      <c r="A161" s="39" t="s">
        <v>1691</v>
      </c>
    </row>
    <row r="162" spans="1:1" ht="17" x14ac:dyDescent="0.35">
      <c r="A162" s="39" t="s">
        <v>1692</v>
      </c>
    </row>
    <row r="163" spans="1:1" ht="17" x14ac:dyDescent="0.35">
      <c r="A163" s="38" t="s">
        <v>1693</v>
      </c>
    </row>
    <row r="164" spans="1:1" ht="34" x14ac:dyDescent="0.4">
      <c r="A164" s="40" t="s">
        <v>1694</v>
      </c>
    </row>
    <row r="165" spans="1:1" ht="34" x14ac:dyDescent="0.35">
      <c r="A165" s="39" t="s">
        <v>1695</v>
      </c>
    </row>
    <row r="166" spans="1:1" ht="17" x14ac:dyDescent="0.35">
      <c r="A166" s="38" t="s">
        <v>1696</v>
      </c>
    </row>
    <row r="167" spans="1:1" ht="17" x14ac:dyDescent="0.35">
      <c r="A167" s="39" t="s">
        <v>1697</v>
      </c>
    </row>
    <row r="168" spans="1:1" ht="17" x14ac:dyDescent="0.35">
      <c r="A168" s="38" t="s">
        <v>1698</v>
      </c>
    </row>
    <row r="169" spans="1:1" ht="17" x14ac:dyDescent="0.4">
      <c r="A169" s="40" t="s">
        <v>1699</v>
      </c>
    </row>
    <row r="170" spans="1:1" ht="17" x14ac:dyDescent="0.4">
      <c r="A170" s="40"/>
    </row>
    <row r="171" spans="1:1" ht="17" x14ac:dyDescent="0.4">
      <c r="A171" s="40"/>
    </row>
    <row r="172" spans="1:1" ht="17" x14ac:dyDescent="0.4">
      <c r="A172" s="40"/>
    </row>
    <row r="173" spans="1:1" ht="17" x14ac:dyDescent="0.4">
      <c r="A173" s="40"/>
    </row>
    <row r="174" spans="1:1" ht="17" x14ac:dyDescent="0.4">
      <c r="A174" s="40"/>
    </row>
  </sheetData>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&amp;R&amp;1#&amp;"Calibri"&amp;10&amp;K0000FFClassification : Internal</oddFooter>
  </headerFooter>
  <rowBreaks count="3" manualBreakCount="3">
    <brk id="15" man="1"/>
    <brk id="49" man="1"/>
    <brk id="9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0371-3967-4DCD-9F6B-FACEAD63C5D7}">
  <sheetPr>
    <tabColor rgb="FF847A75"/>
  </sheetPr>
  <dimension ref="B1:J43"/>
  <sheetViews>
    <sheetView tabSelected="1" zoomScale="80" zoomScaleNormal="80" workbookViewId="0">
      <selection activeCell="M11" sqref="M11"/>
    </sheetView>
  </sheetViews>
  <sheetFormatPr defaultRowHeight="14.5" x14ac:dyDescent="0.35"/>
  <cols>
    <col min="1" max="1" width="8.7265625" style="32"/>
    <col min="2" max="10" width="12.453125" style="32" customWidth="1"/>
    <col min="11" max="16384" width="8.7265625" style="32"/>
  </cols>
  <sheetData>
    <row r="1" spans="2:10" ht="15" thickBot="1" x14ac:dyDescent="0.4"/>
    <row r="2" spans="2:10" x14ac:dyDescent="0.35">
      <c r="B2" s="44"/>
      <c r="C2" s="45"/>
      <c r="D2" s="45"/>
      <c r="E2" s="45"/>
      <c r="F2" s="45"/>
      <c r="G2" s="45"/>
      <c r="H2" s="45"/>
      <c r="I2" s="45"/>
      <c r="J2" s="46"/>
    </row>
    <row r="3" spans="2:10" x14ac:dyDescent="0.35">
      <c r="B3" s="47"/>
      <c r="C3" s="48"/>
      <c r="D3" s="48"/>
      <c r="E3" s="48"/>
      <c r="F3" s="48"/>
      <c r="G3" s="48"/>
      <c r="H3" s="48"/>
      <c r="I3" s="48"/>
      <c r="J3" s="49"/>
    </row>
    <row r="4" spans="2:10" x14ac:dyDescent="0.35">
      <c r="B4" s="47"/>
      <c r="C4" s="48"/>
      <c r="D4" s="48"/>
      <c r="E4" s="48"/>
      <c r="F4" s="48"/>
      <c r="G4" s="48"/>
      <c r="H4" s="48"/>
      <c r="I4" s="48"/>
      <c r="J4" s="49"/>
    </row>
    <row r="5" spans="2:10" ht="31" x14ac:dyDescent="0.45">
      <c r="B5" s="47"/>
      <c r="C5" s="48"/>
      <c r="D5" s="48"/>
      <c r="E5" s="50"/>
      <c r="F5" s="51" t="s">
        <v>1700</v>
      </c>
      <c r="G5" s="48"/>
      <c r="H5" s="48"/>
      <c r="I5" s="48"/>
      <c r="J5" s="49"/>
    </row>
    <row r="6" spans="2:10" ht="41.25" customHeight="1" x14ac:dyDescent="0.35">
      <c r="B6" s="47"/>
      <c r="C6" s="48"/>
      <c r="D6" s="48"/>
      <c r="E6" s="160" t="s">
        <v>1701</v>
      </c>
      <c r="F6" s="160"/>
      <c r="G6" s="160"/>
      <c r="H6" s="48"/>
      <c r="I6" s="48"/>
      <c r="J6" s="49"/>
    </row>
    <row r="7" spans="2:10" ht="26" x14ac:dyDescent="0.35">
      <c r="B7" s="47"/>
      <c r="C7" s="48"/>
      <c r="D7" s="48"/>
      <c r="E7" s="48"/>
      <c r="F7" s="52" t="s">
        <v>7</v>
      </c>
      <c r="G7" s="48"/>
      <c r="H7" s="48"/>
      <c r="I7" s="48"/>
      <c r="J7" s="49"/>
    </row>
    <row r="8" spans="2:10" ht="26" x14ac:dyDescent="0.35">
      <c r="B8" s="47"/>
      <c r="C8" s="48"/>
      <c r="D8" s="48"/>
      <c r="E8" s="48"/>
      <c r="F8" s="52" t="s">
        <v>1702</v>
      </c>
      <c r="G8" s="48"/>
      <c r="H8" s="48"/>
      <c r="I8" s="48"/>
      <c r="J8" s="49"/>
    </row>
    <row r="9" spans="2:10" ht="21" x14ac:dyDescent="0.35">
      <c r="B9" s="47"/>
      <c r="C9" s="48"/>
      <c r="D9" s="48"/>
      <c r="E9" s="48"/>
      <c r="F9" s="53" t="s">
        <v>1703</v>
      </c>
      <c r="G9" s="48"/>
      <c r="H9" s="48"/>
      <c r="I9" s="48"/>
      <c r="J9" s="49"/>
    </row>
    <row r="10" spans="2:10" ht="21" x14ac:dyDescent="0.35">
      <c r="B10" s="47"/>
      <c r="C10" s="48"/>
      <c r="D10" s="48"/>
      <c r="E10" s="48"/>
      <c r="F10" s="53" t="s">
        <v>1704</v>
      </c>
      <c r="G10" s="48"/>
      <c r="H10" s="48"/>
      <c r="I10" s="48"/>
      <c r="J10" s="49"/>
    </row>
    <row r="11" spans="2:10" ht="21" x14ac:dyDescent="0.35">
      <c r="B11" s="47"/>
      <c r="C11" s="48"/>
      <c r="D11" s="48"/>
      <c r="E11" s="48"/>
      <c r="F11" s="53"/>
      <c r="G11" s="48"/>
      <c r="H11" s="48"/>
      <c r="I11" s="48"/>
      <c r="J11" s="49"/>
    </row>
    <row r="12" spans="2:10" x14ac:dyDescent="0.35">
      <c r="B12" s="47"/>
      <c r="C12" s="48"/>
      <c r="D12" s="48"/>
      <c r="E12" s="48"/>
      <c r="F12" s="48"/>
      <c r="G12" s="48"/>
      <c r="H12" s="48"/>
      <c r="I12" s="48"/>
      <c r="J12" s="49"/>
    </row>
    <row r="13" spans="2:10" x14ac:dyDescent="0.35">
      <c r="B13" s="47"/>
      <c r="C13" s="48"/>
      <c r="D13" s="48"/>
      <c r="E13" s="48"/>
      <c r="F13" s="48"/>
      <c r="G13" s="48"/>
      <c r="H13" s="48"/>
      <c r="I13" s="48"/>
      <c r="J13" s="49"/>
    </row>
    <row r="14" spans="2:10" x14ac:dyDescent="0.35">
      <c r="B14" s="47"/>
      <c r="C14" s="48"/>
      <c r="D14" s="48"/>
      <c r="E14" s="48"/>
      <c r="F14" s="48"/>
      <c r="G14" s="48"/>
      <c r="H14" s="48"/>
      <c r="I14" s="48"/>
      <c r="J14" s="49"/>
    </row>
    <row r="15" spans="2:10" x14ac:dyDescent="0.35">
      <c r="B15" s="47"/>
      <c r="C15" s="48"/>
      <c r="D15" s="48"/>
      <c r="E15" s="48"/>
      <c r="F15" s="48"/>
      <c r="G15" s="48"/>
      <c r="H15" s="48"/>
      <c r="I15" s="48"/>
      <c r="J15" s="49"/>
    </row>
    <row r="16" spans="2:10" x14ac:dyDescent="0.35">
      <c r="B16" s="47"/>
      <c r="C16" s="48"/>
      <c r="D16" s="48"/>
      <c r="E16" s="48"/>
      <c r="F16" s="48"/>
      <c r="G16" s="48"/>
      <c r="H16" s="48"/>
      <c r="I16" s="48"/>
      <c r="J16" s="49"/>
    </row>
    <row r="17" spans="2:10" x14ac:dyDescent="0.35">
      <c r="B17" s="47"/>
      <c r="C17" s="48"/>
      <c r="D17" s="48"/>
      <c r="E17" s="48"/>
      <c r="F17" s="48"/>
      <c r="G17" s="48"/>
      <c r="H17" s="48"/>
      <c r="I17" s="48"/>
      <c r="J17" s="49"/>
    </row>
    <row r="18" spans="2:10" x14ac:dyDescent="0.35">
      <c r="B18" s="47"/>
      <c r="C18" s="48"/>
      <c r="D18" s="48"/>
      <c r="E18" s="48"/>
      <c r="F18" s="48"/>
      <c r="G18" s="48"/>
      <c r="H18" s="48"/>
      <c r="I18" s="48"/>
      <c r="J18" s="49"/>
    </row>
    <row r="19" spans="2:10" x14ac:dyDescent="0.35">
      <c r="B19" s="47"/>
      <c r="C19" s="48"/>
      <c r="D19" s="48"/>
      <c r="E19" s="48"/>
      <c r="F19" s="48"/>
      <c r="G19" s="48"/>
      <c r="H19" s="48"/>
      <c r="I19" s="48"/>
      <c r="J19" s="49"/>
    </row>
    <row r="20" spans="2:10" x14ac:dyDescent="0.35">
      <c r="B20" s="47"/>
      <c r="C20" s="48"/>
      <c r="D20" s="48"/>
      <c r="E20" s="48"/>
      <c r="F20" s="48"/>
      <c r="G20" s="48"/>
      <c r="H20" s="48"/>
      <c r="I20" s="48"/>
      <c r="J20" s="49"/>
    </row>
    <row r="21" spans="2:10" x14ac:dyDescent="0.35">
      <c r="B21" s="47"/>
      <c r="C21" s="48"/>
      <c r="D21" s="48"/>
      <c r="E21" s="48"/>
      <c r="F21" s="48"/>
      <c r="G21" s="48"/>
      <c r="H21" s="48"/>
      <c r="I21" s="48"/>
      <c r="J21" s="49"/>
    </row>
    <row r="22" spans="2:10" x14ac:dyDescent="0.35">
      <c r="B22" s="47"/>
      <c r="C22" s="48"/>
      <c r="D22" s="48"/>
      <c r="E22" s="48"/>
      <c r="F22" s="54" t="s">
        <v>1705</v>
      </c>
      <c r="G22" s="48"/>
      <c r="H22" s="48"/>
      <c r="I22" s="48"/>
      <c r="J22" s="49"/>
    </row>
    <row r="23" spans="2:10" x14ac:dyDescent="0.35">
      <c r="B23" s="47"/>
      <c r="C23" s="48"/>
      <c r="D23" s="48"/>
      <c r="E23" s="48"/>
      <c r="F23" s="55"/>
      <c r="G23" s="48"/>
      <c r="H23" s="48"/>
      <c r="I23" s="48"/>
      <c r="J23" s="49"/>
    </row>
    <row r="24" spans="2:10" x14ac:dyDescent="0.35">
      <c r="B24" s="47"/>
      <c r="C24" s="48"/>
      <c r="D24" s="155" t="s">
        <v>1706</v>
      </c>
      <c r="E24" s="156" t="s">
        <v>1707</v>
      </c>
      <c r="F24" s="156"/>
      <c r="G24" s="156"/>
      <c r="H24" s="156"/>
      <c r="I24" s="48"/>
      <c r="J24" s="49"/>
    </row>
    <row r="25" spans="2:10" x14ac:dyDescent="0.35">
      <c r="B25" s="47"/>
      <c r="C25" s="48"/>
      <c r="D25" s="48"/>
      <c r="H25" s="48"/>
      <c r="I25" s="48"/>
      <c r="J25" s="49"/>
    </row>
    <row r="26" spans="2:10" x14ac:dyDescent="0.35">
      <c r="B26" s="47"/>
      <c r="C26" s="48"/>
      <c r="D26" s="155" t="s">
        <v>1708</v>
      </c>
      <c r="E26" s="156"/>
      <c r="F26" s="156"/>
      <c r="G26" s="156"/>
      <c r="H26" s="156"/>
      <c r="I26" s="48"/>
      <c r="J26" s="49"/>
    </row>
    <row r="27" spans="2:10" x14ac:dyDescent="0.35">
      <c r="B27" s="47"/>
      <c r="C27" s="48"/>
      <c r="D27" s="56"/>
      <c r="E27" s="56"/>
      <c r="F27" s="56"/>
      <c r="G27" s="56"/>
      <c r="H27" s="56"/>
      <c r="I27" s="48"/>
      <c r="J27" s="49"/>
    </row>
    <row r="28" spans="2:10" x14ac:dyDescent="0.35">
      <c r="B28" s="47"/>
      <c r="C28" s="48"/>
      <c r="D28" s="155" t="s">
        <v>1709</v>
      </c>
      <c r="E28" s="156" t="s">
        <v>1707</v>
      </c>
      <c r="F28" s="156"/>
      <c r="G28" s="156"/>
      <c r="H28" s="156"/>
      <c r="I28" s="48"/>
      <c r="J28" s="49"/>
    </row>
    <row r="29" spans="2:10" x14ac:dyDescent="0.35">
      <c r="B29" s="47"/>
      <c r="C29" s="48"/>
      <c r="D29" s="56"/>
      <c r="E29" s="56"/>
      <c r="F29" s="56"/>
      <c r="G29" s="56"/>
      <c r="H29" s="56"/>
      <c r="I29" s="48"/>
      <c r="J29" s="49"/>
    </row>
    <row r="30" spans="2:10" x14ac:dyDescent="0.35">
      <c r="B30" s="47"/>
      <c r="C30" s="48"/>
      <c r="D30" s="155" t="s">
        <v>1710</v>
      </c>
      <c r="E30" s="156" t="s">
        <v>1707</v>
      </c>
      <c r="F30" s="156"/>
      <c r="G30" s="156"/>
      <c r="H30" s="156"/>
      <c r="I30" s="48"/>
      <c r="J30" s="49"/>
    </row>
    <row r="31" spans="2:10" x14ac:dyDescent="0.35">
      <c r="B31" s="47"/>
      <c r="C31" s="48"/>
      <c r="D31" s="56"/>
      <c r="E31" s="56"/>
      <c r="F31" s="56"/>
      <c r="G31" s="56"/>
      <c r="H31" s="56"/>
      <c r="I31" s="48"/>
      <c r="J31" s="49"/>
    </row>
    <row r="32" spans="2:10" x14ac:dyDescent="0.35">
      <c r="B32" s="47"/>
      <c r="C32" s="48"/>
      <c r="D32" s="155" t="s">
        <v>1711</v>
      </c>
      <c r="E32" s="156" t="s">
        <v>1707</v>
      </c>
      <c r="F32" s="156"/>
      <c r="G32" s="156"/>
      <c r="H32" s="156"/>
      <c r="I32" s="48"/>
      <c r="J32" s="49"/>
    </row>
    <row r="33" spans="2:10" x14ac:dyDescent="0.35">
      <c r="B33" s="47"/>
      <c r="C33" s="48"/>
      <c r="I33" s="48"/>
      <c r="J33" s="49"/>
    </row>
    <row r="34" spans="2:10" x14ac:dyDescent="0.35">
      <c r="B34" s="47"/>
      <c r="C34" s="48"/>
      <c r="D34" s="155" t="s">
        <v>1712</v>
      </c>
      <c r="E34" s="156" t="s">
        <v>1707</v>
      </c>
      <c r="F34" s="156"/>
      <c r="G34" s="156"/>
      <c r="H34" s="156"/>
      <c r="I34" s="48"/>
      <c r="J34" s="49"/>
    </row>
    <row r="35" spans="2:10" x14ac:dyDescent="0.35">
      <c r="B35" s="47"/>
      <c r="C35" s="48"/>
      <c r="D35" s="48"/>
      <c r="E35" s="48"/>
      <c r="F35" s="48"/>
      <c r="G35" s="48"/>
      <c r="H35" s="48"/>
      <c r="I35" s="48"/>
      <c r="J35" s="49"/>
    </row>
    <row r="36" spans="2:10" x14ac:dyDescent="0.35">
      <c r="B36" s="47"/>
      <c r="C36" s="48"/>
      <c r="D36" s="157" t="s">
        <v>1713</v>
      </c>
      <c r="E36" s="158"/>
      <c r="F36" s="158"/>
      <c r="G36" s="158"/>
      <c r="H36" s="158"/>
      <c r="I36" s="48"/>
      <c r="J36" s="49"/>
    </row>
    <row r="37" spans="2:10" x14ac:dyDescent="0.35">
      <c r="B37" s="47"/>
      <c r="C37" s="48"/>
      <c r="D37" s="48"/>
      <c r="E37" s="48"/>
      <c r="F37" s="55"/>
      <c r="G37" s="48"/>
      <c r="H37" s="48"/>
      <c r="I37" s="48"/>
      <c r="J37" s="49"/>
    </row>
    <row r="38" spans="2:10" x14ac:dyDescent="0.35">
      <c r="B38" s="47"/>
      <c r="C38" s="48"/>
      <c r="D38" s="157" t="s">
        <v>1714</v>
      </c>
      <c r="E38" s="158"/>
      <c r="F38" s="158"/>
      <c r="G38" s="158"/>
      <c r="H38" s="158"/>
      <c r="I38" s="48"/>
      <c r="J38" s="49"/>
    </row>
    <row r="39" spans="2:10" x14ac:dyDescent="0.35">
      <c r="B39" s="47"/>
      <c r="C39" s="48"/>
      <c r="I39" s="48"/>
      <c r="J39" s="49"/>
    </row>
    <row r="40" spans="2:10" x14ac:dyDescent="0.35">
      <c r="B40" s="47"/>
      <c r="C40" s="48"/>
      <c r="D40" s="159" t="s">
        <v>1715</v>
      </c>
      <c r="E40" s="156" t="s">
        <v>1707</v>
      </c>
      <c r="F40" s="156"/>
      <c r="G40" s="156"/>
      <c r="H40" s="156"/>
      <c r="I40" s="48"/>
      <c r="J40" s="49"/>
    </row>
    <row r="41" spans="2:10" x14ac:dyDescent="0.35">
      <c r="B41" s="47"/>
      <c r="C41" s="48"/>
      <c r="D41" s="48"/>
      <c r="E41" s="56"/>
      <c r="F41" s="56"/>
      <c r="G41" s="56"/>
      <c r="H41" s="56"/>
      <c r="I41" s="48"/>
      <c r="J41" s="49"/>
    </row>
    <row r="42" spans="2:10" x14ac:dyDescent="0.35">
      <c r="B42" s="47"/>
      <c r="C42" s="48"/>
      <c r="D42" s="159" t="s">
        <v>1716</v>
      </c>
      <c r="E42" s="156"/>
      <c r="F42" s="156"/>
      <c r="G42" s="156"/>
      <c r="H42" s="156"/>
      <c r="I42" s="48"/>
      <c r="J42" s="49"/>
    </row>
    <row r="43" spans="2:10" ht="15" thickBot="1" x14ac:dyDescent="0.4">
      <c r="B43" s="57"/>
      <c r="C43" s="58"/>
      <c r="D43" s="58"/>
      <c r="E43" s="58"/>
      <c r="F43" s="58"/>
      <c r="G43" s="58"/>
      <c r="H43" s="58"/>
      <c r="I43" s="58"/>
      <c r="J43" s="59"/>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3A714D02-515E-49E4-A1D9-6575E73206BD}"/>
    <hyperlink ref="D26:H26" location="'B1. HTT Mortgage Assets'!A1" display="Worksheet B1: HTT Mortgage Assets" xr:uid="{664D75CE-AA3B-4B5E-A81E-B7AB1C8EB604}"/>
    <hyperlink ref="D28:H28" location="'B2. HTT Public Sector Assets'!A1" display="Worksheet C: HTT Public Sector Assets" xr:uid="{5611C808-9EF7-4E2E-BC51-1A8D1D301FA4}"/>
    <hyperlink ref="D32:H32" location="'C. HTT Harmonised Glossary'!A1" display="Worksheet C: HTT Harmonised Glossary" xr:uid="{C9CE607E-497E-4293-9018-A3C43881ADCB}"/>
    <hyperlink ref="D30:H30" location="'B3. HTT Shipping Assets'!A1" display="Worksheet B3: HTT Shipping Assets" xr:uid="{57562D97-AD0F-4E7B-A372-C178D2EDFFAD}"/>
    <hyperlink ref="D34:H34" location="Disclaimer!A1" display="Disclaimer" xr:uid="{05C4758B-D435-437A-BEA5-18DFC0167AAB}"/>
    <hyperlink ref="D40:H40" location="'F1. Optional Sustainable M data'!A1" display="Worksheet F1: Optional Sustainable M data" xr:uid="{A0CA0FC8-5232-46A7-9CAE-C591B9288EF1}"/>
    <hyperlink ref="D42:H42" location="'F1. Optional Sustainable M data'!A1" display="Temp. Optional COVID 19 impact" xr:uid="{B4503012-C136-4B4D-9102-654A4B5E393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190B-9318-40E8-9BCA-B21D47AE5E50}">
  <sheetPr>
    <tabColor rgb="FFE36E00"/>
  </sheetPr>
  <dimension ref="A1:G413"/>
  <sheetViews>
    <sheetView topLeftCell="A285" zoomScaleNormal="100" workbookViewId="0">
      <selection activeCell="D300" sqref="C300:D300"/>
    </sheetView>
  </sheetViews>
  <sheetFormatPr defaultRowHeight="14.5"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0" customWidth="1"/>
    <col min="8" max="16384" width="8.7265625" style="32"/>
  </cols>
  <sheetData>
    <row r="1" spans="1:7" ht="31" x14ac:dyDescent="0.35">
      <c r="A1" s="31" t="s">
        <v>1717</v>
      </c>
      <c r="B1" s="31"/>
      <c r="C1" s="60"/>
      <c r="D1" s="60"/>
      <c r="E1" s="60"/>
      <c r="F1" s="61" t="s">
        <v>1718</v>
      </c>
    </row>
    <row r="2" spans="1:7" ht="15" thickBot="1" x14ac:dyDescent="0.4">
      <c r="A2" s="60"/>
      <c r="B2" s="62"/>
      <c r="C2" s="62"/>
      <c r="D2" s="60"/>
      <c r="E2" s="60"/>
      <c r="F2" s="60"/>
    </row>
    <row r="3" spans="1:7" ht="19" thickBot="1" x14ac:dyDescent="0.4">
      <c r="A3" s="63"/>
      <c r="B3" s="64" t="s">
        <v>0</v>
      </c>
      <c r="C3" s="65" t="s">
        <v>1</v>
      </c>
      <c r="D3" s="63"/>
      <c r="E3" s="63"/>
      <c r="F3" s="60"/>
      <c r="G3" s="63"/>
    </row>
    <row r="4" spans="1:7" ht="15" thickBot="1" x14ac:dyDescent="0.4"/>
    <row r="5" spans="1:7" ht="18.5" x14ac:dyDescent="0.35">
      <c r="A5" s="67"/>
      <c r="B5" s="68" t="s">
        <v>2</v>
      </c>
      <c r="C5" s="67"/>
      <c r="E5" s="69"/>
      <c r="F5" s="69"/>
    </row>
    <row r="6" spans="1:7" x14ac:dyDescent="0.35">
      <c r="B6" s="70" t="s">
        <v>3</v>
      </c>
    </row>
    <row r="7" spans="1:7" x14ac:dyDescent="0.35">
      <c r="B7" s="71" t="s">
        <v>1719</v>
      </c>
    </row>
    <row r="8" spans="1:7" x14ac:dyDescent="0.35">
      <c r="B8" s="71" t="s">
        <v>4</v>
      </c>
      <c r="F8" s="66" t="s">
        <v>1720</v>
      </c>
    </row>
    <row r="9" spans="1:7" x14ac:dyDescent="0.35">
      <c r="B9" s="70" t="s">
        <v>1721</v>
      </c>
    </row>
    <row r="10" spans="1:7" x14ac:dyDescent="0.35">
      <c r="B10" s="70" t="s">
        <v>333</v>
      </c>
    </row>
    <row r="11" spans="1:7" ht="15" thickBot="1" x14ac:dyDescent="0.4">
      <c r="B11" s="72" t="s">
        <v>342</v>
      </c>
    </row>
    <row r="12" spans="1:7" x14ac:dyDescent="0.35">
      <c r="B12" s="73"/>
    </row>
    <row r="13" spans="1:7" ht="37" x14ac:dyDescent="0.35">
      <c r="A13" s="74" t="s">
        <v>5</v>
      </c>
      <c r="B13" s="74" t="s">
        <v>3</v>
      </c>
      <c r="C13" s="75"/>
      <c r="D13" s="75"/>
      <c r="E13" s="75"/>
      <c r="F13" s="75"/>
      <c r="G13" s="76"/>
    </row>
    <row r="14" spans="1:7" x14ac:dyDescent="0.35">
      <c r="A14" s="66" t="s">
        <v>1722</v>
      </c>
      <c r="B14" s="77" t="s">
        <v>6</v>
      </c>
      <c r="C14" s="66" t="s">
        <v>7</v>
      </c>
      <c r="E14" s="69"/>
      <c r="F14" s="69"/>
    </row>
    <row r="15" spans="1:7" x14ac:dyDescent="0.35">
      <c r="A15" s="66" t="s">
        <v>8</v>
      </c>
      <c r="B15" s="77" t="s">
        <v>9</v>
      </c>
      <c r="C15" s="66" t="s">
        <v>10</v>
      </c>
      <c r="E15" s="69"/>
      <c r="F15" s="69"/>
    </row>
    <row r="16" spans="1:7" ht="29" x14ac:dyDescent="0.35">
      <c r="A16" s="66" t="s">
        <v>1723</v>
      </c>
      <c r="B16" s="77" t="s">
        <v>11</v>
      </c>
      <c r="C16" s="66" t="s">
        <v>12</v>
      </c>
      <c r="E16" s="69"/>
      <c r="F16" s="69"/>
    </row>
    <row r="17" spans="1:7" x14ac:dyDescent="0.35">
      <c r="A17" s="66" t="s">
        <v>13</v>
      </c>
      <c r="B17" s="77" t="s">
        <v>14</v>
      </c>
      <c r="C17" s="78">
        <v>44286</v>
      </c>
      <c r="E17" s="69"/>
      <c r="F17" s="69"/>
    </row>
    <row r="18" spans="1:7" x14ac:dyDescent="0.35">
      <c r="A18" s="66" t="s">
        <v>15</v>
      </c>
      <c r="B18" s="79" t="s">
        <v>1724</v>
      </c>
      <c r="C18" s="66" t="s">
        <v>2279</v>
      </c>
      <c r="E18" s="69"/>
      <c r="F18" s="69"/>
    </row>
    <row r="19" spans="1:7" x14ac:dyDescent="0.35">
      <c r="A19" s="66" t="s">
        <v>16</v>
      </c>
      <c r="B19" s="79" t="s">
        <v>1725</v>
      </c>
      <c r="E19" s="69"/>
      <c r="F19" s="69"/>
    </row>
    <row r="20" spans="1:7" x14ac:dyDescent="0.35">
      <c r="A20" s="66" t="s">
        <v>1726</v>
      </c>
      <c r="B20" s="79"/>
      <c r="E20" s="69"/>
      <c r="F20" s="69"/>
    </row>
    <row r="21" spans="1:7" x14ac:dyDescent="0.35">
      <c r="A21" s="66" t="s">
        <v>17</v>
      </c>
      <c r="B21" s="79"/>
      <c r="E21" s="69"/>
      <c r="F21" s="69"/>
    </row>
    <row r="22" spans="1:7" x14ac:dyDescent="0.35">
      <c r="A22" s="66" t="s">
        <v>18</v>
      </c>
      <c r="B22" s="79"/>
      <c r="E22" s="69"/>
      <c r="F22" s="69"/>
    </row>
    <row r="23" spans="1:7" x14ac:dyDescent="0.35">
      <c r="A23" s="66" t="s">
        <v>1727</v>
      </c>
      <c r="B23" s="79"/>
      <c r="E23" s="69"/>
      <c r="F23" s="69"/>
    </row>
    <row r="24" spans="1:7" x14ac:dyDescent="0.35">
      <c r="A24" s="66" t="s">
        <v>1728</v>
      </c>
      <c r="B24" s="79"/>
      <c r="E24" s="69"/>
      <c r="F24" s="69"/>
    </row>
    <row r="25" spans="1:7" x14ac:dyDescent="0.35">
      <c r="A25" s="66" t="s">
        <v>1729</v>
      </c>
      <c r="B25" s="79"/>
      <c r="E25" s="69"/>
      <c r="F25" s="69"/>
    </row>
    <row r="26" spans="1:7" ht="18.5" x14ac:dyDescent="0.35">
      <c r="A26" s="75"/>
      <c r="B26" s="74" t="s">
        <v>1719</v>
      </c>
      <c r="C26" s="75"/>
      <c r="D26" s="75"/>
      <c r="E26" s="75"/>
      <c r="F26" s="75"/>
      <c r="G26" s="76"/>
    </row>
    <row r="27" spans="1:7" x14ac:dyDescent="0.35">
      <c r="A27" s="66" t="s">
        <v>19</v>
      </c>
      <c r="B27" s="80" t="s">
        <v>20</v>
      </c>
      <c r="C27" s="66" t="s">
        <v>21</v>
      </c>
      <c r="D27" s="81"/>
      <c r="E27" s="81"/>
      <c r="F27" s="81"/>
    </row>
    <row r="28" spans="1:7" x14ac:dyDescent="0.35">
      <c r="A28" s="66" t="s">
        <v>22</v>
      </c>
      <c r="B28" s="80" t="s">
        <v>23</v>
      </c>
      <c r="C28" s="66" t="s">
        <v>21</v>
      </c>
      <c r="D28" s="81"/>
      <c r="E28" s="81"/>
      <c r="F28" s="81"/>
    </row>
    <row r="29" spans="1:7" x14ac:dyDescent="0.35">
      <c r="A29" s="66" t="s">
        <v>1730</v>
      </c>
      <c r="B29" s="80" t="s">
        <v>24</v>
      </c>
      <c r="C29" s="66" t="s">
        <v>25</v>
      </c>
      <c r="E29" s="81"/>
      <c r="F29" s="81"/>
    </row>
    <row r="30" spans="1:7" x14ac:dyDescent="0.35">
      <c r="A30" s="66" t="s">
        <v>26</v>
      </c>
      <c r="B30" s="80"/>
      <c r="E30" s="81"/>
      <c r="F30" s="81"/>
    </row>
    <row r="31" spans="1:7" x14ac:dyDescent="0.35">
      <c r="A31" s="66" t="s">
        <v>27</v>
      </c>
      <c r="B31" s="80"/>
      <c r="E31" s="81"/>
      <c r="F31" s="81"/>
    </row>
    <row r="32" spans="1:7" x14ac:dyDescent="0.35">
      <c r="A32" s="66" t="s">
        <v>28</v>
      </c>
      <c r="B32" s="80"/>
      <c r="E32" s="81"/>
      <c r="F32" s="81"/>
    </row>
    <row r="33" spans="1:7" x14ac:dyDescent="0.35">
      <c r="A33" s="66" t="s">
        <v>29</v>
      </c>
      <c r="B33" s="80"/>
      <c r="E33" s="81"/>
      <c r="F33" s="81"/>
    </row>
    <row r="34" spans="1:7" x14ac:dyDescent="0.35">
      <c r="A34" s="66" t="s">
        <v>30</v>
      </c>
      <c r="B34" s="80"/>
      <c r="E34" s="81"/>
      <c r="F34" s="81"/>
    </row>
    <row r="35" spans="1:7" x14ac:dyDescent="0.35">
      <c r="A35" s="66" t="s">
        <v>1731</v>
      </c>
      <c r="B35" s="82"/>
      <c r="E35" s="81"/>
      <c r="F35" s="81"/>
    </row>
    <row r="36" spans="1:7" ht="18.5" x14ac:dyDescent="0.35">
      <c r="A36" s="74"/>
      <c r="B36" s="74" t="s">
        <v>4</v>
      </c>
      <c r="C36" s="74"/>
      <c r="D36" s="75"/>
      <c r="E36" s="75"/>
      <c r="F36" s="75"/>
      <c r="G36" s="76"/>
    </row>
    <row r="37" spans="1:7" x14ac:dyDescent="0.35">
      <c r="A37" s="83"/>
      <c r="B37" s="84" t="s">
        <v>31</v>
      </c>
      <c r="C37" s="83" t="s">
        <v>50</v>
      </c>
      <c r="D37" s="85"/>
      <c r="E37" s="85"/>
      <c r="F37" s="85"/>
      <c r="G37" s="86"/>
    </row>
    <row r="38" spans="1:7" x14ac:dyDescent="0.35">
      <c r="A38" s="66" t="s">
        <v>32</v>
      </c>
      <c r="B38" s="81" t="s">
        <v>1732</v>
      </c>
      <c r="C38" s="87">
        <v>2914.5096144699919</v>
      </c>
      <c r="F38" s="81"/>
    </row>
    <row r="39" spans="1:7" x14ac:dyDescent="0.35">
      <c r="A39" s="66" t="s">
        <v>33</v>
      </c>
      <c r="B39" s="81" t="s">
        <v>34</v>
      </c>
      <c r="C39" s="87">
        <v>2250</v>
      </c>
      <c r="F39" s="81"/>
    </row>
    <row r="40" spans="1:7" x14ac:dyDescent="0.35">
      <c r="A40" s="66" t="s">
        <v>35</v>
      </c>
      <c r="B40" s="88" t="s">
        <v>36</v>
      </c>
      <c r="C40" s="87">
        <v>3306.5401148352025</v>
      </c>
      <c r="F40" s="81"/>
    </row>
    <row r="41" spans="1:7" x14ac:dyDescent="0.35">
      <c r="A41" s="66" t="s">
        <v>37</v>
      </c>
      <c r="B41" s="88" t="s">
        <v>38</v>
      </c>
      <c r="C41" s="87">
        <v>2358.0941446125512</v>
      </c>
      <c r="F41" s="81"/>
    </row>
    <row r="42" spans="1:7" x14ac:dyDescent="0.35">
      <c r="A42" s="66" t="s">
        <v>39</v>
      </c>
      <c r="B42" s="88"/>
      <c r="C42" s="87"/>
      <c r="F42" s="81"/>
    </row>
    <row r="43" spans="1:7" x14ac:dyDescent="0.35">
      <c r="A43" s="89" t="s">
        <v>1733</v>
      </c>
      <c r="B43" s="81"/>
      <c r="F43" s="81"/>
    </row>
    <row r="44" spans="1:7" x14ac:dyDescent="0.35">
      <c r="A44" s="83"/>
      <c r="B44" s="84" t="s">
        <v>1734</v>
      </c>
      <c r="C44" s="90" t="s">
        <v>1735</v>
      </c>
      <c r="D44" s="83" t="s">
        <v>40</v>
      </c>
      <c r="E44" s="85"/>
      <c r="F44" s="86" t="s">
        <v>41</v>
      </c>
      <c r="G44" s="86" t="s">
        <v>42</v>
      </c>
    </row>
    <row r="45" spans="1:7" x14ac:dyDescent="0.35">
      <c r="A45" s="66" t="s">
        <v>43</v>
      </c>
      <c r="B45" s="81" t="s">
        <v>44</v>
      </c>
      <c r="C45" s="91">
        <v>0.05</v>
      </c>
      <c r="D45" s="92">
        <f>IF(OR(C38="[For completion]",C39="[For completion]"),"Please complete G.3.1.1 and G.3.1.2",(C38/C39-1))</f>
        <v>0.29533760643110751</v>
      </c>
      <c r="E45" s="92"/>
      <c r="F45" s="91">
        <v>0.05</v>
      </c>
      <c r="G45" s="66" t="s">
        <v>45</v>
      </c>
    </row>
    <row r="46" spans="1:7" x14ac:dyDescent="0.35">
      <c r="A46" s="66" t="s">
        <v>46</v>
      </c>
      <c r="B46" s="79" t="s">
        <v>1736</v>
      </c>
      <c r="C46" s="92"/>
      <c r="D46" s="92"/>
      <c r="E46" s="92"/>
      <c r="F46" s="92"/>
      <c r="G46" s="91"/>
    </row>
    <row r="47" spans="1:7" x14ac:dyDescent="0.35">
      <c r="A47" s="66" t="s">
        <v>47</v>
      </c>
      <c r="B47" s="79" t="s">
        <v>1737</v>
      </c>
      <c r="C47" s="92"/>
      <c r="D47" s="92"/>
      <c r="E47" s="92"/>
      <c r="F47" s="92"/>
      <c r="G47" s="91"/>
    </row>
    <row r="48" spans="1:7" x14ac:dyDescent="0.35">
      <c r="A48" s="66" t="s">
        <v>48</v>
      </c>
      <c r="B48" s="79"/>
      <c r="C48" s="91"/>
      <c r="D48" s="91"/>
      <c r="E48" s="91"/>
      <c r="F48" s="91"/>
      <c r="G48" s="91"/>
    </row>
    <row r="49" spans="1:7" x14ac:dyDescent="0.35">
      <c r="A49" s="66" t="s">
        <v>49</v>
      </c>
      <c r="B49" s="79"/>
      <c r="C49" s="91"/>
      <c r="D49" s="91"/>
      <c r="E49" s="91"/>
      <c r="F49" s="91"/>
      <c r="G49" s="91"/>
    </row>
    <row r="50" spans="1:7" x14ac:dyDescent="0.35">
      <c r="A50" s="66" t="s">
        <v>1738</v>
      </c>
      <c r="B50" s="79"/>
      <c r="C50" s="91"/>
      <c r="D50" s="91"/>
      <c r="E50" s="91"/>
      <c r="F50" s="91"/>
      <c r="G50" s="91"/>
    </row>
    <row r="51" spans="1:7" x14ac:dyDescent="0.35">
      <c r="A51" s="66" t="s">
        <v>1739</v>
      </c>
      <c r="B51" s="79"/>
      <c r="C51" s="91"/>
      <c r="D51" s="91"/>
      <c r="E51" s="91"/>
      <c r="F51" s="91"/>
      <c r="G51" s="91"/>
    </row>
    <row r="52" spans="1:7" x14ac:dyDescent="0.35">
      <c r="A52" s="83"/>
      <c r="B52" s="84" t="s">
        <v>1740</v>
      </c>
      <c r="C52" s="83" t="s">
        <v>50</v>
      </c>
      <c r="D52" s="83"/>
      <c r="E52" s="85"/>
      <c r="F52" s="86" t="s">
        <v>276</v>
      </c>
      <c r="G52" s="86"/>
    </row>
    <row r="53" spans="1:7" x14ac:dyDescent="0.35">
      <c r="A53" s="66" t="s">
        <v>51</v>
      </c>
      <c r="B53" s="81" t="s">
        <v>52</v>
      </c>
      <c r="C53" s="87">
        <v>2914.5096144699842</v>
      </c>
      <c r="E53" s="93"/>
      <c r="F53" s="94">
        <f>IF($C$58=0,"",IF(C53="[for completion]","",C53/$C$58))</f>
        <v>0.99555936556595948</v>
      </c>
      <c r="G53" s="95"/>
    </row>
    <row r="54" spans="1:7" x14ac:dyDescent="0.35">
      <c r="A54" s="66" t="s">
        <v>53</v>
      </c>
      <c r="B54" s="81" t="s">
        <v>54</v>
      </c>
      <c r="C54" s="87" t="s">
        <v>55</v>
      </c>
      <c r="E54" s="93"/>
      <c r="F54" s="94"/>
      <c r="G54" s="95"/>
    </row>
    <row r="55" spans="1:7" x14ac:dyDescent="0.35">
      <c r="A55" s="66" t="s">
        <v>57</v>
      </c>
      <c r="B55" s="81" t="s">
        <v>58</v>
      </c>
      <c r="C55" s="87" t="s">
        <v>55</v>
      </c>
      <c r="E55" s="93"/>
      <c r="F55" s="94"/>
      <c r="G55" s="95"/>
    </row>
    <row r="56" spans="1:7" x14ac:dyDescent="0.35">
      <c r="A56" s="66" t="s">
        <v>59</v>
      </c>
      <c r="B56" s="81" t="s">
        <v>60</v>
      </c>
      <c r="C56" s="87">
        <v>13</v>
      </c>
      <c r="E56" s="93"/>
      <c r="F56" s="94">
        <f t="shared" ref="F56" si="0">IF($C$58=0,"",IF(C56="[for completion]","",C56/$C$58))</f>
        <v>4.4406344340404864E-3</v>
      </c>
      <c r="G56" s="95"/>
    </row>
    <row r="57" spans="1:7" x14ac:dyDescent="0.35">
      <c r="A57" s="66" t="s">
        <v>61</v>
      </c>
      <c r="B57" s="66" t="s">
        <v>62</v>
      </c>
      <c r="C57" s="87">
        <v>0</v>
      </c>
      <c r="E57" s="93"/>
      <c r="F57" s="94">
        <f>IF($C$58=0,"",IF(C57="[for completion]","",C57/$C$58))</f>
        <v>0</v>
      </c>
      <c r="G57" s="95"/>
    </row>
    <row r="58" spans="1:7" x14ac:dyDescent="0.35">
      <c r="A58" s="66" t="s">
        <v>63</v>
      </c>
      <c r="B58" s="96" t="s">
        <v>64</v>
      </c>
      <c r="C58" s="97">
        <f>SUM(C53:C57)</f>
        <v>2927.5096144699842</v>
      </c>
      <c r="D58" s="93"/>
      <c r="E58" s="93"/>
      <c r="F58" s="98">
        <f>SUM(F53:F57)</f>
        <v>1</v>
      </c>
      <c r="G58" s="95"/>
    </row>
    <row r="59" spans="1:7" x14ac:dyDescent="0.35">
      <c r="A59" s="66" t="s">
        <v>65</v>
      </c>
      <c r="B59" s="99" t="s">
        <v>165</v>
      </c>
      <c r="C59" s="87"/>
      <c r="E59" s="93"/>
      <c r="F59" s="94">
        <f t="shared" ref="F59:F64" si="1">IF($C$58=0,"",IF(C59="[for completion]","",C59/$C$58))</f>
        <v>0</v>
      </c>
      <c r="G59" s="95"/>
    </row>
    <row r="60" spans="1:7" x14ac:dyDescent="0.35">
      <c r="A60" s="66" t="s">
        <v>66</v>
      </c>
      <c r="B60" s="99" t="s">
        <v>165</v>
      </c>
      <c r="C60" s="87"/>
      <c r="E60" s="93"/>
      <c r="F60" s="94">
        <f t="shared" si="1"/>
        <v>0</v>
      </c>
      <c r="G60" s="95"/>
    </row>
    <row r="61" spans="1:7" x14ac:dyDescent="0.35">
      <c r="A61" s="66" t="s">
        <v>67</v>
      </c>
      <c r="B61" s="99" t="s">
        <v>165</v>
      </c>
      <c r="C61" s="87"/>
      <c r="E61" s="93"/>
      <c r="F61" s="94">
        <f t="shared" si="1"/>
        <v>0</v>
      </c>
      <c r="G61" s="95"/>
    </row>
    <row r="62" spans="1:7" x14ac:dyDescent="0.35">
      <c r="A62" s="66" t="s">
        <v>68</v>
      </c>
      <c r="B62" s="99" t="s">
        <v>165</v>
      </c>
      <c r="C62" s="87"/>
      <c r="E62" s="93"/>
      <c r="F62" s="94">
        <f t="shared" si="1"/>
        <v>0</v>
      </c>
      <c r="G62" s="95"/>
    </row>
    <row r="63" spans="1:7" x14ac:dyDescent="0.35">
      <c r="A63" s="66" t="s">
        <v>69</v>
      </c>
      <c r="B63" s="99" t="s">
        <v>165</v>
      </c>
      <c r="C63" s="87"/>
      <c r="E63" s="93"/>
      <c r="F63" s="94">
        <f t="shared" si="1"/>
        <v>0</v>
      </c>
      <c r="G63" s="95"/>
    </row>
    <row r="64" spans="1:7" x14ac:dyDescent="0.35">
      <c r="A64" s="66" t="s">
        <v>70</v>
      </c>
      <c r="B64" s="99" t="s">
        <v>165</v>
      </c>
      <c r="C64" s="100"/>
      <c r="D64" s="89"/>
      <c r="E64" s="89"/>
      <c r="F64" s="94">
        <f t="shared" si="1"/>
        <v>0</v>
      </c>
      <c r="G64" s="101"/>
    </row>
    <row r="65" spans="1:7" x14ac:dyDescent="0.35">
      <c r="A65" s="83"/>
      <c r="B65" s="84" t="s">
        <v>71</v>
      </c>
      <c r="C65" s="90" t="s">
        <v>1741</v>
      </c>
      <c r="D65" s="90" t="s">
        <v>1742</v>
      </c>
      <c r="E65" s="85"/>
      <c r="F65" s="86" t="s">
        <v>72</v>
      </c>
      <c r="G65" s="102" t="s">
        <v>73</v>
      </c>
    </row>
    <row r="66" spans="1:7" x14ac:dyDescent="0.35">
      <c r="A66" s="66" t="s">
        <v>74</v>
      </c>
      <c r="B66" s="81" t="s">
        <v>1743</v>
      </c>
      <c r="C66" s="87">
        <v>7.1746579639804082</v>
      </c>
      <c r="D66" s="103" t="s">
        <v>1744</v>
      </c>
      <c r="E66" s="77"/>
      <c r="F66" s="104"/>
      <c r="G66" s="105"/>
    </row>
    <row r="67" spans="1:7" x14ac:dyDescent="0.35">
      <c r="B67" s="81"/>
      <c r="E67" s="77"/>
      <c r="F67" s="104"/>
      <c r="G67" s="105"/>
    </row>
    <row r="68" spans="1:7" x14ac:dyDescent="0.35">
      <c r="B68" s="81" t="s">
        <v>76</v>
      </c>
      <c r="C68" s="77"/>
      <c r="D68" s="77"/>
      <c r="E68" s="77"/>
      <c r="F68" s="105"/>
      <c r="G68" s="105"/>
    </row>
    <row r="69" spans="1:7" x14ac:dyDescent="0.35">
      <c r="B69" s="81" t="s">
        <v>77</v>
      </c>
      <c r="E69" s="77"/>
      <c r="F69" s="105"/>
      <c r="G69" s="105"/>
    </row>
    <row r="70" spans="1:7" x14ac:dyDescent="0.35">
      <c r="A70" s="66" t="s">
        <v>78</v>
      </c>
      <c r="B70" s="106" t="s">
        <v>106</v>
      </c>
      <c r="C70" s="87">
        <v>35.437197210000008</v>
      </c>
      <c r="D70" s="87" t="s">
        <v>1744</v>
      </c>
      <c r="E70" s="106"/>
      <c r="F70" s="94">
        <f t="shared" ref="F70:F76" si="2">IF($C$77=0,"",IF(C70="[for completion]","",C70/$C$77))</f>
        <v>1.2158888422965164E-2</v>
      </c>
      <c r="G70" s="94" t="str">
        <f>IF($D$77=0,"",IF(D70="[Mark as ND1 if not relevant]","",D70/$D$77))</f>
        <v/>
      </c>
    </row>
    <row r="71" spans="1:7" x14ac:dyDescent="0.35">
      <c r="A71" s="66" t="s">
        <v>79</v>
      </c>
      <c r="B71" s="106" t="s">
        <v>108</v>
      </c>
      <c r="C71" s="87">
        <v>81.466140179999954</v>
      </c>
      <c r="D71" s="87" t="s">
        <v>1744</v>
      </c>
      <c r="E71" s="106"/>
      <c r="F71" s="94">
        <f t="shared" si="2"/>
        <v>2.7951920204872725E-2</v>
      </c>
      <c r="G71" s="94" t="str">
        <f t="shared" ref="G71:G76" si="3">IF($D$77=0,"",IF(D71="[Mark as ND1 if not relevant]","",D71/$D$77))</f>
        <v/>
      </c>
    </row>
    <row r="72" spans="1:7" x14ac:dyDescent="0.35">
      <c r="A72" s="66" t="s">
        <v>80</v>
      </c>
      <c r="B72" s="106" t="s">
        <v>110</v>
      </c>
      <c r="C72" s="87">
        <v>242.12677278999931</v>
      </c>
      <c r="D72" s="87" t="s">
        <v>1744</v>
      </c>
      <c r="E72" s="106"/>
      <c r="F72" s="94">
        <f t="shared" si="2"/>
        <v>8.307633352378882E-2</v>
      </c>
      <c r="G72" s="94" t="str">
        <f t="shared" si="3"/>
        <v/>
      </c>
    </row>
    <row r="73" spans="1:7" x14ac:dyDescent="0.35">
      <c r="A73" s="66" t="s">
        <v>81</v>
      </c>
      <c r="B73" s="106" t="s">
        <v>112</v>
      </c>
      <c r="C73" s="87">
        <v>210.11032885999927</v>
      </c>
      <c r="D73" s="87" t="s">
        <v>1744</v>
      </c>
      <c r="E73" s="106"/>
      <c r="F73" s="94">
        <f t="shared" si="2"/>
        <v>7.209114281759102E-2</v>
      </c>
      <c r="G73" s="94" t="str">
        <f t="shared" si="3"/>
        <v/>
      </c>
    </row>
    <row r="74" spans="1:7" x14ac:dyDescent="0.35">
      <c r="A74" s="66" t="s">
        <v>82</v>
      </c>
      <c r="B74" s="106" t="s">
        <v>114</v>
      </c>
      <c r="C74" s="87">
        <v>266.59514591999942</v>
      </c>
      <c r="D74" s="87" t="s">
        <v>1744</v>
      </c>
      <c r="E74" s="106"/>
      <c r="F74" s="94">
        <f t="shared" si="2"/>
        <v>9.1471698908249771E-2</v>
      </c>
      <c r="G74" s="94" t="str">
        <f t="shared" si="3"/>
        <v/>
      </c>
    </row>
    <row r="75" spans="1:7" x14ac:dyDescent="0.35">
      <c r="A75" s="66" t="s">
        <v>83</v>
      </c>
      <c r="B75" s="106" t="s">
        <v>116</v>
      </c>
      <c r="C75" s="87">
        <v>1423.9183757400067</v>
      </c>
      <c r="D75" s="87" t="s">
        <v>1744</v>
      </c>
      <c r="E75" s="106"/>
      <c r="F75" s="94">
        <f t="shared" si="2"/>
        <v>0.4885619071800324</v>
      </c>
      <c r="G75" s="94" t="str">
        <f t="shared" si="3"/>
        <v/>
      </c>
    </row>
    <row r="76" spans="1:7" x14ac:dyDescent="0.35">
      <c r="A76" s="66" t="s">
        <v>84</v>
      </c>
      <c r="B76" s="106" t="s">
        <v>118</v>
      </c>
      <c r="C76" s="87">
        <v>654.85565377000012</v>
      </c>
      <c r="D76" s="87" t="s">
        <v>1744</v>
      </c>
      <c r="E76" s="106"/>
      <c r="F76" s="94">
        <f t="shared" si="2"/>
        <v>0.22468810894249999</v>
      </c>
      <c r="G76" s="94" t="str">
        <f t="shared" si="3"/>
        <v/>
      </c>
    </row>
    <row r="77" spans="1:7" x14ac:dyDescent="0.35">
      <c r="A77" s="66" t="s">
        <v>85</v>
      </c>
      <c r="B77" s="107" t="s">
        <v>64</v>
      </c>
      <c r="C77" s="97">
        <f>SUM(C70:C76)</f>
        <v>2914.5096144700051</v>
      </c>
      <c r="D77" s="97">
        <f>SUM(D70:D76)</f>
        <v>0</v>
      </c>
      <c r="E77" s="81"/>
      <c r="F77" s="98">
        <f>SUM(F70:F76)</f>
        <v>0.99999999999999989</v>
      </c>
      <c r="G77" s="98">
        <f>SUM(G70:G76)</f>
        <v>0</v>
      </c>
    </row>
    <row r="78" spans="1:7" x14ac:dyDescent="0.35">
      <c r="A78" s="66" t="s">
        <v>87</v>
      </c>
      <c r="B78" s="108" t="s">
        <v>88</v>
      </c>
      <c r="C78" s="97"/>
      <c r="D78" s="97"/>
      <c r="E78" s="81"/>
      <c r="F78" s="94">
        <f>IF($C$77=0,"",IF(C78="[for completion]","",C78/$C$77))</f>
        <v>0</v>
      </c>
      <c r="G78" s="94" t="str">
        <f t="shared" ref="G78:G87" si="4">IF($D$77=0,"",IF(D78="[for completion]","",D78/$D$77))</f>
        <v/>
      </c>
    </row>
    <row r="79" spans="1:7" x14ac:dyDescent="0.35">
      <c r="A79" s="66" t="s">
        <v>89</v>
      </c>
      <c r="B79" s="108" t="s">
        <v>90</v>
      </c>
      <c r="C79" s="97"/>
      <c r="D79" s="97"/>
      <c r="E79" s="81"/>
      <c r="F79" s="94">
        <f t="shared" ref="F79:F87" si="5">IF($C$77=0,"",IF(C79="[for completion]","",C79/$C$77))</f>
        <v>0</v>
      </c>
      <c r="G79" s="94" t="str">
        <f t="shared" si="4"/>
        <v/>
      </c>
    </row>
    <row r="80" spans="1:7" x14ac:dyDescent="0.35">
      <c r="A80" s="66" t="s">
        <v>91</v>
      </c>
      <c r="B80" s="108" t="s">
        <v>1745</v>
      </c>
      <c r="C80" s="97"/>
      <c r="D80" s="97"/>
      <c r="E80" s="81"/>
      <c r="F80" s="94">
        <f t="shared" si="5"/>
        <v>0</v>
      </c>
      <c r="G80" s="94" t="str">
        <f t="shared" si="4"/>
        <v/>
      </c>
    </row>
    <row r="81" spans="1:7" x14ac:dyDescent="0.35">
      <c r="A81" s="66" t="s">
        <v>92</v>
      </c>
      <c r="B81" s="108" t="s">
        <v>93</v>
      </c>
      <c r="C81" s="97"/>
      <c r="D81" s="97"/>
      <c r="E81" s="81"/>
      <c r="F81" s="94">
        <f t="shared" si="5"/>
        <v>0</v>
      </c>
      <c r="G81" s="94" t="str">
        <f t="shared" si="4"/>
        <v/>
      </c>
    </row>
    <row r="82" spans="1:7" x14ac:dyDescent="0.35">
      <c r="A82" s="66" t="s">
        <v>94</v>
      </c>
      <c r="B82" s="108" t="s">
        <v>1746</v>
      </c>
      <c r="C82" s="97"/>
      <c r="D82" s="97"/>
      <c r="E82" s="81"/>
      <c r="F82" s="94">
        <f t="shared" si="5"/>
        <v>0</v>
      </c>
      <c r="G82" s="94" t="str">
        <f t="shared" si="4"/>
        <v/>
      </c>
    </row>
    <row r="83" spans="1:7" x14ac:dyDescent="0.35">
      <c r="A83" s="66" t="s">
        <v>95</v>
      </c>
      <c r="B83" s="108"/>
      <c r="C83" s="93"/>
      <c r="D83" s="93"/>
      <c r="E83" s="81"/>
      <c r="F83" s="95"/>
      <c r="G83" s="95"/>
    </row>
    <row r="84" spans="1:7" x14ac:dyDescent="0.35">
      <c r="A84" s="66" t="s">
        <v>96</v>
      </c>
      <c r="B84" s="108"/>
      <c r="C84" s="93"/>
      <c r="D84" s="93"/>
      <c r="E84" s="81"/>
      <c r="F84" s="95"/>
      <c r="G84" s="95"/>
    </row>
    <row r="85" spans="1:7" x14ac:dyDescent="0.35">
      <c r="A85" s="66" t="s">
        <v>97</v>
      </c>
      <c r="B85" s="108"/>
      <c r="C85" s="93"/>
      <c r="D85" s="93"/>
      <c r="E85" s="81"/>
      <c r="F85" s="95"/>
      <c r="G85" s="95"/>
    </row>
    <row r="86" spans="1:7" x14ac:dyDescent="0.35">
      <c r="A86" s="66" t="s">
        <v>98</v>
      </c>
      <c r="B86" s="107"/>
      <c r="C86" s="93"/>
      <c r="D86" s="93"/>
      <c r="E86" s="81"/>
      <c r="F86" s="95">
        <f t="shared" si="5"/>
        <v>0</v>
      </c>
      <c r="G86" s="95" t="str">
        <f t="shared" si="4"/>
        <v/>
      </c>
    </row>
    <row r="87" spans="1:7" x14ac:dyDescent="0.35">
      <c r="A87" s="66" t="s">
        <v>1747</v>
      </c>
      <c r="B87" s="108"/>
      <c r="C87" s="93"/>
      <c r="D87" s="93"/>
      <c r="E87" s="81"/>
      <c r="F87" s="95">
        <f t="shared" si="5"/>
        <v>0</v>
      </c>
      <c r="G87" s="95" t="str">
        <f t="shared" si="4"/>
        <v/>
      </c>
    </row>
    <row r="88" spans="1:7" x14ac:dyDescent="0.35">
      <c r="A88" s="83"/>
      <c r="B88" s="84" t="s">
        <v>99</v>
      </c>
      <c r="C88" s="90" t="s">
        <v>1748</v>
      </c>
      <c r="D88" s="90" t="s">
        <v>100</v>
      </c>
      <c r="E88" s="85"/>
      <c r="F88" s="86" t="s">
        <v>1749</v>
      </c>
      <c r="G88" s="83" t="s">
        <v>101</v>
      </c>
    </row>
    <row r="89" spans="1:7" x14ac:dyDescent="0.35">
      <c r="A89" s="66" t="s">
        <v>102</v>
      </c>
      <c r="B89" s="81" t="s">
        <v>75</v>
      </c>
      <c r="C89" s="87">
        <v>4.6751902587519032</v>
      </c>
      <c r="D89" s="103">
        <v>5.6751902587519032</v>
      </c>
      <c r="E89" s="77"/>
      <c r="F89" s="109"/>
      <c r="G89" s="110"/>
    </row>
    <row r="90" spans="1:7" x14ac:dyDescent="0.35">
      <c r="B90" s="81"/>
      <c r="C90" s="103"/>
      <c r="D90" s="103"/>
      <c r="E90" s="77"/>
      <c r="F90" s="109"/>
      <c r="G90" s="110"/>
    </row>
    <row r="91" spans="1:7" x14ac:dyDescent="0.35">
      <c r="B91" s="81" t="s">
        <v>103</v>
      </c>
      <c r="C91" s="111"/>
      <c r="D91" s="111"/>
      <c r="E91" s="77"/>
      <c r="F91" s="110"/>
      <c r="G91" s="110"/>
    </row>
    <row r="92" spans="1:7" x14ac:dyDescent="0.35">
      <c r="A92" s="66" t="s">
        <v>104</v>
      </c>
      <c r="B92" s="81" t="s">
        <v>77</v>
      </c>
      <c r="C92" s="103"/>
      <c r="D92" s="103"/>
      <c r="E92" s="77"/>
      <c r="F92" s="110"/>
      <c r="G92" s="110"/>
    </row>
    <row r="93" spans="1:7" x14ac:dyDescent="0.35">
      <c r="A93" s="66" t="s">
        <v>105</v>
      </c>
      <c r="B93" s="106" t="s">
        <v>106</v>
      </c>
      <c r="C93" s="87">
        <v>0</v>
      </c>
      <c r="D93" s="103">
        <v>0</v>
      </c>
      <c r="E93" s="106"/>
      <c r="F93" s="94">
        <f>IF($C$100=0,"",IF(C93="[for completion]","",IF(C93="","",C93/$C$100)))</f>
        <v>0</v>
      </c>
      <c r="G93" s="94">
        <f>IF($D$100=0,"",IF(D93="[Mark as ND1 if not relevant]","",IF(D93="","",D93/$D$100)))</f>
        <v>0</v>
      </c>
    </row>
    <row r="94" spans="1:7" x14ac:dyDescent="0.35">
      <c r="A94" s="66" t="s">
        <v>107</v>
      </c>
      <c r="B94" s="106" t="s">
        <v>108</v>
      </c>
      <c r="C94" s="87">
        <v>0</v>
      </c>
      <c r="D94" s="103">
        <v>0</v>
      </c>
      <c r="E94" s="106"/>
      <c r="F94" s="94">
        <f t="shared" ref="F94:F99" si="6">IF($C$100=0,"",IF(C94="[for completion]","",IF(C94="","",C94/$C$100)))</f>
        <v>0</v>
      </c>
      <c r="G94" s="94">
        <f t="shared" ref="G94:G99" si="7">IF($D$100=0,"",IF(D94="[Mark as ND1 if not relevant]","",IF(D94="","",D94/$D$100)))</f>
        <v>0</v>
      </c>
    </row>
    <row r="95" spans="1:7" x14ac:dyDescent="0.35">
      <c r="A95" s="66" t="s">
        <v>109</v>
      </c>
      <c r="B95" s="106" t="s">
        <v>110</v>
      </c>
      <c r="C95" s="87">
        <v>500</v>
      </c>
      <c r="D95" s="103">
        <v>0</v>
      </c>
      <c r="E95" s="106"/>
      <c r="F95" s="94">
        <f t="shared" si="6"/>
        <v>0.22222222222222221</v>
      </c>
      <c r="G95" s="94">
        <f t="shared" si="7"/>
        <v>0</v>
      </c>
    </row>
    <row r="96" spans="1:7" x14ac:dyDescent="0.35">
      <c r="A96" s="66" t="s">
        <v>111</v>
      </c>
      <c r="B96" s="106" t="s">
        <v>112</v>
      </c>
      <c r="C96" s="87">
        <v>500</v>
      </c>
      <c r="D96" s="103">
        <v>500</v>
      </c>
      <c r="E96" s="106"/>
      <c r="F96" s="94">
        <f t="shared" si="6"/>
        <v>0.22222222222222221</v>
      </c>
      <c r="G96" s="94">
        <f t="shared" si="7"/>
        <v>0.22222222222222221</v>
      </c>
    </row>
    <row r="97" spans="1:7" x14ac:dyDescent="0.35">
      <c r="A97" s="66" t="s">
        <v>113</v>
      </c>
      <c r="B97" s="106" t="s">
        <v>114</v>
      </c>
      <c r="C97" s="87">
        <v>500</v>
      </c>
      <c r="D97" s="103">
        <v>500</v>
      </c>
      <c r="E97" s="106"/>
      <c r="F97" s="94">
        <f t="shared" si="6"/>
        <v>0.22222222222222221</v>
      </c>
      <c r="G97" s="94">
        <f t="shared" si="7"/>
        <v>0.22222222222222221</v>
      </c>
    </row>
    <row r="98" spans="1:7" x14ac:dyDescent="0.35">
      <c r="A98" s="66" t="s">
        <v>115</v>
      </c>
      <c r="B98" s="106" t="s">
        <v>116</v>
      </c>
      <c r="C98" s="87">
        <v>750</v>
      </c>
      <c r="D98" s="103">
        <v>1250</v>
      </c>
      <c r="E98" s="106"/>
      <c r="F98" s="94">
        <f t="shared" si="6"/>
        <v>0.33333333333333331</v>
      </c>
      <c r="G98" s="94">
        <f t="shared" si="7"/>
        <v>0.55555555555555558</v>
      </c>
    </row>
    <row r="99" spans="1:7" x14ac:dyDescent="0.35">
      <c r="A99" s="66" t="s">
        <v>117</v>
      </c>
      <c r="B99" s="106" t="s">
        <v>118</v>
      </c>
      <c r="C99" s="87">
        <v>0</v>
      </c>
      <c r="D99" s="103">
        <v>0</v>
      </c>
      <c r="E99" s="106"/>
      <c r="F99" s="94">
        <f t="shared" si="6"/>
        <v>0</v>
      </c>
      <c r="G99" s="94">
        <f t="shared" si="7"/>
        <v>0</v>
      </c>
    </row>
    <row r="100" spans="1:7" x14ac:dyDescent="0.35">
      <c r="A100" s="66" t="s">
        <v>119</v>
      </c>
      <c r="B100" s="107" t="s">
        <v>64</v>
      </c>
      <c r="C100" s="97">
        <f>SUM(C93:C99)</f>
        <v>2250</v>
      </c>
      <c r="D100" s="97">
        <f>SUM(D93:D99)</f>
        <v>2250</v>
      </c>
      <c r="E100" s="81"/>
      <c r="F100" s="98">
        <f>SUM(F93:F99)</f>
        <v>1</v>
      </c>
      <c r="G100" s="98">
        <f>SUM(G93:G99)</f>
        <v>1</v>
      </c>
    </row>
    <row r="101" spans="1:7" x14ac:dyDescent="0.35">
      <c r="A101" s="66" t="s">
        <v>120</v>
      </c>
      <c r="B101" s="108" t="s">
        <v>88</v>
      </c>
      <c r="C101" s="97"/>
      <c r="D101" s="97"/>
      <c r="E101" s="81"/>
      <c r="F101" s="94">
        <f t="shared" ref="F101:F105" si="8">IF($C$100=0,"",IF(C101="[for completion]","",C101/$C$100))</f>
        <v>0</v>
      </c>
      <c r="G101" s="94">
        <f t="shared" ref="G101:G105" si="9">IF($D$100=0,"",IF(D101="[for completion]","",D101/$D$100))</f>
        <v>0</v>
      </c>
    </row>
    <row r="102" spans="1:7" x14ac:dyDescent="0.35">
      <c r="A102" s="66" t="s">
        <v>121</v>
      </c>
      <c r="B102" s="108" t="s">
        <v>90</v>
      </c>
      <c r="C102" s="97"/>
      <c r="D102" s="97"/>
      <c r="E102" s="81"/>
      <c r="F102" s="94">
        <f t="shared" si="8"/>
        <v>0</v>
      </c>
      <c r="G102" s="94">
        <f t="shared" si="9"/>
        <v>0</v>
      </c>
    </row>
    <row r="103" spans="1:7" x14ac:dyDescent="0.35">
      <c r="A103" s="66" t="s">
        <v>122</v>
      </c>
      <c r="B103" s="108" t="s">
        <v>1745</v>
      </c>
      <c r="C103" s="97"/>
      <c r="D103" s="97"/>
      <c r="E103" s="81"/>
      <c r="F103" s="94">
        <f t="shared" si="8"/>
        <v>0</v>
      </c>
      <c r="G103" s="94">
        <f t="shared" si="9"/>
        <v>0</v>
      </c>
    </row>
    <row r="104" spans="1:7" x14ac:dyDescent="0.35">
      <c r="A104" s="66" t="s">
        <v>123</v>
      </c>
      <c r="B104" s="108" t="s">
        <v>93</v>
      </c>
      <c r="C104" s="97"/>
      <c r="D104" s="97"/>
      <c r="E104" s="81"/>
      <c r="F104" s="94">
        <f t="shared" si="8"/>
        <v>0</v>
      </c>
      <c r="G104" s="94">
        <f t="shared" si="9"/>
        <v>0</v>
      </c>
    </row>
    <row r="105" spans="1:7" x14ac:dyDescent="0.35">
      <c r="A105" s="66" t="s">
        <v>124</v>
      </c>
      <c r="B105" s="108" t="s">
        <v>1746</v>
      </c>
      <c r="C105" s="97"/>
      <c r="D105" s="97"/>
      <c r="E105" s="81"/>
      <c r="F105" s="94">
        <f t="shared" si="8"/>
        <v>0</v>
      </c>
      <c r="G105" s="94">
        <f t="shared" si="9"/>
        <v>0</v>
      </c>
    </row>
    <row r="106" spans="1:7" x14ac:dyDescent="0.35">
      <c r="A106" s="66" t="s">
        <v>125</v>
      </c>
      <c r="B106" s="108"/>
      <c r="C106" s="93"/>
      <c r="D106" s="93"/>
      <c r="E106" s="81"/>
      <c r="F106" s="95"/>
      <c r="G106" s="95"/>
    </row>
    <row r="107" spans="1:7" x14ac:dyDescent="0.35">
      <c r="A107" s="66" t="s">
        <v>126</v>
      </c>
      <c r="B107" s="108"/>
      <c r="C107" s="93"/>
      <c r="D107" s="93"/>
      <c r="E107" s="81"/>
      <c r="F107" s="95"/>
      <c r="G107" s="95"/>
    </row>
    <row r="108" spans="1:7" x14ac:dyDescent="0.35">
      <c r="A108" s="66" t="s">
        <v>127</v>
      </c>
      <c r="B108" s="107"/>
      <c r="C108" s="93"/>
      <c r="D108" s="93"/>
      <c r="E108" s="81"/>
      <c r="F108" s="95"/>
      <c r="G108" s="95"/>
    </row>
    <row r="109" spans="1:7" x14ac:dyDescent="0.35">
      <c r="A109" s="66" t="s">
        <v>128</v>
      </c>
      <c r="B109" s="108"/>
      <c r="C109" s="93"/>
      <c r="D109" s="93"/>
      <c r="E109" s="81"/>
      <c r="F109" s="95"/>
      <c r="G109" s="95"/>
    </row>
    <row r="110" spans="1:7" x14ac:dyDescent="0.35">
      <c r="A110" s="66" t="s">
        <v>129</v>
      </c>
      <c r="B110" s="108"/>
      <c r="C110" s="93"/>
      <c r="D110" s="93"/>
      <c r="E110" s="81"/>
      <c r="F110" s="95"/>
      <c r="G110" s="95"/>
    </row>
    <row r="111" spans="1:7" x14ac:dyDescent="0.35">
      <c r="A111" s="83"/>
      <c r="B111" s="112" t="s">
        <v>1750</v>
      </c>
      <c r="C111" s="86" t="s">
        <v>130</v>
      </c>
      <c r="D111" s="86" t="s">
        <v>131</v>
      </c>
      <c r="E111" s="85"/>
      <c r="F111" s="86" t="s">
        <v>132</v>
      </c>
      <c r="G111" s="86" t="s">
        <v>133</v>
      </c>
    </row>
    <row r="112" spans="1:7" x14ac:dyDescent="0.35">
      <c r="A112" s="66" t="s">
        <v>134</v>
      </c>
      <c r="B112" s="81" t="s">
        <v>1</v>
      </c>
      <c r="C112" s="87">
        <v>2914.5096144699842</v>
      </c>
      <c r="D112" s="113">
        <f>C112</f>
        <v>2914.5096144699842</v>
      </c>
      <c r="E112" s="95"/>
      <c r="F112" s="94">
        <f>IF($C$129=0,"",IF(C112="[for completion]","",IF(C112="","",C112/$C$129)))</f>
        <v>1</v>
      </c>
      <c r="G112" s="94">
        <f>IF($D$129=0,"",IF(D112="[for completion]","",IF(D112="","",D112/$D$129)))</f>
        <v>1</v>
      </c>
    </row>
    <row r="113" spans="1:7" x14ac:dyDescent="0.35">
      <c r="A113" s="66" t="s">
        <v>136</v>
      </c>
      <c r="B113" s="81" t="s">
        <v>145</v>
      </c>
      <c r="C113" s="87">
        <v>0</v>
      </c>
      <c r="D113" s="87">
        <v>0</v>
      </c>
      <c r="E113" s="95"/>
      <c r="F113" s="94">
        <f t="shared" ref="F113:F128" si="10">IF($C$129=0,"",IF(C113="[for completion]","",IF(C113="","",C113/$C$129)))</f>
        <v>0</v>
      </c>
      <c r="G113" s="94">
        <f t="shared" ref="G113:G128" si="11">IF($D$129=0,"",IF(D113="[for completion]","",IF(D113="","",D113/$D$129)))</f>
        <v>0</v>
      </c>
    </row>
    <row r="114" spans="1:7" x14ac:dyDescent="0.35">
      <c r="A114" s="66" t="s">
        <v>138</v>
      </c>
      <c r="B114" s="81" t="s">
        <v>149</v>
      </c>
      <c r="C114" s="87">
        <v>0</v>
      </c>
      <c r="D114" s="87">
        <v>0</v>
      </c>
      <c r="E114" s="95"/>
      <c r="F114" s="94">
        <f t="shared" si="10"/>
        <v>0</v>
      </c>
      <c r="G114" s="94">
        <f t="shared" si="11"/>
        <v>0</v>
      </c>
    </row>
    <row r="115" spans="1:7" x14ac:dyDescent="0.35">
      <c r="A115" s="66" t="s">
        <v>140</v>
      </c>
      <c r="B115" s="81" t="s">
        <v>147</v>
      </c>
      <c r="C115" s="87">
        <v>0</v>
      </c>
      <c r="D115" s="87">
        <v>0</v>
      </c>
      <c r="E115" s="95"/>
      <c r="F115" s="94">
        <f t="shared" si="10"/>
        <v>0</v>
      </c>
      <c r="G115" s="94">
        <f t="shared" si="11"/>
        <v>0</v>
      </c>
    </row>
    <row r="116" spans="1:7" x14ac:dyDescent="0.35">
      <c r="A116" s="66" t="s">
        <v>142</v>
      </c>
      <c r="B116" s="81" t="s">
        <v>143</v>
      </c>
      <c r="C116" s="87">
        <v>0</v>
      </c>
      <c r="D116" s="87">
        <v>0</v>
      </c>
      <c r="E116" s="95"/>
      <c r="F116" s="94">
        <f t="shared" si="10"/>
        <v>0</v>
      </c>
      <c r="G116" s="94">
        <f t="shared" si="11"/>
        <v>0</v>
      </c>
    </row>
    <row r="117" spans="1:7" x14ac:dyDescent="0.35">
      <c r="A117" s="66" t="s">
        <v>144</v>
      </c>
      <c r="B117" s="81" t="s">
        <v>151</v>
      </c>
      <c r="C117" s="87">
        <v>0</v>
      </c>
      <c r="D117" s="87">
        <v>0</v>
      </c>
      <c r="E117" s="81"/>
      <c r="F117" s="94">
        <f t="shared" si="10"/>
        <v>0</v>
      </c>
      <c r="G117" s="94">
        <f t="shared" si="11"/>
        <v>0</v>
      </c>
    </row>
    <row r="118" spans="1:7" x14ac:dyDescent="0.35">
      <c r="A118" s="66" t="s">
        <v>146</v>
      </c>
      <c r="B118" s="81" t="s">
        <v>153</v>
      </c>
      <c r="C118" s="87">
        <v>0</v>
      </c>
      <c r="D118" s="87">
        <v>0</v>
      </c>
      <c r="E118" s="81"/>
      <c r="F118" s="94">
        <f t="shared" si="10"/>
        <v>0</v>
      </c>
      <c r="G118" s="94">
        <f t="shared" si="11"/>
        <v>0</v>
      </c>
    </row>
    <row r="119" spans="1:7" x14ac:dyDescent="0.35">
      <c r="A119" s="66" t="s">
        <v>148</v>
      </c>
      <c r="B119" s="81" t="s">
        <v>139</v>
      </c>
      <c r="C119" s="87">
        <v>0</v>
      </c>
      <c r="D119" s="87">
        <v>0</v>
      </c>
      <c r="E119" s="81"/>
      <c r="F119" s="94">
        <f t="shared" si="10"/>
        <v>0</v>
      </c>
      <c r="G119" s="94">
        <f t="shared" si="11"/>
        <v>0</v>
      </c>
    </row>
    <row r="120" spans="1:7" x14ac:dyDescent="0.35">
      <c r="A120" s="66" t="s">
        <v>150</v>
      </c>
      <c r="B120" s="81" t="s">
        <v>155</v>
      </c>
      <c r="C120" s="87">
        <v>0</v>
      </c>
      <c r="D120" s="87">
        <v>0</v>
      </c>
      <c r="E120" s="81"/>
      <c r="F120" s="94">
        <f t="shared" si="10"/>
        <v>0</v>
      </c>
      <c r="G120" s="94">
        <f t="shared" si="11"/>
        <v>0</v>
      </c>
    </row>
    <row r="121" spans="1:7" x14ac:dyDescent="0.35">
      <c r="A121" s="66" t="s">
        <v>152</v>
      </c>
      <c r="B121" s="81" t="s">
        <v>1751</v>
      </c>
      <c r="C121" s="87">
        <v>0</v>
      </c>
      <c r="D121" s="87">
        <v>0</v>
      </c>
      <c r="E121" s="81"/>
      <c r="F121" s="94">
        <f t="shared" si="10"/>
        <v>0</v>
      </c>
      <c r="G121" s="94">
        <f t="shared" si="11"/>
        <v>0</v>
      </c>
    </row>
    <row r="122" spans="1:7" x14ac:dyDescent="0.35">
      <c r="A122" s="66" t="s">
        <v>154</v>
      </c>
      <c r="B122" s="81" t="s">
        <v>157</v>
      </c>
      <c r="C122" s="87">
        <v>0</v>
      </c>
      <c r="D122" s="87">
        <v>0</v>
      </c>
      <c r="E122" s="81"/>
      <c r="F122" s="94">
        <f t="shared" si="10"/>
        <v>0</v>
      </c>
      <c r="G122" s="94">
        <f t="shared" si="11"/>
        <v>0</v>
      </c>
    </row>
    <row r="123" spans="1:7" x14ac:dyDescent="0.35">
      <c r="A123" s="66" t="s">
        <v>156</v>
      </c>
      <c r="B123" s="81" t="s">
        <v>141</v>
      </c>
      <c r="C123" s="87">
        <v>0</v>
      </c>
      <c r="D123" s="87">
        <v>0</v>
      </c>
      <c r="E123" s="81"/>
      <c r="F123" s="94">
        <f t="shared" si="10"/>
        <v>0</v>
      </c>
      <c r="G123" s="94">
        <f t="shared" si="11"/>
        <v>0</v>
      </c>
    </row>
    <row r="124" spans="1:7" x14ac:dyDescent="0.35">
      <c r="A124" s="66" t="s">
        <v>158</v>
      </c>
      <c r="B124" s="106" t="s">
        <v>1752</v>
      </c>
      <c r="C124" s="87">
        <v>0</v>
      </c>
      <c r="D124" s="87">
        <v>0</v>
      </c>
      <c r="E124" s="81"/>
      <c r="F124" s="94">
        <f t="shared" si="10"/>
        <v>0</v>
      </c>
      <c r="G124" s="94">
        <f t="shared" si="11"/>
        <v>0</v>
      </c>
    </row>
    <row r="125" spans="1:7" x14ac:dyDescent="0.35">
      <c r="A125" s="66" t="s">
        <v>160</v>
      </c>
      <c r="B125" s="81" t="s">
        <v>159</v>
      </c>
      <c r="C125" s="87">
        <v>0</v>
      </c>
      <c r="D125" s="87">
        <v>0</v>
      </c>
      <c r="E125" s="81"/>
      <c r="F125" s="94">
        <f t="shared" si="10"/>
        <v>0</v>
      </c>
      <c r="G125" s="94">
        <f t="shared" si="11"/>
        <v>0</v>
      </c>
    </row>
    <row r="126" spans="1:7" x14ac:dyDescent="0.35">
      <c r="A126" s="66" t="s">
        <v>162</v>
      </c>
      <c r="B126" s="81" t="s">
        <v>161</v>
      </c>
      <c r="C126" s="87">
        <v>0</v>
      </c>
      <c r="D126" s="87">
        <v>0</v>
      </c>
      <c r="E126" s="81"/>
      <c r="F126" s="94">
        <f t="shared" si="10"/>
        <v>0</v>
      </c>
      <c r="G126" s="94">
        <f t="shared" si="11"/>
        <v>0</v>
      </c>
    </row>
    <row r="127" spans="1:7" x14ac:dyDescent="0.35">
      <c r="A127" s="66" t="s">
        <v>163</v>
      </c>
      <c r="B127" s="81" t="s">
        <v>137</v>
      </c>
      <c r="C127" s="87">
        <v>0</v>
      </c>
      <c r="D127" s="87">
        <v>0</v>
      </c>
      <c r="E127" s="81"/>
      <c r="F127" s="94">
        <f t="shared" si="10"/>
        <v>0</v>
      </c>
      <c r="G127" s="94">
        <f t="shared" si="11"/>
        <v>0</v>
      </c>
    </row>
    <row r="128" spans="1:7" x14ac:dyDescent="0.35">
      <c r="A128" s="66" t="s">
        <v>1753</v>
      </c>
      <c r="B128" s="81" t="s">
        <v>62</v>
      </c>
      <c r="C128" s="87">
        <v>0</v>
      </c>
      <c r="D128" s="87">
        <v>0</v>
      </c>
      <c r="E128" s="81"/>
      <c r="F128" s="94">
        <f t="shared" si="10"/>
        <v>0</v>
      </c>
      <c r="G128" s="94">
        <f t="shared" si="11"/>
        <v>0</v>
      </c>
    </row>
    <row r="129" spans="1:7" x14ac:dyDescent="0.35">
      <c r="A129" s="66" t="s">
        <v>1754</v>
      </c>
      <c r="B129" s="107" t="s">
        <v>64</v>
      </c>
      <c r="C129" s="87">
        <f>SUM(C112:C128)</f>
        <v>2914.5096144699842</v>
      </c>
      <c r="D129" s="87">
        <f>SUM(D112:D128)</f>
        <v>2914.5096144699842</v>
      </c>
      <c r="E129" s="81"/>
      <c r="F129" s="92">
        <f>SUM(F112:F128)</f>
        <v>1</v>
      </c>
      <c r="G129" s="92">
        <f>SUM(G112:G128)</f>
        <v>1</v>
      </c>
    </row>
    <row r="130" spans="1:7" x14ac:dyDescent="0.35">
      <c r="A130" s="66" t="s">
        <v>164</v>
      </c>
      <c r="B130" s="99" t="s">
        <v>165</v>
      </c>
      <c r="C130" s="87"/>
      <c r="D130" s="87"/>
      <c r="E130" s="81"/>
      <c r="F130" s="94" t="str">
        <f>IF($C$129=0,"",IF(C130="[for completion]","",IF(C130="","",C130/$C$129)))</f>
        <v/>
      </c>
      <c r="G130" s="94" t="str">
        <f>IF($D$129=0,"",IF(D130="[for completion]","",IF(D130="","",D130/$D$129)))</f>
        <v/>
      </c>
    </row>
    <row r="131" spans="1:7" x14ac:dyDescent="0.35">
      <c r="A131" s="66" t="s">
        <v>166</v>
      </c>
      <c r="B131" s="99" t="s">
        <v>165</v>
      </c>
      <c r="C131" s="87"/>
      <c r="D131" s="87"/>
      <c r="E131" s="81"/>
      <c r="F131" s="94">
        <f t="shared" ref="F131:F136" si="12">IF($C$129=0,"",IF(C131="[for completion]","",C131/$C$129))</f>
        <v>0</v>
      </c>
      <c r="G131" s="94">
        <f t="shared" ref="G131:G136" si="13">IF($D$129=0,"",IF(D131="[for completion]","",D131/$D$129))</f>
        <v>0</v>
      </c>
    </row>
    <row r="132" spans="1:7" x14ac:dyDescent="0.35">
      <c r="A132" s="66" t="s">
        <v>167</v>
      </c>
      <c r="B132" s="99" t="s">
        <v>165</v>
      </c>
      <c r="C132" s="87"/>
      <c r="D132" s="87"/>
      <c r="E132" s="81"/>
      <c r="F132" s="94">
        <f t="shared" si="12"/>
        <v>0</v>
      </c>
      <c r="G132" s="94">
        <f t="shared" si="13"/>
        <v>0</v>
      </c>
    </row>
    <row r="133" spans="1:7" x14ac:dyDescent="0.35">
      <c r="A133" s="66" t="s">
        <v>168</v>
      </c>
      <c r="B133" s="99" t="s">
        <v>165</v>
      </c>
      <c r="C133" s="87"/>
      <c r="D133" s="87"/>
      <c r="E133" s="81"/>
      <c r="F133" s="94">
        <f t="shared" si="12"/>
        <v>0</v>
      </c>
      <c r="G133" s="94">
        <f t="shared" si="13"/>
        <v>0</v>
      </c>
    </row>
    <row r="134" spans="1:7" x14ac:dyDescent="0.35">
      <c r="A134" s="66" t="s">
        <v>169</v>
      </c>
      <c r="B134" s="99" t="s">
        <v>165</v>
      </c>
      <c r="C134" s="87"/>
      <c r="D134" s="87"/>
      <c r="E134" s="81"/>
      <c r="F134" s="94">
        <f t="shared" si="12"/>
        <v>0</v>
      </c>
      <c r="G134" s="94">
        <f t="shared" si="13"/>
        <v>0</v>
      </c>
    </row>
    <row r="135" spans="1:7" x14ac:dyDescent="0.35">
      <c r="A135" s="66" t="s">
        <v>170</v>
      </c>
      <c r="B135" s="99" t="s">
        <v>165</v>
      </c>
      <c r="C135" s="87"/>
      <c r="D135" s="87"/>
      <c r="E135" s="81"/>
      <c r="F135" s="94">
        <f t="shared" si="12"/>
        <v>0</v>
      </c>
      <c r="G135" s="94">
        <f t="shared" si="13"/>
        <v>0</v>
      </c>
    </row>
    <row r="136" spans="1:7" x14ac:dyDescent="0.35">
      <c r="A136" s="66" t="s">
        <v>171</v>
      </c>
      <c r="B136" s="99" t="s">
        <v>165</v>
      </c>
      <c r="C136" s="87"/>
      <c r="D136" s="87"/>
      <c r="E136" s="81"/>
      <c r="F136" s="94">
        <f t="shared" si="12"/>
        <v>0</v>
      </c>
      <c r="G136" s="94">
        <f t="shared" si="13"/>
        <v>0</v>
      </c>
    </row>
    <row r="137" spans="1:7" x14ac:dyDescent="0.35">
      <c r="A137" s="83"/>
      <c r="B137" s="84" t="s">
        <v>172</v>
      </c>
      <c r="C137" s="86" t="s">
        <v>130</v>
      </c>
      <c r="D137" s="86" t="s">
        <v>131</v>
      </c>
      <c r="E137" s="85"/>
      <c r="F137" s="86" t="s">
        <v>132</v>
      </c>
      <c r="G137" s="86" t="s">
        <v>133</v>
      </c>
    </row>
    <row r="138" spans="1:7" x14ac:dyDescent="0.35">
      <c r="A138" s="66" t="s">
        <v>173</v>
      </c>
      <c r="B138" s="81" t="s">
        <v>1</v>
      </c>
      <c r="C138" s="113">
        <v>2250</v>
      </c>
      <c r="D138" s="113">
        <f>C138</f>
        <v>2250</v>
      </c>
      <c r="E138" s="95"/>
      <c r="F138" s="94">
        <f>IF($C$155=0,"",IF(C138="[for completion]","",IF(C138="","",C138/$C$155)))</f>
        <v>1</v>
      </c>
      <c r="G138" s="94">
        <f>IF($D$155=0,"",IF(D138="[for completion]","",IF(D138="","",D138/$D$155)))</f>
        <v>1</v>
      </c>
    </row>
    <row r="139" spans="1:7" x14ac:dyDescent="0.35">
      <c r="A139" s="66" t="s">
        <v>174</v>
      </c>
      <c r="B139" s="81" t="s">
        <v>145</v>
      </c>
      <c r="C139" s="87">
        <v>0</v>
      </c>
      <c r="D139" s="87">
        <v>0</v>
      </c>
      <c r="E139" s="95"/>
      <c r="F139" s="94">
        <f t="shared" ref="F139:F154" si="14">IF($C$155=0,"",IF(C139="[for completion]","",IF(C139="","",C139/$C$155)))</f>
        <v>0</v>
      </c>
      <c r="G139" s="94">
        <f t="shared" ref="G139:G154" si="15">IF($D$155=0,"",IF(D139="[for completion]","",IF(D139="","",D139/$D$155)))</f>
        <v>0</v>
      </c>
    </row>
    <row r="140" spans="1:7" x14ac:dyDescent="0.35">
      <c r="A140" s="66" t="s">
        <v>175</v>
      </c>
      <c r="B140" s="81" t="s">
        <v>149</v>
      </c>
      <c r="C140" s="87">
        <v>0</v>
      </c>
      <c r="D140" s="87">
        <v>0</v>
      </c>
      <c r="E140" s="95"/>
      <c r="F140" s="94">
        <f t="shared" si="14"/>
        <v>0</v>
      </c>
      <c r="G140" s="94">
        <f t="shared" si="15"/>
        <v>0</v>
      </c>
    </row>
    <row r="141" spans="1:7" x14ac:dyDescent="0.35">
      <c r="A141" s="66" t="s">
        <v>176</v>
      </c>
      <c r="B141" s="81" t="s">
        <v>147</v>
      </c>
      <c r="C141" s="87">
        <v>0</v>
      </c>
      <c r="D141" s="87">
        <v>0</v>
      </c>
      <c r="E141" s="95"/>
      <c r="F141" s="94">
        <f t="shared" si="14"/>
        <v>0</v>
      </c>
      <c r="G141" s="94">
        <f t="shared" si="15"/>
        <v>0</v>
      </c>
    </row>
    <row r="142" spans="1:7" x14ac:dyDescent="0.35">
      <c r="A142" s="66" t="s">
        <v>177</v>
      </c>
      <c r="B142" s="81" t="s">
        <v>143</v>
      </c>
      <c r="C142" s="87">
        <v>0</v>
      </c>
      <c r="D142" s="87">
        <v>0</v>
      </c>
      <c r="E142" s="95"/>
      <c r="F142" s="94">
        <f t="shared" si="14"/>
        <v>0</v>
      </c>
      <c r="G142" s="94">
        <f t="shared" si="15"/>
        <v>0</v>
      </c>
    </row>
    <row r="143" spans="1:7" x14ac:dyDescent="0.35">
      <c r="A143" s="66" t="s">
        <v>178</v>
      </c>
      <c r="B143" s="81" t="s">
        <v>151</v>
      </c>
      <c r="C143" s="87">
        <v>0</v>
      </c>
      <c r="D143" s="87">
        <v>0</v>
      </c>
      <c r="E143" s="81"/>
      <c r="F143" s="94">
        <f t="shared" si="14"/>
        <v>0</v>
      </c>
      <c r="G143" s="94">
        <f t="shared" si="15"/>
        <v>0</v>
      </c>
    </row>
    <row r="144" spans="1:7" x14ac:dyDescent="0.35">
      <c r="A144" s="66" t="s">
        <v>179</v>
      </c>
      <c r="B144" s="81" t="s">
        <v>153</v>
      </c>
      <c r="C144" s="87">
        <v>0</v>
      </c>
      <c r="D144" s="87">
        <v>0</v>
      </c>
      <c r="E144" s="81"/>
      <c r="F144" s="94">
        <f t="shared" si="14"/>
        <v>0</v>
      </c>
      <c r="G144" s="94">
        <f t="shared" si="15"/>
        <v>0</v>
      </c>
    </row>
    <row r="145" spans="1:7" x14ac:dyDescent="0.35">
      <c r="A145" s="66" t="s">
        <v>180</v>
      </c>
      <c r="B145" s="81" t="s">
        <v>139</v>
      </c>
      <c r="C145" s="87">
        <v>0</v>
      </c>
      <c r="D145" s="87">
        <v>0</v>
      </c>
      <c r="E145" s="81"/>
      <c r="F145" s="94">
        <f t="shared" si="14"/>
        <v>0</v>
      </c>
      <c r="G145" s="94">
        <f t="shared" si="15"/>
        <v>0</v>
      </c>
    </row>
    <row r="146" spans="1:7" x14ac:dyDescent="0.35">
      <c r="A146" s="66" t="s">
        <v>181</v>
      </c>
      <c r="B146" s="81" t="s">
        <v>155</v>
      </c>
      <c r="C146" s="87">
        <v>0</v>
      </c>
      <c r="D146" s="87">
        <v>0</v>
      </c>
      <c r="E146" s="81"/>
      <c r="F146" s="94">
        <f t="shared" si="14"/>
        <v>0</v>
      </c>
      <c r="G146" s="94">
        <f t="shared" si="15"/>
        <v>0</v>
      </c>
    </row>
    <row r="147" spans="1:7" x14ac:dyDescent="0.35">
      <c r="A147" s="66" t="s">
        <v>182</v>
      </c>
      <c r="B147" s="81" t="s">
        <v>1751</v>
      </c>
      <c r="C147" s="87">
        <v>0</v>
      </c>
      <c r="D147" s="87">
        <v>0</v>
      </c>
      <c r="E147" s="81"/>
      <c r="F147" s="94">
        <f t="shared" si="14"/>
        <v>0</v>
      </c>
      <c r="G147" s="94">
        <f t="shared" si="15"/>
        <v>0</v>
      </c>
    </row>
    <row r="148" spans="1:7" x14ac:dyDescent="0.35">
      <c r="A148" s="66" t="s">
        <v>183</v>
      </c>
      <c r="B148" s="81" t="s">
        <v>157</v>
      </c>
      <c r="C148" s="87">
        <v>0</v>
      </c>
      <c r="D148" s="87">
        <v>0</v>
      </c>
      <c r="E148" s="81"/>
      <c r="F148" s="94">
        <f t="shared" si="14"/>
        <v>0</v>
      </c>
      <c r="G148" s="94">
        <f t="shared" si="15"/>
        <v>0</v>
      </c>
    </row>
    <row r="149" spans="1:7" x14ac:dyDescent="0.35">
      <c r="A149" s="66" t="s">
        <v>184</v>
      </c>
      <c r="B149" s="81" t="s">
        <v>141</v>
      </c>
      <c r="C149" s="87">
        <v>0</v>
      </c>
      <c r="D149" s="87">
        <v>0</v>
      </c>
      <c r="E149" s="81"/>
      <c r="F149" s="94">
        <f t="shared" si="14"/>
        <v>0</v>
      </c>
      <c r="G149" s="94">
        <f t="shared" si="15"/>
        <v>0</v>
      </c>
    </row>
    <row r="150" spans="1:7" x14ac:dyDescent="0.35">
      <c r="A150" s="66" t="s">
        <v>185</v>
      </c>
      <c r="B150" s="106" t="s">
        <v>1752</v>
      </c>
      <c r="C150" s="87">
        <v>0</v>
      </c>
      <c r="D150" s="87">
        <v>0</v>
      </c>
      <c r="E150" s="81"/>
      <c r="F150" s="94">
        <f t="shared" si="14"/>
        <v>0</v>
      </c>
      <c r="G150" s="94">
        <f t="shared" si="15"/>
        <v>0</v>
      </c>
    </row>
    <row r="151" spans="1:7" x14ac:dyDescent="0.35">
      <c r="A151" s="66" t="s">
        <v>186</v>
      </c>
      <c r="B151" s="81" t="s">
        <v>159</v>
      </c>
      <c r="C151" s="87">
        <v>0</v>
      </c>
      <c r="D151" s="87">
        <v>0</v>
      </c>
      <c r="E151" s="81"/>
      <c r="F151" s="94">
        <f t="shared" si="14"/>
        <v>0</v>
      </c>
      <c r="G151" s="94">
        <f t="shared" si="15"/>
        <v>0</v>
      </c>
    </row>
    <row r="152" spans="1:7" x14ac:dyDescent="0.35">
      <c r="A152" s="66" t="s">
        <v>187</v>
      </c>
      <c r="B152" s="81" t="s">
        <v>161</v>
      </c>
      <c r="C152" s="87">
        <v>0</v>
      </c>
      <c r="D152" s="87">
        <v>0</v>
      </c>
      <c r="E152" s="81"/>
      <c r="F152" s="94">
        <f t="shared" si="14"/>
        <v>0</v>
      </c>
      <c r="G152" s="94">
        <f t="shared" si="15"/>
        <v>0</v>
      </c>
    </row>
    <row r="153" spans="1:7" x14ac:dyDescent="0.35">
      <c r="A153" s="66" t="s">
        <v>188</v>
      </c>
      <c r="B153" s="81" t="s">
        <v>137</v>
      </c>
      <c r="C153" s="87">
        <v>0</v>
      </c>
      <c r="D153" s="87">
        <v>0</v>
      </c>
      <c r="E153" s="81"/>
      <c r="F153" s="94">
        <f t="shared" si="14"/>
        <v>0</v>
      </c>
      <c r="G153" s="94">
        <f t="shared" si="15"/>
        <v>0</v>
      </c>
    </row>
    <row r="154" spans="1:7" x14ac:dyDescent="0.35">
      <c r="A154" s="66" t="s">
        <v>1755</v>
      </c>
      <c r="B154" s="81" t="s">
        <v>62</v>
      </c>
      <c r="C154" s="87">
        <v>0</v>
      </c>
      <c r="D154" s="87">
        <v>0</v>
      </c>
      <c r="E154" s="81"/>
      <c r="F154" s="94">
        <f t="shared" si="14"/>
        <v>0</v>
      </c>
      <c r="G154" s="94">
        <f t="shared" si="15"/>
        <v>0</v>
      </c>
    </row>
    <row r="155" spans="1:7" x14ac:dyDescent="0.35">
      <c r="A155" s="66" t="s">
        <v>1756</v>
      </c>
      <c r="B155" s="107" t="s">
        <v>64</v>
      </c>
      <c r="C155" s="87">
        <f>SUM(C138:C154)</f>
        <v>2250</v>
      </c>
      <c r="D155" s="87">
        <f>SUM(D138:D154)</f>
        <v>2250</v>
      </c>
      <c r="E155" s="81"/>
      <c r="F155" s="92">
        <f>SUM(F138:F154)</f>
        <v>1</v>
      </c>
      <c r="G155" s="92">
        <f>SUM(G138:G154)</f>
        <v>1</v>
      </c>
    </row>
    <row r="156" spans="1:7" x14ac:dyDescent="0.35">
      <c r="A156" s="66" t="s">
        <v>189</v>
      </c>
      <c r="B156" s="99" t="s">
        <v>165</v>
      </c>
      <c r="C156" s="87"/>
      <c r="D156" s="87"/>
      <c r="E156" s="81"/>
      <c r="F156" s="94" t="str">
        <f>IF($C$155=0,"",IF(C156="[for completion]","",IF(C156="","",C156/$C$155)))</f>
        <v/>
      </c>
      <c r="G156" s="94" t="str">
        <f>IF($D$155=0,"",IF(D156="[for completion]","",IF(D156="","",D156/$D$155)))</f>
        <v/>
      </c>
    </row>
    <row r="157" spans="1:7" x14ac:dyDescent="0.35">
      <c r="A157" s="66" t="s">
        <v>190</v>
      </c>
      <c r="B157" s="99" t="s">
        <v>165</v>
      </c>
      <c r="C157" s="87"/>
      <c r="D157" s="87"/>
      <c r="E157" s="81"/>
      <c r="F157" s="94" t="str">
        <f t="shared" ref="F157:F162" si="16">IF($C$155=0,"",IF(C157="[for completion]","",IF(C157="","",C157/$C$155)))</f>
        <v/>
      </c>
      <c r="G157" s="94" t="str">
        <f t="shared" ref="G157:G162" si="17">IF($D$155=0,"",IF(D157="[for completion]","",IF(D157="","",D157/$D$155)))</f>
        <v/>
      </c>
    </row>
    <row r="158" spans="1:7" x14ac:dyDescent="0.35">
      <c r="A158" s="66" t="s">
        <v>191</v>
      </c>
      <c r="B158" s="99" t="s">
        <v>165</v>
      </c>
      <c r="C158" s="87"/>
      <c r="D158" s="87"/>
      <c r="E158" s="81"/>
      <c r="F158" s="94" t="str">
        <f t="shared" si="16"/>
        <v/>
      </c>
      <c r="G158" s="94" t="str">
        <f t="shared" si="17"/>
        <v/>
      </c>
    </row>
    <row r="159" spans="1:7" x14ac:dyDescent="0.35">
      <c r="A159" s="66" t="s">
        <v>192</v>
      </c>
      <c r="B159" s="99" t="s">
        <v>165</v>
      </c>
      <c r="C159" s="87"/>
      <c r="D159" s="87"/>
      <c r="E159" s="81"/>
      <c r="F159" s="94" t="str">
        <f t="shared" si="16"/>
        <v/>
      </c>
      <c r="G159" s="94" t="str">
        <f t="shared" si="17"/>
        <v/>
      </c>
    </row>
    <row r="160" spans="1:7" x14ac:dyDescent="0.35">
      <c r="A160" s="66" t="s">
        <v>1757</v>
      </c>
      <c r="B160" s="99" t="s">
        <v>165</v>
      </c>
      <c r="C160" s="87"/>
      <c r="D160" s="87"/>
      <c r="E160" s="81"/>
      <c r="F160" s="94" t="str">
        <f t="shared" si="16"/>
        <v/>
      </c>
      <c r="G160" s="94" t="str">
        <f t="shared" si="17"/>
        <v/>
      </c>
    </row>
    <row r="161" spans="1:7" x14ac:dyDescent="0.35">
      <c r="A161" s="66" t="s">
        <v>193</v>
      </c>
      <c r="B161" s="99" t="s">
        <v>165</v>
      </c>
      <c r="C161" s="87"/>
      <c r="D161" s="87"/>
      <c r="E161" s="81"/>
      <c r="F161" s="94" t="str">
        <f t="shared" si="16"/>
        <v/>
      </c>
      <c r="G161" s="94" t="str">
        <f t="shared" si="17"/>
        <v/>
      </c>
    </row>
    <row r="162" spans="1:7" x14ac:dyDescent="0.35">
      <c r="A162" s="66" t="s">
        <v>194</v>
      </c>
      <c r="B162" s="99" t="s">
        <v>165</v>
      </c>
      <c r="C162" s="87"/>
      <c r="D162" s="87"/>
      <c r="E162" s="81"/>
      <c r="F162" s="94" t="str">
        <f t="shared" si="16"/>
        <v/>
      </c>
      <c r="G162" s="94" t="str">
        <f t="shared" si="17"/>
        <v/>
      </c>
    </row>
    <row r="163" spans="1:7" x14ac:dyDescent="0.35">
      <c r="A163" s="83"/>
      <c r="B163" s="84" t="s">
        <v>195</v>
      </c>
      <c r="C163" s="90" t="s">
        <v>130</v>
      </c>
      <c r="D163" s="90" t="s">
        <v>131</v>
      </c>
      <c r="E163" s="85"/>
      <c r="F163" s="90" t="s">
        <v>132</v>
      </c>
      <c r="G163" s="90" t="s">
        <v>133</v>
      </c>
    </row>
    <row r="164" spans="1:7" x14ac:dyDescent="0.35">
      <c r="A164" s="66" t="s">
        <v>196</v>
      </c>
      <c r="B164" s="60" t="s">
        <v>197</v>
      </c>
      <c r="C164" s="66">
        <v>2250</v>
      </c>
      <c r="D164" s="66">
        <f>C164</f>
        <v>2250</v>
      </c>
      <c r="E164" s="114"/>
      <c r="F164" s="94">
        <f>IF($C$167=0,"",IF(C164="[for completion]","",IF(C164="","",C164/$C$167)))</f>
        <v>1</v>
      </c>
      <c r="G164" s="94">
        <f>IF($D$167=0,"",IF(D164="[for completion]","",IF(D164="","",D164/$D$167)))</f>
        <v>1</v>
      </c>
    </row>
    <row r="165" spans="1:7" x14ac:dyDescent="0.35">
      <c r="A165" s="66" t="s">
        <v>198</v>
      </c>
      <c r="B165" s="60" t="s">
        <v>199</v>
      </c>
      <c r="C165" s="66">
        <v>0</v>
      </c>
      <c r="D165" s="66">
        <f>C165</f>
        <v>0</v>
      </c>
      <c r="E165" s="114"/>
      <c r="F165" s="94">
        <f t="shared" ref="F165:F166" si="18">IF($C$167=0,"",IF(C165="[for completion]","",IF(C165="","",C165/$C$167)))</f>
        <v>0</v>
      </c>
      <c r="G165" s="94">
        <f t="shared" ref="G165:G166" si="19">IF($D$167=0,"",IF(D165="[for completion]","",IF(D165="","",D165/$D$167)))</f>
        <v>0</v>
      </c>
    </row>
    <row r="166" spans="1:7" x14ac:dyDescent="0.35">
      <c r="A166" s="66" t="s">
        <v>200</v>
      </c>
      <c r="B166" s="60" t="s">
        <v>62</v>
      </c>
      <c r="C166" s="66">
        <v>0</v>
      </c>
      <c r="D166" s="66">
        <f>C166</f>
        <v>0</v>
      </c>
      <c r="E166" s="114"/>
      <c r="F166" s="94">
        <f t="shared" si="18"/>
        <v>0</v>
      </c>
      <c r="G166" s="94">
        <f t="shared" si="19"/>
        <v>0</v>
      </c>
    </row>
    <row r="167" spans="1:7" x14ac:dyDescent="0.35">
      <c r="A167" s="66" t="s">
        <v>201</v>
      </c>
      <c r="B167" s="115" t="s">
        <v>64</v>
      </c>
      <c r="C167" s="116">
        <f>SUM(C164:C166)</f>
        <v>2250</v>
      </c>
      <c r="D167" s="116">
        <f>SUM(D164:D166)</f>
        <v>2250</v>
      </c>
      <c r="E167" s="114"/>
      <c r="F167" s="117">
        <f>SUM(F164:F166)</f>
        <v>1</v>
      </c>
      <c r="G167" s="117">
        <f>SUM(G164:G166)</f>
        <v>1</v>
      </c>
    </row>
    <row r="168" spans="1:7" x14ac:dyDescent="0.35">
      <c r="A168" s="66" t="s">
        <v>202</v>
      </c>
      <c r="B168" s="115"/>
      <c r="C168" s="116"/>
      <c r="D168" s="116"/>
      <c r="E168" s="114"/>
      <c r="F168" s="114"/>
      <c r="G168" s="106"/>
    </row>
    <row r="169" spans="1:7" x14ac:dyDescent="0.35">
      <c r="A169" s="66" t="s">
        <v>203</v>
      </c>
      <c r="B169" s="115"/>
      <c r="C169" s="116"/>
      <c r="D169" s="116"/>
      <c r="E169" s="114"/>
      <c r="F169" s="114"/>
      <c r="G169" s="106"/>
    </row>
    <row r="170" spans="1:7" x14ac:dyDescent="0.35">
      <c r="A170" s="66" t="s">
        <v>204</v>
      </c>
      <c r="B170" s="115"/>
      <c r="C170" s="116"/>
      <c r="D170" s="116"/>
      <c r="E170" s="114"/>
      <c r="F170" s="114"/>
      <c r="G170" s="106"/>
    </row>
    <row r="171" spans="1:7" x14ac:dyDescent="0.35">
      <c r="A171" s="66" t="s">
        <v>205</v>
      </c>
      <c r="B171" s="115"/>
      <c r="C171" s="116"/>
      <c r="D171" s="116"/>
      <c r="E171" s="114"/>
      <c r="F171" s="114"/>
      <c r="G171" s="106"/>
    </row>
    <row r="172" spans="1:7" x14ac:dyDescent="0.35">
      <c r="A172" s="66" t="s">
        <v>206</v>
      </c>
      <c r="B172" s="115"/>
      <c r="C172" s="116"/>
      <c r="D172" s="116"/>
      <c r="E172" s="114"/>
      <c r="F172" s="114"/>
      <c r="G172" s="106"/>
    </row>
    <row r="173" spans="1:7" x14ac:dyDescent="0.35">
      <c r="A173" s="83"/>
      <c r="B173" s="84" t="s">
        <v>207</v>
      </c>
      <c r="C173" s="83" t="s">
        <v>50</v>
      </c>
      <c r="D173" s="83"/>
      <c r="E173" s="85"/>
      <c r="F173" s="86" t="s">
        <v>208</v>
      </c>
      <c r="G173" s="86"/>
    </row>
    <row r="174" spans="1:7" x14ac:dyDescent="0.35">
      <c r="A174" s="66" t="s">
        <v>209</v>
      </c>
      <c r="B174" s="81" t="s">
        <v>210</v>
      </c>
      <c r="C174" s="66">
        <v>0</v>
      </c>
      <c r="D174" s="77"/>
      <c r="E174" s="69"/>
      <c r="F174" s="94">
        <f>IF($C$179=0,"",IF(C174="[for completion]","",C174/$C$179))</f>
        <v>0</v>
      </c>
      <c r="G174" s="95"/>
    </row>
    <row r="175" spans="1:7" x14ac:dyDescent="0.35">
      <c r="A175" s="66" t="s">
        <v>211</v>
      </c>
      <c r="B175" s="81" t="s">
        <v>212</v>
      </c>
      <c r="C175" s="66">
        <v>13</v>
      </c>
      <c r="E175" s="101"/>
      <c r="F175" s="94">
        <f>IF($C$179=0,"",IF(C175="[for completion]","",C175/$C$179))</f>
        <v>1</v>
      </c>
      <c r="G175" s="95"/>
    </row>
    <row r="176" spans="1:7" x14ac:dyDescent="0.35">
      <c r="A176" s="66" t="s">
        <v>213</v>
      </c>
      <c r="B176" s="81" t="s">
        <v>214</v>
      </c>
      <c r="C176" s="66">
        <v>0</v>
      </c>
      <c r="E176" s="101"/>
      <c r="F176" s="94"/>
      <c r="G176" s="95"/>
    </row>
    <row r="177" spans="1:7" x14ac:dyDescent="0.35">
      <c r="A177" s="66" t="s">
        <v>215</v>
      </c>
      <c r="B177" s="81" t="s">
        <v>216</v>
      </c>
      <c r="C177" s="66">
        <v>0</v>
      </c>
      <c r="E177" s="101"/>
      <c r="F177" s="94">
        <f t="shared" ref="F177:F187" si="20">IF($C$179=0,"",IF(C177="[for completion]","",C177/$C$179))</f>
        <v>0</v>
      </c>
      <c r="G177" s="95"/>
    </row>
    <row r="178" spans="1:7" x14ac:dyDescent="0.35">
      <c r="A178" s="66" t="s">
        <v>217</v>
      </c>
      <c r="B178" s="81" t="s">
        <v>62</v>
      </c>
      <c r="C178" s="66">
        <v>0</v>
      </c>
      <c r="E178" s="101"/>
      <c r="F178" s="94">
        <f t="shared" si="20"/>
        <v>0</v>
      </c>
      <c r="G178" s="95"/>
    </row>
    <row r="179" spans="1:7" x14ac:dyDescent="0.35">
      <c r="A179" s="66" t="s">
        <v>218</v>
      </c>
      <c r="B179" s="107" t="s">
        <v>64</v>
      </c>
      <c r="C179" s="97">
        <f>SUM(C174:C178)</f>
        <v>13</v>
      </c>
      <c r="E179" s="101"/>
      <c r="F179" s="98">
        <f>SUM(F174:F178)</f>
        <v>1</v>
      </c>
      <c r="G179" s="95"/>
    </row>
    <row r="180" spans="1:7" x14ac:dyDescent="0.35">
      <c r="A180" s="66" t="s">
        <v>219</v>
      </c>
      <c r="B180" s="118" t="s">
        <v>220</v>
      </c>
      <c r="C180" s="87"/>
      <c r="E180" s="101"/>
      <c r="F180" s="94">
        <f t="shared" si="20"/>
        <v>0</v>
      </c>
      <c r="G180" s="95"/>
    </row>
    <row r="181" spans="1:7" ht="29" x14ac:dyDescent="0.35">
      <c r="A181" s="66" t="s">
        <v>221</v>
      </c>
      <c r="B181" s="118" t="s">
        <v>222</v>
      </c>
      <c r="C181" s="119"/>
      <c r="D181" s="118"/>
      <c r="E181" s="118"/>
      <c r="F181" s="94">
        <f t="shared" si="20"/>
        <v>0</v>
      </c>
      <c r="G181" s="118"/>
    </row>
    <row r="182" spans="1:7" ht="29" x14ac:dyDescent="0.35">
      <c r="A182" s="66" t="s">
        <v>223</v>
      </c>
      <c r="B182" s="118" t="s">
        <v>224</v>
      </c>
      <c r="C182" s="87"/>
      <c r="E182" s="101"/>
      <c r="F182" s="94">
        <f t="shared" si="20"/>
        <v>0</v>
      </c>
      <c r="G182" s="95"/>
    </row>
    <row r="183" spans="1:7" x14ac:dyDescent="0.35">
      <c r="A183" s="66" t="s">
        <v>225</v>
      </c>
      <c r="B183" s="118" t="s">
        <v>226</v>
      </c>
      <c r="C183" s="87"/>
      <c r="E183" s="101"/>
      <c r="F183" s="94">
        <f t="shared" si="20"/>
        <v>0</v>
      </c>
      <c r="G183" s="95"/>
    </row>
    <row r="184" spans="1:7" x14ac:dyDescent="0.35">
      <c r="A184" s="66" t="s">
        <v>227</v>
      </c>
      <c r="B184" s="118" t="s">
        <v>228</v>
      </c>
      <c r="C184" s="119"/>
      <c r="D184" s="118"/>
      <c r="E184" s="118"/>
      <c r="F184" s="94">
        <f t="shared" si="20"/>
        <v>0</v>
      </c>
      <c r="G184" s="118"/>
    </row>
    <row r="185" spans="1:7" x14ac:dyDescent="0.35">
      <c r="A185" s="66" t="s">
        <v>229</v>
      </c>
      <c r="B185" s="118" t="s">
        <v>230</v>
      </c>
      <c r="C185" s="87"/>
      <c r="E185" s="101"/>
      <c r="F185" s="94">
        <f t="shared" si="20"/>
        <v>0</v>
      </c>
      <c r="G185" s="95"/>
    </row>
    <row r="186" spans="1:7" x14ac:dyDescent="0.35">
      <c r="A186" s="66" t="s">
        <v>231</v>
      </c>
      <c r="B186" s="118" t="s">
        <v>232</v>
      </c>
      <c r="C186" s="87"/>
      <c r="E186" s="101"/>
      <c r="F186" s="94">
        <f t="shared" si="20"/>
        <v>0</v>
      </c>
      <c r="G186" s="95"/>
    </row>
    <row r="187" spans="1:7" x14ac:dyDescent="0.35">
      <c r="A187" s="66" t="s">
        <v>233</v>
      </c>
      <c r="B187" s="118" t="s">
        <v>234</v>
      </c>
      <c r="C187" s="87"/>
      <c r="E187" s="101"/>
      <c r="F187" s="94">
        <f t="shared" si="20"/>
        <v>0</v>
      </c>
      <c r="G187" s="95"/>
    </row>
    <row r="188" spans="1:7" x14ac:dyDescent="0.35">
      <c r="A188" s="66" t="s">
        <v>235</v>
      </c>
      <c r="B188" s="118"/>
      <c r="E188" s="101"/>
      <c r="F188" s="95"/>
      <c r="G188" s="95"/>
    </row>
    <row r="189" spans="1:7" x14ac:dyDescent="0.35">
      <c r="A189" s="66" t="s">
        <v>236</v>
      </c>
      <c r="B189" s="118"/>
      <c r="E189" s="101"/>
      <c r="F189" s="95"/>
      <c r="G189" s="95"/>
    </row>
    <row r="190" spans="1:7" x14ac:dyDescent="0.35">
      <c r="A190" s="66" t="s">
        <v>237</v>
      </c>
      <c r="B190" s="118"/>
      <c r="E190" s="101"/>
      <c r="F190" s="95"/>
      <c r="G190" s="95"/>
    </row>
    <row r="191" spans="1:7" x14ac:dyDescent="0.35">
      <c r="A191" s="66" t="s">
        <v>238</v>
      </c>
      <c r="B191" s="99"/>
      <c r="E191" s="101"/>
      <c r="F191" s="95"/>
      <c r="G191" s="95"/>
    </row>
    <row r="192" spans="1:7" x14ac:dyDescent="0.35">
      <c r="A192" s="83"/>
      <c r="B192" s="84" t="s">
        <v>239</v>
      </c>
      <c r="C192" s="83" t="s">
        <v>50</v>
      </c>
      <c r="D192" s="83"/>
      <c r="E192" s="85"/>
      <c r="F192" s="86" t="s">
        <v>208</v>
      </c>
      <c r="G192" s="86"/>
    </row>
    <row r="193" spans="1:7" x14ac:dyDescent="0.35">
      <c r="A193" s="66" t="s">
        <v>240</v>
      </c>
      <c r="B193" s="81" t="s">
        <v>241</v>
      </c>
      <c r="C193" s="66">
        <v>13</v>
      </c>
      <c r="E193" s="93"/>
      <c r="F193" s="94">
        <f t="shared" ref="F193:F206" si="21">IF($C$208=0,"",IF(C193="[for completion]","",C193/$C$208))</f>
        <v>1</v>
      </c>
      <c r="G193" s="95"/>
    </row>
    <row r="194" spans="1:7" x14ac:dyDescent="0.35">
      <c r="A194" s="66" t="s">
        <v>242</v>
      </c>
      <c r="B194" s="81" t="s">
        <v>243</v>
      </c>
      <c r="C194" s="66">
        <v>0</v>
      </c>
      <c r="E194" s="101"/>
      <c r="F194" s="94">
        <f t="shared" si="21"/>
        <v>0</v>
      </c>
      <c r="G194" s="101"/>
    </row>
    <row r="195" spans="1:7" x14ac:dyDescent="0.35">
      <c r="A195" s="66" t="s">
        <v>244</v>
      </c>
      <c r="B195" s="81" t="s">
        <v>245</v>
      </c>
      <c r="C195" s="66">
        <v>0</v>
      </c>
      <c r="E195" s="101"/>
      <c r="F195" s="94">
        <f t="shared" si="21"/>
        <v>0</v>
      </c>
      <c r="G195" s="101"/>
    </row>
    <row r="196" spans="1:7" x14ac:dyDescent="0.35">
      <c r="A196" s="66" t="s">
        <v>246</v>
      </c>
      <c r="B196" s="81" t="s">
        <v>247</v>
      </c>
      <c r="C196" s="66">
        <v>0</v>
      </c>
      <c r="E196" s="101"/>
      <c r="F196" s="94">
        <f t="shared" si="21"/>
        <v>0</v>
      </c>
      <c r="G196" s="101"/>
    </row>
    <row r="197" spans="1:7" x14ac:dyDescent="0.35">
      <c r="A197" s="66" t="s">
        <v>248</v>
      </c>
      <c r="B197" s="81" t="s">
        <v>249</v>
      </c>
      <c r="C197" s="66">
        <v>0</v>
      </c>
      <c r="E197" s="101"/>
      <c r="F197" s="94">
        <f t="shared" si="21"/>
        <v>0</v>
      </c>
      <c r="G197" s="101"/>
    </row>
    <row r="198" spans="1:7" x14ac:dyDescent="0.35">
      <c r="A198" s="66" t="s">
        <v>250</v>
      </c>
      <c r="B198" s="81" t="s">
        <v>251</v>
      </c>
      <c r="C198" s="66">
        <v>0</v>
      </c>
      <c r="E198" s="101"/>
      <c r="F198" s="94">
        <f t="shared" si="21"/>
        <v>0</v>
      </c>
      <c r="G198" s="101"/>
    </row>
    <row r="199" spans="1:7" x14ac:dyDescent="0.35">
      <c r="A199" s="66" t="s">
        <v>252</v>
      </c>
      <c r="B199" s="81" t="s">
        <v>253</v>
      </c>
      <c r="C199" s="66">
        <v>0</v>
      </c>
      <c r="E199" s="101"/>
      <c r="F199" s="94">
        <f t="shared" si="21"/>
        <v>0</v>
      </c>
      <c r="G199" s="101"/>
    </row>
    <row r="200" spans="1:7" x14ac:dyDescent="0.35">
      <c r="A200" s="66" t="s">
        <v>254</v>
      </c>
      <c r="B200" s="81" t="s">
        <v>255</v>
      </c>
      <c r="C200" s="66">
        <v>0</v>
      </c>
      <c r="E200" s="101"/>
      <c r="F200" s="94">
        <f t="shared" si="21"/>
        <v>0</v>
      </c>
      <c r="G200" s="101"/>
    </row>
    <row r="201" spans="1:7" x14ac:dyDescent="0.35">
      <c r="A201" s="66" t="s">
        <v>256</v>
      </c>
      <c r="B201" s="81" t="s">
        <v>257</v>
      </c>
      <c r="C201" s="66">
        <v>0</v>
      </c>
      <c r="E201" s="101"/>
      <c r="F201" s="94">
        <f t="shared" si="21"/>
        <v>0</v>
      </c>
      <c r="G201" s="101"/>
    </row>
    <row r="202" spans="1:7" x14ac:dyDescent="0.35">
      <c r="A202" s="66" t="s">
        <v>258</v>
      </c>
      <c r="B202" s="81" t="s">
        <v>259</v>
      </c>
      <c r="C202" s="66">
        <v>0</v>
      </c>
      <c r="E202" s="101"/>
      <c r="F202" s="94">
        <f t="shared" si="21"/>
        <v>0</v>
      </c>
      <c r="G202" s="101"/>
    </row>
    <row r="203" spans="1:7" x14ac:dyDescent="0.35">
      <c r="A203" s="66" t="s">
        <v>260</v>
      </c>
      <c r="B203" s="81" t="s">
        <v>261</v>
      </c>
      <c r="C203" s="66">
        <v>0</v>
      </c>
      <c r="E203" s="101"/>
      <c r="F203" s="94">
        <f t="shared" si="21"/>
        <v>0</v>
      </c>
      <c r="G203" s="101"/>
    </row>
    <row r="204" spans="1:7" x14ac:dyDescent="0.35">
      <c r="A204" s="66" t="s">
        <v>262</v>
      </c>
      <c r="B204" s="81" t="s">
        <v>263</v>
      </c>
      <c r="C204" s="66">
        <v>0</v>
      </c>
      <c r="E204" s="101"/>
      <c r="F204" s="94">
        <f t="shared" si="21"/>
        <v>0</v>
      </c>
      <c r="G204" s="101"/>
    </row>
    <row r="205" spans="1:7" x14ac:dyDescent="0.35">
      <c r="A205" s="66" t="s">
        <v>264</v>
      </c>
      <c r="B205" s="81" t="s">
        <v>265</v>
      </c>
      <c r="C205" s="66">
        <v>0</v>
      </c>
      <c r="E205" s="101"/>
      <c r="F205" s="94">
        <f t="shared" si="21"/>
        <v>0</v>
      </c>
      <c r="G205" s="101"/>
    </row>
    <row r="206" spans="1:7" x14ac:dyDescent="0.35">
      <c r="A206" s="66" t="s">
        <v>266</v>
      </c>
      <c r="B206" s="81" t="s">
        <v>62</v>
      </c>
      <c r="C206" s="66">
        <v>0</v>
      </c>
      <c r="E206" s="101"/>
      <c r="F206" s="94">
        <f t="shared" si="21"/>
        <v>0</v>
      </c>
      <c r="G206" s="101"/>
    </row>
    <row r="207" spans="1:7" x14ac:dyDescent="0.35">
      <c r="A207" s="66" t="s">
        <v>267</v>
      </c>
      <c r="B207" s="96" t="s">
        <v>268</v>
      </c>
      <c r="C207" s="66">
        <v>13</v>
      </c>
      <c r="E207" s="101"/>
      <c r="F207" s="94"/>
      <c r="G207" s="101"/>
    </row>
    <row r="208" spans="1:7" x14ac:dyDescent="0.35">
      <c r="A208" s="66" t="s">
        <v>269</v>
      </c>
      <c r="B208" s="107" t="s">
        <v>64</v>
      </c>
      <c r="C208" s="97">
        <f>SUM(C193:C206)</f>
        <v>13</v>
      </c>
      <c r="D208" s="81"/>
      <c r="E208" s="101"/>
      <c r="F208" s="98">
        <f>SUM(F193:F206)</f>
        <v>1</v>
      </c>
      <c r="G208" s="101"/>
    </row>
    <row r="209" spans="1:7" x14ac:dyDescent="0.35">
      <c r="A209" s="66" t="s">
        <v>270</v>
      </c>
      <c r="B209" s="99" t="s">
        <v>165</v>
      </c>
      <c r="C209" s="87"/>
      <c r="E209" s="101"/>
      <c r="F209" s="94">
        <f>IF($C$208=0,"",IF(C209="[for completion]","",C209/$C$208))</f>
        <v>0</v>
      </c>
      <c r="G209" s="101"/>
    </row>
    <row r="210" spans="1:7" x14ac:dyDescent="0.35">
      <c r="A210" s="66" t="s">
        <v>1758</v>
      </c>
      <c r="B210" s="99" t="s">
        <v>165</v>
      </c>
      <c r="C210" s="87"/>
      <c r="E210" s="101"/>
      <c r="F210" s="94">
        <f t="shared" ref="F210:F215" si="22">IF($C$208=0,"",IF(C210="[for completion]","",C210/$C$208))</f>
        <v>0</v>
      </c>
      <c r="G210" s="101"/>
    </row>
    <row r="211" spans="1:7" x14ac:dyDescent="0.35">
      <c r="A211" s="66" t="s">
        <v>271</v>
      </c>
      <c r="B211" s="99" t="s">
        <v>165</v>
      </c>
      <c r="C211" s="87"/>
      <c r="E211" s="101"/>
      <c r="F211" s="94">
        <f t="shared" si="22"/>
        <v>0</v>
      </c>
      <c r="G211" s="101"/>
    </row>
    <row r="212" spans="1:7" x14ac:dyDescent="0.35">
      <c r="A212" s="66" t="s">
        <v>272</v>
      </c>
      <c r="B212" s="99" t="s">
        <v>165</v>
      </c>
      <c r="C212" s="87"/>
      <c r="E212" s="101"/>
      <c r="F212" s="94">
        <f t="shared" si="22"/>
        <v>0</v>
      </c>
      <c r="G212" s="101"/>
    </row>
    <row r="213" spans="1:7" x14ac:dyDescent="0.35">
      <c r="A213" s="66" t="s">
        <v>273</v>
      </c>
      <c r="B213" s="99" t="s">
        <v>165</v>
      </c>
      <c r="C213" s="87"/>
      <c r="E213" s="101"/>
      <c r="F213" s="94">
        <f t="shared" si="22"/>
        <v>0</v>
      </c>
      <c r="G213" s="101"/>
    </row>
    <row r="214" spans="1:7" x14ac:dyDescent="0.35">
      <c r="A214" s="66" t="s">
        <v>274</v>
      </c>
      <c r="B214" s="99" t="s">
        <v>165</v>
      </c>
      <c r="C214" s="87"/>
      <c r="E214" s="101"/>
      <c r="F214" s="94">
        <f t="shared" si="22"/>
        <v>0</v>
      </c>
      <c r="G214" s="101"/>
    </row>
    <row r="215" spans="1:7" x14ac:dyDescent="0.35">
      <c r="A215" s="66" t="s">
        <v>275</v>
      </c>
      <c r="B215" s="99" t="s">
        <v>165</v>
      </c>
      <c r="C215" s="87"/>
      <c r="E215" s="101"/>
      <c r="F215" s="94">
        <f t="shared" si="22"/>
        <v>0</v>
      </c>
      <c r="G215" s="101"/>
    </row>
    <row r="216" spans="1:7" x14ac:dyDescent="0.35">
      <c r="A216" s="83"/>
      <c r="B216" s="84" t="s">
        <v>1759</v>
      </c>
      <c r="C216" s="83" t="s">
        <v>50</v>
      </c>
      <c r="D216" s="83"/>
      <c r="E216" s="85"/>
      <c r="F216" s="86" t="s">
        <v>276</v>
      </c>
      <c r="G216" s="86" t="s">
        <v>277</v>
      </c>
    </row>
    <row r="217" spans="1:7" x14ac:dyDescent="0.35">
      <c r="A217" s="66" t="s">
        <v>278</v>
      </c>
      <c r="B217" s="106" t="s">
        <v>279</v>
      </c>
      <c r="C217" s="66">
        <v>13</v>
      </c>
      <c r="E217" s="114"/>
      <c r="F217" s="94">
        <f>IF($C$38=0,"",IF(C217="[for completion]","",IF(C217="","",C217/$C$38)))</f>
        <v>4.4604416247101897E-3</v>
      </c>
      <c r="G217" s="94">
        <f>IF($C$39=0,"",IF(C217="[for completion]","",IF(C217="","",C217/$C$39)))</f>
        <v>5.7777777777777775E-3</v>
      </c>
    </row>
    <row r="218" spans="1:7" x14ac:dyDescent="0.35">
      <c r="A218" s="66" t="s">
        <v>280</v>
      </c>
      <c r="B218" s="106" t="s">
        <v>281</v>
      </c>
      <c r="C218" s="66">
        <v>0</v>
      </c>
      <c r="E218" s="114"/>
      <c r="F218" s="94">
        <f t="shared" ref="F218:F219" si="23">IF($C$38=0,"",IF(C218="[for completion]","",IF(C218="","",C218/$C$38)))</f>
        <v>0</v>
      </c>
      <c r="G218" s="94">
        <f t="shared" ref="G218:G219" si="24">IF($C$39=0,"",IF(C218="[for completion]","",IF(C218="","",C218/$C$39)))</f>
        <v>0</v>
      </c>
    </row>
    <row r="219" spans="1:7" x14ac:dyDescent="0.35">
      <c r="A219" s="66" t="s">
        <v>282</v>
      </c>
      <c r="B219" s="106" t="s">
        <v>62</v>
      </c>
      <c r="C219" s="66">
        <v>0</v>
      </c>
      <c r="E219" s="114"/>
      <c r="F219" s="94">
        <f t="shared" si="23"/>
        <v>0</v>
      </c>
      <c r="G219" s="94">
        <f t="shared" si="24"/>
        <v>0</v>
      </c>
    </row>
    <row r="220" spans="1:7" x14ac:dyDescent="0.35">
      <c r="A220" s="66" t="s">
        <v>283</v>
      </c>
      <c r="B220" s="107" t="s">
        <v>64</v>
      </c>
      <c r="C220" s="87">
        <f>SUM(C217:C219)</f>
        <v>13</v>
      </c>
      <c r="E220" s="114"/>
      <c r="F220" s="92">
        <f>SUM(F217:F219)</f>
        <v>4.4604416247101897E-3</v>
      </c>
      <c r="G220" s="92">
        <f>SUM(G217:G219)</f>
        <v>5.7777777777777775E-3</v>
      </c>
    </row>
    <row r="221" spans="1:7" x14ac:dyDescent="0.35">
      <c r="A221" s="66" t="s">
        <v>284</v>
      </c>
      <c r="B221" s="99" t="s">
        <v>165</v>
      </c>
      <c r="C221" s="87"/>
      <c r="E221" s="114"/>
      <c r="F221" s="94" t="str">
        <f t="shared" ref="F221:F227" si="25">IF($C$38=0,"",IF(C221="[for completion]","",IF(C221="","",C221/$C$38)))</f>
        <v/>
      </c>
      <c r="G221" s="94" t="str">
        <f t="shared" ref="G221:G227" si="26">IF($C$39=0,"",IF(C221="[for completion]","",IF(C221="","",C221/$C$39)))</f>
        <v/>
      </c>
    </row>
    <row r="222" spans="1:7" x14ac:dyDescent="0.35">
      <c r="A222" s="66" t="s">
        <v>285</v>
      </c>
      <c r="B222" s="99" t="s">
        <v>165</v>
      </c>
      <c r="C222" s="87"/>
      <c r="E222" s="114"/>
      <c r="F222" s="94" t="str">
        <f t="shared" si="25"/>
        <v/>
      </c>
      <c r="G222" s="94" t="str">
        <f t="shared" si="26"/>
        <v/>
      </c>
    </row>
    <row r="223" spans="1:7" x14ac:dyDescent="0.35">
      <c r="A223" s="66" t="s">
        <v>286</v>
      </c>
      <c r="B223" s="99" t="s">
        <v>165</v>
      </c>
      <c r="C223" s="87"/>
      <c r="E223" s="114"/>
      <c r="F223" s="94" t="str">
        <f t="shared" si="25"/>
        <v/>
      </c>
      <c r="G223" s="94" t="str">
        <f t="shared" si="26"/>
        <v/>
      </c>
    </row>
    <row r="224" spans="1:7" x14ac:dyDescent="0.35">
      <c r="A224" s="66" t="s">
        <v>287</v>
      </c>
      <c r="B224" s="99" t="s">
        <v>165</v>
      </c>
      <c r="C224" s="87"/>
      <c r="E224" s="114"/>
      <c r="F224" s="94" t="str">
        <f t="shared" si="25"/>
        <v/>
      </c>
      <c r="G224" s="94" t="str">
        <f t="shared" si="26"/>
        <v/>
      </c>
    </row>
    <row r="225" spans="1:7" x14ac:dyDescent="0.35">
      <c r="A225" s="66" t="s">
        <v>288</v>
      </c>
      <c r="B225" s="99" t="s">
        <v>165</v>
      </c>
      <c r="C225" s="87"/>
      <c r="E225" s="114"/>
      <c r="F225" s="94" t="str">
        <f t="shared" si="25"/>
        <v/>
      </c>
      <c r="G225" s="94" t="str">
        <f t="shared" si="26"/>
        <v/>
      </c>
    </row>
    <row r="226" spans="1:7" x14ac:dyDescent="0.35">
      <c r="A226" s="66" t="s">
        <v>289</v>
      </c>
      <c r="B226" s="99" t="s">
        <v>165</v>
      </c>
      <c r="C226" s="87"/>
      <c r="E226" s="81"/>
      <c r="F226" s="94" t="str">
        <f t="shared" si="25"/>
        <v/>
      </c>
      <c r="G226" s="94" t="str">
        <f t="shared" si="26"/>
        <v/>
      </c>
    </row>
    <row r="227" spans="1:7" x14ac:dyDescent="0.35">
      <c r="A227" s="66" t="s">
        <v>290</v>
      </c>
      <c r="B227" s="99" t="s">
        <v>165</v>
      </c>
      <c r="C227" s="87"/>
      <c r="E227" s="114"/>
      <c r="F227" s="94" t="str">
        <f t="shared" si="25"/>
        <v/>
      </c>
      <c r="G227" s="94" t="str">
        <f t="shared" si="26"/>
        <v/>
      </c>
    </row>
    <row r="228" spans="1:7" x14ac:dyDescent="0.35">
      <c r="A228" s="83"/>
      <c r="B228" s="84" t="s">
        <v>1760</v>
      </c>
      <c r="C228" s="83"/>
      <c r="D228" s="83"/>
      <c r="E228" s="85"/>
      <c r="F228" s="86"/>
      <c r="G228" s="86"/>
    </row>
    <row r="229" spans="1:7" ht="29" x14ac:dyDescent="0.35">
      <c r="A229" s="66" t="s">
        <v>291</v>
      </c>
      <c r="B229" s="81" t="s">
        <v>1761</v>
      </c>
      <c r="C229" s="120" t="s">
        <v>1762</v>
      </c>
    </row>
    <row r="230" spans="1:7" x14ac:dyDescent="0.35">
      <c r="A230" s="83"/>
      <c r="B230" s="84" t="s">
        <v>292</v>
      </c>
      <c r="C230" s="83"/>
      <c r="D230" s="83"/>
      <c r="E230" s="85"/>
      <c r="F230" s="86"/>
      <c r="G230" s="86"/>
    </row>
    <row r="231" spans="1:7" x14ac:dyDescent="0.35">
      <c r="A231" s="66" t="s">
        <v>293</v>
      </c>
      <c r="B231" s="66" t="s">
        <v>294</v>
      </c>
      <c r="C231" s="66">
        <v>0</v>
      </c>
      <c r="E231" s="81"/>
    </row>
    <row r="232" spans="1:7" x14ac:dyDescent="0.35">
      <c r="A232" s="66" t="s">
        <v>295</v>
      </c>
      <c r="B232" s="121" t="s">
        <v>296</v>
      </c>
      <c r="C232" s="66">
        <v>0</v>
      </c>
      <c r="E232" s="81"/>
    </row>
    <row r="233" spans="1:7" x14ac:dyDescent="0.35">
      <c r="A233" s="66" t="s">
        <v>297</v>
      </c>
      <c r="B233" s="121" t="s">
        <v>298</v>
      </c>
      <c r="C233" s="66">
        <v>0</v>
      </c>
      <c r="E233" s="81"/>
    </row>
    <row r="234" spans="1:7" x14ac:dyDescent="0.35">
      <c r="A234" s="66" t="s">
        <v>299</v>
      </c>
      <c r="B234" s="79" t="s">
        <v>300</v>
      </c>
      <c r="C234" s="97"/>
      <c r="D234" s="81"/>
      <c r="E234" s="81"/>
    </row>
    <row r="235" spans="1:7" x14ac:dyDescent="0.35">
      <c r="A235" s="66" t="s">
        <v>301</v>
      </c>
      <c r="B235" s="79" t="s">
        <v>302</v>
      </c>
      <c r="C235" s="97"/>
      <c r="D235" s="81"/>
      <c r="E235" s="81"/>
    </row>
    <row r="236" spans="1:7" x14ac:dyDescent="0.35">
      <c r="A236" s="66" t="s">
        <v>303</v>
      </c>
      <c r="B236" s="79" t="s">
        <v>304</v>
      </c>
      <c r="C236" s="81"/>
      <c r="D236" s="81"/>
      <c r="E236" s="81"/>
    </row>
    <row r="237" spans="1:7" x14ac:dyDescent="0.35">
      <c r="A237" s="66" t="s">
        <v>305</v>
      </c>
      <c r="C237" s="81"/>
      <c r="D237" s="81"/>
      <c r="E237" s="81"/>
    </row>
    <row r="238" spans="1:7" x14ac:dyDescent="0.35">
      <c r="A238" s="66" t="s">
        <v>306</v>
      </c>
      <c r="C238" s="81"/>
      <c r="D238" s="81"/>
      <c r="E238" s="81"/>
    </row>
    <row r="239" spans="1:7" x14ac:dyDescent="0.35">
      <c r="A239" s="83"/>
      <c r="B239" s="84" t="s">
        <v>1763</v>
      </c>
      <c r="C239" s="83"/>
      <c r="D239" s="83"/>
      <c r="E239" s="85"/>
      <c r="F239" s="86"/>
      <c r="G239" s="86"/>
    </row>
    <row r="240" spans="1:7" x14ac:dyDescent="0.35">
      <c r="A240" s="66" t="s">
        <v>1764</v>
      </c>
      <c r="B240" s="66" t="s">
        <v>1765</v>
      </c>
      <c r="C240" s="66" t="s">
        <v>1766</v>
      </c>
      <c r="D240" s="32"/>
      <c r="E240" s="32"/>
      <c r="F240" s="32"/>
      <c r="G240" s="32"/>
    </row>
    <row r="241" spans="1:7" ht="29" x14ac:dyDescent="0.35">
      <c r="A241" s="66" t="s">
        <v>1767</v>
      </c>
      <c r="B241" s="66" t="s">
        <v>1768</v>
      </c>
      <c r="D241" s="32"/>
      <c r="E241" s="32"/>
      <c r="F241" s="32"/>
      <c r="G241" s="32"/>
    </row>
    <row r="242" spans="1:7" x14ac:dyDescent="0.35">
      <c r="A242" s="66" t="s">
        <v>1769</v>
      </c>
      <c r="B242" s="66" t="s">
        <v>1770</v>
      </c>
      <c r="C242" s="122"/>
      <c r="D242" s="32"/>
      <c r="E242" s="32"/>
      <c r="F242" s="32"/>
      <c r="G242" s="32"/>
    </row>
    <row r="243" spans="1:7" x14ac:dyDescent="0.35">
      <c r="A243" s="66" t="s">
        <v>1771</v>
      </c>
      <c r="B243" s="66" t="s">
        <v>1772</v>
      </c>
      <c r="D243" s="32"/>
      <c r="E243" s="32"/>
      <c r="F243" s="32"/>
      <c r="G243" s="32"/>
    </row>
    <row r="244" spans="1:7" x14ac:dyDescent="0.35">
      <c r="A244" s="66" t="s">
        <v>1773</v>
      </c>
      <c r="D244" s="32"/>
      <c r="E244" s="32"/>
      <c r="F244" s="32"/>
      <c r="G244" s="32"/>
    </row>
    <row r="245" spans="1:7" x14ac:dyDescent="0.35">
      <c r="A245" s="66" t="s">
        <v>1774</v>
      </c>
      <c r="D245" s="32"/>
      <c r="E245" s="32"/>
      <c r="F245" s="32"/>
      <c r="G245" s="32"/>
    </row>
    <row r="246" spans="1:7" x14ac:dyDescent="0.35">
      <c r="A246" s="66" t="s">
        <v>1775</v>
      </c>
      <c r="D246" s="32"/>
      <c r="E246" s="32"/>
      <c r="F246" s="32"/>
      <c r="G246" s="32"/>
    </row>
    <row r="247" spans="1:7" x14ac:dyDescent="0.35">
      <c r="A247" s="66" t="s">
        <v>1776</v>
      </c>
      <c r="D247" s="32"/>
      <c r="E247" s="32"/>
      <c r="F247" s="32"/>
      <c r="G247" s="32"/>
    </row>
    <row r="248" spans="1:7" x14ac:dyDescent="0.35">
      <c r="A248" s="66" t="s">
        <v>1777</v>
      </c>
      <c r="D248" s="32"/>
      <c r="E248" s="32"/>
      <c r="F248" s="32"/>
      <c r="G248" s="32"/>
    </row>
    <row r="249" spans="1:7" x14ac:dyDescent="0.35">
      <c r="A249" s="66" t="s">
        <v>1778</v>
      </c>
      <c r="D249" s="32"/>
      <c r="E249" s="32"/>
      <c r="F249" s="32"/>
      <c r="G249" s="32"/>
    </row>
    <row r="250" spans="1:7" x14ac:dyDescent="0.35">
      <c r="A250" s="66" t="s">
        <v>1779</v>
      </c>
      <c r="D250" s="32"/>
      <c r="E250" s="32"/>
      <c r="F250" s="32"/>
      <c r="G250" s="32"/>
    </row>
    <row r="251" spans="1:7" x14ac:dyDescent="0.35">
      <c r="A251" s="66" t="s">
        <v>1780</v>
      </c>
      <c r="D251" s="32"/>
      <c r="E251" s="32"/>
      <c r="F251" s="32"/>
      <c r="G251" s="32"/>
    </row>
    <row r="252" spans="1:7" x14ac:dyDescent="0.35">
      <c r="A252" s="66" t="s">
        <v>1781</v>
      </c>
      <c r="D252" s="32"/>
      <c r="E252" s="32"/>
      <c r="F252" s="32"/>
      <c r="G252" s="32"/>
    </row>
    <row r="253" spans="1:7" x14ac:dyDescent="0.35">
      <c r="A253" s="66" t="s">
        <v>1782</v>
      </c>
      <c r="D253" s="32"/>
      <c r="E253" s="32"/>
      <c r="F253" s="32"/>
      <c r="G253" s="32"/>
    </row>
    <row r="254" spans="1:7" x14ac:dyDescent="0.35">
      <c r="A254" s="66" t="s">
        <v>1783</v>
      </c>
      <c r="D254" s="32"/>
      <c r="E254" s="32"/>
      <c r="F254" s="32"/>
      <c r="G254" s="32"/>
    </row>
    <row r="255" spans="1:7" x14ac:dyDescent="0.35">
      <c r="A255" s="66" t="s">
        <v>1784</v>
      </c>
      <c r="D255" s="32"/>
      <c r="E255" s="32"/>
      <c r="F255" s="32"/>
      <c r="G255" s="32"/>
    </row>
    <row r="256" spans="1:7" x14ac:dyDescent="0.35">
      <c r="A256" s="66" t="s">
        <v>1785</v>
      </c>
      <c r="D256" s="32"/>
      <c r="E256" s="32"/>
      <c r="F256" s="32"/>
      <c r="G256" s="32"/>
    </row>
    <row r="257" spans="1:7" x14ac:dyDescent="0.35">
      <c r="A257" s="66" t="s">
        <v>1786</v>
      </c>
      <c r="D257" s="32"/>
      <c r="E257" s="32"/>
      <c r="F257" s="32"/>
      <c r="G257" s="32"/>
    </row>
    <row r="258" spans="1:7" x14ac:dyDescent="0.35">
      <c r="A258" s="66" t="s">
        <v>1787</v>
      </c>
      <c r="D258" s="32"/>
      <c r="E258" s="32"/>
      <c r="F258" s="32"/>
      <c r="G258" s="32"/>
    </row>
    <row r="259" spans="1:7" x14ac:dyDescent="0.35">
      <c r="A259" s="66" t="s">
        <v>1788</v>
      </c>
      <c r="D259" s="32"/>
      <c r="E259" s="32"/>
      <c r="F259" s="32"/>
      <c r="G259" s="32"/>
    </row>
    <row r="260" spans="1:7" x14ac:dyDescent="0.35">
      <c r="A260" s="66" t="s">
        <v>1789</v>
      </c>
      <c r="D260" s="32"/>
      <c r="E260" s="32"/>
      <c r="F260" s="32"/>
      <c r="G260" s="32"/>
    </row>
    <row r="261" spans="1:7" x14ac:dyDescent="0.35">
      <c r="A261" s="66" t="s">
        <v>1790</v>
      </c>
      <c r="D261" s="32"/>
      <c r="E261" s="32"/>
      <c r="F261" s="32"/>
      <c r="G261" s="32"/>
    </row>
    <row r="262" spans="1:7" x14ac:dyDescent="0.35">
      <c r="A262" s="66" t="s">
        <v>1791</v>
      </c>
      <c r="D262" s="32"/>
      <c r="E262" s="32"/>
      <c r="F262" s="32"/>
      <c r="G262" s="32"/>
    </row>
    <row r="263" spans="1:7" x14ac:dyDescent="0.35">
      <c r="A263" s="66" t="s">
        <v>1792</v>
      </c>
      <c r="D263" s="32"/>
      <c r="E263" s="32"/>
      <c r="F263" s="32"/>
      <c r="G263" s="32"/>
    </row>
    <row r="264" spans="1:7" x14ac:dyDescent="0.35">
      <c r="A264" s="66" t="s">
        <v>1793</v>
      </c>
      <c r="D264" s="32"/>
      <c r="E264" s="32"/>
      <c r="F264" s="32"/>
      <c r="G264" s="32"/>
    </row>
    <row r="265" spans="1:7" x14ac:dyDescent="0.35">
      <c r="A265" s="66" t="s">
        <v>1794</v>
      </c>
      <c r="D265" s="32"/>
      <c r="E265" s="32"/>
      <c r="F265" s="32"/>
      <c r="G265" s="32"/>
    </row>
    <row r="266" spans="1:7" x14ac:dyDescent="0.35">
      <c r="A266" s="66" t="s">
        <v>1795</v>
      </c>
      <c r="D266" s="32"/>
      <c r="E266" s="32"/>
      <c r="F266" s="32"/>
      <c r="G266" s="32"/>
    </row>
    <row r="267" spans="1:7" x14ac:dyDescent="0.35">
      <c r="A267" s="66" t="s">
        <v>1796</v>
      </c>
      <c r="D267" s="32"/>
      <c r="E267" s="32"/>
      <c r="F267" s="32"/>
      <c r="G267" s="32"/>
    </row>
    <row r="268" spans="1:7" x14ac:dyDescent="0.35">
      <c r="A268" s="66" t="s">
        <v>1797</v>
      </c>
      <c r="D268" s="32"/>
      <c r="E268" s="32"/>
      <c r="F268" s="32"/>
      <c r="G268" s="32"/>
    </row>
    <row r="269" spans="1:7" x14ac:dyDescent="0.35">
      <c r="A269" s="66" t="s">
        <v>1798</v>
      </c>
      <c r="D269" s="32"/>
      <c r="E269" s="32"/>
      <c r="F269" s="32"/>
      <c r="G269" s="32"/>
    </row>
    <row r="270" spans="1:7" x14ac:dyDescent="0.35">
      <c r="A270" s="66" t="s">
        <v>1799</v>
      </c>
      <c r="D270" s="32"/>
      <c r="E270" s="32"/>
      <c r="F270" s="32"/>
      <c r="G270" s="32"/>
    </row>
    <row r="271" spans="1:7" x14ac:dyDescent="0.35">
      <c r="A271" s="66" t="s">
        <v>1800</v>
      </c>
      <c r="D271" s="32"/>
      <c r="E271" s="32"/>
      <c r="F271" s="32"/>
      <c r="G271" s="32"/>
    </row>
    <row r="272" spans="1:7" x14ac:dyDescent="0.35">
      <c r="A272" s="66" t="s">
        <v>1801</v>
      </c>
      <c r="D272" s="32"/>
      <c r="E272" s="32"/>
      <c r="F272" s="32"/>
      <c r="G272" s="32"/>
    </row>
    <row r="273" spans="1:7" x14ac:dyDescent="0.35">
      <c r="A273" s="66" t="s">
        <v>1802</v>
      </c>
      <c r="D273" s="32"/>
      <c r="E273" s="32"/>
      <c r="F273" s="32"/>
      <c r="G273" s="32"/>
    </row>
    <row r="274" spans="1:7" x14ac:dyDescent="0.35">
      <c r="A274" s="66" t="s">
        <v>1803</v>
      </c>
      <c r="D274" s="32"/>
      <c r="E274" s="32"/>
      <c r="F274" s="32"/>
      <c r="G274" s="32"/>
    </row>
    <row r="275" spans="1:7" x14ac:dyDescent="0.35">
      <c r="A275" s="66" t="s">
        <v>1804</v>
      </c>
      <c r="D275" s="32"/>
      <c r="E275" s="32"/>
      <c r="F275" s="32"/>
      <c r="G275" s="32"/>
    </row>
    <row r="276" spans="1:7" x14ac:dyDescent="0.35">
      <c r="A276" s="66" t="s">
        <v>1805</v>
      </c>
      <c r="D276" s="32"/>
      <c r="E276" s="32"/>
      <c r="F276" s="32"/>
      <c r="G276" s="32"/>
    </row>
    <row r="277" spans="1:7" x14ac:dyDescent="0.35">
      <c r="A277" s="66" t="s">
        <v>1806</v>
      </c>
      <c r="D277" s="32"/>
      <c r="E277" s="32"/>
      <c r="F277" s="32"/>
      <c r="G277" s="32"/>
    </row>
    <row r="278" spans="1:7" x14ac:dyDescent="0.35">
      <c r="A278" s="66" t="s">
        <v>1807</v>
      </c>
      <c r="D278" s="32"/>
      <c r="E278" s="32"/>
      <c r="F278" s="32"/>
      <c r="G278" s="32"/>
    </row>
    <row r="279" spans="1:7" x14ac:dyDescent="0.35">
      <c r="A279" s="66" t="s">
        <v>1808</v>
      </c>
      <c r="D279" s="32"/>
      <c r="E279" s="32"/>
      <c r="F279" s="32"/>
      <c r="G279" s="32"/>
    </row>
    <row r="280" spans="1:7" x14ac:dyDescent="0.35">
      <c r="A280" s="66" t="s">
        <v>1809</v>
      </c>
      <c r="D280" s="32"/>
      <c r="E280" s="32"/>
      <c r="F280" s="32"/>
      <c r="G280" s="32"/>
    </row>
    <row r="281" spans="1:7" x14ac:dyDescent="0.35">
      <c r="A281" s="66" t="s">
        <v>1810</v>
      </c>
      <c r="D281" s="32"/>
      <c r="E281" s="32"/>
      <c r="F281" s="32"/>
      <c r="G281" s="32"/>
    </row>
    <row r="282" spans="1:7" x14ac:dyDescent="0.35">
      <c r="A282" s="66" t="s">
        <v>1811</v>
      </c>
      <c r="D282" s="32"/>
      <c r="E282" s="32"/>
      <c r="F282" s="32"/>
      <c r="G282" s="32"/>
    </row>
    <row r="283" spans="1:7" x14ac:dyDescent="0.35">
      <c r="A283" s="66" t="s">
        <v>1812</v>
      </c>
      <c r="D283" s="32"/>
      <c r="E283" s="32"/>
      <c r="F283" s="32"/>
      <c r="G283" s="32"/>
    </row>
    <row r="284" spans="1:7" x14ac:dyDescent="0.35">
      <c r="A284" s="66" t="s">
        <v>1813</v>
      </c>
      <c r="D284" s="32"/>
      <c r="E284" s="32"/>
      <c r="F284" s="32"/>
      <c r="G284" s="32"/>
    </row>
    <row r="285" spans="1:7" ht="37" x14ac:dyDescent="0.35">
      <c r="A285" s="74"/>
      <c r="B285" s="74" t="s">
        <v>307</v>
      </c>
      <c r="C285" s="74" t="s">
        <v>308</v>
      </c>
      <c r="D285" s="74" t="s">
        <v>308</v>
      </c>
      <c r="E285" s="74"/>
      <c r="F285" s="75"/>
      <c r="G285" s="76"/>
    </row>
    <row r="286" spans="1:7" x14ac:dyDescent="0.35">
      <c r="A286" s="123" t="s">
        <v>1814</v>
      </c>
      <c r="B286" s="124"/>
      <c r="C286" s="124"/>
      <c r="D286" s="124"/>
      <c r="E286" s="124"/>
      <c r="F286" s="125"/>
      <c r="G286" s="124"/>
    </row>
    <row r="287" spans="1:7" x14ac:dyDescent="0.35">
      <c r="A287" s="123" t="s">
        <v>1815</v>
      </c>
      <c r="B287" s="124"/>
      <c r="C287" s="124"/>
      <c r="D287" s="124"/>
      <c r="E287" s="124"/>
      <c r="F287" s="125"/>
      <c r="G287" s="124"/>
    </row>
    <row r="288" spans="1:7" x14ac:dyDescent="0.35">
      <c r="A288" s="66" t="s">
        <v>309</v>
      </c>
      <c r="B288" s="79" t="s">
        <v>1816</v>
      </c>
      <c r="C288" s="120">
        <f>ROW(B38)</f>
        <v>38</v>
      </c>
      <c r="D288" s="91"/>
      <c r="E288" s="91"/>
      <c r="F288" s="91"/>
      <c r="G288" s="91"/>
    </row>
    <row r="289" spans="1:7" x14ac:dyDescent="0.35">
      <c r="A289" s="66" t="s">
        <v>310</v>
      </c>
      <c r="B289" s="79" t="s">
        <v>1817</v>
      </c>
      <c r="C289" s="120">
        <f>ROW(B39)</f>
        <v>39</v>
      </c>
      <c r="E289" s="91"/>
      <c r="F289" s="91"/>
    </row>
    <row r="290" spans="1:7" x14ac:dyDescent="0.35">
      <c r="A290" s="66" t="s">
        <v>311</v>
      </c>
      <c r="B290" s="79" t="s">
        <v>1818</v>
      </c>
      <c r="C290" s="120"/>
      <c r="D290" s="120"/>
      <c r="E290" s="126"/>
      <c r="F290" s="91"/>
      <c r="G290" s="126"/>
    </row>
    <row r="291" spans="1:7" x14ac:dyDescent="0.35">
      <c r="A291" s="66" t="s">
        <v>312</v>
      </c>
      <c r="B291" s="79" t="s">
        <v>1819</v>
      </c>
      <c r="C291" s="120">
        <f>ROW(B52)</f>
        <v>52</v>
      </c>
    </row>
    <row r="292" spans="1:7" x14ac:dyDescent="0.35">
      <c r="A292" s="66" t="s">
        <v>313</v>
      </c>
      <c r="B292" s="79" t="s">
        <v>1820</v>
      </c>
      <c r="C292" s="127"/>
      <c r="D292" s="120"/>
      <c r="E292" s="126"/>
      <c r="F292" s="120" t="str">
        <f ca="1">IF(ISREF(INDIRECT("'B2. HTT Public Sector Assets'!A1")),ROW(#REF!)&amp; " for Public Sector Assets","")</f>
        <v/>
      </c>
      <c r="G292" s="126"/>
    </row>
    <row r="293" spans="1:7" x14ac:dyDescent="0.35">
      <c r="A293" s="66" t="s">
        <v>314</v>
      </c>
      <c r="B293" s="79" t="s">
        <v>1821</v>
      </c>
      <c r="C293" s="120"/>
      <c r="D293" s="120"/>
    </row>
    <row r="294" spans="1:7" x14ac:dyDescent="0.35">
      <c r="A294" s="66" t="s">
        <v>315</v>
      </c>
      <c r="B294" s="79" t="s">
        <v>1822</v>
      </c>
      <c r="C294" s="120">
        <f>ROW(B111)</f>
        <v>111</v>
      </c>
      <c r="F294" s="126"/>
    </row>
    <row r="295" spans="1:7" x14ac:dyDescent="0.35">
      <c r="A295" s="66" t="s">
        <v>316</v>
      </c>
      <c r="B295" s="79" t="s">
        <v>1823</v>
      </c>
      <c r="C295" s="120">
        <f>ROW(B163)</f>
        <v>163</v>
      </c>
      <c r="E295" s="126"/>
      <c r="F295" s="126"/>
    </row>
    <row r="296" spans="1:7" x14ac:dyDescent="0.35">
      <c r="A296" s="66" t="s">
        <v>317</v>
      </c>
      <c r="B296" s="79" t="s">
        <v>1824</v>
      </c>
      <c r="C296" s="120">
        <f>ROW(B137)</f>
        <v>137</v>
      </c>
      <c r="E296" s="126"/>
      <c r="F296" s="126"/>
    </row>
    <row r="297" spans="1:7" ht="29" x14ac:dyDescent="0.35">
      <c r="A297" s="66" t="s">
        <v>318</v>
      </c>
      <c r="B297" s="66" t="s">
        <v>319</v>
      </c>
      <c r="C297" s="120"/>
      <c r="E297" s="126"/>
    </row>
    <row r="298" spans="1:7" x14ac:dyDescent="0.35">
      <c r="A298" s="66" t="s">
        <v>320</v>
      </c>
      <c r="B298" s="79" t="s">
        <v>1825</v>
      </c>
      <c r="C298" s="120">
        <f>ROW(B65)</f>
        <v>65</v>
      </c>
      <c r="E298" s="126"/>
    </row>
    <row r="299" spans="1:7" x14ac:dyDescent="0.35">
      <c r="A299" s="66" t="s">
        <v>321</v>
      </c>
      <c r="B299" s="79" t="s">
        <v>1826</v>
      </c>
      <c r="C299" s="120">
        <f>ROW(B88)</f>
        <v>88</v>
      </c>
      <c r="E299" s="126"/>
    </row>
    <row r="300" spans="1:7" x14ac:dyDescent="0.35">
      <c r="A300" s="66" t="s">
        <v>322</v>
      </c>
      <c r="B300" s="79" t="s">
        <v>1827</v>
      </c>
      <c r="C300" s="120"/>
      <c r="D300" s="120"/>
      <c r="E300" s="126"/>
    </row>
    <row r="301" spans="1:7" x14ac:dyDescent="0.35">
      <c r="A301" s="66" t="s">
        <v>323</v>
      </c>
      <c r="B301" s="79"/>
      <c r="C301" s="120"/>
      <c r="D301" s="120"/>
      <c r="E301" s="126"/>
    </row>
    <row r="302" spans="1:7" x14ac:dyDescent="0.35">
      <c r="A302" s="66" t="s">
        <v>324</v>
      </c>
      <c r="B302" s="79"/>
      <c r="C302" s="120"/>
      <c r="D302" s="120"/>
      <c r="E302" s="126"/>
    </row>
    <row r="303" spans="1:7" x14ac:dyDescent="0.35">
      <c r="A303" s="66" t="s">
        <v>325</v>
      </c>
      <c r="B303" s="79"/>
      <c r="C303" s="120"/>
      <c r="D303" s="120"/>
      <c r="E303" s="126"/>
    </row>
    <row r="304" spans="1:7" x14ac:dyDescent="0.35">
      <c r="A304" s="66" t="s">
        <v>326</v>
      </c>
      <c r="B304" s="79"/>
      <c r="C304" s="120"/>
      <c r="D304" s="120"/>
      <c r="E304" s="126"/>
    </row>
    <row r="305" spans="1:7" x14ac:dyDescent="0.35">
      <c r="A305" s="66" t="s">
        <v>327</v>
      </c>
      <c r="B305" s="79"/>
      <c r="C305" s="120"/>
      <c r="D305" s="120"/>
      <c r="E305" s="126"/>
    </row>
    <row r="306" spans="1:7" x14ac:dyDescent="0.35">
      <c r="A306" s="66" t="s">
        <v>328</v>
      </c>
      <c r="B306" s="79"/>
      <c r="C306" s="120"/>
      <c r="D306" s="120"/>
      <c r="E306" s="126"/>
    </row>
    <row r="307" spans="1:7" x14ac:dyDescent="0.35">
      <c r="A307" s="66" t="s">
        <v>329</v>
      </c>
      <c r="B307" s="79"/>
      <c r="C307" s="120"/>
      <c r="D307" s="120"/>
      <c r="E307" s="126"/>
    </row>
    <row r="308" spans="1:7" x14ac:dyDescent="0.35">
      <c r="A308" s="66" t="s">
        <v>330</v>
      </c>
      <c r="B308" s="79"/>
      <c r="C308" s="120"/>
      <c r="D308" s="120"/>
      <c r="E308" s="126"/>
    </row>
    <row r="309" spans="1:7" x14ac:dyDescent="0.35">
      <c r="A309" s="66" t="s">
        <v>331</v>
      </c>
      <c r="B309" s="79"/>
      <c r="C309" s="120"/>
      <c r="D309" s="120"/>
      <c r="E309" s="126"/>
    </row>
    <row r="310" spans="1:7" x14ac:dyDescent="0.35">
      <c r="A310" s="66" t="s">
        <v>332</v>
      </c>
    </row>
    <row r="311" spans="1:7" ht="37" x14ac:dyDescent="0.35">
      <c r="A311" s="75"/>
      <c r="B311" s="74" t="s">
        <v>333</v>
      </c>
      <c r="C311" s="75"/>
      <c r="D311" s="75"/>
      <c r="E311" s="75"/>
      <c r="F311" s="75"/>
      <c r="G311" s="76"/>
    </row>
    <row r="312" spans="1:7" x14ac:dyDescent="0.35">
      <c r="A312" s="66" t="s">
        <v>334</v>
      </c>
      <c r="B312" s="88" t="s">
        <v>335</v>
      </c>
      <c r="C312" s="66">
        <v>0</v>
      </c>
    </row>
    <row r="313" spans="1:7" x14ac:dyDescent="0.35">
      <c r="A313" s="66" t="s">
        <v>336</v>
      </c>
      <c r="B313" s="88"/>
      <c r="C313" s="120"/>
    </row>
    <row r="314" spans="1:7" x14ac:dyDescent="0.35">
      <c r="A314" s="66" t="s">
        <v>337</v>
      </c>
      <c r="B314" s="88"/>
      <c r="C314" s="120"/>
    </row>
    <row r="315" spans="1:7" x14ac:dyDescent="0.35">
      <c r="A315" s="66" t="s">
        <v>338</v>
      </c>
      <c r="B315" s="88"/>
      <c r="C315" s="120"/>
    </row>
    <row r="316" spans="1:7" x14ac:dyDescent="0.35">
      <c r="A316" s="66" t="s">
        <v>339</v>
      </c>
      <c r="B316" s="88"/>
      <c r="C316" s="120"/>
    </row>
    <row r="317" spans="1:7" x14ac:dyDescent="0.35">
      <c r="A317" s="66" t="s">
        <v>340</v>
      </c>
      <c r="B317" s="88"/>
      <c r="C317" s="120"/>
    </row>
    <row r="318" spans="1:7" x14ac:dyDescent="0.35">
      <c r="A318" s="66" t="s">
        <v>341</v>
      </c>
      <c r="B318" s="88"/>
      <c r="C318" s="120"/>
    </row>
    <row r="319" spans="1:7" ht="18.5" x14ac:dyDescent="0.35">
      <c r="A319" s="75"/>
      <c r="B319" s="74" t="s">
        <v>342</v>
      </c>
      <c r="C319" s="75"/>
      <c r="D319" s="75"/>
      <c r="E319" s="75"/>
      <c r="F319" s="75"/>
      <c r="G319" s="76"/>
    </row>
    <row r="320" spans="1:7" x14ac:dyDescent="0.35">
      <c r="A320" s="83"/>
      <c r="B320" s="84" t="s">
        <v>343</v>
      </c>
      <c r="C320" s="83"/>
      <c r="D320" s="83"/>
      <c r="E320" s="85"/>
      <c r="F320" s="86"/>
      <c r="G320" s="86"/>
    </row>
    <row r="321" spans="1:3" x14ac:dyDescent="0.35">
      <c r="A321" s="66" t="s">
        <v>344</v>
      </c>
      <c r="B321" s="79" t="s">
        <v>1828</v>
      </c>
      <c r="C321" s="79"/>
    </row>
    <row r="322" spans="1:3" x14ac:dyDescent="0.35">
      <c r="A322" s="66" t="s">
        <v>345</v>
      </c>
      <c r="B322" s="79" t="s">
        <v>1829</v>
      </c>
      <c r="C322" s="79"/>
    </row>
    <row r="323" spans="1:3" x14ac:dyDescent="0.35">
      <c r="A323" s="66" t="s">
        <v>346</v>
      </c>
      <c r="B323" s="79" t="s">
        <v>347</v>
      </c>
      <c r="C323" s="79"/>
    </row>
    <row r="324" spans="1:3" x14ac:dyDescent="0.35">
      <c r="A324" s="66" t="s">
        <v>348</v>
      </c>
      <c r="B324" s="79" t="s">
        <v>349</v>
      </c>
    </row>
    <row r="325" spans="1:3" x14ac:dyDescent="0.35">
      <c r="A325" s="66" t="s">
        <v>350</v>
      </c>
      <c r="B325" s="79" t="s">
        <v>351</v>
      </c>
    </row>
    <row r="326" spans="1:3" x14ac:dyDescent="0.35">
      <c r="A326" s="66" t="s">
        <v>352</v>
      </c>
      <c r="B326" s="79" t="s">
        <v>757</v>
      </c>
    </row>
    <row r="327" spans="1:3" x14ac:dyDescent="0.35">
      <c r="A327" s="66" t="s">
        <v>353</v>
      </c>
      <c r="B327" s="79" t="s">
        <v>354</v>
      </c>
    </row>
    <row r="328" spans="1:3" x14ac:dyDescent="0.35">
      <c r="A328" s="66" t="s">
        <v>355</v>
      </c>
      <c r="B328" s="79" t="s">
        <v>356</v>
      </c>
    </row>
    <row r="329" spans="1:3" x14ac:dyDescent="0.35">
      <c r="A329" s="66" t="s">
        <v>357</v>
      </c>
      <c r="B329" s="79" t="s">
        <v>1830</v>
      </c>
    </row>
    <row r="330" spans="1:3" x14ac:dyDescent="0.35">
      <c r="A330" s="66" t="s">
        <v>358</v>
      </c>
      <c r="B330" s="99" t="s">
        <v>359</v>
      </c>
    </row>
    <row r="331" spans="1:3" x14ac:dyDescent="0.35">
      <c r="A331" s="66" t="s">
        <v>360</v>
      </c>
      <c r="B331" s="99" t="s">
        <v>359</v>
      </c>
    </row>
    <row r="332" spans="1:3" x14ac:dyDescent="0.35">
      <c r="A332" s="66" t="s">
        <v>361</v>
      </c>
      <c r="B332" s="99" t="s">
        <v>359</v>
      </c>
    </row>
    <row r="333" spans="1:3" x14ac:dyDescent="0.35">
      <c r="A333" s="66" t="s">
        <v>362</v>
      </c>
      <c r="B333" s="99" t="s">
        <v>359</v>
      </c>
    </row>
    <row r="334" spans="1:3" x14ac:dyDescent="0.35">
      <c r="A334" s="66" t="s">
        <v>363</v>
      </c>
      <c r="B334" s="99" t="s">
        <v>359</v>
      </c>
    </row>
    <row r="335" spans="1:3" x14ac:dyDescent="0.35">
      <c r="A335" s="66" t="s">
        <v>364</v>
      </c>
      <c r="B335" s="99" t="s">
        <v>359</v>
      </c>
    </row>
    <row r="336" spans="1:3" x14ac:dyDescent="0.35">
      <c r="A336" s="66" t="s">
        <v>365</v>
      </c>
      <c r="B336" s="99" t="s">
        <v>359</v>
      </c>
    </row>
    <row r="337" spans="1:2" x14ac:dyDescent="0.35">
      <c r="A337" s="66" t="s">
        <v>366</v>
      </c>
      <c r="B337" s="99" t="s">
        <v>359</v>
      </c>
    </row>
    <row r="338" spans="1:2" x14ac:dyDescent="0.35">
      <c r="A338" s="66" t="s">
        <v>367</v>
      </c>
      <c r="B338" s="99" t="s">
        <v>359</v>
      </c>
    </row>
    <row r="339" spans="1:2" x14ac:dyDescent="0.35">
      <c r="A339" s="66" t="s">
        <v>368</v>
      </c>
      <c r="B339" s="99" t="s">
        <v>359</v>
      </c>
    </row>
    <row r="340" spans="1:2" x14ac:dyDescent="0.35">
      <c r="A340" s="66" t="s">
        <v>369</v>
      </c>
      <c r="B340" s="99" t="s">
        <v>359</v>
      </c>
    </row>
    <row r="341" spans="1:2" x14ac:dyDescent="0.35">
      <c r="A341" s="66" t="s">
        <v>370</v>
      </c>
      <c r="B341" s="99" t="s">
        <v>359</v>
      </c>
    </row>
    <row r="342" spans="1:2" x14ac:dyDescent="0.35">
      <c r="A342" s="66" t="s">
        <v>371</v>
      </c>
      <c r="B342" s="99" t="s">
        <v>359</v>
      </c>
    </row>
    <row r="343" spans="1:2" x14ac:dyDescent="0.35">
      <c r="A343" s="66" t="s">
        <v>372</v>
      </c>
      <c r="B343" s="99" t="s">
        <v>359</v>
      </c>
    </row>
    <row r="344" spans="1:2" x14ac:dyDescent="0.35">
      <c r="A344" s="66" t="s">
        <v>373</v>
      </c>
      <c r="B344" s="99" t="s">
        <v>359</v>
      </c>
    </row>
    <row r="345" spans="1:2" x14ac:dyDescent="0.35">
      <c r="A345" s="66" t="s">
        <v>374</v>
      </c>
      <c r="B345" s="99" t="s">
        <v>359</v>
      </c>
    </row>
    <row r="346" spans="1:2" x14ac:dyDescent="0.35">
      <c r="A346" s="66" t="s">
        <v>375</v>
      </c>
      <c r="B346" s="99" t="s">
        <v>359</v>
      </c>
    </row>
    <row r="347" spans="1:2" x14ac:dyDescent="0.35">
      <c r="A347" s="66" t="s">
        <v>376</v>
      </c>
      <c r="B347" s="99" t="s">
        <v>359</v>
      </c>
    </row>
    <row r="348" spans="1:2" x14ac:dyDescent="0.35">
      <c r="A348" s="66" t="s">
        <v>377</v>
      </c>
      <c r="B348" s="99" t="s">
        <v>359</v>
      </c>
    </row>
    <row r="349" spans="1:2" x14ac:dyDescent="0.35">
      <c r="A349" s="66" t="s">
        <v>378</v>
      </c>
      <c r="B349" s="99" t="s">
        <v>359</v>
      </c>
    </row>
    <row r="350" spans="1:2" x14ac:dyDescent="0.35">
      <c r="A350" s="66" t="s">
        <v>379</v>
      </c>
      <c r="B350" s="99" t="s">
        <v>359</v>
      </c>
    </row>
    <row r="351" spans="1:2" x14ac:dyDescent="0.35">
      <c r="A351" s="66" t="s">
        <v>380</v>
      </c>
      <c r="B351" s="99" t="s">
        <v>359</v>
      </c>
    </row>
    <row r="352" spans="1:2" x14ac:dyDescent="0.35">
      <c r="A352" s="66" t="s">
        <v>381</v>
      </c>
      <c r="B352" s="99" t="s">
        <v>359</v>
      </c>
    </row>
    <row r="353" spans="1:2" x14ac:dyDescent="0.35">
      <c r="A353" s="66" t="s">
        <v>382</v>
      </c>
      <c r="B353" s="99" t="s">
        <v>359</v>
      </c>
    </row>
    <row r="354" spans="1:2" x14ac:dyDescent="0.35">
      <c r="A354" s="66" t="s">
        <v>383</v>
      </c>
      <c r="B354" s="99" t="s">
        <v>359</v>
      </c>
    </row>
    <row r="355" spans="1:2" x14ac:dyDescent="0.35">
      <c r="A355" s="66" t="s">
        <v>384</v>
      </c>
      <c r="B355" s="99" t="s">
        <v>359</v>
      </c>
    </row>
    <row r="356" spans="1:2" x14ac:dyDescent="0.35">
      <c r="A356" s="66" t="s">
        <v>385</v>
      </c>
      <c r="B356" s="99" t="s">
        <v>359</v>
      </c>
    </row>
    <row r="357" spans="1:2" x14ac:dyDescent="0.35">
      <c r="A357" s="66" t="s">
        <v>386</v>
      </c>
      <c r="B357" s="99" t="s">
        <v>359</v>
      </c>
    </row>
    <row r="358" spans="1:2" x14ac:dyDescent="0.35">
      <c r="A358" s="66" t="s">
        <v>387</v>
      </c>
      <c r="B358" s="99" t="s">
        <v>359</v>
      </c>
    </row>
    <row r="359" spans="1:2" x14ac:dyDescent="0.35">
      <c r="A359" s="66" t="s">
        <v>388</v>
      </c>
      <c r="B359" s="99" t="s">
        <v>359</v>
      </c>
    </row>
    <row r="360" spans="1:2" x14ac:dyDescent="0.35">
      <c r="A360" s="66" t="s">
        <v>389</v>
      </c>
      <c r="B360" s="99" t="s">
        <v>359</v>
      </c>
    </row>
    <row r="361" spans="1:2" x14ac:dyDescent="0.35">
      <c r="A361" s="66" t="s">
        <v>390</v>
      </c>
      <c r="B361" s="99" t="s">
        <v>359</v>
      </c>
    </row>
    <row r="362" spans="1:2" x14ac:dyDescent="0.35">
      <c r="A362" s="66" t="s">
        <v>391</v>
      </c>
      <c r="B362" s="99" t="s">
        <v>359</v>
      </c>
    </row>
    <row r="363" spans="1:2" x14ac:dyDescent="0.35">
      <c r="A363" s="66" t="s">
        <v>392</v>
      </c>
      <c r="B363" s="99" t="s">
        <v>359</v>
      </c>
    </row>
    <row r="364" spans="1:2" x14ac:dyDescent="0.35">
      <c r="A364" s="66" t="s">
        <v>393</v>
      </c>
      <c r="B364" s="99" t="s">
        <v>359</v>
      </c>
    </row>
    <row r="365" spans="1:2" x14ac:dyDescent="0.35">
      <c r="A365" s="66" t="s">
        <v>394</v>
      </c>
      <c r="B365" s="99" t="s">
        <v>359</v>
      </c>
    </row>
    <row r="369" spans="1:7" x14ac:dyDescent="0.35">
      <c r="A369" s="89"/>
      <c r="B369" s="89"/>
      <c r="C369" s="89"/>
      <c r="D369" s="89"/>
      <c r="E369" s="89"/>
      <c r="F369" s="89"/>
      <c r="G369" s="89"/>
    </row>
    <row r="370" spans="1:7" x14ac:dyDescent="0.35">
      <c r="A370" s="89"/>
      <c r="B370" s="89"/>
      <c r="C370" s="89"/>
      <c r="D370" s="89"/>
      <c r="E370" s="89"/>
      <c r="F370" s="89"/>
      <c r="G370" s="89"/>
    </row>
    <row r="371" spans="1:7" x14ac:dyDescent="0.35">
      <c r="A371" s="89"/>
      <c r="B371" s="89"/>
      <c r="C371" s="89"/>
      <c r="D371" s="89"/>
      <c r="E371" s="89"/>
      <c r="F371" s="89"/>
      <c r="G371" s="89"/>
    </row>
    <row r="372" spans="1:7" x14ac:dyDescent="0.35">
      <c r="A372" s="89"/>
      <c r="B372" s="89"/>
      <c r="C372" s="89"/>
      <c r="D372" s="89"/>
      <c r="E372" s="89"/>
      <c r="F372" s="89"/>
      <c r="G372" s="89"/>
    </row>
    <row r="373" spans="1:7" x14ac:dyDescent="0.35">
      <c r="A373" s="89"/>
      <c r="B373" s="89"/>
      <c r="C373" s="89"/>
      <c r="D373" s="89"/>
      <c r="E373" s="89"/>
      <c r="F373" s="89"/>
      <c r="G373" s="89"/>
    </row>
    <row r="374" spans="1:7" x14ac:dyDescent="0.35">
      <c r="A374" s="89"/>
      <c r="B374" s="89"/>
      <c r="C374" s="89"/>
      <c r="D374" s="89"/>
      <c r="E374" s="89"/>
      <c r="F374" s="89"/>
      <c r="G374" s="89"/>
    </row>
    <row r="375" spans="1:7" x14ac:dyDescent="0.35">
      <c r="A375" s="89"/>
      <c r="B375" s="89"/>
      <c r="C375" s="89"/>
      <c r="D375" s="89"/>
      <c r="E375" s="89"/>
      <c r="F375" s="89"/>
      <c r="G375" s="89"/>
    </row>
    <row r="376" spans="1:7" x14ac:dyDescent="0.35">
      <c r="A376" s="89"/>
      <c r="B376" s="89"/>
      <c r="C376" s="89"/>
      <c r="D376" s="89"/>
      <c r="E376" s="89"/>
      <c r="F376" s="89"/>
      <c r="G376" s="89"/>
    </row>
    <row r="377" spans="1:7" x14ac:dyDescent="0.35">
      <c r="A377" s="89"/>
      <c r="B377" s="89"/>
      <c r="C377" s="89"/>
      <c r="D377" s="89"/>
      <c r="E377" s="89"/>
      <c r="F377" s="89"/>
      <c r="G377" s="89"/>
    </row>
    <row r="378" spans="1:7" x14ac:dyDescent="0.35">
      <c r="A378" s="89"/>
      <c r="B378" s="89"/>
      <c r="C378" s="89"/>
      <c r="D378" s="89"/>
      <c r="E378" s="89"/>
      <c r="F378" s="89"/>
      <c r="G378" s="89"/>
    </row>
    <row r="379" spans="1:7" x14ac:dyDescent="0.35">
      <c r="A379" s="89"/>
      <c r="B379" s="89"/>
      <c r="C379" s="89"/>
      <c r="D379" s="89"/>
      <c r="E379" s="89"/>
      <c r="F379" s="89"/>
      <c r="G379" s="89"/>
    </row>
    <row r="380" spans="1:7" x14ac:dyDescent="0.35">
      <c r="A380" s="89"/>
      <c r="B380" s="89"/>
      <c r="C380" s="89"/>
      <c r="D380" s="89"/>
      <c r="E380" s="89"/>
      <c r="F380" s="89"/>
      <c r="G380" s="89"/>
    </row>
    <row r="381" spans="1:7" x14ac:dyDescent="0.35">
      <c r="A381" s="89"/>
      <c r="B381" s="89"/>
      <c r="C381" s="89"/>
      <c r="D381" s="89"/>
      <c r="E381" s="89"/>
      <c r="F381" s="89"/>
      <c r="G381" s="89"/>
    </row>
    <row r="382" spans="1:7" x14ac:dyDescent="0.35">
      <c r="A382" s="89"/>
      <c r="B382" s="89"/>
      <c r="C382" s="89"/>
      <c r="D382" s="89"/>
      <c r="E382" s="89"/>
      <c r="F382" s="89"/>
      <c r="G382" s="89"/>
    </row>
    <row r="383" spans="1:7" x14ac:dyDescent="0.35">
      <c r="A383" s="89"/>
      <c r="B383" s="89"/>
      <c r="C383" s="89"/>
      <c r="D383" s="89"/>
      <c r="E383" s="89"/>
      <c r="F383" s="89"/>
      <c r="G383" s="89"/>
    </row>
    <row r="384" spans="1:7" x14ac:dyDescent="0.35">
      <c r="A384" s="89"/>
      <c r="B384" s="89"/>
      <c r="C384" s="89"/>
      <c r="D384" s="89"/>
      <c r="E384" s="89"/>
      <c r="F384" s="89"/>
      <c r="G384" s="89"/>
    </row>
    <row r="385" spans="1:7" x14ac:dyDescent="0.35">
      <c r="A385" s="89"/>
      <c r="B385" s="89"/>
      <c r="C385" s="89"/>
      <c r="D385" s="89"/>
      <c r="E385" s="89"/>
      <c r="F385" s="89"/>
      <c r="G385" s="89"/>
    </row>
    <row r="386" spans="1:7" x14ac:dyDescent="0.35">
      <c r="A386" s="89"/>
      <c r="B386" s="89"/>
      <c r="C386" s="89"/>
      <c r="D386" s="89"/>
      <c r="E386" s="89"/>
      <c r="F386" s="89"/>
      <c r="G386" s="89"/>
    </row>
    <row r="387" spans="1:7" x14ac:dyDescent="0.35">
      <c r="A387" s="89"/>
      <c r="B387" s="89"/>
      <c r="C387" s="89"/>
      <c r="D387" s="89"/>
      <c r="E387" s="89"/>
      <c r="F387" s="89"/>
      <c r="G387" s="89"/>
    </row>
    <row r="388" spans="1:7" x14ac:dyDescent="0.35">
      <c r="A388" s="89"/>
      <c r="B388" s="89"/>
      <c r="C388" s="89"/>
      <c r="D388" s="89"/>
      <c r="E388" s="89"/>
      <c r="F388" s="89"/>
      <c r="G388" s="89"/>
    </row>
    <row r="389" spans="1:7" x14ac:dyDescent="0.35">
      <c r="A389" s="89"/>
      <c r="B389" s="89"/>
      <c r="C389" s="89"/>
      <c r="D389" s="89"/>
      <c r="E389" s="89"/>
      <c r="F389" s="89"/>
      <c r="G389" s="89"/>
    </row>
    <row r="390" spans="1:7" x14ac:dyDescent="0.35">
      <c r="A390" s="89"/>
      <c r="B390" s="89"/>
      <c r="C390" s="89"/>
      <c r="D390" s="89"/>
      <c r="E390" s="89"/>
      <c r="F390" s="89"/>
      <c r="G390" s="89"/>
    </row>
    <row r="391" spans="1:7" x14ac:dyDescent="0.35">
      <c r="A391" s="89"/>
      <c r="B391" s="89"/>
      <c r="C391" s="89"/>
      <c r="D391" s="89"/>
      <c r="E391" s="89"/>
      <c r="F391" s="89"/>
      <c r="G391" s="89"/>
    </row>
    <row r="392" spans="1:7" x14ac:dyDescent="0.35">
      <c r="A392" s="89"/>
      <c r="B392" s="89"/>
      <c r="C392" s="89"/>
      <c r="D392" s="89"/>
      <c r="E392" s="89"/>
      <c r="F392" s="89"/>
      <c r="G392" s="89"/>
    </row>
    <row r="393" spans="1:7" x14ac:dyDescent="0.35">
      <c r="A393" s="89"/>
      <c r="B393" s="89"/>
      <c r="C393" s="89"/>
      <c r="D393" s="89"/>
      <c r="E393" s="89"/>
      <c r="F393" s="89"/>
      <c r="G393" s="89"/>
    </row>
    <row r="394" spans="1:7" x14ac:dyDescent="0.35">
      <c r="A394" s="89"/>
      <c r="B394" s="89"/>
      <c r="C394" s="89"/>
      <c r="D394" s="89"/>
      <c r="E394" s="89"/>
      <c r="F394" s="89"/>
      <c r="G394" s="89"/>
    </row>
    <row r="395" spans="1:7" x14ac:dyDescent="0.35">
      <c r="A395" s="89"/>
      <c r="B395" s="89"/>
      <c r="C395" s="89"/>
      <c r="D395" s="89"/>
      <c r="E395" s="89"/>
      <c r="F395" s="89"/>
      <c r="G395" s="89"/>
    </row>
    <row r="396" spans="1:7" x14ac:dyDescent="0.35">
      <c r="A396" s="89"/>
      <c r="B396" s="89"/>
      <c r="C396" s="89"/>
      <c r="D396" s="89"/>
      <c r="E396" s="89"/>
      <c r="F396" s="89"/>
      <c r="G396" s="89"/>
    </row>
    <row r="397" spans="1:7" x14ac:dyDescent="0.35">
      <c r="A397" s="89"/>
      <c r="B397" s="89"/>
      <c r="C397" s="89"/>
      <c r="D397" s="89"/>
      <c r="E397" s="89"/>
      <c r="F397" s="89"/>
      <c r="G397" s="89"/>
    </row>
    <row r="398" spans="1:7" x14ac:dyDescent="0.35">
      <c r="A398" s="89"/>
      <c r="B398" s="89"/>
      <c r="C398" s="89"/>
      <c r="D398" s="89"/>
      <c r="E398" s="89"/>
      <c r="F398" s="89"/>
      <c r="G398" s="89"/>
    </row>
    <row r="399" spans="1:7" x14ac:dyDescent="0.35">
      <c r="A399" s="89"/>
      <c r="B399" s="89"/>
      <c r="C399" s="89"/>
      <c r="D399" s="89"/>
      <c r="E399" s="89"/>
      <c r="F399" s="89"/>
      <c r="G399" s="89"/>
    </row>
    <row r="400" spans="1:7" x14ac:dyDescent="0.35">
      <c r="A400" s="89"/>
      <c r="B400" s="89"/>
      <c r="C400" s="89"/>
      <c r="D400" s="89"/>
      <c r="E400" s="89"/>
      <c r="F400" s="89"/>
      <c r="G400" s="89"/>
    </row>
    <row r="401" spans="1:7" x14ac:dyDescent="0.35">
      <c r="A401" s="89"/>
      <c r="B401" s="89"/>
      <c r="C401" s="89"/>
      <c r="D401" s="89"/>
      <c r="E401" s="89"/>
      <c r="F401" s="89"/>
      <c r="G401" s="89"/>
    </row>
    <row r="402" spans="1:7" x14ac:dyDescent="0.35">
      <c r="A402" s="89"/>
      <c r="B402" s="89"/>
      <c r="C402" s="89"/>
      <c r="D402" s="89"/>
      <c r="E402" s="89"/>
      <c r="F402" s="89"/>
      <c r="G402" s="89"/>
    </row>
    <row r="403" spans="1:7" x14ac:dyDescent="0.35">
      <c r="A403" s="89"/>
      <c r="B403" s="89"/>
      <c r="C403" s="89"/>
      <c r="D403" s="89"/>
      <c r="E403" s="89"/>
      <c r="F403" s="89"/>
      <c r="G403" s="89"/>
    </row>
    <row r="404" spans="1:7" x14ac:dyDescent="0.35">
      <c r="A404" s="89"/>
      <c r="B404" s="89"/>
      <c r="C404" s="89"/>
      <c r="D404" s="89"/>
      <c r="E404" s="89"/>
      <c r="F404" s="89"/>
      <c r="G404" s="89"/>
    </row>
    <row r="405" spans="1:7" x14ac:dyDescent="0.35">
      <c r="A405" s="89"/>
      <c r="B405" s="89"/>
      <c r="C405" s="89"/>
      <c r="D405" s="89"/>
      <c r="E405" s="89"/>
      <c r="F405" s="89"/>
      <c r="G405" s="89"/>
    </row>
    <row r="406" spans="1:7" x14ac:dyDescent="0.35">
      <c r="A406" s="89"/>
      <c r="B406" s="89"/>
      <c r="C406" s="89"/>
      <c r="D406" s="89"/>
      <c r="E406" s="89"/>
      <c r="F406" s="89"/>
      <c r="G406" s="89"/>
    </row>
    <row r="407" spans="1:7" x14ac:dyDescent="0.35">
      <c r="A407" s="89"/>
      <c r="B407" s="89"/>
      <c r="C407" s="89"/>
      <c r="D407" s="89"/>
      <c r="E407" s="89"/>
      <c r="F407" s="89"/>
      <c r="G407" s="89"/>
    </row>
    <row r="408" spans="1:7" x14ac:dyDescent="0.35">
      <c r="A408" s="89"/>
      <c r="B408" s="89"/>
      <c r="C408" s="89"/>
      <c r="D408" s="89"/>
      <c r="E408" s="89"/>
      <c r="F408" s="89"/>
      <c r="G408" s="89"/>
    </row>
    <row r="409" spans="1:7" x14ac:dyDescent="0.35">
      <c r="A409" s="89"/>
      <c r="B409" s="89"/>
      <c r="C409" s="89"/>
      <c r="D409" s="89"/>
      <c r="E409" s="89"/>
      <c r="F409" s="89"/>
      <c r="G409" s="89"/>
    </row>
    <row r="410" spans="1:7" x14ac:dyDescent="0.35">
      <c r="A410" s="89"/>
      <c r="B410" s="89"/>
      <c r="C410" s="89"/>
      <c r="D410" s="89"/>
      <c r="E410" s="89"/>
      <c r="F410" s="89"/>
      <c r="G410" s="89"/>
    </row>
    <row r="411" spans="1:7" x14ac:dyDescent="0.35">
      <c r="A411" s="89"/>
      <c r="B411" s="89"/>
      <c r="C411" s="89"/>
      <c r="D411" s="89"/>
      <c r="E411" s="89"/>
      <c r="F411" s="89"/>
      <c r="G411" s="89"/>
    </row>
    <row r="412" spans="1:7" x14ac:dyDescent="0.35">
      <c r="A412" s="89"/>
      <c r="B412" s="89"/>
      <c r="C412" s="89"/>
      <c r="D412" s="89"/>
      <c r="E412" s="89"/>
      <c r="F412" s="89"/>
      <c r="G412" s="89"/>
    </row>
    <row r="413" spans="1:7" x14ac:dyDescent="0.35">
      <c r="A413" s="89"/>
      <c r="B413" s="89"/>
      <c r="C413" s="89"/>
      <c r="D413" s="89"/>
      <c r="E413" s="89"/>
      <c r="F413" s="89"/>
      <c r="G413" s="89"/>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B7712A97-DF7F-4EAB-871A-5299557A0B9A}"/>
    <hyperlink ref="B7" location="'A. HTT General'!B26" display="2. Regulatory Summary" xr:uid="{E916F076-F533-4D16-B219-F049170A4375}"/>
    <hyperlink ref="B8" location="'A. HTT General'!B36" display="3. General Cover Pool / Covered Bond Information" xr:uid="{2DE9671E-2C03-4DCD-B664-970455655262}"/>
    <hyperlink ref="B9" location="'A. HTT General'!B285" display="4. References to Capital Requirements Regulation (CRR) 129(7)" xr:uid="{84C45915-632D-44AC-9A7A-E106B30C71C1}"/>
    <hyperlink ref="B11" location="'A. HTT General'!B319" display="6. Other relevant information" xr:uid="{9C9FA3E2-F647-40E1-9E9A-7D5DEBF50C09}"/>
    <hyperlink ref="C289" location="'A. HTT General'!A39" display="'A. HTT General'!A39" xr:uid="{3701846E-D576-4D9A-A793-40A0D7093402}"/>
    <hyperlink ref="C291" location="'A. HTT General'!A52" display="'A. HTT General'!A52" xr:uid="{17F52141-48CF-4597-9D6A-9A893380E419}"/>
    <hyperlink ref="C295" location="'A. HTT General'!B163" display="'A. HTT General'!B163" xr:uid="{CB52AD12-7A92-43B9-821E-D29A08AF4DEC}"/>
    <hyperlink ref="C296" location="'A. HTT General'!B137" display="'A. HTT General'!B137" xr:uid="{7D1CDF69-6183-4DA5-B43B-2D8DFEDB79A7}"/>
    <hyperlink ref="C298" location="'A. HTT General'!B65" display="'A. HTT General'!B65" xr:uid="{EC8F2657-1D8B-4E81-9BE4-3BDFC7BBBF2F}"/>
    <hyperlink ref="C299" location="'A. HTT General'!B88" display="'A. HTT General'!B88" xr:uid="{9009B07A-03CF-4C32-AAB6-5B38C60F3958}"/>
    <hyperlink ref="B27" r:id="rId1" display="UCITS Compliance" xr:uid="{DF0E1312-3C18-4DA3-9001-E64DC5865DDD}"/>
    <hyperlink ref="B28" r:id="rId2" xr:uid="{8B6E9CCE-9527-4721-A01D-D4EC1FCF2B92}"/>
    <hyperlink ref="B29" r:id="rId3" xr:uid="{1D7E8011-6B2F-4FB5-8675-F6620B763C00}"/>
    <hyperlink ref="B10" location="'A. HTT General'!B311" display="5. References to Capital Requirements Regulation (CRR) 129(1)" xr:uid="{82AB7D27-4B6C-4CE2-8452-C1FEE27BBFFA}"/>
    <hyperlink ref="C288" location="'A. HTT General'!A38" display="'A. HTT General'!A38" xr:uid="{568C1F4A-07A4-48F7-B42F-1533232A1261}"/>
    <hyperlink ref="C294" location="'A. HTT General'!B111" display="'A. HTT General'!B111" xr:uid="{B35AA542-8CF8-49A9-A501-E82EEF3CC87E}"/>
    <hyperlink ref="F292" location="'B2. HTT Public Sector Assets'!A18" display="'B2. HTT Public Sector Assets'!A18" xr:uid="{40686DA3-6C28-4E1A-8B22-8BE4BAD02C4E}"/>
    <hyperlink ref="C229" r:id="rId4" xr:uid="{65485230-9975-4C4B-9BB3-CA556B7662E2}"/>
  </hyperlinks>
  <pageMargins left="0.7" right="0.7" top="0.75" bottom="0.75" header="0.3" footer="0.3"/>
  <pageSetup scale="35" orientation="portrait" r:id="rId5"/>
  <headerFooter>
    <oddFooter>&amp;R&amp;1#&amp;"Calibri"&amp;10&amp;K0000FFClassification : Internal</oddFooter>
  </headerFooter>
  <rowBreaks count="2" manualBreakCount="2">
    <brk id="110" max="16383" man="1"/>
    <brk id="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1E7E-6F02-496F-9BAE-CE444E898288}">
  <sheetPr>
    <tabColor rgb="FFE36E00"/>
  </sheetPr>
  <dimension ref="A1:G577"/>
  <sheetViews>
    <sheetView zoomScaleNormal="100" workbookViewId="0">
      <selection activeCell="A416" sqref="A416:XFD439"/>
    </sheetView>
  </sheetViews>
  <sheetFormatPr defaultRowHeight="14.5" outlineLevelRow="1" x14ac:dyDescent="0.35"/>
  <cols>
    <col min="1" max="1" width="13.81640625" style="66" customWidth="1"/>
    <col min="2" max="2" width="60.81640625" style="66" customWidth="1"/>
    <col min="3" max="3" width="41" style="66" customWidth="1"/>
    <col min="4" max="4" width="40.81640625" style="66" customWidth="1"/>
    <col min="5" max="5" width="6.7265625" style="66" customWidth="1"/>
    <col min="6" max="6" width="41.54296875" style="66" customWidth="1"/>
    <col min="7" max="7" width="41.54296875" style="60" customWidth="1"/>
    <col min="8" max="16384" width="8.7265625" style="32"/>
  </cols>
  <sheetData>
    <row r="1" spans="1:7" ht="31" x14ac:dyDescent="0.35">
      <c r="A1" s="31" t="s">
        <v>395</v>
      </c>
      <c r="B1" s="31"/>
      <c r="C1" s="60"/>
      <c r="D1" s="60"/>
      <c r="E1" s="60"/>
      <c r="F1" s="61" t="s">
        <v>1718</v>
      </c>
    </row>
    <row r="2" spans="1:7" ht="15" thickBot="1" x14ac:dyDescent="0.4">
      <c r="A2" s="60"/>
      <c r="B2" s="60"/>
      <c r="C2" s="60"/>
      <c r="D2" s="60"/>
      <c r="E2" s="60"/>
      <c r="F2" s="60"/>
    </row>
    <row r="3" spans="1:7" ht="19" thickBot="1" x14ac:dyDescent="0.4">
      <c r="A3" s="63"/>
      <c r="B3" s="64" t="s">
        <v>0</v>
      </c>
      <c r="C3" s="65" t="s">
        <v>1831</v>
      </c>
      <c r="D3" s="63"/>
      <c r="E3" s="63"/>
      <c r="F3" s="60"/>
      <c r="G3" s="63"/>
    </row>
    <row r="4" spans="1:7" ht="15" thickBot="1" x14ac:dyDescent="0.4"/>
    <row r="5" spans="1:7" ht="18.5" x14ac:dyDescent="0.35">
      <c r="A5" s="67"/>
      <c r="B5" s="68" t="s">
        <v>396</v>
      </c>
      <c r="C5" s="67"/>
      <c r="E5" s="69"/>
      <c r="F5" s="69"/>
    </row>
    <row r="6" spans="1:7" x14ac:dyDescent="0.35">
      <c r="B6" s="71" t="s">
        <v>397</v>
      </c>
    </row>
    <row r="7" spans="1:7" x14ac:dyDescent="0.35">
      <c r="B7" s="128" t="s">
        <v>398</v>
      </c>
    </row>
    <row r="8" spans="1:7" ht="15" thickBot="1" x14ac:dyDescent="0.4">
      <c r="B8" s="129" t="s">
        <v>399</v>
      </c>
    </row>
    <row r="9" spans="1:7" x14ac:dyDescent="0.35">
      <c r="B9" s="73"/>
    </row>
    <row r="10" spans="1:7" ht="37" x14ac:dyDescent="0.35">
      <c r="A10" s="74" t="s">
        <v>5</v>
      </c>
      <c r="B10" s="74" t="s">
        <v>397</v>
      </c>
      <c r="C10" s="75"/>
      <c r="D10" s="75"/>
      <c r="E10" s="75"/>
      <c r="F10" s="75"/>
      <c r="G10" s="76"/>
    </row>
    <row r="11" spans="1:7" x14ac:dyDescent="0.35">
      <c r="A11" s="83"/>
      <c r="B11" s="84" t="s">
        <v>400</v>
      </c>
      <c r="C11" s="83" t="s">
        <v>50</v>
      </c>
      <c r="D11" s="83"/>
      <c r="E11" s="83"/>
      <c r="F11" s="86" t="s">
        <v>401</v>
      </c>
      <c r="G11" s="86"/>
    </row>
    <row r="12" spans="1:7" x14ac:dyDescent="0.35">
      <c r="A12" s="66" t="s">
        <v>402</v>
      </c>
      <c r="B12" s="66" t="s">
        <v>403</v>
      </c>
      <c r="C12" s="113">
        <v>2914.5096144699842</v>
      </c>
      <c r="F12" s="94">
        <f>IF($C$15=0,"",IF(C12="[for completion]","",C12/$C$15))</f>
        <v>1</v>
      </c>
    </row>
    <row r="13" spans="1:7" x14ac:dyDescent="0.35">
      <c r="A13" s="66" t="s">
        <v>404</v>
      </c>
      <c r="B13" s="66" t="s">
        <v>405</v>
      </c>
      <c r="C13" s="113">
        <v>0</v>
      </c>
      <c r="F13" s="94">
        <f>IF($C$15=0,"",IF(C13="[for completion]","",C13/$C$15))</f>
        <v>0</v>
      </c>
    </row>
    <row r="14" spans="1:7" x14ac:dyDescent="0.35">
      <c r="A14" s="66" t="s">
        <v>406</v>
      </c>
      <c r="B14" s="66" t="s">
        <v>62</v>
      </c>
      <c r="C14" s="113">
        <v>0</v>
      </c>
      <c r="F14" s="94">
        <f>IF($C$15=0,"",IF(C14="[for completion]","",C14/$C$15))</f>
        <v>0</v>
      </c>
    </row>
    <row r="15" spans="1:7" x14ac:dyDescent="0.35">
      <c r="A15" s="66" t="s">
        <v>407</v>
      </c>
      <c r="B15" s="130" t="s">
        <v>64</v>
      </c>
      <c r="C15" s="87">
        <f>SUM(C12:C14)</f>
        <v>2914.5096144699842</v>
      </c>
      <c r="F15" s="92">
        <f>SUM(F12:F14)</f>
        <v>1</v>
      </c>
    </row>
    <row r="16" spans="1:7" x14ac:dyDescent="0.35">
      <c r="A16" s="66" t="s">
        <v>408</v>
      </c>
      <c r="B16" s="99" t="s">
        <v>409</v>
      </c>
      <c r="C16" s="87"/>
      <c r="F16" s="94">
        <f t="shared" ref="F16:F26" si="0">IF($C$15=0,"",IF(C16="[for completion]","",C16/$C$15))</f>
        <v>0</v>
      </c>
    </row>
    <row r="17" spans="1:7" x14ac:dyDescent="0.35">
      <c r="A17" s="66" t="s">
        <v>410</v>
      </c>
      <c r="B17" s="99" t="s">
        <v>411</v>
      </c>
      <c r="C17" s="87"/>
      <c r="F17" s="94">
        <f t="shared" si="0"/>
        <v>0</v>
      </c>
    </row>
    <row r="18" spans="1:7" x14ac:dyDescent="0.35">
      <c r="A18" s="66" t="s">
        <v>412</v>
      </c>
      <c r="B18" s="99" t="s">
        <v>165</v>
      </c>
      <c r="C18" s="87"/>
      <c r="F18" s="94">
        <f t="shared" si="0"/>
        <v>0</v>
      </c>
    </row>
    <row r="19" spans="1:7" x14ac:dyDescent="0.35">
      <c r="A19" s="66" t="s">
        <v>413</v>
      </c>
      <c r="B19" s="99" t="s">
        <v>165</v>
      </c>
      <c r="C19" s="87"/>
      <c r="F19" s="94">
        <f t="shared" si="0"/>
        <v>0</v>
      </c>
    </row>
    <row r="20" spans="1:7" x14ac:dyDescent="0.35">
      <c r="A20" s="66" t="s">
        <v>414</v>
      </c>
      <c r="B20" s="99" t="s">
        <v>165</v>
      </c>
      <c r="C20" s="87"/>
      <c r="F20" s="94">
        <f t="shared" si="0"/>
        <v>0</v>
      </c>
    </row>
    <row r="21" spans="1:7" x14ac:dyDescent="0.35">
      <c r="A21" s="66" t="s">
        <v>415</v>
      </c>
      <c r="B21" s="99" t="s">
        <v>165</v>
      </c>
      <c r="C21" s="87"/>
      <c r="F21" s="94">
        <f t="shared" si="0"/>
        <v>0</v>
      </c>
    </row>
    <row r="22" spans="1:7" x14ac:dyDescent="0.35">
      <c r="A22" s="66" t="s">
        <v>416</v>
      </c>
      <c r="B22" s="99" t="s">
        <v>165</v>
      </c>
      <c r="C22" s="87"/>
      <c r="F22" s="94">
        <f t="shared" si="0"/>
        <v>0</v>
      </c>
    </row>
    <row r="23" spans="1:7" x14ac:dyDescent="0.35">
      <c r="A23" s="66" t="s">
        <v>417</v>
      </c>
      <c r="B23" s="99" t="s">
        <v>165</v>
      </c>
      <c r="C23" s="87"/>
      <c r="F23" s="94">
        <f t="shared" si="0"/>
        <v>0</v>
      </c>
    </row>
    <row r="24" spans="1:7" x14ac:dyDescent="0.35">
      <c r="A24" s="66" t="s">
        <v>418</v>
      </c>
      <c r="B24" s="99" t="s">
        <v>165</v>
      </c>
      <c r="C24" s="87"/>
      <c r="F24" s="94">
        <f t="shared" si="0"/>
        <v>0</v>
      </c>
    </row>
    <row r="25" spans="1:7" x14ac:dyDescent="0.35">
      <c r="A25" s="66" t="s">
        <v>419</v>
      </c>
      <c r="B25" s="99" t="s">
        <v>165</v>
      </c>
      <c r="C25" s="87"/>
      <c r="F25" s="94">
        <f t="shared" si="0"/>
        <v>0</v>
      </c>
    </row>
    <row r="26" spans="1:7" x14ac:dyDescent="0.35">
      <c r="A26" s="66" t="s">
        <v>1832</v>
      </c>
      <c r="B26" s="99" t="s">
        <v>165</v>
      </c>
      <c r="C26" s="100"/>
      <c r="D26" s="89"/>
      <c r="E26" s="89"/>
      <c r="F26" s="94">
        <f t="shared" si="0"/>
        <v>0</v>
      </c>
    </row>
    <row r="27" spans="1:7" x14ac:dyDescent="0.35">
      <c r="A27" s="83"/>
      <c r="B27" s="84" t="s">
        <v>420</v>
      </c>
      <c r="C27" s="83" t="s">
        <v>421</v>
      </c>
      <c r="D27" s="83" t="s">
        <v>422</v>
      </c>
      <c r="E27" s="85"/>
      <c r="F27" s="83" t="s">
        <v>423</v>
      </c>
      <c r="G27" s="86"/>
    </row>
    <row r="28" spans="1:7" x14ac:dyDescent="0.35">
      <c r="A28" s="66" t="s">
        <v>424</v>
      </c>
      <c r="B28" s="66" t="s">
        <v>425</v>
      </c>
      <c r="C28" s="131">
        <v>41524</v>
      </c>
      <c r="D28" s="66" t="s">
        <v>86</v>
      </c>
      <c r="F28" s="66">
        <f>IF(AND(C28="[For completion]",D28="[For completion]"),"[For completion]",SUM(C28:D28))</f>
        <v>41524</v>
      </c>
    </row>
    <row r="29" spans="1:7" x14ac:dyDescent="0.35">
      <c r="A29" s="66" t="s">
        <v>426</v>
      </c>
      <c r="B29" s="79" t="s">
        <v>1833</v>
      </c>
    </row>
    <row r="30" spans="1:7" x14ac:dyDescent="0.35">
      <c r="A30" s="66" t="s">
        <v>428</v>
      </c>
      <c r="B30" s="79" t="s">
        <v>429</v>
      </c>
    </row>
    <row r="31" spans="1:7" x14ac:dyDescent="0.35">
      <c r="A31" s="66" t="s">
        <v>430</v>
      </c>
      <c r="B31" s="79"/>
    </row>
    <row r="32" spans="1:7" x14ac:dyDescent="0.35">
      <c r="A32" s="66" t="s">
        <v>431</v>
      </c>
      <c r="B32" s="79"/>
    </row>
    <row r="33" spans="1:7" x14ac:dyDescent="0.35">
      <c r="A33" s="66" t="s">
        <v>432</v>
      </c>
      <c r="B33" s="79"/>
    </row>
    <row r="34" spans="1:7" x14ac:dyDescent="0.35">
      <c r="A34" s="66" t="s">
        <v>433</v>
      </c>
      <c r="B34" s="79"/>
    </row>
    <row r="35" spans="1:7" x14ac:dyDescent="0.35">
      <c r="A35" s="83"/>
      <c r="B35" s="84" t="s">
        <v>434</v>
      </c>
      <c r="C35" s="83" t="s">
        <v>435</v>
      </c>
      <c r="D35" s="83" t="s">
        <v>436</v>
      </c>
      <c r="E35" s="85"/>
      <c r="F35" s="86" t="s">
        <v>401</v>
      </c>
      <c r="G35" s="86"/>
    </row>
    <row r="36" spans="1:7" x14ac:dyDescent="0.35">
      <c r="A36" s="66" t="s">
        <v>437</v>
      </c>
      <c r="B36" s="66" t="s">
        <v>438</v>
      </c>
      <c r="C36" s="132">
        <v>1.0827419087357746E-2</v>
      </c>
      <c r="D36" s="66" t="s">
        <v>56</v>
      </c>
      <c r="E36" s="133"/>
      <c r="F36" s="92" t="s">
        <v>1834</v>
      </c>
    </row>
    <row r="37" spans="1:7" x14ac:dyDescent="0.35">
      <c r="A37" s="66" t="s">
        <v>439</v>
      </c>
      <c r="C37" s="92"/>
      <c r="D37" s="92"/>
      <c r="E37" s="133"/>
      <c r="F37" s="92"/>
    </row>
    <row r="38" spans="1:7" x14ac:dyDescent="0.35">
      <c r="A38" s="66" t="s">
        <v>440</v>
      </c>
      <c r="C38" s="92"/>
      <c r="D38" s="92"/>
      <c r="E38" s="133"/>
      <c r="F38" s="92"/>
    </row>
    <row r="39" spans="1:7" x14ac:dyDescent="0.35">
      <c r="A39" s="66" t="s">
        <v>441</v>
      </c>
      <c r="C39" s="92"/>
      <c r="D39" s="92"/>
      <c r="E39" s="133"/>
      <c r="F39" s="92"/>
    </row>
    <row r="40" spans="1:7" x14ac:dyDescent="0.35">
      <c r="A40" s="66" t="s">
        <v>442</v>
      </c>
      <c r="C40" s="92"/>
      <c r="D40" s="92"/>
      <c r="E40" s="133"/>
      <c r="F40" s="92"/>
    </row>
    <row r="41" spans="1:7" x14ac:dyDescent="0.35">
      <c r="A41" s="66" t="s">
        <v>443</v>
      </c>
      <c r="C41" s="92"/>
      <c r="D41" s="92"/>
      <c r="E41" s="133"/>
      <c r="F41" s="92"/>
    </row>
    <row r="42" spans="1:7" x14ac:dyDescent="0.35">
      <c r="A42" s="66" t="s">
        <v>444</v>
      </c>
      <c r="C42" s="92"/>
      <c r="D42" s="92"/>
      <c r="E42" s="133"/>
      <c r="F42" s="92"/>
    </row>
    <row r="43" spans="1:7" x14ac:dyDescent="0.35">
      <c r="A43" s="83"/>
      <c r="B43" s="84" t="s">
        <v>445</v>
      </c>
      <c r="C43" s="83" t="s">
        <v>435</v>
      </c>
      <c r="D43" s="83" t="s">
        <v>436</v>
      </c>
      <c r="E43" s="85"/>
      <c r="F43" s="86" t="s">
        <v>401</v>
      </c>
      <c r="G43" s="86"/>
    </row>
    <row r="44" spans="1:7" x14ac:dyDescent="0.35">
      <c r="A44" s="66" t="s">
        <v>446</v>
      </c>
      <c r="B44" s="134" t="s">
        <v>447</v>
      </c>
      <c r="C44" s="135">
        <f>SUM(C45:C71)</f>
        <v>0</v>
      </c>
      <c r="D44" s="135">
        <f>SUM(D45:D71)</f>
        <v>0</v>
      </c>
      <c r="E44" s="92"/>
      <c r="F44" s="135">
        <f>SUM(F45:F71)</f>
        <v>0</v>
      </c>
      <c r="G44" s="66"/>
    </row>
    <row r="45" spans="1:7" x14ac:dyDescent="0.35">
      <c r="A45" s="66" t="s">
        <v>448</v>
      </c>
      <c r="B45" s="66" t="s">
        <v>449</v>
      </c>
      <c r="C45" s="66">
        <v>0</v>
      </c>
      <c r="D45" s="92">
        <v>0</v>
      </c>
      <c r="E45" s="92"/>
      <c r="F45" s="92" t="s">
        <v>1834</v>
      </c>
      <c r="G45" s="66"/>
    </row>
    <row r="46" spans="1:7" x14ac:dyDescent="0.35">
      <c r="A46" s="66" t="s">
        <v>450</v>
      </c>
      <c r="B46" s="66" t="s">
        <v>7</v>
      </c>
      <c r="C46" s="66" t="s">
        <v>135</v>
      </c>
      <c r="D46" s="92" t="s">
        <v>56</v>
      </c>
      <c r="E46" s="92"/>
      <c r="F46" s="92" t="s">
        <v>1834</v>
      </c>
      <c r="G46" s="66"/>
    </row>
    <row r="47" spans="1:7" x14ac:dyDescent="0.35">
      <c r="A47" s="66" t="s">
        <v>451</v>
      </c>
      <c r="B47" s="66" t="s">
        <v>452</v>
      </c>
      <c r="C47" s="66">
        <v>0</v>
      </c>
      <c r="D47" s="92">
        <v>0</v>
      </c>
      <c r="E47" s="92"/>
      <c r="F47" s="92" t="s">
        <v>1834</v>
      </c>
      <c r="G47" s="66"/>
    </row>
    <row r="48" spans="1:7" x14ac:dyDescent="0.35">
      <c r="A48" s="66" t="s">
        <v>453</v>
      </c>
      <c r="B48" s="66" t="s">
        <v>454</v>
      </c>
      <c r="C48" s="66">
        <v>0</v>
      </c>
      <c r="D48" s="92">
        <v>0</v>
      </c>
      <c r="E48" s="92"/>
      <c r="F48" s="92" t="s">
        <v>1834</v>
      </c>
      <c r="G48" s="66"/>
    </row>
    <row r="49" spans="1:7" x14ac:dyDescent="0.35">
      <c r="A49" s="66" t="s">
        <v>455</v>
      </c>
      <c r="B49" s="66" t="s">
        <v>456</v>
      </c>
      <c r="C49" s="66">
        <v>0</v>
      </c>
      <c r="D49" s="92">
        <v>0</v>
      </c>
      <c r="E49" s="92"/>
      <c r="F49" s="92" t="s">
        <v>1834</v>
      </c>
      <c r="G49" s="66"/>
    </row>
    <row r="50" spans="1:7" x14ac:dyDescent="0.35">
      <c r="A50" s="66" t="s">
        <v>457</v>
      </c>
      <c r="B50" s="66" t="s">
        <v>1835</v>
      </c>
      <c r="C50" s="66">
        <v>0</v>
      </c>
      <c r="D50" s="92">
        <v>0</v>
      </c>
      <c r="E50" s="92"/>
      <c r="F50" s="92" t="s">
        <v>1834</v>
      </c>
      <c r="G50" s="66"/>
    </row>
    <row r="51" spans="1:7" x14ac:dyDescent="0.35">
      <c r="A51" s="66" t="s">
        <v>458</v>
      </c>
      <c r="B51" s="66" t="s">
        <v>459</v>
      </c>
      <c r="C51" s="66">
        <v>0</v>
      </c>
      <c r="D51" s="92">
        <v>0</v>
      </c>
      <c r="E51" s="92"/>
      <c r="F51" s="92" t="s">
        <v>1834</v>
      </c>
      <c r="G51" s="66"/>
    </row>
    <row r="52" spans="1:7" x14ac:dyDescent="0.35">
      <c r="A52" s="66" t="s">
        <v>460</v>
      </c>
      <c r="B52" s="66" t="s">
        <v>461</v>
      </c>
      <c r="C52" s="66">
        <v>0</v>
      </c>
      <c r="D52" s="92">
        <v>0</v>
      </c>
      <c r="E52" s="92"/>
      <c r="F52" s="92" t="s">
        <v>1834</v>
      </c>
      <c r="G52" s="66"/>
    </row>
    <row r="53" spans="1:7" x14ac:dyDescent="0.35">
      <c r="A53" s="66" t="s">
        <v>462</v>
      </c>
      <c r="B53" s="66" t="s">
        <v>463</v>
      </c>
      <c r="C53" s="66">
        <v>0</v>
      </c>
      <c r="D53" s="92">
        <v>0</v>
      </c>
      <c r="E53" s="92"/>
      <c r="F53" s="92" t="s">
        <v>1834</v>
      </c>
      <c r="G53" s="66"/>
    </row>
    <row r="54" spans="1:7" x14ac:dyDescent="0.35">
      <c r="A54" s="66" t="s">
        <v>464</v>
      </c>
      <c r="B54" s="66" t="s">
        <v>465</v>
      </c>
      <c r="C54" s="66">
        <v>0</v>
      </c>
      <c r="D54" s="92">
        <v>0</v>
      </c>
      <c r="E54" s="92"/>
      <c r="F54" s="92" t="s">
        <v>1834</v>
      </c>
      <c r="G54" s="66"/>
    </row>
    <row r="55" spans="1:7" x14ac:dyDescent="0.35">
      <c r="A55" s="66" t="s">
        <v>466</v>
      </c>
      <c r="B55" s="66" t="s">
        <v>467</v>
      </c>
      <c r="C55" s="66">
        <v>0</v>
      </c>
      <c r="D55" s="92">
        <v>0</v>
      </c>
      <c r="E55" s="92"/>
      <c r="F55" s="92" t="s">
        <v>1834</v>
      </c>
      <c r="G55" s="66"/>
    </row>
    <row r="56" spans="1:7" x14ac:dyDescent="0.35">
      <c r="A56" s="66" t="s">
        <v>468</v>
      </c>
      <c r="B56" s="66" t="s">
        <v>469</v>
      </c>
      <c r="C56" s="66">
        <v>0</v>
      </c>
      <c r="D56" s="92">
        <v>0</v>
      </c>
      <c r="E56" s="92"/>
      <c r="F56" s="92" t="s">
        <v>1834</v>
      </c>
      <c r="G56" s="66"/>
    </row>
    <row r="57" spans="1:7" x14ac:dyDescent="0.35">
      <c r="A57" s="66" t="s">
        <v>470</v>
      </c>
      <c r="B57" s="66" t="s">
        <v>471</v>
      </c>
      <c r="C57" s="66">
        <v>0</v>
      </c>
      <c r="D57" s="92">
        <v>0</v>
      </c>
      <c r="E57" s="92"/>
      <c r="F57" s="92" t="s">
        <v>1834</v>
      </c>
      <c r="G57" s="66"/>
    </row>
    <row r="58" spans="1:7" x14ac:dyDescent="0.35">
      <c r="A58" s="66" t="s">
        <v>472</v>
      </c>
      <c r="B58" s="66" t="s">
        <v>473</v>
      </c>
      <c r="C58" s="66">
        <v>0</v>
      </c>
      <c r="D58" s="92">
        <v>0</v>
      </c>
      <c r="E58" s="92"/>
      <c r="F58" s="92" t="s">
        <v>1834</v>
      </c>
      <c r="G58" s="66"/>
    </row>
    <row r="59" spans="1:7" x14ac:dyDescent="0.35">
      <c r="A59" s="66" t="s">
        <v>474</v>
      </c>
      <c r="B59" s="66" t="s">
        <v>475</v>
      </c>
      <c r="C59" s="66">
        <v>0</v>
      </c>
      <c r="D59" s="92">
        <v>0</v>
      </c>
      <c r="E59" s="92"/>
      <c r="F59" s="92" t="s">
        <v>1834</v>
      </c>
      <c r="G59" s="66"/>
    </row>
    <row r="60" spans="1:7" x14ac:dyDescent="0.35">
      <c r="A60" s="66" t="s">
        <v>476</v>
      </c>
      <c r="B60" s="66" t="s">
        <v>477</v>
      </c>
      <c r="C60" s="66">
        <v>0</v>
      </c>
      <c r="D60" s="92">
        <v>0</v>
      </c>
      <c r="E60" s="92"/>
      <c r="F60" s="92" t="s">
        <v>1834</v>
      </c>
      <c r="G60" s="66"/>
    </row>
    <row r="61" spans="1:7" x14ac:dyDescent="0.35">
      <c r="A61" s="66" t="s">
        <v>478</v>
      </c>
      <c r="B61" s="66" t="s">
        <v>479</v>
      </c>
      <c r="C61" s="66">
        <v>0</v>
      </c>
      <c r="D61" s="92">
        <v>0</v>
      </c>
      <c r="E61" s="92"/>
      <c r="F61" s="92" t="s">
        <v>1834</v>
      </c>
      <c r="G61" s="66"/>
    </row>
    <row r="62" spans="1:7" x14ac:dyDescent="0.35">
      <c r="A62" s="66" t="s">
        <v>480</v>
      </c>
      <c r="B62" s="66" t="s">
        <v>481</v>
      </c>
      <c r="C62" s="66">
        <v>0</v>
      </c>
      <c r="D62" s="92">
        <v>0</v>
      </c>
      <c r="E62" s="92"/>
      <c r="F62" s="92" t="s">
        <v>1834</v>
      </c>
      <c r="G62" s="66"/>
    </row>
    <row r="63" spans="1:7" x14ac:dyDescent="0.35">
      <c r="A63" s="66" t="s">
        <v>482</v>
      </c>
      <c r="B63" s="66" t="s">
        <v>483</v>
      </c>
      <c r="C63" s="66">
        <v>0</v>
      </c>
      <c r="D63" s="92">
        <v>0</v>
      </c>
      <c r="E63" s="92"/>
      <c r="F63" s="92" t="s">
        <v>1834</v>
      </c>
      <c r="G63" s="66"/>
    </row>
    <row r="64" spans="1:7" x14ac:dyDescent="0.35">
      <c r="A64" s="66" t="s">
        <v>484</v>
      </c>
      <c r="B64" s="66" t="s">
        <v>485</v>
      </c>
      <c r="C64" s="66">
        <v>0</v>
      </c>
      <c r="D64" s="92">
        <v>0</v>
      </c>
      <c r="E64" s="92"/>
      <c r="F64" s="92" t="s">
        <v>1834</v>
      </c>
      <c r="G64" s="66"/>
    </row>
    <row r="65" spans="1:7" x14ac:dyDescent="0.35">
      <c r="A65" s="66" t="s">
        <v>486</v>
      </c>
      <c r="B65" s="66" t="s">
        <v>487</v>
      </c>
      <c r="C65" s="66">
        <v>0</v>
      </c>
      <c r="D65" s="92">
        <v>0</v>
      </c>
      <c r="E65" s="92"/>
      <c r="F65" s="92" t="s">
        <v>1834</v>
      </c>
      <c r="G65" s="66"/>
    </row>
    <row r="66" spans="1:7" x14ac:dyDescent="0.35">
      <c r="A66" s="66" t="s">
        <v>488</v>
      </c>
      <c r="B66" s="66" t="s">
        <v>489</v>
      </c>
      <c r="C66" s="66">
        <v>0</v>
      </c>
      <c r="D66" s="92">
        <v>0</v>
      </c>
      <c r="E66" s="92"/>
      <c r="F66" s="92" t="s">
        <v>1834</v>
      </c>
      <c r="G66" s="66"/>
    </row>
    <row r="67" spans="1:7" x14ac:dyDescent="0.35">
      <c r="A67" s="66" t="s">
        <v>490</v>
      </c>
      <c r="B67" s="66" t="s">
        <v>491</v>
      </c>
      <c r="C67" s="66">
        <v>0</v>
      </c>
      <c r="D67" s="92">
        <v>0</v>
      </c>
      <c r="E67" s="92"/>
      <c r="F67" s="92" t="s">
        <v>1834</v>
      </c>
      <c r="G67" s="66"/>
    </row>
    <row r="68" spans="1:7" x14ac:dyDescent="0.35">
      <c r="A68" s="66" t="s">
        <v>492</v>
      </c>
      <c r="B68" s="66" t="s">
        <v>493</v>
      </c>
      <c r="C68" s="66">
        <v>0</v>
      </c>
      <c r="D68" s="92">
        <v>0</v>
      </c>
      <c r="E68" s="92"/>
      <c r="F68" s="92" t="s">
        <v>1834</v>
      </c>
      <c r="G68" s="66"/>
    </row>
    <row r="69" spans="1:7" x14ac:dyDescent="0.35">
      <c r="A69" s="66" t="s">
        <v>494</v>
      </c>
      <c r="B69" s="66" t="s">
        <v>495</v>
      </c>
      <c r="C69" s="66">
        <v>0</v>
      </c>
      <c r="D69" s="92">
        <v>0</v>
      </c>
      <c r="E69" s="92"/>
      <c r="F69" s="92" t="s">
        <v>1834</v>
      </c>
      <c r="G69" s="66"/>
    </row>
    <row r="70" spans="1:7" x14ac:dyDescent="0.35">
      <c r="A70" s="66" t="s">
        <v>496</v>
      </c>
      <c r="B70" s="66" t="s">
        <v>497</v>
      </c>
      <c r="C70" s="66">
        <v>0</v>
      </c>
      <c r="D70" s="92">
        <v>0</v>
      </c>
      <c r="E70" s="92"/>
      <c r="F70" s="92" t="s">
        <v>1834</v>
      </c>
      <c r="G70" s="66"/>
    </row>
    <row r="71" spans="1:7" x14ac:dyDescent="0.35">
      <c r="A71" s="66" t="s">
        <v>498</v>
      </c>
      <c r="B71" s="66" t="s">
        <v>499</v>
      </c>
      <c r="C71" s="66">
        <v>0</v>
      </c>
      <c r="D71" s="92">
        <v>0</v>
      </c>
      <c r="E71" s="92"/>
      <c r="F71" s="92" t="s">
        <v>1834</v>
      </c>
      <c r="G71" s="66"/>
    </row>
    <row r="72" spans="1:7" x14ac:dyDescent="0.35">
      <c r="A72" s="66" t="s">
        <v>500</v>
      </c>
      <c r="B72" s="134" t="s">
        <v>247</v>
      </c>
      <c r="C72" s="135">
        <f>SUM(C73:C75)</f>
        <v>0</v>
      </c>
      <c r="D72" s="135">
        <f>SUM(D73:D75)</f>
        <v>0</v>
      </c>
      <c r="E72" s="92"/>
      <c r="F72" s="135">
        <f>SUM(F73:F75)</f>
        <v>0</v>
      </c>
      <c r="G72" s="66"/>
    </row>
    <row r="73" spans="1:7" x14ac:dyDescent="0.35">
      <c r="A73" s="66" t="s">
        <v>501</v>
      </c>
      <c r="B73" s="66" t="s">
        <v>502</v>
      </c>
      <c r="C73" s="66">
        <v>0</v>
      </c>
      <c r="D73" s="92">
        <v>0</v>
      </c>
      <c r="E73" s="92"/>
      <c r="F73" s="92" t="s">
        <v>1834</v>
      </c>
      <c r="G73" s="66"/>
    </row>
    <row r="74" spans="1:7" x14ac:dyDescent="0.35">
      <c r="A74" s="66" t="s">
        <v>503</v>
      </c>
      <c r="B74" s="66" t="s">
        <v>504</v>
      </c>
      <c r="C74" s="66">
        <v>0</v>
      </c>
      <c r="D74" s="92">
        <v>0</v>
      </c>
      <c r="E74" s="92"/>
      <c r="F74" s="92" t="s">
        <v>1834</v>
      </c>
      <c r="G74" s="66"/>
    </row>
    <row r="75" spans="1:7" x14ac:dyDescent="0.35">
      <c r="A75" s="66" t="s">
        <v>505</v>
      </c>
      <c r="B75" s="66" t="s">
        <v>506</v>
      </c>
      <c r="C75" s="66">
        <v>0</v>
      </c>
      <c r="D75" s="92">
        <v>0</v>
      </c>
      <c r="E75" s="92"/>
      <c r="F75" s="92" t="s">
        <v>1834</v>
      </c>
      <c r="G75" s="66"/>
    </row>
    <row r="76" spans="1:7" x14ac:dyDescent="0.35">
      <c r="A76" s="66" t="s">
        <v>507</v>
      </c>
      <c r="B76" s="134" t="s">
        <v>62</v>
      </c>
      <c r="C76" s="135">
        <f>SUM(C77:C87)</f>
        <v>0</v>
      </c>
      <c r="D76" s="135">
        <f>SUM(D77:D87)</f>
        <v>0</v>
      </c>
      <c r="E76" s="92"/>
      <c r="F76" s="135">
        <f>SUM(F77:F87)</f>
        <v>0</v>
      </c>
      <c r="G76" s="66"/>
    </row>
    <row r="77" spans="1:7" x14ac:dyDescent="0.35">
      <c r="A77" s="66" t="s">
        <v>508</v>
      </c>
      <c r="B77" s="81" t="s">
        <v>249</v>
      </c>
      <c r="C77" s="66">
        <v>0</v>
      </c>
      <c r="D77" s="92">
        <v>0</v>
      </c>
      <c r="E77" s="92"/>
      <c r="F77" s="92" t="s">
        <v>1834</v>
      </c>
      <c r="G77" s="66"/>
    </row>
    <row r="78" spans="1:7" x14ac:dyDescent="0.35">
      <c r="A78" s="66" t="s">
        <v>509</v>
      </c>
      <c r="B78" s="66" t="s">
        <v>510</v>
      </c>
      <c r="C78" s="66">
        <v>0</v>
      </c>
      <c r="D78" s="92" t="s">
        <v>1834</v>
      </c>
      <c r="E78" s="92"/>
      <c r="F78" s="92" t="s">
        <v>1834</v>
      </c>
      <c r="G78" s="66"/>
    </row>
    <row r="79" spans="1:7" x14ac:dyDescent="0.35">
      <c r="A79" s="66" t="s">
        <v>511</v>
      </c>
      <c r="B79" s="81" t="s">
        <v>251</v>
      </c>
      <c r="C79" s="92" t="s">
        <v>1834</v>
      </c>
      <c r="D79" s="92" t="s">
        <v>1834</v>
      </c>
      <c r="E79" s="92"/>
      <c r="F79" s="92" t="s">
        <v>1834</v>
      </c>
      <c r="G79" s="66"/>
    </row>
    <row r="80" spans="1:7" x14ac:dyDescent="0.35">
      <c r="A80" s="66" t="s">
        <v>512</v>
      </c>
      <c r="B80" s="81" t="s">
        <v>253</v>
      </c>
      <c r="C80" s="92" t="s">
        <v>1834</v>
      </c>
      <c r="D80" s="92" t="s">
        <v>1834</v>
      </c>
      <c r="E80" s="92"/>
      <c r="F80" s="92" t="s">
        <v>1834</v>
      </c>
      <c r="G80" s="66"/>
    </row>
    <row r="81" spans="1:7" x14ac:dyDescent="0.35">
      <c r="A81" s="66" t="s">
        <v>513</v>
      </c>
      <c r="B81" s="81" t="s">
        <v>255</v>
      </c>
      <c r="C81" s="92" t="s">
        <v>1834</v>
      </c>
      <c r="D81" s="92" t="s">
        <v>1834</v>
      </c>
      <c r="E81" s="92"/>
      <c r="F81" s="92" t="s">
        <v>1834</v>
      </c>
      <c r="G81" s="66"/>
    </row>
    <row r="82" spans="1:7" x14ac:dyDescent="0.35">
      <c r="A82" s="66" t="s">
        <v>514</v>
      </c>
      <c r="B82" s="81" t="s">
        <v>257</v>
      </c>
      <c r="C82" s="92" t="s">
        <v>1834</v>
      </c>
      <c r="D82" s="92" t="s">
        <v>1834</v>
      </c>
      <c r="E82" s="92"/>
      <c r="F82" s="92" t="s">
        <v>1834</v>
      </c>
      <c r="G82" s="66"/>
    </row>
    <row r="83" spans="1:7" x14ac:dyDescent="0.35">
      <c r="A83" s="66" t="s">
        <v>515</v>
      </c>
      <c r="B83" s="81" t="s">
        <v>259</v>
      </c>
      <c r="C83" s="92" t="s">
        <v>1834</v>
      </c>
      <c r="D83" s="92" t="s">
        <v>1834</v>
      </c>
      <c r="E83" s="92"/>
      <c r="F83" s="92" t="s">
        <v>1834</v>
      </c>
      <c r="G83" s="66"/>
    </row>
    <row r="84" spans="1:7" x14ac:dyDescent="0.35">
      <c r="A84" s="66" t="s">
        <v>516</v>
      </c>
      <c r="B84" s="81" t="s">
        <v>261</v>
      </c>
      <c r="C84" s="92" t="s">
        <v>1834</v>
      </c>
      <c r="D84" s="92" t="s">
        <v>1834</v>
      </c>
      <c r="E84" s="92"/>
      <c r="F84" s="92" t="s">
        <v>1834</v>
      </c>
      <c r="G84" s="66"/>
    </row>
    <row r="85" spans="1:7" x14ac:dyDescent="0.35">
      <c r="A85" s="66" t="s">
        <v>517</v>
      </c>
      <c r="B85" s="81" t="s">
        <v>263</v>
      </c>
      <c r="C85" s="92" t="s">
        <v>1834</v>
      </c>
      <c r="D85" s="92" t="s">
        <v>1834</v>
      </c>
      <c r="E85" s="92"/>
      <c r="F85" s="92" t="s">
        <v>1834</v>
      </c>
      <c r="G85" s="66"/>
    </row>
    <row r="86" spans="1:7" x14ac:dyDescent="0.35">
      <c r="A86" s="66" t="s">
        <v>518</v>
      </c>
      <c r="B86" s="81" t="s">
        <v>265</v>
      </c>
      <c r="C86" s="92" t="s">
        <v>1834</v>
      </c>
      <c r="D86" s="92" t="s">
        <v>1834</v>
      </c>
      <c r="E86" s="92"/>
      <c r="F86" s="92" t="s">
        <v>1834</v>
      </c>
      <c r="G86" s="66"/>
    </row>
    <row r="87" spans="1:7" x14ac:dyDescent="0.35">
      <c r="A87" s="66" t="s">
        <v>519</v>
      </c>
      <c r="B87" s="81" t="s">
        <v>62</v>
      </c>
      <c r="C87" s="92" t="s">
        <v>1834</v>
      </c>
      <c r="D87" s="92" t="s">
        <v>1834</v>
      </c>
      <c r="E87" s="92"/>
      <c r="F87" s="92" t="s">
        <v>1834</v>
      </c>
      <c r="G87" s="66"/>
    </row>
    <row r="88" spans="1:7" x14ac:dyDescent="0.35">
      <c r="A88" s="66" t="s">
        <v>520</v>
      </c>
      <c r="B88" s="99" t="s">
        <v>165</v>
      </c>
      <c r="C88" s="92"/>
      <c r="D88" s="92"/>
      <c r="E88" s="92"/>
      <c r="F88" s="92"/>
      <c r="G88" s="66"/>
    </row>
    <row r="89" spans="1:7" x14ac:dyDescent="0.35">
      <c r="A89" s="66" t="s">
        <v>521</v>
      </c>
      <c r="B89" s="99" t="s">
        <v>165</v>
      </c>
      <c r="C89" s="92"/>
      <c r="D89" s="92"/>
      <c r="E89" s="92"/>
      <c r="F89" s="92"/>
      <c r="G89" s="66"/>
    </row>
    <row r="90" spans="1:7" x14ac:dyDescent="0.35">
      <c r="A90" s="66" t="s">
        <v>522</v>
      </c>
      <c r="B90" s="99" t="s">
        <v>165</v>
      </c>
      <c r="C90" s="92"/>
      <c r="D90" s="92"/>
      <c r="E90" s="92"/>
      <c r="F90" s="92"/>
      <c r="G90" s="66"/>
    </row>
    <row r="91" spans="1:7" x14ac:dyDescent="0.35">
      <c r="A91" s="66" t="s">
        <v>523</v>
      </c>
      <c r="B91" s="99" t="s">
        <v>165</v>
      </c>
      <c r="C91" s="92"/>
      <c r="D91" s="92"/>
      <c r="E91" s="92"/>
      <c r="F91" s="92"/>
      <c r="G91" s="66"/>
    </row>
    <row r="92" spans="1:7" x14ac:dyDescent="0.35">
      <c r="A92" s="66" t="s">
        <v>524</v>
      </c>
      <c r="B92" s="99" t="s">
        <v>165</v>
      </c>
      <c r="C92" s="92"/>
      <c r="D92" s="92"/>
      <c r="E92" s="92"/>
      <c r="F92" s="92"/>
      <c r="G92" s="66"/>
    </row>
    <row r="93" spans="1:7" x14ac:dyDescent="0.35">
      <c r="A93" s="66" t="s">
        <v>525</v>
      </c>
      <c r="B93" s="99" t="s">
        <v>165</v>
      </c>
      <c r="C93" s="92"/>
      <c r="D93" s="92"/>
      <c r="E93" s="92"/>
      <c r="F93" s="92"/>
      <c r="G93" s="66"/>
    </row>
    <row r="94" spans="1:7" x14ac:dyDescent="0.35">
      <c r="A94" s="66" t="s">
        <v>526</v>
      </c>
      <c r="B94" s="99" t="s">
        <v>165</v>
      </c>
      <c r="C94" s="92"/>
      <c r="D94" s="92"/>
      <c r="E94" s="92"/>
      <c r="F94" s="92"/>
      <c r="G94" s="66"/>
    </row>
    <row r="95" spans="1:7" x14ac:dyDescent="0.35">
      <c r="A95" s="66" t="s">
        <v>527</v>
      </c>
      <c r="B95" s="99" t="s">
        <v>165</v>
      </c>
      <c r="C95" s="92"/>
      <c r="D95" s="92"/>
      <c r="E95" s="92"/>
      <c r="F95" s="92"/>
      <c r="G95" s="66"/>
    </row>
    <row r="96" spans="1:7" x14ac:dyDescent="0.35">
      <c r="A96" s="66" t="s">
        <v>528</v>
      </c>
      <c r="B96" s="99" t="s">
        <v>165</v>
      </c>
      <c r="C96" s="92"/>
      <c r="D96" s="92"/>
      <c r="E96" s="92"/>
      <c r="F96" s="92"/>
      <c r="G96" s="66"/>
    </row>
    <row r="97" spans="1:7" x14ac:dyDescent="0.35">
      <c r="A97" s="66" t="s">
        <v>529</v>
      </c>
      <c r="B97" s="99" t="s">
        <v>165</v>
      </c>
      <c r="C97" s="92"/>
      <c r="D97" s="92"/>
      <c r="E97" s="92"/>
      <c r="F97" s="92"/>
      <c r="G97" s="66"/>
    </row>
    <row r="98" spans="1:7" x14ac:dyDescent="0.35">
      <c r="A98" s="83"/>
      <c r="B98" s="112" t="s">
        <v>1836</v>
      </c>
      <c r="C98" s="83" t="s">
        <v>435</v>
      </c>
      <c r="D98" s="83" t="s">
        <v>436</v>
      </c>
      <c r="E98" s="85"/>
      <c r="F98" s="86" t="s">
        <v>401</v>
      </c>
      <c r="G98" s="86"/>
    </row>
    <row r="99" spans="1:7" x14ac:dyDescent="0.35">
      <c r="A99" s="66" t="s">
        <v>530</v>
      </c>
      <c r="B99" s="66" t="s">
        <v>531</v>
      </c>
      <c r="C99" s="92">
        <v>0.16736145395379012</v>
      </c>
      <c r="D99" s="92">
        <v>0</v>
      </c>
      <c r="E99" s="92"/>
      <c r="F99" s="92">
        <f>SUM(C99:D99)</f>
        <v>0.16736145395379012</v>
      </c>
      <c r="G99" s="66"/>
    </row>
    <row r="100" spans="1:7" x14ac:dyDescent="0.35">
      <c r="A100" s="66" t="s">
        <v>532</v>
      </c>
      <c r="B100" s="66" t="s">
        <v>533</v>
      </c>
      <c r="C100" s="92">
        <v>0.13893367863314995</v>
      </c>
      <c r="D100" s="92">
        <v>0</v>
      </c>
      <c r="E100" s="92"/>
      <c r="F100" s="92">
        <f t="shared" ref="F100:F110" si="1">SUM(C100:D100)</f>
        <v>0.13893367863314995</v>
      </c>
      <c r="G100" s="66"/>
    </row>
    <row r="101" spans="1:7" x14ac:dyDescent="0.35">
      <c r="A101" s="66" t="s">
        <v>534</v>
      </c>
      <c r="B101" s="66" t="s">
        <v>535</v>
      </c>
      <c r="C101" s="92">
        <v>0.14919719368607182</v>
      </c>
      <c r="D101" s="92">
        <v>0</v>
      </c>
      <c r="E101" s="92"/>
      <c r="F101" s="92">
        <f t="shared" si="1"/>
        <v>0.14919719368607182</v>
      </c>
      <c r="G101" s="66"/>
    </row>
    <row r="102" spans="1:7" x14ac:dyDescent="0.35">
      <c r="A102" s="66" t="s">
        <v>536</v>
      </c>
      <c r="B102" s="66" t="s">
        <v>537</v>
      </c>
      <c r="C102" s="92">
        <v>0.10353116624899912</v>
      </c>
      <c r="D102" s="92">
        <v>0</v>
      </c>
      <c r="E102" s="92"/>
      <c r="F102" s="92">
        <f t="shared" si="1"/>
        <v>0.10353116624899912</v>
      </c>
      <c r="G102" s="66"/>
    </row>
    <row r="103" spans="1:7" x14ac:dyDescent="0.35">
      <c r="A103" s="66" t="s">
        <v>538</v>
      </c>
      <c r="B103" s="66" t="s">
        <v>539</v>
      </c>
      <c r="C103" s="92">
        <v>0.10879695405556679</v>
      </c>
      <c r="D103" s="92">
        <v>0</v>
      </c>
      <c r="E103" s="92"/>
      <c r="F103" s="92">
        <f t="shared" si="1"/>
        <v>0.10879695405556679</v>
      </c>
      <c r="G103" s="66"/>
    </row>
    <row r="104" spans="1:7" x14ac:dyDescent="0.35">
      <c r="A104" s="66" t="s">
        <v>540</v>
      </c>
      <c r="B104" s="66" t="s">
        <v>541</v>
      </c>
      <c r="C104" s="92">
        <v>6.6535933087070662E-2</v>
      </c>
      <c r="D104" s="92">
        <v>0</v>
      </c>
      <c r="E104" s="92"/>
      <c r="F104" s="92">
        <f t="shared" si="1"/>
        <v>6.6535933087070662E-2</v>
      </c>
      <c r="G104" s="66"/>
    </row>
    <row r="105" spans="1:7" x14ac:dyDescent="0.35">
      <c r="A105" s="66" t="s">
        <v>542</v>
      </c>
      <c r="B105" s="66" t="s">
        <v>543</v>
      </c>
      <c r="C105" s="92">
        <v>8.0727674598110935E-2</v>
      </c>
      <c r="D105" s="92">
        <v>0</v>
      </c>
      <c r="E105" s="92"/>
      <c r="F105" s="92">
        <f t="shared" si="1"/>
        <v>8.0727674598110935E-2</v>
      </c>
      <c r="G105" s="66"/>
    </row>
    <row r="106" spans="1:7" x14ac:dyDescent="0.35">
      <c r="A106" s="66" t="s">
        <v>544</v>
      </c>
      <c r="B106" s="66" t="s">
        <v>545</v>
      </c>
      <c r="C106" s="92">
        <v>6.371170253756997E-2</v>
      </c>
      <c r="D106" s="92">
        <v>0</v>
      </c>
      <c r="E106" s="92"/>
      <c r="F106" s="92">
        <f t="shared" si="1"/>
        <v>6.371170253756997E-2</v>
      </c>
      <c r="G106" s="66"/>
    </row>
    <row r="107" spans="1:7" x14ac:dyDescent="0.35">
      <c r="A107" s="66" t="s">
        <v>546</v>
      </c>
      <c r="B107" s="66" t="s">
        <v>547</v>
      </c>
      <c r="C107" s="92">
        <v>5.6972063483892624E-2</v>
      </c>
      <c r="D107" s="92">
        <v>0</v>
      </c>
      <c r="E107" s="92"/>
      <c r="F107" s="92">
        <f t="shared" si="1"/>
        <v>5.6972063483892624E-2</v>
      </c>
      <c r="G107" s="66"/>
    </row>
    <row r="108" spans="1:7" x14ac:dyDescent="0.35">
      <c r="A108" s="66" t="s">
        <v>548</v>
      </c>
      <c r="B108" s="66" t="s">
        <v>549</v>
      </c>
      <c r="C108" s="92">
        <v>3.7466826150737306E-2</v>
      </c>
      <c r="D108" s="92">
        <v>0</v>
      </c>
      <c r="E108" s="92"/>
      <c r="F108" s="92">
        <f t="shared" si="1"/>
        <v>3.7466826150737306E-2</v>
      </c>
      <c r="G108" s="66"/>
    </row>
    <row r="109" spans="1:7" x14ac:dyDescent="0.35">
      <c r="A109" s="66" t="s">
        <v>550</v>
      </c>
      <c r="B109" s="66" t="s">
        <v>483</v>
      </c>
      <c r="C109" s="92">
        <v>2.541622180356767E-2</v>
      </c>
      <c r="D109" s="92">
        <v>0</v>
      </c>
      <c r="E109" s="92"/>
      <c r="F109" s="92">
        <f t="shared" si="1"/>
        <v>2.541622180356767E-2</v>
      </c>
      <c r="G109" s="66"/>
    </row>
    <row r="110" spans="1:7" x14ac:dyDescent="0.35">
      <c r="A110" s="66" t="s">
        <v>551</v>
      </c>
      <c r="B110" s="66" t="s">
        <v>62</v>
      </c>
      <c r="C110" s="92">
        <v>1.3491317614730326E-3</v>
      </c>
      <c r="D110" s="92">
        <v>0</v>
      </c>
      <c r="E110" s="92"/>
      <c r="F110" s="92">
        <f t="shared" si="1"/>
        <v>1.3491317614730326E-3</v>
      </c>
      <c r="G110" s="66"/>
    </row>
    <row r="111" spans="1:7" hidden="1" outlineLevel="1" x14ac:dyDescent="0.35">
      <c r="A111" s="66" t="s">
        <v>552</v>
      </c>
      <c r="B111" s="81" t="s">
        <v>553</v>
      </c>
      <c r="C111" s="92"/>
      <c r="D111" s="92"/>
      <c r="E111" s="92"/>
      <c r="F111" s="92"/>
      <c r="G111" s="66"/>
    </row>
    <row r="112" spans="1:7" hidden="1" outlineLevel="1" x14ac:dyDescent="0.35">
      <c r="A112" s="66" t="s">
        <v>554</v>
      </c>
      <c r="B112" s="81" t="s">
        <v>553</v>
      </c>
      <c r="C112" s="92"/>
      <c r="D112" s="92"/>
      <c r="E112" s="92"/>
      <c r="F112" s="92"/>
      <c r="G112" s="66"/>
    </row>
    <row r="113" spans="1:7" hidden="1" outlineLevel="1" x14ac:dyDescent="0.35">
      <c r="A113" s="66" t="s">
        <v>555</v>
      </c>
      <c r="B113" s="81" t="s">
        <v>553</v>
      </c>
      <c r="C113" s="92"/>
      <c r="D113" s="92"/>
      <c r="E113" s="92"/>
      <c r="F113" s="92"/>
      <c r="G113" s="66"/>
    </row>
    <row r="114" spans="1:7" hidden="1" outlineLevel="1" x14ac:dyDescent="0.35">
      <c r="A114" s="66" t="s">
        <v>556</v>
      </c>
      <c r="B114" s="81" t="s">
        <v>553</v>
      </c>
      <c r="C114" s="92"/>
      <c r="D114" s="92"/>
      <c r="E114" s="92"/>
      <c r="F114" s="92"/>
      <c r="G114" s="66"/>
    </row>
    <row r="115" spans="1:7" hidden="1" outlineLevel="1" x14ac:dyDescent="0.35">
      <c r="A115" s="66" t="s">
        <v>557</v>
      </c>
      <c r="B115" s="81" t="s">
        <v>553</v>
      </c>
      <c r="C115" s="92"/>
      <c r="D115" s="92"/>
      <c r="E115" s="92"/>
      <c r="F115" s="92"/>
      <c r="G115" s="66"/>
    </row>
    <row r="116" spans="1:7" hidden="1" outlineLevel="1" x14ac:dyDescent="0.35">
      <c r="A116" s="66" t="s">
        <v>558</v>
      </c>
      <c r="B116" s="81" t="s">
        <v>553</v>
      </c>
      <c r="C116" s="92"/>
      <c r="D116" s="92"/>
      <c r="E116" s="92"/>
      <c r="F116" s="92"/>
      <c r="G116" s="66"/>
    </row>
    <row r="117" spans="1:7" hidden="1" outlineLevel="1" x14ac:dyDescent="0.35">
      <c r="A117" s="66" t="s">
        <v>559</v>
      </c>
      <c r="B117" s="81" t="s">
        <v>553</v>
      </c>
      <c r="C117" s="92"/>
      <c r="D117" s="92"/>
      <c r="E117" s="92"/>
      <c r="F117" s="92"/>
      <c r="G117" s="66"/>
    </row>
    <row r="118" spans="1:7" hidden="1" outlineLevel="1" x14ac:dyDescent="0.35">
      <c r="A118" s="66" t="s">
        <v>560</v>
      </c>
      <c r="B118" s="81" t="s">
        <v>553</v>
      </c>
      <c r="C118" s="92"/>
      <c r="D118" s="92"/>
      <c r="E118" s="92"/>
      <c r="F118" s="92"/>
      <c r="G118" s="66"/>
    </row>
    <row r="119" spans="1:7" hidden="1" outlineLevel="1" x14ac:dyDescent="0.35">
      <c r="A119" s="66" t="s">
        <v>561</v>
      </c>
      <c r="B119" s="81" t="s">
        <v>553</v>
      </c>
      <c r="C119" s="92"/>
      <c r="D119" s="92"/>
      <c r="E119" s="92"/>
      <c r="F119" s="92"/>
      <c r="G119" s="66"/>
    </row>
    <row r="120" spans="1:7" hidden="1" outlineLevel="1" x14ac:dyDescent="0.35">
      <c r="A120" s="66" t="s">
        <v>562</v>
      </c>
      <c r="B120" s="81" t="s">
        <v>553</v>
      </c>
      <c r="C120" s="92"/>
      <c r="D120" s="92"/>
      <c r="E120" s="92"/>
      <c r="F120" s="92"/>
      <c r="G120" s="66"/>
    </row>
    <row r="121" spans="1:7" hidden="1" outlineLevel="1" x14ac:dyDescent="0.35">
      <c r="A121" s="66" t="s">
        <v>563</v>
      </c>
      <c r="B121" s="81" t="s">
        <v>553</v>
      </c>
      <c r="C121" s="92"/>
      <c r="D121" s="92"/>
      <c r="E121" s="92"/>
      <c r="F121" s="92"/>
      <c r="G121" s="66"/>
    </row>
    <row r="122" spans="1:7" hidden="1" outlineLevel="1" x14ac:dyDescent="0.35">
      <c r="A122" s="66" t="s">
        <v>564</v>
      </c>
      <c r="B122" s="81" t="s">
        <v>553</v>
      </c>
      <c r="C122" s="92"/>
      <c r="D122" s="92"/>
      <c r="E122" s="92"/>
      <c r="F122" s="92"/>
      <c r="G122" s="66"/>
    </row>
    <row r="123" spans="1:7" hidden="1" outlineLevel="1" x14ac:dyDescent="0.35">
      <c r="A123" s="66" t="s">
        <v>565</v>
      </c>
      <c r="B123" s="81" t="s">
        <v>553</v>
      </c>
      <c r="C123" s="92"/>
      <c r="D123" s="92"/>
      <c r="E123" s="92"/>
      <c r="F123" s="92"/>
      <c r="G123" s="66"/>
    </row>
    <row r="124" spans="1:7" hidden="1" outlineLevel="1" x14ac:dyDescent="0.35">
      <c r="A124" s="66" t="s">
        <v>566</v>
      </c>
      <c r="B124" s="81" t="s">
        <v>553</v>
      </c>
      <c r="C124" s="92"/>
      <c r="D124" s="92"/>
      <c r="E124" s="92"/>
      <c r="F124" s="92"/>
      <c r="G124" s="66"/>
    </row>
    <row r="125" spans="1:7" hidden="1" outlineLevel="1" x14ac:dyDescent="0.35">
      <c r="A125" s="66" t="s">
        <v>567</v>
      </c>
      <c r="B125" s="81" t="s">
        <v>553</v>
      </c>
      <c r="C125" s="92"/>
      <c r="D125" s="92"/>
      <c r="E125" s="92"/>
      <c r="F125" s="92"/>
      <c r="G125" s="66"/>
    </row>
    <row r="126" spans="1:7" hidden="1" outlineLevel="1" x14ac:dyDescent="0.35">
      <c r="A126" s="66" t="s">
        <v>568</v>
      </c>
      <c r="B126" s="81" t="s">
        <v>553</v>
      </c>
      <c r="C126" s="92"/>
      <c r="D126" s="92"/>
      <c r="E126" s="92"/>
      <c r="F126" s="92"/>
      <c r="G126" s="66"/>
    </row>
    <row r="127" spans="1:7" hidden="1" outlineLevel="1" x14ac:dyDescent="0.35">
      <c r="A127" s="66" t="s">
        <v>569</v>
      </c>
      <c r="B127" s="81" t="s">
        <v>553</v>
      </c>
      <c r="C127" s="92"/>
      <c r="D127" s="92"/>
      <c r="E127" s="92"/>
      <c r="F127" s="92"/>
      <c r="G127" s="66"/>
    </row>
    <row r="128" spans="1:7" hidden="1" outlineLevel="1" x14ac:dyDescent="0.35">
      <c r="A128" s="66" t="s">
        <v>570</v>
      </c>
      <c r="B128" s="81" t="s">
        <v>553</v>
      </c>
      <c r="C128" s="92"/>
      <c r="D128" s="92"/>
      <c r="E128" s="92"/>
      <c r="F128" s="92"/>
      <c r="G128" s="66"/>
    </row>
    <row r="129" spans="1:7" hidden="1" outlineLevel="1" x14ac:dyDescent="0.35">
      <c r="A129" s="66" t="s">
        <v>571</v>
      </c>
      <c r="B129" s="81" t="s">
        <v>553</v>
      </c>
      <c r="C129" s="92"/>
      <c r="D129" s="92"/>
      <c r="E129" s="92"/>
      <c r="F129" s="92"/>
      <c r="G129" s="66"/>
    </row>
    <row r="130" spans="1:7" hidden="1" outlineLevel="1" x14ac:dyDescent="0.35">
      <c r="A130" s="66" t="s">
        <v>1837</v>
      </c>
      <c r="B130" s="81" t="s">
        <v>553</v>
      </c>
      <c r="C130" s="92"/>
      <c r="D130" s="92"/>
      <c r="E130" s="92"/>
      <c r="F130" s="92"/>
      <c r="G130" s="66"/>
    </row>
    <row r="131" spans="1:7" hidden="1" outlineLevel="1" x14ac:dyDescent="0.35">
      <c r="A131" s="66" t="s">
        <v>1838</v>
      </c>
      <c r="B131" s="81" t="s">
        <v>553</v>
      </c>
      <c r="C131" s="92"/>
      <c r="D131" s="92"/>
      <c r="E131" s="92"/>
      <c r="F131" s="92"/>
      <c r="G131" s="66"/>
    </row>
    <row r="132" spans="1:7" hidden="1" outlineLevel="1" x14ac:dyDescent="0.35">
      <c r="A132" s="66" t="s">
        <v>1839</v>
      </c>
      <c r="B132" s="81" t="s">
        <v>553</v>
      </c>
      <c r="C132" s="92"/>
      <c r="D132" s="92"/>
      <c r="E132" s="92"/>
      <c r="F132" s="92"/>
      <c r="G132" s="66"/>
    </row>
    <row r="133" spans="1:7" hidden="1" outlineLevel="1" x14ac:dyDescent="0.35">
      <c r="A133" s="66" t="s">
        <v>1840</v>
      </c>
      <c r="B133" s="81" t="s">
        <v>553</v>
      </c>
      <c r="C133" s="92"/>
      <c r="D133" s="92"/>
      <c r="E133" s="92"/>
      <c r="F133" s="92"/>
      <c r="G133" s="66"/>
    </row>
    <row r="134" spans="1:7" hidden="1" outlineLevel="1" x14ac:dyDescent="0.35">
      <c r="A134" s="66" t="s">
        <v>1841</v>
      </c>
      <c r="B134" s="81" t="s">
        <v>553</v>
      </c>
      <c r="C134" s="92"/>
      <c r="D134" s="92"/>
      <c r="E134" s="92"/>
      <c r="F134" s="92"/>
      <c r="G134" s="66"/>
    </row>
    <row r="135" spans="1:7" hidden="1" outlineLevel="1" x14ac:dyDescent="0.35">
      <c r="A135" s="66" t="s">
        <v>1842</v>
      </c>
      <c r="B135" s="81" t="s">
        <v>553</v>
      </c>
      <c r="C135" s="92"/>
      <c r="D135" s="92"/>
      <c r="E135" s="92"/>
      <c r="F135" s="92"/>
      <c r="G135" s="66"/>
    </row>
    <row r="136" spans="1:7" hidden="1" outlineLevel="1" x14ac:dyDescent="0.35">
      <c r="A136" s="66" t="s">
        <v>1843</v>
      </c>
      <c r="B136" s="81" t="s">
        <v>553</v>
      </c>
      <c r="C136" s="92"/>
      <c r="D136" s="92"/>
      <c r="E136" s="92"/>
      <c r="F136" s="92"/>
      <c r="G136" s="66"/>
    </row>
    <row r="137" spans="1:7" hidden="1" outlineLevel="1" x14ac:dyDescent="0.35">
      <c r="A137" s="66" t="s">
        <v>1844</v>
      </c>
      <c r="B137" s="81" t="s">
        <v>553</v>
      </c>
      <c r="C137" s="92"/>
      <c r="D137" s="92"/>
      <c r="E137" s="92"/>
      <c r="F137" s="92"/>
      <c r="G137" s="66"/>
    </row>
    <row r="138" spans="1:7" hidden="1" outlineLevel="1" x14ac:dyDescent="0.35">
      <c r="A138" s="66" t="s">
        <v>1845</v>
      </c>
      <c r="B138" s="81" t="s">
        <v>553</v>
      </c>
      <c r="C138" s="92"/>
      <c r="D138" s="92"/>
      <c r="E138" s="92"/>
      <c r="F138" s="92"/>
      <c r="G138" s="66"/>
    </row>
    <row r="139" spans="1:7" hidden="1" outlineLevel="1" x14ac:dyDescent="0.35">
      <c r="A139" s="66" t="s">
        <v>1846</v>
      </c>
      <c r="B139" s="81" t="s">
        <v>553</v>
      </c>
      <c r="C139" s="92"/>
      <c r="D139" s="92"/>
      <c r="E139" s="92"/>
      <c r="F139" s="92"/>
      <c r="G139" s="66"/>
    </row>
    <row r="140" spans="1:7" hidden="1" outlineLevel="1" x14ac:dyDescent="0.35">
      <c r="A140" s="66" t="s">
        <v>1847</v>
      </c>
      <c r="B140" s="81" t="s">
        <v>553</v>
      </c>
      <c r="C140" s="92"/>
      <c r="D140" s="92"/>
      <c r="E140" s="92"/>
      <c r="F140" s="92"/>
      <c r="G140" s="66"/>
    </row>
    <row r="141" spans="1:7" hidden="1" outlineLevel="1" x14ac:dyDescent="0.35">
      <c r="A141" s="66" t="s">
        <v>1848</v>
      </c>
      <c r="B141" s="81" t="s">
        <v>553</v>
      </c>
      <c r="C141" s="92"/>
      <c r="D141" s="92"/>
      <c r="E141" s="92"/>
      <c r="F141" s="92"/>
      <c r="G141" s="66"/>
    </row>
    <row r="142" spans="1:7" hidden="1" outlineLevel="1" x14ac:dyDescent="0.35">
      <c r="A142" s="66" t="s">
        <v>1849</v>
      </c>
      <c r="B142" s="81" t="s">
        <v>553</v>
      </c>
      <c r="C142" s="92"/>
      <c r="D142" s="92"/>
      <c r="E142" s="92"/>
      <c r="F142" s="92"/>
      <c r="G142" s="66"/>
    </row>
    <row r="143" spans="1:7" hidden="1" outlineLevel="1" x14ac:dyDescent="0.35">
      <c r="A143" s="66" t="s">
        <v>1850</v>
      </c>
      <c r="B143" s="81" t="s">
        <v>553</v>
      </c>
      <c r="C143" s="92"/>
      <c r="D143" s="92"/>
      <c r="E143" s="92"/>
      <c r="F143" s="92"/>
      <c r="G143" s="66"/>
    </row>
    <row r="144" spans="1:7" hidden="1" outlineLevel="1" x14ac:dyDescent="0.35">
      <c r="A144" s="66" t="s">
        <v>1851</v>
      </c>
      <c r="B144" s="81" t="s">
        <v>553</v>
      </c>
      <c r="C144" s="92"/>
      <c r="D144" s="92"/>
      <c r="E144" s="92"/>
      <c r="F144" s="92"/>
      <c r="G144" s="66"/>
    </row>
    <row r="145" spans="1:7" hidden="1" outlineLevel="1" x14ac:dyDescent="0.35">
      <c r="A145" s="66" t="s">
        <v>1852</v>
      </c>
      <c r="B145" s="81" t="s">
        <v>553</v>
      </c>
      <c r="C145" s="92"/>
      <c r="D145" s="92"/>
      <c r="E145" s="92"/>
      <c r="F145" s="92"/>
      <c r="G145" s="66"/>
    </row>
    <row r="146" spans="1:7" hidden="1" outlineLevel="1" x14ac:dyDescent="0.35">
      <c r="A146" s="66" t="s">
        <v>1853</v>
      </c>
      <c r="B146" s="81" t="s">
        <v>553</v>
      </c>
      <c r="C146" s="92"/>
      <c r="D146" s="92"/>
      <c r="E146" s="92"/>
      <c r="F146" s="92"/>
      <c r="G146" s="66"/>
    </row>
    <row r="147" spans="1:7" hidden="1" outlineLevel="1" x14ac:dyDescent="0.35">
      <c r="A147" s="66" t="s">
        <v>1854</v>
      </c>
      <c r="B147" s="81" t="s">
        <v>553</v>
      </c>
      <c r="C147" s="92"/>
      <c r="D147" s="92"/>
      <c r="E147" s="92"/>
      <c r="F147" s="92"/>
      <c r="G147" s="66"/>
    </row>
    <row r="148" spans="1:7" hidden="1" outlineLevel="1" x14ac:dyDescent="0.35">
      <c r="A148" s="66" t="s">
        <v>1855</v>
      </c>
      <c r="B148" s="81" t="s">
        <v>553</v>
      </c>
      <c r="C148" s="92"/>
      <c r="D148" s="92"/>
      <c r="E148" s="92"/>
      <c r="F148" s="92"/>
      <c r="G148" s="66"/>
    </row>
    <row r="149" spans="1:7" collapsed="1" x14ac:dyDescent="0.35">
      <c r="A149" s="83"/>
      <c r="B149" s="84" t="s">
        <v>572</v>
      </c>
      <c r="C149" s="83" t="s">
        <v>435</v>
      </c>
      <c r="D149" s="83" t="s">
        <v>436</v>
      </c>
      <c r="E149" s="85"/>
      <c r="F149" s="86" t="s">
        <v>401</v>
      </c>
      <c r="G149" s="86"/>
    </row>
    <row r="150" spans="1:7" x14ac:dyDescent="0.35">
      <c r="A150" s="66" t="s">
        <v>573</v>
      </c>
      <c r="B150" s="66" t="s">
        <v>574</v>
      </c>
      <c r="C150" s="92">
        <v>0.93851553638721408</v>
      </c>
      <c r="D150" s="92">
        <v>0</v>
      </c>
      <c r="E150" s="136"/>
      <c r="F150" s="92">
        <f>D150+C150</f>
        <v>0.93851553638721408</v>
      </c>
    </row>
    <row r="151" spans="1:7" x14ac:dyDescent="0.35">
      <c r="A151" s="66" t="s">
        <v>575</v>
      </c>
      <c r="B151" s="66" t="s">
        <v>576</v>
      </c>
      <c r="C151" s="92">
        <v>0</v>
      </c>
      <c r="D151" s="92">
        <v>0</v>
      </c>
      <c r="E151" s="136"/>
      <c r="F151" s="92">
        <f>D151+C151</f>
        <v>0</v>
      </c>
    </row>
    <row r="152" spans="1:7" x14ac:dyDescent="0.35">
      <c r="A152" s="66" t="s">
        <v>577</v>
      </c>
      <c r="B152" s="66" t="s">
        <v>62</v>
      </c>
      <c r="C152" s="92">
        <v>6.1484463612787893E-2</v>
      </c>
      <c r="D152" s="92">
        <v>0</v>
      </c>
      <c r="E152" s="136"/>
      <c r="F152" s="92">
        <f>D152+C152</f>
        <v>6.1484463612787893E-2</v>
      </c>
    </row>
    <row r="153" spans="1:7" x14ac:dyDescent="0.35">
      <c r="A153" s="66" t="s">
        <v>578</v>
      </c>
      <c r="C153" s="92"/>
      <c r="D153" s="92"/>
      <c r="E153" s="136"/>
      <c r="F153" s="92"/>
    </row>
    <row r="154" spans="1:7" x14ac:dyDescent="0.35">
      <c r="A154" s="66" t="s">
        <v>579</v>
      </c>
      <c r="C154" s="92"/>
      <c r="D154" s="92"/>
      <c r="E154" s="136"/>
      <c r="F154" s="92"/>
    </row>
    <row r="155" spans="1:7" x14ac:dyDescent="0.35">
      <c r="A155" s="66" t="s">
        <v>580</v>
      </c>
      <c r="C155" s="92"/>
      <c r="D155" s="92"/>
      <c r="E155" s="136"/>
      <c r="F155" s="92"/>
    </row>
    <row r="156" spans="1:7" x14ac:dyDescent="0.35">
      <c r="A156" s="66" t="s">
        <v>581</v>
      </c>
      <c r="C156" s="92"/>
      <c r="D156" s="92"/>
      <c r="E156" s="136"/>
      <c r="F156" s="92"/>
    </row>
    <row r="157" spans="1:7" x14ac:dyDescent="0.35">
      <c r="A157" s="66" t="s">
        <v>582</v>
      </c>
      <c r="C157" s="92"/>
      <c r="D157" s="92"/>
      <c r="E157" s="136"/>
      <c r="F157" s="92"/>
    </row>
    <row r="158" spans="1:7" x14ac:dyDescent="0.35">
      <c r="A158" s="66" t="s">
        <v>583</v>
      </c>
      <c r="C158" s="92"/>
      <c r="D158" s="92"/>
      <c r="E158" s="136"/>
      <c r="F158" s="92"/>
    </row>
    <row r="159" spans="1:7" x14ac:dyDescent="0.35">
      <c r="A159" s="83"/>
      <c r="B159" s="84" t="s">
        <v>584</v>
      </c>
      <c r="C159" s="83" t="s">
        <v>435</v>
      </c>
      <c r="D159" s="83" t="s">
        <v>436</v>
      </c>
      <c r="E159" s="85"/>
      <c r="F159" s="86" t="s">
        <v>401</v>
      </c>
      <c r="G159" s="86"/>
    </row>
    <row r="160" spans="1:7" x14ac:dyDescent="0.35">
      <c r="A160" s="66" t="s">
        <v>585</v>
      </c>
      <c r="B160" s="66" t="s">
        <v>586</v>
      </c>
      <c r="C160" s="92">
        <v>3.1125694634737536E-2</v>
      </c>
      <c r="D160" s="92">
        <v>0</v>
      </c>
      <c r="E160" s="136"/>
      <c r="F160" s="92">
        <f>D160+C160</f>
        <v>3.1125694634737536E-2</v>
      </c>
    </row>
    <row r="161" spans="1:7" x14ac:dyDescent="0.35">
      <c r="A161" s="66" t="s">
        <v>587</v>
      </c>
      <c r="B161" s="66" t="s">
        <v>588</v>
      </c>
      <c r="C161" s="92">
        <v>0.96887430536526242</v>
      </c>
      <c r="D161" s="92">
        <v>0</v>
      </c>
      <c r="E161" s="136"/>
      <c r="F161" s="92">
        <f>D161+C161</f>
        <v>0.96887430536526242</v>
      </c>
    </row>
    <row r="162" spans="1:7" x14ac:dyDescent="0.35">
      <c r="A162" s="66" t="s">
        <v>589</v>
      </c>
      <c r="B162" s="66" t="s">
        <v>62</v>
      </c>
      <c r="C162" s="92">
        <v>0</v>
      </c>
      <c r="D162" s="92">
        <v>0</v>
      </c>
      <c r="E162" s="136"/>
      <c r="F162" s="92">
        <f>D162+C162</f>
        <v>0</v>
      </c>
    </row>
    <row r="163" spans="1:7" x14ac:dyDescent="0.35">
      <c r="A163" s="66" t="s">
        <v>590</v>
      </c>
      <c r="E163" s="60"/>
    </row>
    <row r="164" spans="1:7" x14ac:dyDescent="0.35">
      <c r="A164" s="66" t="s">
        <v>591</v>
      </c>
      <c r="E164" s="60"/>
    </row>
    <row r="165" spans="1:7" x14ac:dyDescent="0.35">
      <c r="A165" s="66" t="s">
        <v>592</v>
      </c>
      <c r="E165" s="60"/>
    </row>
    <row r="166" spans="1:7" x14ac:dyDescent="0.35">
      <c r="A166" s="66" t="s">
        <v>593</v>
      </c>
      <c r="E166" s="60"/>
    </row>
    <row r="167" spans="1:7" x14ac:dyDescent="0.35">
      <c r="A167" s="66" t="s">
        <v>594</v>
      </c>
      <c r="E167" s="60"/>
    </row>
    <row r="168" spans="1:7" x14ac:dyDescent="0.35">
      <c r="A168" s="66" t="s">
        <v>595</v>
      </c>
      <c r="E168" s="60"/>
    </row>
    <row r="169" spans="1:7" x14ac:dyDescent="0.35">
      <c r="A169" s="83"/>
      <c r="B169" s="84" t="s">
        <v>596</v>
      </c>
      <c r="C169" s="83" t="s">
        <v>435</v>
      </c>
      <c r="D169" s="83" t="s">
        <v>436</v>
      </c>
      <c r="E169" s="85"/>
      <c r="F169" s="86" t="s">
        <v>401</v>
      </c>
      <c r="G169" s="86"/>
    </row>
    <row r="170" spans="1:7" x14ac:dyDescent="0.35">
      <c r="A170" s="66" t="s">
        <v>597</v>
      </c>
      <c r="B170" s="106" t="s">
        <v>598</v>
      </c>
      <c r="C170" s="92">
        <v>6.149718352965295E-2</v>
      </c>
      <c r="D170" s="92">
        <v>0</v>
      </c>
      <c r="E170" s="136"/>
      <c r="F170" s="92">
        <f>D170+C170</f>
        <v>6.149718352965295E-2</v>
      </c>
    </row>
    <row r="171" spans="1:7" x14ac:dyDescent="0.35">
      <c r="A171" s="66" t="s">
        <v>599</v>
      </c>
      <c r="B171" s="106" t="s">
        <v>1856</v>
      </c>
      <c r="C171" s="92">
        <v>0.17032935697838597</v>
      </c>
      <c r="D171" s="92">
        <v>0</v>
      </c>
      <c r="E171" s="136"/>
      <c r="F171" s="92">
        <f>D171+C171</f>
        <v>0.17032935697838597</v>
      </c>
    </row>
    <row r="172" spans="1:7" x14ac:dyDescent="0.35">
      <c r="A172" s="66" t="s">
        <v>600</v>
      </c>
      <c r="B172" s="106" t="s">
        <v>1857</v>
      </c>
      <c r="C172" s="92">
        <v>0.10699900569266381</v>
      </c>
      <c r="D172" s="92">
        <v>0</v>
      </c>
      <c r="E172" s="92"/>
      <c r="F172" s="92">
        <f>D172+C172</f>
        <v>0.10699900569266381</v>
      </c>
    </row>
    <row r="173" spans="1:7" x14ac:dyDescent="0.35">
      <c r="A173" s="66" t="s">
        <v>601</v>
      </c>
      <c r="B173" s="106" t="s">
        <v>1858</v>
      </c>
      <c r="C173" s="92">
        <v>0.13344701619408633</v>
      </c>
      <c r="D173" s="92">
        <v>0</v>
      </c>
      <c r="E173" s="92"/>
      <c r="F173" s="92">
        <f>D173+C173</f>
        <v>0.13344701619408633</v>
      </c>
    </row>
    <row r="174" spans="1:7" x14ac:dyDescent="0.35">
      <c r="A174" s="66" t="s">
        <v>602</v>
      </c>
      <c r="B174" s="106" t="s">
        <v>1859</v>
      </c>
      <c r="C174" s="92">
        <v>0.52772743760521079</v>
      </c>
      <c r="D174" s="92">
        <v>0</v>
      </c>
      <c r="E174" s="92"/>
      <c r="F174" s="92">
        <f>D174+C174</f>
        <v>0.52772743760521079</v>
      </c>
    </row>
    <row r="175" spans="1:7" x14ac:dyDescent="0.35">
      <c r="A175" s="66" t="s">
        <v>603</v>
      </c>
      <c r="B175" s="79"/>
      <c r="C175" s="92"/>
      <c r="D175" s="92"/>
      <c r="E175" s="92"/>
      <c r="F175" s="92"/>
    </row>
    <row r="176" spans="1:7" x14ac:dyDescent="0.35">
      <c r="A176" s="66" t="s">
        <v>604</v>
      </c>
      <c r="B176" s="79"/>
      <c r="C176" s="92"/>
      <c r="D176" s="92"/>
      <c r="E176" s="92"/>
      <c r="F176" s="92"/>
    </row>
    <row r="177" spans="1:7" x14ac:dyDescent="0.35">
      <c r="A177" s="66" t="s">
        <v>605</v>
      </c>
      <c r="B177" s="106"/>
      <c r="C177" s="92"/>
      <c r="D177" s="92"/>
      <c r="E177" s="92"/>
      <c r="F177" s="92"/>
    </row>
    <row r="178" spans="1:7" x14ac:dyDescent="0.35">
      <c r="A178" s="66" t="s">
        <v>606</v>
      </c>
      <c r="B178" s="106"/>
      <c r="C178" s="92"/>
      <c r="D178" s="92"/>
      <c r="E178" s="92"/>
      <c r="F178" s="92"/>
    </row>
    <row r="179" spans="1:7" x14ac:dyDescent="0.35">
      <c r="A179" s="83"/>
      <c r="B179" s="84" t="s">
        <v>607</v>
      </c>
      <c r="C179" s="83" t="s">
        <v>435</v>
      </c>
      <c r="D179" s="83" t="s">
        <v>436</v>
      </c>
      <c r="E179" s="85"/>
      <c r="F179" s="86" t="s">
        <v>401</v>
      </c>
      <c r="G179" s="86"/>
    </row>
    <row r="180" spans="1:7" x14ac:dyDescent="0.35">
      <c r="A180" s="66" t="s">
        <v>608</v>
      </c>
      <c r="B180" s="66" t="s">
        <v>1860</v>
      </c>
      <c r="C180" s="92">
        <v>0</v>
      </c>
      <c r="D180" s="92">
        <v>0</v>
      </c>
      <c r="E180" s="136"/>
      <c r="F180" s="92">
        <f>D180+C180</f>
        <v>0</v>
      </c>
    </row>
    <row r="181" spans="1:7" x14ac:dyDescent="0.35">
      <c r="A181" s="66" t="s">
        <v>609</v>
      </c>
      <c r="B181" s="137"/>
      <c r="C181" s="92"/>
      <c r="D181" s="92"/>
      <c r="E181" s="136"/>
      <c r="F181" s="92"/>
    </row>
    <row r="182" spans="1:7" x14ac:dyDescent="0.35">
      <c r="A182" s="66" t="s">
        <v>610</v>
      </c>
      <c r="B182" s="137"/>
      <c r="C182" s="92"/>
      <c r="D182" s="92"/>
      <c r="E182" s="136"/>
      <c r="F182" s="92"/>
    </row>
    <row r="183" spans="1:7" x14ac:dyDescent="0.35">
      <c r="A183" s="66" t="s">
        <v>611</v>
      </c>
      <c r="B183" s="137"/>
      <c r="C183" s="92"/>
      <c r="D183" s="92"/>
      <c r="E183" s="136"/>
      <c r="F183" s="92"/>
    </row>
    <row r="184" spans="1:7" x14ac:dyDescent="0.35">
      <c r="A184" s="66" t="s">
        <v>612</v>
      </c>
      <c r="B184" s="137"/>
      <c r="C184" s="92"/>
      <c r="D184" s="92"/>
      <c r="E184" s="136"/>
      <c r="F184" s="92"/>
    </row>
    <row r="185" spans="1:7" ht="18.5" x14ac:dyDescent="0.35">
      <c r="A185" s="138"/>
      <c r="B185" s="139" t="s">
        <v>398</v>
      </c>
      <c r="C185" s="138"/>
      <c r="D185" s="138"/>
      <c r="E185" s="138"/>
      <c r="F185" s="140"/>
      <c r="G185" s="140"/>
    </row>
    <row r="186" spans="1:7" x14ac:dyDescent="0.35">
      <c r="A186" s="83"/>
      <c r="B186" s="84" t="s">
        <v>613</v>
      </c>
      <c r="C186" s="83" t="s">
        <v>614</v>
      </c>
      <c r="D186" s="83" t="s">
        <v>615</v>
      </c>
      <c r="E186" s="85"/>
      <c r="F186" s="83" t="s">
        <v>435</v>
      </c>
      <c r="G186" s="83" t="s">
        <v>616</v>
      </c>
    </row>
    <row r="187" spans="1:7" x14ac:dyDescent="0.35">
      <c r="A187" s="66" t="s">
        <v>617</v>
      </c>
      <c r="B187" s="81" t="s">
        <v>618</v>
      </c>
      <c r="C187" s="113">
        <v>70.18855636427115</v>
      </c>
      <c r="E187" s="77"/>
      <c r="F187" s="105"/>
      <c r="G187" s="105"/>
    </row>
    <row r="188" spans="1:7" x14ac:dyDescent="0.35">
      <c r="A188" s="77"/>
      <c r="B188" s="141"/>
      <c r="C188" s="77"/>
      <c r="D188" s="77"/>
      <c r="E188" s="77"/>
      <c r="F188" s="105"/>
      <c r="G188" s="105"/>
    </row>
    <row r="189" spans="1:7" x14ac:dyDescent="0.35">
      <c r="B189" s="81" t="s">
        <v>619</v>
      </c>
      <c r="C189" s="77"/>
      <c r="D189" s="77"/>
      <c r="E189" s="77"/>
      <c r="F189" s="105"/>
      <c r="G189" s="105"/>
    </row>
    <row r="190" spans="1:7" x14ac:dyDescent="0.35">
      <c r="A190" s="66" t="s">
        <v>620</v>
      </c>
      <c r="B190" s="81" t="s">
        <v>553</v>
      </c>
      <c r="C190" s="113">
        <v>1402.9494274800029</v>
      </c>
      <c r="D190" s="66">
        <v>32150</v>
      </c>
      <c r="E190" s="77"/>
      <c r="F190" s="94">
        <f>IF($C$214=0,"",IF(C190="[for completion]","",IF(C190="","",C190/$C$214)))</f>
        <v>0.48136723259193187</v>
      </c>
      <c r="G190" s="94">
        <f>IF($D$214=0,"",IF(D190="[for completion]","",IF(D190="","",D190/$D$214)))</f>
        <v>0.77425103554570851</v>
      </c>
    </row>
    <row r="191" spans="1:7" x14ac:dyDescent="0.35">
      <c r="A191" s="66" t="s">
        <v>621</v>
      </c>
      <c r="B191" s="81" t="s">
        <v>553</v>
      </c>
      <c r="C191" s="113">
        <v>1047.3129634899981</v>
      </c>
      <c r="D191" s="66">
        <v>7795</v>
      </c>
      <c r="E191" s="77"/>
      <c r="F191" s="94">
        <f t="shared" ref="F191:F213" si="2">IF($C$214=0,"",IF(C191="[for completion]","",IF(C191="","",C191/$C$214)))</f>
        <v>0.35934448741918118</v>
      </c>
      <c r="G191" s="94">
        <f t="shared" ref="G191:G213" si="3">IF($D$214=0,"",IF(D191="[for completion]","",IF(D191="","",D191/$D$214)))</f>
        <v>0.18772276273962046</v>
      </c>
    </row>
    <row r="192" spans="1:7" x14ac:dyDescent="0.35">
      <c r="A192" s="66" t="s">
        <v>622</v>
      </c>
      <c r="B192" s="81" t="s">
        <v>553</v>
      </c>
      <c r="C192" s="113">
        <v>275.85630959000019</v>
      </c>
      <c r="D192" s="66">
        <v>1161</v>
      </c>
      <c r="E192" s="77"/>
      <c r="F192" s="94">
        <f t="shared" si="2"/>
        <v>9.4649305056474897E-2</v>
      </c>
      <c r="G192" s="94">
        <f t="shared" si="3"/>
        <v>2.7959734129659956E-2</v>
      </c>
    </row>
    <row r="193" spans="1:7" x14ac:dyDescent="0.35">
      <c r="A193" s="66" t="s">
        <v>623</v>
      </c>
      <c r="B193" s="81" t="s">
        <v>553</v>
      </c>
      <c r="C193" s="113">
        <v>83.263425650000002</v>
      </c>
      <c r="D193" s="66">
        <v>243</v>
      </c>
      <c r="E193" s="77"/>
      <c r="F193" s="94">
        <f t="shared" si="2"/>
        <v>2.8568588429632377E-2</v>
      </c>
      <c r="G193" s="94">
        <f t="shared" si="3"/>
        <v>5.8520373759753394E-3</v>
      </c>
    </row>
    <row r="194" spans="1:7" x14ac:dyDescent="0.35">
      <c r="A194" s="66" t="s">
        <v>624</v>
      </c>
      <c r="B194" s="81" t="s">
        <v>553</v>
      </c>
      <c r="C194" s="113">
        <v>105.12748825999999</v>
      </c>
      <c r="D194" s="66">
        <v>175</v>
      </c>
      <c r="E194" s="77"/>
      <c r="F194" s="94">
        <f t="shared" si="2"/>
        <v>3.6070386502779557E-2</v>
      </c>
      <c r="G194" s="94">
        <f t="shared" si="3"/>
        <v>4.2144302090357383E-3</v>
      </c>
    </row>
    <row r="195" spans="1:7" hidden="1" outlineLevel="1" x14ac:dyDescent="0.35">
      <c r="A195" s="66" t="s">
        <v>625</v>
      </c>
      <c r="B195" s="81" t="s">
        <v>553</v>
      </c>
      <c r="C195" s="87"/>
      <c r="D195" s="142"/>
      <c r="E195" s="77"/>
      <c r="F195" s="94" t="str">
        <f t="shared" si="2"/>
        <v/>
      </c>
      <c r="G195" s="94" t="str">
        <f t="shared" si="3"/>
        <v/>
      </c>
    </row>
    <row r="196" spans="1:7" hidden="1" outlineLevel="1" x14ac:dyDescent="0.35">
      <c r="A196" s="66" t="s">
        <v>626</v>
      </c>
      <c r="B196" s="81" t="s">
        <v>553</v>
      </c>
      <c r="C196" s="87"/>
      <c r="D196" s="142"/>
      <c r="E196" s="77"/>
      <c r="F196" s="94" t="str">
        <f t="shared" si="2"/>
        <v/>
      </c>
      <c r="G196" s="94" t="str">
        <f t="shared" si="3"/>
        <v/>
      </c>
    </row>
    <row r="197" spans="1:7" hidden="1" outlineLevel="1" x14ac:dyDescent="0.35">
      <c r="A197" s="66" t="s">
        <v>627</v>
      </c>
      <c r="B197" s="81" t="s">
        <v>553</v>
      </c>
      <c r="C197" s="87"/>
      <c r="D197" s="142"/>
      <c r="E197" s="77"/>
      <c r="F197" s="94" t="str">
        <f t="shared" si="2"/>
        <v/>
      </c>
      <c r="G197" s="94" t="str">
        <f t="shared" si="3"/>
        <v/>
      </c>
    </row>
    <row r="198" spans="1:7" hidden="1" outlineLevel="1" x14ac:dyDescent="0.35">
      <c r="A198" s="66" t="s">
        <v>628</v>
      </c>
      <c r="B198" s="81" t="s">
        <v>553</v>
      </c>
      <c r="C198" s="87"/>
      <c r="D198" s="142"/>
      <c r="E198" s="77"/>
      <c r="F198" s="94" t="str">
        <f t="shared" si="2"/>
        <v/>
      </c>
      <c r="G198" s="94" t="str">
        <f t="shared" si="3"/>
        <v/>
      </c>
    </row>
    <row r="199" spans="1:7" hidden="1" outlineLevel="1" x14ac:dyDescent="0.35">
      <c r="A199" s="66" t="s">
        <v>629</v>
      </c>
      <c r="B199" s="81" t="s">
        <v>553</v>
      </c>
      <c r="C199" s="87"/>
      <c r="D199" s="142"/>
      <c r="E199" s="81"/>
      <c r="F199" s="94" t="str">
        <f t="shared" si="2"/>
        <v/>
      </c>
      <c r="G199" s="94" t="str">
        <f t="shared" si="3"/>
        <v/>
      </c>
    </row>
    <row r="200" spans="1:7" hidden="1" outlineLevel="1" x14ac:dyDescent="0.35">
      <c r="A200" s="66" t="s">
        <v>630</v>
      </c>
      <c r="B200" s="81" t="s">
        <v>553</v>
      </c>
      <c r="C200" s="87"/>
      <c r="D200" s="142"/>
      <c r="E200" s="81"/>
      <c r="F200" s="94" t="str">
        <f t="shared" si="2"/>
        <v/>
      </c>
      <c r="G200" s="94" t="str">
        <f t="shared" si="3"/>
        <v/>
      </c>
    </row>
    <row r="201" spans="1:7" hidden="1" outlineLevel="1" x14ac:dyDescent="0.35">
      <c r="A201" s="66" t="s">
        <v>631</v>
      </c>
      <c r="B201" s="81" t="s">
        <v>553</v>
      </c>
      <c r="C201" s="87"/>
      <c r="D201" s="142"/>
      <c r="E201" s="81"/>
      <c r="F201" s="94" t="str">
        <f t="shared" si="2"/>
        <v/>
      </c>
      <c r="G201" s="94" t="str">
        <f t="shared" si="3"/>
        <v/>
      </c>
    </row>
    <row r="202" spans="1:7" hidden="1" outlineLevel="1" x14ac:dyDescent="0.35">
      <c r="A202" s="66" t="s">
        <v>632</v>
      </c>
      <c r="B202" s="81" t="s">
        <v>553</v>
      </c>
      <c r="C202" s="87"/>
      <c r="D202" s="142"/>
      <c r="E202" s="81"/>
      <c r="F202" s="94" t="str">
        <f t="shared" si="2"/>
        <v/>
      </c>
      <c r="G202" s="94" t="str">
        <f t="shared" si="3"/>
        <v/>
      </c>
    </row>
    <row r="203" spans="1:7" hidden="1" outlineLevel="1" x14ac:dyDescent="0.35">
      <c r="A203" s="66" t="s">
        <v>633</v>
      </c>
      <c r="B203" s="81" t="s">
        <v>553</v>
      </c>
      <c r="C203" s="87"/>
      <c r="D203" s="142"/>
      <c r="E203" s="81"/>
      <c r="F203" s="94" t="str">
        <f t="shared" si="2"/>
        <v/>
      </c>
      <c r="G203" s="94" t="str">
        <f t="shared" si="3"/>
        <v/>
      </c>
    </row>
    <row r="204" spans="1:7" hidden="1" outlineLevel="1" x14ac:dyDescent="0.35">
      <c r="A204" s="66" t="s">
        <v>634</v>
      </c>
      <c r="B204" s="81" t="s">
        <v>553</v>
      </c>
      <c r="C204" s="87"/>
      <c r="D204" s="142"/>
      <c r="E204" s="81"/>
      <c r="F204" s="94" t="str">
        <f t="shared" si="2"/>
        <v/>
      </c>
      <c r="G204" s="94" t="str">
        <f t="shared" si="3"/>
        <v/>
      </c>
    </row>
    <row r="205" spans="1:7" hidden="1" outlineLevel="1" x14ac:dyDescent="0.35">
      <c r="A205" s="66" t="s">
        <v>635</v>
      </c>
      <c r="B205" s="81" t="s">
        <v>553</v>
      </c>
      <c r="C205" s="87"/>
      <c r="D205" s="142"/>
      <c r="F205" s="94" t="str">
        <f t="shared" si="2"/>
        <v/>
      </c>
      <c r="G205" s="94" t="str">
        <f t="shared" si="3"/>
        <v/>
      </c>
    </row>
    <row r="206" spans="1:7" hidden="1" outlineLevel="1" x14ac:dyDescent="0.35">
      <c r="A206" s="66" t="s">
        <v>636</v>
      </c>
      <c r="B206" s="81" t="s">
        <v>553</v>
      </c>
      <c r="C206" s="87"/>
      <c r="D206" s="142"/>
      <c r="E206" s="91"/>
      <c r="F206" s="94" t="str">
        <f t="shared" si="2"/>
        <v/>
      </c>
      <c r="G206" s="94" t="str">
        <f t="shared" si="3"/>
        <v/>
      </c>
    </row>
    <row r="207" spans="1:7" hidden="1" outlineLevel="1" x14ac:dyDescent="0.35">
      <c r="A207" s="66" t="s">
        <v>637</v>
      </c>
      <c r="B207" s="81" t="s">
        <v>553</v>
      </c>
      <c r="C207" s="87"/>
      <c r="D207" s="142"/>
      <c r="E207" s="91"/>
      <c r="F207" s="94" t="str">
        <f t="shared" si="2"/>
        <v/>
      </c>
      <c r="G207" s="94" t="str">
        <f t="shared" si="3"/>
        <v/>
      </c>
    </row>
    <row r="208" spans="1:7" hidden="1" outlineLevel="1" x14ac:dyDescent="0.35">
      <c r="A208" s="66" t="s">
        <v>638</v>
      </c>
      <c r="B208" s="81" t="s">
        <v>553</v>
      </c>
      <c r="C208" s="87"/>
      <c r="D208" s="142"/>
      <c r="E208" s="91"/>
      <c r="F208" s="94" t="str">
        <f t="shared" si="2"/>
        <v/>
      </c>
      <c r="G208" s="94" t="str">
        <f t="shared" si="3"/>
        <v/>
      </c>
    </row>
    <row r="209" spans="1:7" hidden="1" outlineLevel="1" x14ac:dyDescent="0.35">
      <c r="A209" s="66" t="s">
        <v>639</v>
      </c>
      <c r="B209" s="81" t="s">
        <v>553</v>
      </c>
      <c r="C209" s="87"/>
      <c r="D209" s="142"/>
      <c r="E209" s="91"/>
      <c r="F209" s="94" t="str">
        <f t="shared" si="2"/>
        <v/>
      </c>
      <c r="G209" s="94" t="str">
        <f t="shared" si="3"/>
        <v/>
      </c>
    </row>
    <row r="210" spans="1:7" hidden="1" outlineLevel="1" x14ac:dyDescent="0.35">
      <c r="A210" s="66" t="s">
        <v>640</v>
      </c>
      <c r="B210" s="81" t="s">
        <v>553</v>
      </c>
      <c r="C210" s="87"/>
      <c r="D210" s="142"/>
      <c r="E210" s="91"/>
      <c r="F210" s="94" t="str">
        <f t="shared" si="2"/>
        <v/>
      </c>
      <c r="G210" s="94" t="str">
        <f t="shared" si="3"/>
        <v/>
      </c>
    </row>
    <row r="211" spans="1:7" hidden="1" outlineLevel="1" x14ac:dyDescent="0.35">
      <c r="A211" s="66" t="s">
        <v>641</v>
      </c>
      <c r="B211" s="81" t="s">
        <v>553</v>
      </c>
      <c r="C211" s="87"/>
      <c r="D211" s="142"/>
      <c r="E211" s="91"/>
      <c r="F211" s="94" t="str">
        <f t="shared" si="2"/>
        <v/>
      </c>
      <c r="G211" s="94" t="str">
        <f t="shared" si="3"/>
        <v/>
      </c>
    </row>
    <row r="212" spans="1:7" hidden="1" outlineLevel="1" x14ac:dyDescent="0.35">
      <c r="A212" s="66" t="s">
        <v>642</v>
      </c>
      <c r="B212" s="81" t="s">
        <v>553</v>
      </c>
      <c r="C212" s="87"/>
      <c r="D212" s="142"/>
      <c r="E212" s="91"/>
      <c r="F212" s="94" t="str">
        <f t="shared" si="2"/>
        <v/>
      </c>
      <c r="G212" s="94" t="str">
        <f t="shared" si="3"/>
        <v/>
      </c>
    </row>
    <row r="213" spans="1:7" hidden="1" outlineLevel="1" x14ac:dyDescent="0.35">
      <c r="A213" s="66" t="s">
        <v>643</v>
      </c>
      <c r="B213" s="81" t="s">
        <v>553</v>
      </c>
      <c r="C213" s="87"/>
      <c r="D213" s="142"/>
      <c r="E213" s="91"/>
      <c r="F213" s="94" t="str">
        <f t="shared" si="2"/>
        <v/>
      </c>
      <c r="G213" s="94" t="str">
        <f t="shared" si="3"/>
        <v/>
      </c>
    </row>
    <row r="214" spans="1:7" collapsed="1" x14ac:dyDescent="0.35">
      <c r="A214" s="66" t="s">
        <v>644</v>
      </c>
      <c r="B214" s="96" t="s">
        <v>64</v>
      </c>
      <c r="C214" s="97">
        <f>SUM(C190:C213)</f>
        <v>2914.5096144700015</v>
      </c>
      <c r="D214" s="93">
        <f>SUM(D190:D213)</f>
        <v>41524</v>
      </c>
      <c r="E214" s="91"/>
      <c r="F214" s="98">
        <f>SUM(F190:F213)</f>
        <v>0.99999999999999989</v>
      </c>
      <c r="G214" s="98">
        <f>SUM(G190:G213)</f>
        <v>1</v>
      </c>
    </row>
    <row r="215" spans="1:7" x14ac:dyDescent="0.35">
      <c r="A215" s="83"/>
      <c r="B215" s="90" t="s">
        <v>645</v>
      </c>
      <c r="C215" s="83" t="s">
        <v>614</v>
      </c>
      <c r="D215" s="83" t="s">
        <v>615</v>
      </c>
      <c r="E215" s="85"/>
      <c r="F215" s="83" t="s">
        <v>435</v>
      </c>
      <c r="G215" s="83" t="s">
        <v>616</v>
      </c>
    </row>
    <row r="216" spans="1:7" x14ac:dyDescent="0.35">
      <c r="A216" s="66" t="s">
        <v>646</v>
      </c>
      <c r="B216" s="66" t="s">
        <v>647</v>
      </c>
      <c r="C216" s="113">
        <v>0.56857943316891468</v>
      </c>
      <c r="F216" s="133"/>
      <c r="G216" s="133"/>
    </row>
    <row r="217" spans="1:7" x14ac:dyDescent="0.35">
      <c r="F217" s="133"/>
      <c r="G217" s="133"/>
    </row>
    <row r="218" spans="1:7" x14ac:dyDescent="0.35">
      <c r="B218" s="81" t="s">
        <v>648</v>
      </c>
      <c r="F218" s="133"/>
      <c r="G218" s="133"/>
    </row>
    <row r="219" spans="1:7" x14ac:dyDescent="0.35">
      <c r="A219" s="66" t="s">
        <v>649</v>
      </c>
      <c r="B219" s="66" t="s">
        <v>650</v>
      </c>
      <c r="C219" s="113">
        <v>821.31616240000267</v>
      </c>
      <c r="D219" s="66">
        <v>18600</v>
      </c>
      <c r="F219" s="94">
        <f t="shared" ref="F219:F233" si="4">IF($C$227=0,"",IF(C219="[for completion]","",C219/$C$227))</f>
        <v>0.28180252290893798</v>
      </c>
      <c r="G219" s="94">
        <f t="shared" ref="G219:G233" si="5">IF($D$227=0,"",IF(D219="[for completion]","",D219/$D$227))</f>
        <v>0.44793372507465562</v>
      </c>
    </row>
    <row r="220" spans="1:7" x14ac:dyDescent="0.35">
      <c r="A220" s="66" t="s">
        <v>651</v>
      </c>
      <c r="B220" s="66" t="s">
        <v>652</v>
      </c>
      <c r="C220" s="113">
        <v>370.59583152000073</v>
      </c>
      <c r="D220" s="66">
        <v>5282</v>
      </c>
      <c r="F220" s="94">
        <f t="shared" si="4"/>
        <v>0.1271554671427608</v>
      </c>
      <c r="G220" s="94">
        <f t="shared" si="5"/>
        <v>0.12720354493786726</v>
      </c>
    </row>
    <row r="221" spans="1:7" x14ac:dyDescent="0.35">
      <c r="A221" s="66" t="s">
        <v>653</v>
      </c>
      <c r="B221" s="66" t="s">
        <v>654</v>
      </c>
      <c r="C221" s="113">
        <v>380.95991911999926</v>
      </c>
      <c r="D221" s="66">
        <v>4678</v>
      </c>
      <c r="F221" s="94">
        <f t="shared" si="4"/>
        <v>0.13071149850685124</v>
      </c>
      <c r="G221" s="94">
        <f t="shared" si="5"/>
        <v>0.11265774010210962</v>
      </c>
    </row>
    <row r="222" spans="1:7" x14ac:dyDescent="0.35">
      <c r="A222" s="66" t="s">
        <v>655</v>
      </c>
      <c r="B222" s="66" t="s">
        <v>656</v>
      </c>
      <c r="C222" s="113">
        <v>390.37209963999948</v>
      </c>
      <c r="D222" s="66">
        <v>4404</v>
      </c>
      <c r="F222" s="94">
        <f t="shared" si="4"/>
        <v>0.13394092018152012</v>
      </c>
      <c r="G222" s="94">
        <f t="shared" si="5"/>
        <v>0.10605914651767652</v>
      </c>
    </row>
    <row r="223" spans="1:7" x14ac:dyDescent="0.35">
      <c r="A223" s="66" t="s">
        <v>657</v>
      </c>
      <c r="B223" s="66" t="s">
        <v>658</v>
      </c>
      <c r="C223" s="113">
        <v>392.38655861000041</v>
      </c>
      <c r="D223" s="66">
        <v>3815</v>
      </c>
      <c r="F223" s="94">
        <f t="shared" si="4"/>
        <v>0.13463210300006342</v>
      </c>
      <c r="G223" s="94">
        <f t="shared" si="5"/>
        <v>9.18745785569791E-2</v>
      </c>
    </row>
    <row r="224" spans="1:7" x14ac:dyDescent="0.35">
      <c r="A224" s="66" t="s">
        <v>659</v>
      </c>
      <c r="B224" s="66" t="s">
        <v>660</v>
      </c>
      <c r="C224" s="113">
        <v>380.03286466999936</v>
      </c>
      <c r="D224" s="66">
        <v>3314</v>
      </c>
      <c r="F224" s="94">
        <f t="shared" si="4"/>
        <v>0.13039341602553184</v>
      </c>
      <c r="G224" s="94">
        <f t="shared" si="5"/>
        <v>7.9809266929968217E-2</v>
      </c>
    </row>
    <row r="225" spans="1:7" x14ac:dyDescent="0.35">
      <c r="A225" s="66" t="s">
        <v>661</v>
      </c>
      <c r="B225" s="66" t="s">
        <v>662</v>
      </c>
      <c r="C225" s="113">
        <v>152.48593077000001</v>
      </c>
      <c r="D225" s="66">
        <v>1181</v>
      </c>
      <c r="F225" s="94">
        <f t="shared" si="4"/>
        <v>5.231958406070631E-2</v>
      </c>
      <c r="G225" s="94">
        <f t="shared" si="5"/>
        <v>2.8441383296406896E-2</v>
      </c>
    </row>
    <row r="226" spans="1:7" x14ac:dyDescent="0.35">
      <c r="A226" s="66" t="s">
        <v>663</v>
      </c>
      <c r="B226" s="66" t="s">
        <v>664</v>
      </c>
      <c r="C226" s="113">
        <v>26.360247740000013</v>
      </c>
      <c r="D226" s="66">
        <v>250</v>
      </c>
      <c r="F226" s="94">
        <f t="shared" si="4"/>
        <v>9.0444881736283355E-3</v>
      </c>
      <c r="G226" s="94">
        <f t="shared" si="5"/>
        <v>6.0206145843367687E-3</v>
      </c>
    </row>
    <row r="227" spans="1:7" x14ac:dyDescent="0.35">
      <c r="A227" s="66" t="s">
        <v>665</v>
      </c>
      <c r="B227" s="96" t="s">
        <v>64</v>
      </c>
      <c r="C227" s="87">
        <f>SUM(C219:C226)</f>
        <v>2914.5096144700019</v>
      </c>
      <c r="D227" s="142">
        <f>SUM(D219:D226)</f>
        <v>41524</v>
      </c>
      <c r="F227" s="92">
        <f>SUM(F219:F226)</f>
        <v>1.0000000000000002</v>
      </c>
      <c r="G227" s="92">
        <f>SUM(G219:G226)</f>
        <v>1</v>
      </c>
    </row>
    <row r="228" spans="1:7" x14ac:dyDescent="0.35">
      <c r="A228" s="66" t="s">
        <v>666</v>
      </c>
      <c r="B228" s="99" t="s">
        <v>667</v>
      </c>
      <c r="C228" s="87"/>
      <c r="D228" s="142"/>
      <c r="F228" s="94">
        <f t="shared" si="4"/>
        <v>0</v>
      </c>
      <c r="G228" s="94">
        <f t="shared" si="5"/>
        <v>0</v>
      </c>
    </row>
    <row r="229" spans="1:7" x14ac:dyDescent="0.35">
      <c r="A229" s="66" t="s">
        <v>668</v>
      </c>
      <c r="B229" s="99" t="s">
        <v>669</v>
      </c>
      <c r="C229" s="87"/>
      <c r="D229" s="142"/>
      <c r="F229" s="94">
        <f t="shared" si="4"/>
        <v>0</v>
      </c>
      <c r="G229" s="94">
        <f t="shared" si="5"/>
        <v>0</v>
      </c>
    </row>
    <row r="230" spans="1:7" x14ac:dyDescent="0.35">
      <c r="A230" s="66" t="s">
        <v>670</v>
      </c>
      <c r="B230" s="99" t="s">
        <v>671</v>
      </c>
      <c r="C230" s="87"/>
      <c r="D230" s="142"/>
      <c r="F230" s="94">
        <f t="shared" si="4"/>
        <v>0</v>
      </c>
      <c r="G230" s="94">
        <f t="shared" si="5"/>
        <v>0</v>
      </c>
    </row>
    <row r="231" spans="1:7" x14ac:dyDescent="0.35">
      <c r="A231" s="66" t="s">
        <v>672</v>
      </c>
      <c r="B231" s="99" t="s">
        <v>673</v>
      </c>
      <c r="C231" s="87"/>
      <c r="D231" s="142"/>
      <c r="F231" s="94">
        <f t="shared" si="4"/>
        <v>0</v>
      </c>
      <c r="G231" s="94">
        <f t="shared" si="5"/>
        <v>0</v>
      </c>
    </row>
    <row r="232" spans="1:7" x14ac:dyDescent="0.35">
      <c r="A232" s="66" t="s">
        <v>674</v>
      </c>
      <c r="B232" s="99" t="s">
        <v>675</v>
      </c>
      <c r="C232" s="87"/>
      <c r="D232" s="142"/>
      <c r="F232" s="94">
        <f t="shared" si="4"/>
        <v>0</v>
      </c>
      <c r="G232" s="94">
        <f t="shared" si="5"/>
        <v>0</v>
      </c>
    </row>
    <row r="233" spans="1:7" x14ac:dyDescent="0.35">
      <c r="A233" s="66" t="s">
        <v>676</v>
      </c>
      <c r="B233" s="99" t="s">
        <v>677</v>
      </c>
      <c r="C233" s="87"/>
      <c r="D233" s="142"/>
      <c r="F233" s="94">
        <f t="shared" si="4"/>
        <v>0</v>
      </c>
      <c r="G233" s="94">
        <f t="shared" si="5"/>
        <v>0</v>
      </c>
    </row>
    <row r="234" spans="1:7" x14ac:dyDescent="0.35">
      <c r="A234" s="66" t="s">
        <v>678</v>
      </c>
      <c r="B234" s="99"/>
      <c r="F234" s="94"/>
      <c r="G234" s="94"/>
    </row>
    <row r="235" spans="1:7" x14ac:dyDescent="0.35">
      <c r="A235" s="66" t="s">
        <v>679</v>
      </c>
      <c r="B235" s="99"/>
      <c r="F235" s="94"/>
      <c r="G235" s="94"/>
    </row>
    <row r="236" spans="1:7" x14ac:dyDescent="0.35">
      <c r="A236" s="66" t="s">
        <v>680</v>
      </c>
      <c r="B236" s="99"/>
      <c r="F236" s="94"/>
      <c r="G236" s="94"/>
    </row>
    <row r="237" spans="1:7" x14ac:dyDescent="0.35">
      <c r="A237" s="83"/>
      <c r="B237" s="90" t="s">
        <v>681</v>
      </c>
      <c r="C237" s="83" t="s">
        <v>614</v>
      </c>
      <c r="D237" s="83" t="s">
        <v>615</v>
      </c>
      <c r="E237" s="85"/>
      <c r="F237" s="83" t="s">
        <v>435</v>
      </c>
      <c r="G237" s="83" t="s">
        <v>616</v>
      </c>
    </row>
    <row r="238" spans="1:7" x14ac:dyDescent="0.35">
      <c r="A238" s="66" t="s">
        <v>682</v>
      </c>
      <c r="B238" s="66" t="s">
        <v>647</v>
      </c>
      <c r="C238" s="91">
        <v>0.51301289189371491</v>
      </c>
      <c r="F238" s="133"/>
      <c r="G238" s="133"/>
    </row>
    <row r="239" spans="1:7" x14ac:dyDescent="0.35">
      <c r="F239" s="133"/>
      <c r="G239" s="133"/>
    </row>
    <row r="240" spans="1:7" x14ac:dyDescent="0.35">
      <c r="B240" s="81" t="s">
        <v>648</v>
      </c>
      <c r="F240" s="133"/>
      <c r="G240" s="133"/>
    </row>
    <row r="241" spans="1:7" x14ac:dyDescent="0.35">
      <c r="A241" s="66" t="s">
        <v>683</v>
      </c>
      <c r="B241" s="66" t="s">
        <v>650</v>
      </c>
      <c r="C241" s="113">
        <v>1038.1222209900056</v>
      </c>
      <c r="D241" s="66">
        <v>22213</v>
      </c>
      <c r="F241" s="94">
        <f>IF($C$249=0,"",IF(C241="[Mark as ND1 if not relevant]","",C241/$C$249))</f>
        <v>0.3561910435415685</v>
      </c>
      <c r="G241" s="94">
        <f>IF($D$249=0,"",IF(D241="[Mark as ND1 if not relevant]","",D241/$D$249))</f>
        <v>0.53494364704749064</v>
      </c>
    </row>
    <row r="242" spans="1:7" x14ac:dyDescent="0.35">
      <c r="A242" s="66" t="s">
        <v>684</v>
      </c>
      <c r="B242" s="66" t="s">
        <v>652</v>
      </c>
      <c r="C242" s="113">
        <v>382.13934667000024</v>
      </c>
      <c r="D242" s="66">
        <v>4874</v>
      </c>
      <c r="F242" s="94">
        <f t="shared" ref="F242:F248" si="6">IF($C$249=0,"",IF(C242="[Mark as ND1 if not relevant]","",C242/$C$249))</f>
        <v>0.13111617294818606</v>
      </c>
      <c r="G242" s="94">
        <f t="shared" ref="G242:G248" si="7">IF($D$249=0,"",IF(D242="[Mark as ND1 if not relevant]","",D242/$D$249))</f>
        <v>0.11737790193622966</v>
      </c>
    </row>
    <row r="243" spans="1:7" x14ac:dyDescent="0.35">
      <c r="A243" s="66" t="s">
        <v>685</v>
      </c>
      <c r="B243" s="66" t="s">
        <v>654</v>
      </c>
      <c r="C243" s="113">
        <v>373.82494419999961</v>
      </c>
      <c r="D243" s="66">
        <v>4208</v>
      </c>
      <c r="F243" s="94">
        <f t="shared" si="6"/>
        <v>0.128263410881895</v>
      </c>
      <c r="G243" s="94">
        <f t="shared" si="7"/>
        <v>0.1013389846835565</v>
      </c>
    </row>
    <row r="244" spans="1:7" x14ac:dyDescent="0.35">
      <c r="A244" s="66" t="s">
        <v>686</v>
      </c>
      <c r="B244" s="66" t="s">
        <v>656</v>
      </c>
      <c r="C244" s="113">
        <v>367.12433109999893</v>
      </c>
      <c r="D244" s="66">
        <v>3771</v>
      </c>
      <c r="F244" s="94">
        <f t="shared" si="6"/>
        <v>0.12596435752940874</v>
      </c>
      <c r="G244" s="94">
        <f t="shared" si="7"/>
        <v>9.0814950390135832E-2</v>
      </c>
    </row>
    <row r="245" spans="1:7" x14ac:dyDescent="0.35">
      <c r="A245" s="66" t="s">
        <v>687</v>
      </c>
      <c r="B245" s="66" t="s">
        <v>658</v>
      </c>
      <c r="C245" s="113">
        <v>382.13414892000031</v>
      </c>
      <c r="D245" s="66">
        <v>3430</v>
      </c>
      <c r="F245" s="94">
        <f t="shared" si="6"/>
        <v>0.13111438954353571</v>
      </c>
      <c r="G245" s="94">
        <f t="shared" si="7"/>
        <v>8.2602832097100468E-2</v>
      </c>
    </row>
    <row r="246" spans="1:7" x14ac:dyDescent="0.35">
      <c r="A246" s="66" t="s">
        <v>688</v>
      </c>
      <c r="B246" s="66" t="s">
        <v>660</v>
      </c>
      <c r="C246" s="113">
        <v>232.94715403000012</v>
      </c>
      <c r="D246" s="66">
        <v>1984</v>
      </c>
      <c r="F246" s="94">
        <f t="shared" si="6"/>
        <v>7.992670632255261E-2</v>
      </c>
      <c r="G246" s="94">
        <f t="shared" si="7"/>
        <v>4.7779597341296602E-2</v>
      </c>
    </row>
    <row r="247" spans="1:7" x14ac:dyDescent="0.35">
      <c r="A247" s="66" t="s">
        <v>689</v>
      </c>
      <c r="B247" s="66" t="s">
        <v>662</v>
      </c>
      <c r="C247" s="113">
        <v>122.93706184000011</v>
      </c>
      <c r="D247" s="66">
        <v>902</v>
      </c>
      <c r="F247" s="94">
        <f t="shared" si="6"/>
        <v>4.2181045219284979E-2</v>
      </c>
      <c r="G247" s="94">
        <f t="shared" si="7"/>
        <v>2.1722377420287063E-2</v>
      </c>
    </row>
    <row r="248" spans="1:7" x14ac:dyDescent="0.35">
      <c r="A248" s="66" t="s">
        <v>690</v>
      </c>
      <c r="B248" s="66" t="s">
        <v>664</v>
      </c>
      <c r="C248" s="113">
        <v>15.280406720000006</v>
      </c>
      <c r="D248" s="66">
        <v>142</v>
      </c>
      <c r="F248" s="94">
        <f t="shared" si="6"/>
        <v>5.2428740135683858E-3</v>
      </c>
      <c r="G248" s="94">
        <f t="shared" si="7"/>
        <v>3.4197090839032849E-3</v>
      </c>
    </row>
    <row r="249" spans="1:7" x14ac:dyDescent="0.35">
      <c r="A249" s="66" t="s">
        <v>691</v>
      </c>
      <c r="B249" s="96" t="s">
        <v>64</v>
      </c>
      <c r="C249" s="87">
        <f>SUM(C241:C248)</f>
        <v>2914.5096144700051</v>
      </c>
      <c r="D249" s="142">
        <f>SUM(D241:D248)</f>
        <v>41524</v>
      </c>
      <c r="F249" s="92">
        <f>SUM(F241:F248)</f>
        <v>1</v>
      </c>
      <c r="G249" s="92">
        <f>SUM(G241:G248)</f>
        <v>1</v>
      </c>
    </row>
    <row r="250" spans="1:7" x14ac:dyDescent="0.35">
      <c r="A250" s="66" t="s">
        <v>692</v>
      </c>
      <c r="B250" s="99" t="s">
        <v>667</v>
      </c>
      <c r="C250" s="87"/>
      <c r="D250" s="142"/>
      <c r="F250" s="94">
        <f t="shared" ref="F250:F255" si="8">IF($C$249=0,"",IF(C250="[for completion]","",C250/$C$249))</f>
        <v>0</v>
      </c>
      <c r="G250" s="94">
        <f t="shared" ref="G250:G255" si="9">IF($D$249=0,"",IF(D250="[for completion]","",D250/$D$249))</f>
        <v>0</v>
      </c>
    </row>
    <row r="251" spans="1:7" x14ac:dyDescent="0.35">
      <c r="A251" s="66" t="s">
        <v>693</v>
      </c>
      <c r="B251" s="99" t="s">
        <v>669</v>
      </c>
      <c r="C251" s="87"/>
      <c r="D251" s="142"/>
      <c r="F251" s="94">
        <f t="shared" si="8"/>
        <v>0</v>
      </c>
      <c r="G251" s="94">
        <f t="shared" si="9"/>
        <v>0</v>
      </c>
    </row>
    <row r="252" spans="1:7" x14ac:dyDescent="0.35">
      <c r="A252" s="66" t="s">
        <v>694</v>
      </c>
      <c r="B252" s="99" t="s">
        <v>671</v>
      </c>
      <c r="C252" s="87"/>
      <c r="D252" s="142"/>
      <c r="F252" s="94">
        <f t="shared" si="8"/>
        <v>0</v>
      </c>
      <c r="G252" s="94">
        <f t="shared" si="9"/>
        <v>0</v>
      </c>
    </row>
    <row r="253" spans="1:7" x14ac:dyDescent="0.35">
      <c r="A253" s="66" t="s">
        <v>695</v>
      </c>
      <c r="B253" s="99" t="s">
        <v>673</v>
      </c>
      <c r="C253" s="87"/>
      <c r="D253" s="142"/>
      <c r="F253" s="94">
        <f t="shared" si="8"/>
        <v>0</v>
      </c>
      <c r="G253" s="94">
        <f t="shared" si="9"/>
        <v>0</v>
      </c>
    </row>
    <row r="254" spans="1:7" x14ac:dyDescent="0.35">
      <c r="A254" s="66" t="s">
        <v>696</v>
      </c>
      <c r="B254" s="99" t="s">
        <v>675</v>
      </c>
      <c r="C254" s="87"/>
      <c r="D254" s="142"/>
      <c r="F254" s="94">
        <f t="shared" si="8"/>
        <v>0</v>
      </c>
      <c r="G254" s="94">
        <f t="shared" si="9"/>
        <v>0</v>
      </c>
    </row>
    <row r="255" spans="1:7" x14ac:dyDescent="0.35">
      <c r="A255" s="66" t="s">
        <v>697</v>
      </c>
      <c r="B255" s="99" t="s">
        <v>677</v>
      </c>
      <c r="C255" s="87"/>
      <c r="D255" s="142"/>
      <c r="F255" s="94">
        <f t="shared" si="8"/>
        <v>0</v>
      </c>
      <c r="G255" s="94">
        <f t="shared" si="9"/>
        <v>0</v>
      </c>
    </row>
    <row r="256" spans="1:7" x14ac:dyDescent="0.35">
      <c r="A256" s="66" t="s">
        <v>698</v>
      </c>
      <c r="B256" s="99"/>
      <c r="F256" s="95"/>
      <c r="G256" s="95"/>
    </row>
    <row r="257" spans="1:7" x14ac:dyDescent="0.35">
      <c r="A257" s="66" t="s">
        <v>699</v>
      </c>
      <c r="B257" s="99"/>
      <c r="F257" s="95"/>
      <c r="G257" s="95"/>
    </row>
    <row r="258" spans="1:7" x14ac:dyDescent="0.35">
      <c r="A258" s="66" t="s">
        <v>700</v>
      </c>
      <c r="B258" s="99"/>
      <c r="F258" s="95"/>
      <c r="G258" s="95"/>
    </row>
    <row r="259" spans="1:7" x14ac:dyDescent="0.35">
      <c r="A259" s="83"/>
      <c r="B259" s="90" t="s">
        <v>701</v>
      </c>
      <c r="C259" s="83" t="s">
        <v>435</v>
      </c>
      <c r="D259" s="83"/>
      <c r="E259" s="85"/>
      <c r="F259" s="83"/>
      <c r="G259" s="83"/>
    </row>
    <row r="260" spans="1:7" x14ac:dyDescent="0.35">
      <c r="A260" s="66" t="s">
        <v>702</v>
      </c>
      <c r="B260" s="66" t="s">
        <v>1861</v>
      </c>
      <c r="C260" s="91">
        <v>0</v>
      </c>
      <c r="E260" s="91"/>
      <c r="F260" s="91"/>
      <c r="G260" s="91"/>
    </row>
    <row r="261" spans="1:7" x14ac:dyDescent="0.35">
      <c r="A261" s="66" t="s">
        <v>703</v>
      </c>
      <c r="B261" s="66" t="s">
        <v>704</v>
      </c>
      <c r="C261" s="91">
        <v>0</v>
      </c>
      <c r="E261" s="91"/>
      <c r="F261" s="91"/>
    </row>
    <row r="262" spans="1:7" x14ac:dyDescent="0.35">
      <c r="A262" s="66" t="s">
        <v>705</v>
      </c>
      <c r="B262" s="66" t="s">
        <v>706</v>
      </c>
      <c r="C262" s="91">
        <v>0</v>
      </c>
      <c r="E262" s="91"/>
      <c r="F262" s="91"/>
    </row>
    <row r="263" spans="1:7" x14ac:dyDescent="0.35">
      <c r="A263" s="66" t="s">
        <v>707</v>
      </c>
      <c r="B263" s="66" t="s">
        <v>708</v>
      </c>
      <c r="C263" s="91">
        <v>0</v>
      </c>
      <c r="E263" s="91"/>
      <c r="F263" s="91"/>
    </row>
    <row r="264" spans="1:7" x14ac:dyDescent="0.35">
      <c r="A264" s="66" t="s">
        <v>709</v>
      </c>
      <c r="B264" s="81" t="s">
        <v>710</v>
      </c>
      <c r="C264" s="91">
        <v>0</v>
      </c>
      <c r="D264" s="77"/>
      <c r="E264" s="77"/>
      <c r="F264" s="105"/>
      <c r="G264" s="105"/>
    </row>
    <row r="265" spans="1:7" x14ac:dyDescent="0.35">
      <c r="A265" s="66" t="s">
        <v>711</v>
      </c>
      <c r="B265" s="66" t="s">
        <v>62</v>
      </c>
      <c r="C265" s="91">
        <v>1</v>
      </c>
      <c r="E265" s="91"/>
      <c r="F265" s="91"/>
    </row>
    <row r="266" spans="1:7" x14ac:dyDescent="0.35">
      <c r="A266" s="66" t="s">
        <v>712</v>
      </c>
      <c r="B266" s="99" t="s">
        <v>714</v>
      </c>
      <c r="C266" s="143"/>
      <c r="E266" s="91"/>
      <c r="F266" s="91"/>
    </row>
    <row r="267" spans="1:7" x14ac:dyDescent="0.35">
      <c r="A267" s="66" t="s">
        <v>713</v>
      </c>
      <c r="B267" s="99" t="s">
        <v>716</v>
      </c>
      <c r="C267" s="92"/>
      <c r="E267" s="91"/>
      <c r="F267" s="91"/>
    </row>
    <row r="268" spans="1:7" x14ac:dyDescent="0.35">
      <c r="A268" s="66" t="s">
        <v>715</v>
      </c>
      <c r="B268" s="99" t="s">
        <v>718</v>
      </c>
      <c r="C268" s="92"/>
      <c r="E268" s="91"/>
      <c r="F268" s="91"/>
    </row>
    <row r="269" spans="1:7" x14ac:dyDescent="0.35">
      <c r="A269" s="66" t="s">
        <v>717</v>
      </c>
      <c r="B269" s="99" t="s">
        <v>720</v>
      </c>
      <c r="C269" s="92"/>
      <c r="E269" s="91"/>
      <c r="F269" s="91"/>
    </row>
    <row r="270" spans="1:7" x14ac:dyDescent="0.35">
      <c r="A270" s="66" t="s">
        <v>719</v>
      </c>
      <c r="B270" s="99" t="s">
        <v>165</v>
      </c>
      <c r="C270" s="92"/>
      <c r="E270" s="91"/>
      <c r="F270" s="91"/>
    </row>
    <row r="271" spans="1:7" x14ac:dyDescent="0.35">
      <c r="A271" s="66" t="s">
        <v>721</v>
      </c>
      <c r="B271" s="99" t="s">
        <v>165</v>
      </c>
      <c r="C271" s="92"/>
      <c r="E271" s="91"/>
      <c r="F271" s="91"/>
    </row>
    <row r="272" spans="1:7" x14ac:dyDescent="0.35">
      <c r="A272" s="66" t="s">
        <v>722</v>
      </c>
      <c r="B272" s="99" t="s">
        <v>165</v>
      </c>
      <c r="C272" s="92"/>
      <c r="E272" s="91"/>
      <c r="F272" s="91"/>
    </row>
    <row r="273" spans="1:7" x14ac:dyDescent="0.35">
      <c r="A273" s="66" t="s">
        <v>723</v>
      </c>
      <c r="B273" s="99" t="s">
        <v>165</v>
      </c>
      <c r="C273" s="92"/>
      <c r="E273" s="91"/>
      <c r="F273" s="91"/>
    </row>
    <row r="274" spans="1:7" x14ac:dyDescent="0.35">
      <c r="A274" s="66" t="s">
        <v>724</v>
      </c>
      <c r="B274" s="99" t="s">
        <v>165</v>
      </c>
      <c r="C274" s="92"/>
      <c r="E274" s="91"/>
      <c r="F274" s="91"/>
    </row>
    <row r="275" spans="1:7" x14ac:dyDescent="0.35">
      <c r="A275" s="66" t="s">
        <v>725</v>
      </c>
      <c r="B275" s="99" t="s">
        <v>165</v>
      </c>
      <c r="C275" s="92"/>
      <c r="E275" s="91"/>
      <c r="F275" s="91"/>
    </row>
    <row r="276" spans="1:7" x14ac:dyDescent="0.35">
      <c r="A276" s="83"/>
      <c r="B276" s="90" t="s">
        <v>726</v>
      </c>
      <c r="C276" s="83" t="s">
        <v>435</v>
      </c>
      <c r="D276" s="83"/>
      <c r="E276" s="85"/>
      <c r="F276" s="83"/>
      <c r="G276" s="86"/>
    </row>
    <row r="277" spans="1:7" x14ac:dyDescent="0.35">
      <c r="A277" s="66" t="s">
        <v>727</v>
      </c>
      <c r="B277" s="66" t="s">
        <v>728</v>
      </c>
      <c r="C277" s="91">
        <v>1</v>
      </c>
      <c r="E277" s="60"/>
      <c r="F277" s="60"/>
    </row>
    <row r="278" spans="1:7" x14ac:dyDescent="0.35">
      <c r="A278" s="66" t="s">
        <v>729</v>
      </c>
      <c r="B278" s="66" t="s">
        <v>730</v>
      </c>
      <c r="C278" s="91">
        <v>0</v>
      </c>
      <c r="E278" s="60"/>
      <c r="F278" s="60"/>
    </row>
    <row r="279" spans="1:7" x14ac:dyDescent="0.35">
      <c r="A279" s="66" t="s">
        <v>731</v>
      </c>
      <c r="B279" s="66" t="s">
        <v>62</v>
      </c>
      <c r="C279" s="91">
        <v>0</v>
      </c>
      <c r="E279" s="60"/>
      <c r="F279" s="60"/>
    </row>
    <row r="280" spans="1:7" x14ac:dyDescent="0.35">
      <c r="A280" s="66" t="s">
        <v>732</v>
      </c>
      <c r="C280" s="92"/>
      <c r="E280" s="60"/>
      <c r="F280" s="60"/>
    </row>
    <row r="281" spans="1:7" x14ac:dyDescent="0.35">
      <c r="A281" s="66" t="s">
        <v>733</v>
      </c>
      <c r="C281" s="92"/>
      <c r="E281" s="60"/>
      <c r="F281" s="60"/>
    </row>
    <row r="282" spans="1:7" x14ac:dyDescent="0.35">
      <c r="A282" s="66" t="s">
        <v>734</v>
      </c>
      <c r="C282" s="92"/>
      <c r="E282" s="60"/>
      <c r="F282" s="60"/>
    </row>
    <row r="283" spans="1:7" x14ac:dyDescent="0.35">
      <c r="A283" s="66" t="s">
        <v>735</v>
      </c>
      <c r="C283" s="92"/>
      <c r="E283" s="60"/>
      <c r="F283" s="60"/>
    </row>
    <row r="284" spans="1:7" x14ac:dyDescent="0.35">
      <c r="A284" s="66" t="s">
        <v>736</v>
      </c>
      <c r="C284" s="92"/>
      <c r="E284" s="60"/>
      <c r="F284" s="60"/>
    </row>
    <row r="285" spans="1:7" x14ac:dyDescent="0.35">
      <c r="A285" s="66" t="s">
        <v>737</v>
      </c>
      <c r="C285" s="92"/>
      <c r="E285" s="60"/>
      <c r="F285" s="60"/>
    </row>
    <row r="286" spans="1:7" x14ac:dyDescent="0.35">
      <c r="A286" s="84"/>
      <c r="B286" s="84" t="s">
        <v>1862</v>
      </c>
      <c r="C286" s="84" t="s">
        <v>50</v>
      </c>
      <c r="D286" s="84" t="s">
        <v>1863</v>
      </c>
      <c r="E286" s="84"/>
      <c r="F286" s="84" t="s">
        <v>435</v>
      </c>
      <c r="G286" s="84" t="s">
        <v>1864</v>
      </c>
    </row>
    <row r="287" spans="1:7" x14ac:dyDescent="0.35">
      <c r="A287" s="66" t="s">
        <v>1865</v>
      </c>
      <c r="B287" s="81" t="s">
        <v>553</v>
      </c>
      <c r="E287" s="69"/>
      <c r="F287" s="94" t="str">
        <f>IF($C$305=0,"",IF(C287="[For completion]","",C287/$C$305))</f>
        <v/>
      </c>
      <c r="G287" s="94" t="str">
        <f>IF($D$305=0,"",IF(D287="[For completion]","",D287/$D$305))</f>
        <v/>
      </c>
    </row>
    <row r="288" spans="1:7" x14ac:dyDescent="0.35">
      <c r="A288" s="66" t="s">
        <v>1866</v>
      </c>
      <c r="B288" s="81" t="s">
        <v>553</v>
      </c>
      <c r="E288" s="69"/>
      <c r="F288" s="94" t="str">
        <f t="shared" ref="F288:F304" si="10">IF($C$305=0,"",IF(C288="[For completion]","",C288/$C$305))</f>
        <v/>
      </c>
      <c r="G288" s="94" t="str">
        <f t="shared" ref="G288:G304" si="11">IF($D$305=0,"",IF(D288="[For completion]","",D288/$D$305))</f>
        <v/>
      </c>
    </row>
    <row r="289" spans="1:7" x14ac:dyDescent="0.35">
      <c r="A289" s="66" t="s">
        <v>1867</v>
      </c>
      <c r="B289" s="81" t="s">
        <v>553</v>
      </c>
      <c r="E289" s="69"/>
      <c r="F289" s="94" t="str">
        <f t="shared" si="10"/>
        <v/>
      </c>
      <c r="G289" s="94" t="str">
        <f t="shared" si="11"/>
        <v/>
      </c>
    </row>
    <row r="290" spans="1:7" x14ac:dyDescent="0.35">
      <c r="A290" s="66" t="s">
        <v>1868</v>
      </c>
      <c r="B290" s="81" t="s">
        <v>553</v>
      </c>
      <c r="E290" s="69"/>
      <c r="F290" s="94" t="str">
        <f t="shared" si="10"/>
        <v/>
      </c>
      <c r="G290" s="94" t="str">
        <f t="shared" si="11"/>
        <v/>
      </c>
    </row>
    <row r="291" spans="1:7" x14ac:dyDescent="0.35">
      <c r="A291" s="66" t="s">
        <v>1869</v>
      </c>
      <c r="B291" s="81" t="s">
        <v>553</v>
      </c>
      <c r="E291" s="69"/>
      <c r="F291" s="94" t="str">
        <f t="shared" si="10"/>
        <v/>
      </c>
      <c r="G291" s="94" t="str">
        <f t="shared" si="11"/>
        <v/>
      </c>
    </row>
    <row r="292" spans="1:7" x14ac:dyDescent="0.35">
      <c r="A292" s="66" t="s">
        <v>1870</v>
      </c>
      <c r="B292" s="81" t="s">
        <v>553</v>
      </c>
      <c r="E292" s="69"/>
      <c r="F292" s="94" t="str">
        <f t="shared" si="10"/>
        <v/>
      </c>
      <c r="G292" s="94" t="str">
        <f t="shared" si="11"/>
        <v/>
      </c>
    </row>
    <row r="293" spans="1:7" x14ac:dyDescent="0.35">
      <c r="A293" s="66" t="s">
        <v>1871</v>
      </c>
      <c r="B293" s="81" t="s">
        <v>553</v>
      </c>
      <c r="E293" s="69"/>
      <c r="F293" s="94" t="str">
        <f t="shared" si="10"/>
        <v/>
      </c>
      <c r="G293" s="94" t="str">
        <f t="shared" si="11"/>
        <v/>
      </c>
    </row>
    <row r="294" spans="1:7" x14ac:dyDescent="0.35">
      <c r="A294" s="66" t="s">
        <v>1872</v>
      </c>
      <c r="B294" s="81" t="s">
        <v>553</v>
      </c>
      <c r="E294" s="69"/>
      <c r="F294" s="94" t="str">
        <f t="shared" si="10"/>
        <v/>
      </c>
      <c r="G294" s="94" t="str">
        <f t="shared" si="11"/>
        <v/>
      </c>
    </row>
    <row r="295" spans="1:7" x14ac:dyDescent="0.35">
      <c r="A295" s="66" t="s">
        <v>1873</v>
      </c>
      <c r="B295" s="81" t="s">
        <v>553</v>
      </c>
      <c r="E295" s="69"/>
      <c r="F295" s="94" t="str">
        <f t="shared" si="10"/>
        <v/>
      </c>
      <c r="G295" s="94" t="str">
        <f t="shared" si="11"/>
        <v/>
      </c>
    </row>
    <row r="296" spans="1:7" x14ac:dyDescent="0.35">
      <c r="A296" s="66" t="s">
        <v>1874</v>
      </c>
      <c r="B296" s="81" t="s">
        <v>553</v>
      </c>
      <c r="E296" s="69"/>
      <c r="F296" s="94" t="str">
        <f t="shared" si="10"/>
        <v/>
      </c>
      <c r="G296" s="94" t="str">
        <f t="shared" si="11"/>
        <v/>
      </c>
    </row>
    <row r="297" spans="1:7" x14ac:dyDescent="0.35">
      <c r="A297" s="66" t="s">
        <v>1875</v>
      </c>
      <c r="B297" s="81" t="s">
        <v>553</v>
      </c>
      <c r="E297" s="69"/>
      <c r="F297" s="94" t="str">
        <f t="shared" si="10"/>
        <v/>
      </c>
      <c r="G297" s="94" t="str">
        <f t="shared" si="11"/>
        <v/>
      </c>
    </row>
    <row r="298" spans="1:7" x14ac:dyDescent="0.35">
      <c r="A298" s="66" t="s">
        <v>1876</v>
      </c>
      <c r="B298" s="81" t="s">
        <v>553</v>
      </c>
      <c r="E298" s="69"/>
      <c r="F298" s="94" t="str">
        <f t="shared" si="10"/>
        <v/>
      </c>
      <c r="G298" s="94" t="str">
        <f t="shared" si="11"/>
        <v/>
      </c>
    </row>
    <row r="299" spans="1:7" x14ac:dyDescent="0.35">
      <c r="A299" s="66" t="s">
        <v>1877</v>
      </c>
      <c r="B299" s="81" t="s">
        <v>553</v>
      </c>
      <c r="E299" s="69"/>
      <c r="F299" s="94" t="str">
        <f t="shared" si="10"/>
        <v/>
      </c>
      <c r="G299" s="94" t="str">
        <f t="shared" si="11"/>
        <v/>
      </c>
    </row>
    <row r="300" spans="1:7" x14ac:dyDescent="0.35">
      <c r="A300" s="66" t="s">
        <v>1878</v>
      </c>
      <c r="B300" s="81" t="s">
        <v>553</v>
      </c>
      <c r="E300" s="69"/>
      <c r="F300" s="94" t="str">
        <f t="shared" si="10"/>
        <v/>
      </c>
      <c r="G300" s="94" t="str">
        <f t="shared" si="11"/>
        <v/>
      </c>
    </row>
    <row r="301" spans="1:7" x14ac:dyDescent="0.35">
      <c r="A301" s="66" t="s">
        <v>1879</v>
      </c>
      <c r="B301" s="81" t="s">
        <v>553</v>
      </c>
      <c r="E301" s="69"/>
      <c r="F301" s="94" t="str">
        <f t="shared" si="10"/>
        <v/>
      </c>
      <c r="G301" s="94" t="str">
        <f t="shared" si="11"/>
        <v/>
      </c>
    </row>
    <row r="302" spans="1:7" x14ac:dyDescent="0.35">
      <c r="A302" s="66" t="s">
        <v>1880</v>
      </c>
      <c r="B302" s="81" t="s">
        <v>553</v>
      </c>
      <c r="E302" s="69"/>
      <c r="F302" s="94" t="str">
        <f t="shared" si="10"/>
        <v/>
      </c>
      <c r="G302" s="94" t="str">
        <f t="shared" si="11"/>
        <v/>
      </c>
    </row>
    <row r="303" spans="1:7" x14ac:dyDescent="0.35">
      <c r="A303" s="66" t="s">
        <v>1881</v>
      </c>
      <c r="B303" s="81" t="s">
        <v>553</v>
      </c>
      <c r="E303" s="69"/>
      <c r="F303" s="94" t="str">
        <f t="shared" si="10"/>
        <v/>
      </c>
      <c r="G303" s="94" t="str">
        <f t="shared" si="11"/>
        <v/>
      </c>
    </row>
    <row r="304" spans="1:7" x14ac:dyDescent="0.35">
      <c r="A304" s="66" t="s">
        <v>1882</v>
      </c>
      <c r="B304" s="81" t="s">
        <v>1883</v>
      </c>
      <c r="E304" s="69"/>
      <c r="F304" s="94" t="str">
        <f t="shared" si="10"/>
        <v/>
      </c>
      <c r="G304" s="94" t="str">
        <f t="shared" si="11"/>
        <v/>
      </c>
    </row>
    <row r="305" spans="1:7" x14ac:dyDescent="0.35">
      <c r="A305" s="66" t="s">
        <v>1884</v>
      </c>
      <c r="B305" s="81" t="s">
        <v>64</v>
      </c>
      <c r="C305" s="66">
        <f>SUM(C287:C304)</f>
        <v>0</v>
      </c>
      <c r="D305" s="66">
        <f>SUM(D287:D304)</f>
        <v>0</v>
      </c>
      <c r="E305" s="69"/>
      <c r="F305" s="133">
        <f>SUM(F287:F304)</f>
        <v>0</v>
      </c>
      <c r="G305" s="133">
        <f>SUM(G287:G304)</f>
        <v>0</v>
      </c>
    </row>
    <row r="306" spans="1:7" x14ac:dyDescent="0.35">
      <c r="A306" s="66" t="s">
        <v>1885</v>
      </c>
      <c r="B306" s="81"/>
      <c r="E306" s="69"/>
      <c r="F306" s="69"/>
      <c r="G306" s="69"/>
    </row>
    <row r="307" spans="1:7" x14ac:dyDescent="0.35">
      <c r="A307" s="66" t="s">
        <v>1886</v>
      </c>
      <c r="B307" s="81"/>
      <c r="E307" s="69"/>
      <c r="F307" s="69"/>
      <c r="G307" s="69"/>
    </row>
    <row r="308" spans="1:7" x14ac:dyDescent="0.35">
      <c r="A308" s="66" t="s">
        <v>1887</v>
      </c>
      <c r="B308" s="81"/>
      <c r="E308" s="69"/>
      <c r="F308" s="69"/>
      <c r="G308" s="69"/>
    </row>
    <row r="309" spans="1:7" x14ac:dyDescent="0.35">
      <c r="A309" s="84"/>
      <c r="B309" s="84" t="s">
        <v>1888</v>
      </c>
      <c r="C309" s="84" t="s">
        <v>50</v>
      </c>
      <c r="D309" s="84" t="s">
        <v>1863</v>
      </c>
      <c r="E309" s="84"/>
      <c r="F309" s="84" t="s">
        <v>435</v>
      </c>
      <c r="G309" s="84" t="s">
        <v>1864</v>
      </c>
    </row>
    <row r="310" spans="1:7" x14ac:dyDescent="0.35">
      <c r="A310" s="66" t="s">
        <v>1889</v>
      </c>
      <c r="B310" s="81" t="s">
        <v>553</v>
      </c>
      <c r="E310" s="69"/>
      <c r="F310" s="94" t="str">
        <f>IF($C$328=0,"",IF(C310="[For completion]","",C310/$C$328))</f>
        <v/>
      </c>
      <c r="G310" s="94" t="str">
        <f>IF($D$328=0,"",IF(D310="[For completion]","",D310/$D$328))</f>
        <v/>
      </c>
    </row>
    <row r="311" spans="1:7" x14ac:dyDescent="0.35">
      <c r="A311" s="66" t="s">
        <v>1890</v>
      </c>
      <c r="B311" s="81" t="s">
        <v>553</v>
      </c>
      <c r="E311" s="69"/>
      <c r="F311" s="69"/>
      <c r="G311" s="69"/>
    </row>
    <row r="312" spans="1:7" x14ac:dyDescent="0.35">
      <c r="A312" s="66" t="s">
        <v>1891</v>
      </c>
      <c r="B312" s="81" t="s">
        <v>553</v>
      </c>
      <c r="E312" s="69"/>
      <c r="F312" s="69"/>
      <c r="G312" s="69"/>
    </row>
    <row r="313" spans="1:7" x14ac:dyDescent="0.35">
      <c r="A313" s="66" t="s">
        <v>1892</v>
      </c>
      <c r="B313" s="81" t="s">
        <v>553</v>
      </c>
      <c r="E313" s="69"/>
      <c r="F313" s="69"/>
      <c r="G313" s="69"/>
    </row>
    <row r="314" spans="1:7" x14ac:dyDescent="0.35">
      <c r="A314" s="66" t="s">
        <v>1893</v>
      </c>
      <c r="B314" s="81" t="s">
        <v>553</v>
      </c>
      <c r="E314" s="69"/>
      <c r="F314" s="69"/>
      <c r="G314" s="69"/>
    </row>
    <row r="315" spans="1:7" x14ac:dyDescent="0.35">
      <c r="A315" s="66" t="s">
        <v>1894</v>
      </c>
      <c r="B315" s="81" t="s">
        <v>553</v>
      </c>
      <c r="E315" s="69"/>
      <c r="F315" s="69"/>
      <c r="G315" s="69"/>
    </row>
    <row r="316" spans="1:7" x14ac:dyDescent="0.35">
      <c r="A316" s="66" t="s">
        <v>1895</v>
      </c>
      <c r="B316" s="81" t="s">
        <v>553</v>
      </c>
      <c r="E316" s="69"/>
      <c r="F316" s="69"/>
      <c r="G316" s="69"/>
    </row>
    <row r="317" spans="1:7" x14ac:dyDescent="0.35">
      <c r="A317" s="66" t="s">
        <v>1896</v>
      </c>
      <c r="B317" s="81" t="s">
        <v>553</v>
      </c>
      <c r="E317" s="69"/>
      <c r="F317" s="69"/>
      <c r="G317" s="69"/>
    </row>
    <row r="318" spans="1:7" x14ac:dyDescent="0.35">
      <c r="A318" s="66" t="s">
        <v>1897</v>
      </c>
      <c r="B318" s="81" t="s">
        <v>553</v>
      </c>
      <c r="E318" s="69"/>
      <c r="F318" s="69"/>
      <c r="G318" s="69"/>
    </row>
    <row r="319" spans="1:7" x14ac:dyDescent="0.35">
      <c r="A319" s="66" t="s">
        <v>1898</v>
      </c>
      <c r="B319" s="81" t="s">
        <v>553</v>
      </c>
      <c r="E319" s="69"/>
      <c r="F319" s="69"/>
      <c r="G319" s="69"/>
    </row>
    <row r="320" spans="1:7" x14ac:dyDescent="0.35">
      <c r="A320" s="66" t="s">
        <v>1899</v>
      </c>
      <c r="B320" s="81" t="s">
        <v>553</v>
      </c>
      <c r="E320" s="69"/>
      <c r="F320" s="69"/>
      <c r="G320" s="69"/>
    </row>
    <row r="321" spans="1:7" x14ac:dyDescent="0.35">
      <c r="A321" s="66" t="s">
        <v>1900</v>
      </c>
      <c r="B321" s="81" t="s">
        <v>553</v>
      </c>
      <c r="E321" s="69"/>
      <c r="F321" s="69"/>
      <c r="G321" s="69"/>
    </row>
    <row r="322" spans="1:7" x14ac:dyDescent="0.35">
      <c r="A322" s="66" t="s">
        <v>1901</v>
      </c>
      <c r="B322" s="81" t="s">
        <v>553</v>
      </c>
      <c r="E322" s="69"/>
      <c r="F322" s="69"/>
      <c r="G322" s="69"/>
    </row>
    <row r="323" spans="1:7" x14ac:dyDescent="0.35">
      <c r="A323" s="66" t="s">
        <v>1902</v>
      </c>
      <c r="B323" s="81" t="s">
        <v>553</v>
      </c>
      <c r="E323" s="69"/>
      <c r="F323" s="69"/>
      <c r="G323" s="69"/>
    </row>
    <row r="324" spans="1:7" x14ac:dyDescent="0.35">
      <c r="A324" s="66" t="s">
        <v>1903</v>
      </c>
      <c r="B324" s="81" t="s">
        <v>553</v>
      </c>
      <c r="E324" s="69"/>
      <c r="F324" s="69"/>
      <c r="G324" s="69"/>
    </row>
    <row r="325" spans="1:7" x14ac:dyDescent="0.35">
      <c r="A325" s="66" t="s">
        <v>1904</v>
      </c>
      <c r="B325" s="81" t="s">
        <v>553</v>
      </c>
      <c r="E325" s="69"/>
      <c r="F325" s="69"/>
      <c r="G325" s="69"/>
    </row>
    <row r="326" spans="1:7" x14ac:dyDescent="0.35">
      <c r="A326" s="66" t="s">
        <v>1905</v>
      </c>
      <c r="B326" s="81" t="s">
        <v>553</v>
      </c>
      <c r="E326" s="69"/>
      <c r="F326" s="69"/>
      <c r="G326" s="69"/>
    </row>
    <row r="327" spans="1:7" x14ac:dyDescent="0.35">
      <c r="A327" s="66" t="s">
        <v>1906</v>
      </c>
      <c r="B327" s="81" t="s">
        <v>1883</v>
      </c>
      <c r="E327" s="69"/>
      <c r="F327" s="69"/>
      <c r="G327" s="69"/>
    </row>
    <row r="328" spans="1:7" x14ac:dyDescent="0.35">
      <c r="A328" s="66" t="s">
        <v>1907</v>
      </c>
      <c r="B328" s="81" t="s">
        <v>64</v>
      </c>
      <c r="C328" s="66">
        <f>SUM(C310:C327)</f>
        <v>0</v>
      </c>
      <c r="D328" s="66">
        <f>SUM(D310:D327)</f>
        <v>0</v>
      </c>
      <c r="E328" s="69"/>
      <c r="F328" s="133">
        <f>SUM(F310:F327)</f>
        <v>0</v>
      </c>
      <c r="G328" s="133">
        <f>SUM(G310:G327)</f>
        <v>0</v>
      </c>
    </row>
    <row r="329" spans="1:7" x14ac:dyDescent="0.35">
      <c r="A329" s="66" t="s">
        <v>1908</v>
      </c>
      <c r="B329" s="81"/>
      <c r="E329" s="69"/>
      <c r="F329" s="69"/>
      <c r="G329" s="69"/>
    </row>
    <row r="330" spans="1:7" x14ac:dyDescent="0.35">
      <c r="A330" s="66" t="s">
        <v>1909</v>
      </c>
      <c r="B330" s="81"/>
      <c r="E330" s="69"/>
      <c r="F330" s="69"/>
      <c r="G330" s="69"/>
    </row>
    <row r="331" spans="1:7" x14ac:dyDescent="0.35">
      <c r="A331" s="66" t="s">
        <v>1910</v>
      </c>
      <c r="B331" s="81"/>
      <c r="E331" s="69"/>
      <c r="F331" s="69"/>
      <c r="G331" s="69"/>
    </row>
    <row r="332" spans="1:7" x14ac:dyDescent="0.35">
      <c r="A332" s="84"/>
      <c r="B332" s="84" t="s">
        <v>1911</v>
      </c>
      <c r="C332" s="84" t="s">
        <v>50</v>
      </c>
      <c r="D332" s="84" t="s">
        <v>1863</v>
      </c>
      <c r="E332" s="84"/>
      <c r="F332" s="84" t="s">
        <v>435</v>
      </c>
      <c r="G332" s="84" t="s">
        <v>1864</v>
      </c>
    </row>
    <row r="333" spans="1:7" x14ac:dyDescent="0.35">
      <c r="A333" s="66" t="s">
        <v>1912</v>
      </c>
      <c r="B333" s="81" t="s">
        <v>1913</v>
      </c>
      <c r="E333" s="69"/>
      <c r="F333" s="94" t="str">
        <f>IF($C$343=0,"",IF(C333="[For completion]","",C333/$C$343))</f>
        <v/>
      </c>
      <c r="G333" s="94" t="str">
        <f>IF($D$343=0,"",IF(D333="[For completion]","",D333/$D$343))</f>
        <v/>
      </c>
    </row>
    <row r="334" spans="1:7" x14ac:dyDescent="0.35">
      <c r="A334" s="66" t="s">
        <v>1914</v>
      </c>
      <c r="B334" s="81" t="s">
        <v>1915</v>
      </c>
      <c r="E334" s="69"/>
      <c r="F334" s="94" t="str">
        <f t="shared" ref="F334:F342" si="12">IF($C$343=0,"",IF(C334="[For completion]","",C334/$C$343))</f>
        <v/>
      </c>
      <c r="G334" s="94" t="str">
        <f t="shared" ref="G334:G342" si="13">IF($D$343=0,"",IF(D334="[For completion]","",D334/$D$343))</f>
        <v/>
      </c>
    </row>
    <row r="335" spans="1:7" x14ac:dyDescent="0.35">
      <c r="A335" s="66" t="s">
        <v>1916</v>
      </c>
      <c r="B335" s="81" t="s">
        <v>1917</v>
      </c>
      <c r="E335" s="69"/>
      <c r="F335" s="94" t="str">
        <f t="shared" si="12"/>
        <v/>
      </c>
      <c r="G335" s="94" t="str">
        <f t="shared" si="13"/>
        <v/>
      </c>
    </row>
    <row r="336" spans="1:7" x14ac:dyDescent="0.35">
      <c r="A336" s="66" t="s">
        <v>1918</v>
      </c>
      <c r="B336" s="81" t="s">
        <v>1919</v>
      </c>
      <c r="E336" s="69"/>
      <c r="F336" s="94" t="str">
        <f t="shared" si="12"/>
        <v/>
      </c>
      <c r="G336" s="94" t="str">
        <f t="shared" si="13"/>
        <v/>
      </c>
    </row>
    <row r="337" spans="1:7" x14ac:dyDescent="0.35">
      <c r="A337" s="66" t="s">
        <v>1920</v>
      </c>
      <c r="B337" s="81" t="s">
        <v>1921</v>
      </c>
      <c r="E337" s="69"/>
      <c r="F337" s="94" t="str">
        <f t="shared" si="12"/>
        <v/>
      </c>
      <c r="G337" s="94" t="str">
        <f t="shared" si="13"/>
        <v/>
      </c>
    </row>
    <row r="338" spans="1:7" x14ac:dyDescent="0.35">
      <c r="A338" s="66" t="s">
        <v>1922</v>
      </c>
      <c r="B338" s="81" t="s">
        <v>1923</v>
      </c>
      <c r="E338" s="69"/>
      <c r="F338" s="94" t="str">
        <f t="shared" si="12"/>
        <v/>
      </c>
      <c r="G338" s="94" t="str">
        <f t="shared" si="13"/>
        <v/>
      </c>
    </row>
    <row r="339" spans="1:7" x14ac:dyDescent="0.35">
      <c r="A339" s="66" t="s">
        <v>1924</v>
      </c>
      <c r="B339" s="81" t="s">
        <v>1925</v>
      </c>
      <c r="E339" s="69"/>
      <c r="F339" s="94" t="str">
        <f t="shared" si="12"/>
        <v/>
      </c>
      <c r="G339" s="94" t="str">
        <f t="shared" si="13"/>
        <v/>
      </c>
    </row>
    <row r="340" spans="1:7" x14ac:dyDescent="0.35">
      <c r="A340" s="66" t="s">
        <v>1926</v>
      </c>
      <c r="B340" s="81" t="s">
        <v>1927</v>
      </c>
      <c r="E340" s="69"/>
      <c r="F340" s="94" t="str">
        <f t="shared" si="12"/>
        <v/>
      </c>
      <c r="G340" s="94" t="str">
        <f t="shared" si="13"/>
        <v/>
      </c>
    </row>
    <row r="341" spans="1:7" x14ac:dyDescent="0.35">
      <c r="A341" s="66" t="s">
        <v>1928</v>
      </c>
      <c r="B341" s="81" t="s">
        <v>1929</v>
      </c>
      <c r="E341" s="69"/>
      <c r="F341" s="94" t="str">
        <f t="shared" si="12"/>
        <v/>
      </c>
      <c r="G341" s="94" t="str">
        <f t="shared" si="13"/>
        <v/>
      </c>
    </row>
    <row r="342" spans="1:7" x14ac:dyDescent="0.35">
      <c r="A342" s="66" t="s">
        <v>1930</v>
      </c>
      <c r="B342" s="66" t="s">
        <v>1883</v>
      </c>
      <c r="E342" s="32"/>
      <c r="F342" s="94" t="str">
        <f t="shared" si="12"/>
        <v/>
      </c>
      <c r="G342" s="94" t="str">
        <f t="shared" si="13"/>
        <v/>
      </c>
    </row>
    <row r="343" spans="1:7" x14ac:dyDescent="0.35">
      <c r="A343" s="66" t="s">
        <v>1931</v>
      </c>
      <c r="B343" s="81" t="s">
        <v>64</v>
      </c>
      <c r="C343" s="66">
        <f>SUM(C333:C341)</f>
        <v>0</v>
      </c>
      <c r="D343" s="66">
        <f>SUM(D333:D341)</f>
        <v>0</v>
      </c>
      <c r="E343" s="69"/>
      <c r="F343" s="133">
        <f>SUM(F333:F342)</f>
        <v>0</v>
      </c>
      <c r="G343" s="133">
        <f>SUM(G333:G342)</f>
        <v>0</v>
      </c>
    </row>
    <row r="344" spans="1:7" x14ac:dyDescent="0.35">
      <c r="A344" s="66" t="s">
        <v>1932</v>
      </c>
      <c r="B344" s="81"/>
      <c r="E344" s="69"/>
      <c r="F344" s="69"/>
      <c r="G344" s="69"/>
    </row>
    <row r="345" spans="1:7" x14ac:dyDescent="0.35">
      <c r="A345" s="84"/>
      <c r="B345" s="84" t="s">
        <v>1933</v>
      </c>
      <c r="C345" s="84" t="s">
        <v>50</v>
      </c>
      <c r="D345" s="84" t="s">
        <v>1863</v>
      </c>
      <c r="E345" s="84"/>
      <c r="F345" s="84" t="s">
        <v>435</v>
      </c>
      <c r="G345" s="84" t="s">
        <v>1864</v>
      </c>
    </row>
    <row r="346" spans="1:7" x14ac:dyDescent="0.35">
      <c r="A346" s="66" t="s">
        <v>1934</v>
      </c>
      <c r="B346" s="81" t="s">
        <v>1935</v>
      </c>
      <c r="E346" s="69"/>
      <c r="F346" s="94" t="str">
        <f>IF($C$353=0,"",IF(C346="[For completion]","",C346/$C$353))</f>
        <v/>
      </c>
      <c r="G346" s="94" t="str">
        <f>IF($D$353=0,"",IF(D346="[For completion]","",D346/$D$353))</f>
        <v/>
      </c>
    </row>
    <row r="347" spans="1:7" x14ac:dyDescent="0.35">
      <c r="A347" s="66" t="s">
        <v>1936</v>
      </c>
      <c r="B347" s="144" t="s">
        <v>1937</v>
      </c>
      <c r="E347" s="69"/>
      <c r="F347" s="94" t="str">
        <f t="shared" ref="F347:F352" si="14">IF($C$353=0,"",IF(C347="[For completion]","",C347/$C$353))</f>
        <v/>
      </c>
      <c r="G347" s="94" t="str">
        <f t="shared" ref="G347:G352" si="15">IF($D$353=0,"",IF(D347="[For completion]","",D347/$D$353))</f>
        <v/>
      </c>
    </row>
    <row r="348" spans="1:7" x14ac:dyDescent="0.35">
      <c r="A348" s="66" t="s">
        <v>1938</v>
      </c>
      <c r="B348" s="81" t="s">
        <v>1939</v>
      </c>
      <c r="E348" s="69"/>
      <c r="F348" s="94" t="str">
        <f t="shared" si="14"/>
        <v/>
      </c>
      <c r="G348" s="94" t="str">
        <f t="shared" si="15"/>
        <v/>
      </c>
    </row>
    <row r="349" spans="1:7" x14ac:dyDescent="0.35">
      <c r="A349" s="66" t="s">
        <v>1940</v>
      </c>
      <c r="B349" s="81" t="s">
        <v>1941</v>
      </c>
      <c r="E349" s="69"/>
      <c r="F349" s="94" t="str">
        <f t="shared" si="14"/>
        <v/>
      </c>
      <c r="G349" s="94" t="str">
        <f t="shared" si="15"/>
        <v/>
      </c>
    </row>
    <row r="350" spans="1:7" x14ac:dyDescent="0.35">
      <c r="A350" s="66" t="s">
        <v>1942</v>
      </c>
      <c r="B350" s="81" t="s">
        <v>1943</v>
      </c>
      <c r="E350" s="69"/>
      <c r="F350" s="94" t="str">
        <f t="shared" si="14"/>
        <v/>
      </c>
      <c r="G350" s="94" t="str">
        <f t="shared" si="15"/>
        <v/>
      </c>
    </row>
    <row r="351" spans="1:7" x14ac:dyDescent="0.35">
      <c r="A351" s="66" t="s">
        <v>1944</v>
      </c>
      <c r="B351" s="81" t="s">
        <v>1945</v>
      </c>
      <c r="E351" s="69"/>
      <c r="F351" s="94" t="str">
        <f t="shared" si="14"/>
        <v/>
      </c>
      <c r="G351" s="94" t="str">
        <f t="shared" si="15"/>
        <v/>
      </c>
    </row>
    <row r="352" spans="1:7" x14ac:dyDescent="0.35">
      <c r="A352" s="66" t="s">
        <v>1946</v>
      </c>
      <c r="B352" s="81" t="s">
        <v>1947</v>
      </c>
      <c r="E352" s="69"/>
      <c r="F352" s="94" t="str">
        <f t="shared" si="14"/>
        <v/>
      </c>
      <c r="G352" s="94" t="str">
        <f t="shared" si="15"/>
        <v/>
      </c>
    </row>
    <row r="353" spans="1:7" x14ac:dyDescent="0.35">
      <c r="A353" s="66" t="s">
        <v>1948</v>
      </c>
      <c r="B353" s="81" t="s">
        <v>64</v>
      </c>
      <c r="C353" s="66">
        <f>SUM(C346:C352)</f>
        <v>0</v>
      </c>
      <c r="D353" s="66">
        <f>SUM(D346:D352)</f>
        <v>0</v>
      </c>
      <c r="E353" s="69"/>
      <c r="F353" s="133">
        <f>SUM(F346:F352)</f>
        <v>0</v>
      </c>
      <c r="G353" s="133">
        <f>SUM(G346:G352)</f>
        <v>0</v>
      </c>
    </row>
    <row r="354" spans="1:7" x14ac:dyDescent="0.35">
      <c r="A354" s="66" t="s">
        <v>1949</v>
      </c>
      <c r="B354" s="81"/>
      <c r="E354" s="69"/>
      <c r="F354" s="69"/>
      <c r="G354" s="69"/>
    </row>
    <row r="355" spans="1:7" x14ac:dyDescent="0.35">
      <c r="A355" s="84"/>
      <c r="B355" s="84" t="s">
        <v>1950</v>
      </c>
      <c r="C355" s="84" t="s">
        <v>50</v>
      </c>
      <c r="D355" s="84" t="s">
        <v>1863</v>
      </c>
      <c r="E355" s="84"/>
      <c r="F355" s="84" t="s">
        <v>435</v>
      </c>
      <c r="G355" s="84" t="s">
        <v>1864</v>
      </c>
    </row>
    <row r="356" spans="1:7" x14ac:dyDescent="0.35">
      <c r="A356" s="66" t="s">
        <v>1951</v>
      </c>
      <c r="B356" s="81" t="s">
        <v>1952</v>
      </c>
      <c r="E356" s="69"/>
      <c r="F356" s="94" t="str">
        <f>IF($C$360=0,"",IF(C356="[For completion]","",C356/$C$360))</f>
        <v/>
      </c>
      <c r="G356" s="94" t="str">
        <f>IF($D$360=0,"",IF(D356="[For completion]","",D356/$D$360))</f>
        <v/>
      </c>
    </row>
    <row r="357" spans="1:7" x14ac:dyDescent="0.35">
      <c r="A357" s="66" t="s">
        <v>1953</v>
      </c>
      <c r="B357" s="144" t="s">
        <v>1954</v>
      </c>
      <c r="E357" s="69"/>
      <c r="F357" s="94" t="str">
        <f t="shared" ref="F357:F359" si="16">IF($C$360=0,"",IF(C357="[For completion]","",C357/$C$360))</f>
        <v/>
      </c>
      <c r="G357" s="94" t="str">
        <f t="shared" ref="G357:G359" si="17">IF($D$360=0,"",IF(D357="[For completion]","",D357/$D$360))</f>
        <v/>
      </c>
    </row>
    <row r="358" spans="1:7" x14ac:dyDescent="0.35">
      <c r="A358" s="66" t="s">
        <v>1955</v>
      </c>
      <c r="B358" s="81" t="s">
        <v>1947</v>
      </c>
      <c r="E358" s="69"/>
      <c r="F358" s="94" t="str">
        <f t="shared" si="16"/>
        <v/>
      </c>
      <c r="G358" s="94" t="str">
        <f t="shared" si="17"/>
        <v/>
      </c>
    </row>
    <row r="359" spans="1:7" x14ac:dyDescent="0.35">
      <c r="A359" s="66" t="s">
        <v>1956</v>
      </c>
      <c r="B359" s="66" t="s">
        <v>1883</v>
      </c>
      <c r="E359" s="69"/>
      <c r="F359" s="94" t="str">
        <f t="shared" si="16"/>
        <v/>
      </c>
      <c r="G359" s="94" t="str">
        <f t="shared" si="17"/>
        <v/>
      </c>
    </row>
    <row r="360" spans="1:7" x14ac:dyDescent="0.35">
      <c r="A360" s="66" t="s">
        <v>1957</v>
      </c>
      <c r="B360" s="81" t="s">
        <v>64</v>
      </c>
      <c r="C360" s="66">
        <f>SUM(C356:C359)</f>
        <v>0</v>
      </c>
      <c r="D360" s="66">
        <f>SUM(D356:D359)</f>
        <v>0</v>
      </c>
      <c r="E360" s="69"/>
      <c r="F360" s="133">
        <f>SUM(F356:F359)</f>
        <v>0</v>
      </c>
      <c r="G360" s="133">
        <f>SUM(G356:G359)</f>
        <v>0</v>
      </c>
    </row>
    <row r="361" spans="1:7" hidden="1" outlineLevel="1" x14ac:dyDescent="0.35">
      <c r="A361" s="66" t="s">
        <v>1951</v>
      </c>
      <c r="B361" s="81"/>
      <c r="E361" s="69"/>
      <c r="F361" s="69"/>
      <c r="G361" s="69"/>
    </row>
    <row r="362" spans="1:7" hidden="1" outlineLevel="1" x14ac:dyDescent="0.35">
      <c r="A362" s="66" t="s">
        <v>1953</v>
      </c>
      <c r="C362" s="92"/>
      <c r="E362" s="60"/>
      <c r="F362" s="60"/>
    </row>
    <row r="363" spans="1:7" hidden="1" outlineLevel="1" x14ac:dyDescent="0.35">
      <c r="A363" s="66" t="s">
        <v>1955</v>
      </c>
      <c r="C363" s="92"/>
      <c r="E363" s="60"/>
      <c r="F363" s="60"/>
    </row>
    <row r="364" spans="1:7" hidden="1" outlineLevel="1" x14ac:dyDescent="0.35">
      <c r="A364" s="66" t="s">
        <v>1956</v>
      </c>
      <c r="C364" s="92"/>
      <c r="E364" s="60"/>
      <c r="F364" s="60"/>
    </row>
    <row r="365" spans="1:7" hidden="1" outlineLevel="1" x14ac:dyDescent="0.35">
      <c r="A365" s="66" t="s">
        <v>1957</v>
      </c>
      <c r="C365" s="92"/>
      <c r="E365" s="60"/>
      <c r="F365" s="60"/>
    </row>
    <row r="366" spans="1:7" hidden="1" outlineLevel="1" x14ac:dyDescent="0.35">
      <c r="A366" s="66" t="s">
        <v>1958</v>
      </c>
      <c r="C366" s="92"/>
      <c r="E366" s="60"/>
      <c r="F366" s="60"/>
    </row>
    <row r="367" spans="1:7" hidden="1" outlineLevel="1" x14ac:dyDescent="0.35">
      <c r="A367" s="66" t="s">
        <v>1959</v>
      </c>
      <c r="C367" s="92"/>
      <c r="E367" s="60"/>
      <c r="F367" s="60"/>
    </row>
    <row r="368" spans="1:7" hidden="1" outlineLevel="1" x14ac:dyDescent="0.35">
      <c r="A368" s="66" t="s">
        <v>1960</v>
      </c>
      <c r="C368" s="92"/>
      <c r="E368" s="60"/>
      <c r="F368" s="60"/>
    </row>
    <row r="369" spans="1:6" hidden="1" outlineLevel="1" x14ac:dyDescent="0.35">
      <c r="A369" s="66" t="s">
        <v>1961</v>
      </c>
      <c r="C369" s="92"/>
      <c r="E369" s="60"/>
      <c r="F369" s="60"/>
    </row>
    <row r="370" spans="1:6" hidden="1" outlineLevel="1" x14ac:dyDescent="0.35">
      <c r="A370" s="66" t="s">
        <v>1962</v>
      </c>
      <c r="C370" s="92"/>
      <c r="E370" s="60"/>
      <c r="F370" s="60"/>
    </row>
    <row r="371" spans="1:6" hidden="1" outlineLevel="1" x14ac:dyDescent="0.35">
      <c r="A371" s="66" t="s">
        <v>1963</v>
      </c>
      <c r="C371" s="92"/>
      <c r="E371" s="60"/>
      <c r="F371" s="60"/>
    </row>
    <row r="372" spans="1:6" hidden="1" outlineLevel="1" x14ac:dyDescent="0.35">
      <c r="A372" s="66" t="s">
        <v>1964</v>
      </c>
      <c r="C372" s="92"/>
      <c r="E372" s="60"/>
      <c r="F372" s="60"/>
    </row>
    <row r="373" spans="1:6" hidden="1" outlineLevel="1" x14ac:dyDescent="0.35">
      <c r="A373" s="66" t="s">
        <v>1965</v>
      </c>
      <c r="C373" s="92"/>
      <c r="E373" s="60"/>
      <c r="F373" s="60"/>
    </row>
    <row r="374" spans="1:6" hidden="1" outlineLevel="1" x14ac:dyDescent="0.35">
      <c r="A374" s="66" t="s">
        <v>1966</v>
      </c>
      <c r="C374" s="92"/>
      <c r="E374" s="60"/>
      <c r="F374" s="60"/>
    </row>
    <row r="375" spans="1:6" hidden="1" outlineLevel="1" x14ac:dyDescent="0.35">
      <c r="A375" s="66" t="s">
        <v>1967</v>
      </c>
      <c r="C375" s="92"/>
      <c r="E375" s="60"/>
      <c r="F375" s="60"/>
    </row>
    <row r="376" spans="1:6" hidden="1" outlineLevel="1" x14ac:dyDescent="0.35">
      <c r="A376" s="66" t="s">
        <v>1968</v>
      </c>
      <c r="C376" s="92"/>
      <c r="E376" s="60"/>
      <c r="F376" s="60"/>
    </row>
    <row r="377" spans="1:6" hidden="1" outlineLevel="1" x14ac:dyDescent="0.35">
      <c r="A377" s="66" t="s">
        <v>1969</v>
      </c>
      <c r="C377" s="92"/>
      <c r="E377" s="60"/>
      <c r="F377" s="60"/>
    </row>
    <row r="378" spans="1:6" hidden="1" outlineLevel="1" x14ac:dyDescent="0.35">
      <c r="A378" s="66" t="s">
        <v>1970</v>
      </c>
      <c r="C378" s="92"/>
      <c r="E378" s="60"/>
      <c r="F378" s="60"/>
    </row>
    <row r="379" spans="1:6" hidden="1" outlineLevel="1" x14ac:dyDescent="0.35">
      <c r="A379" s="66" t="s">
        <v>1971</v>
      </c>
      <c r="C379" s="92"/>
      <c r="E379" s="60"/>
      <c r="F379" s="60"/>
    </row>
    <row r="380" spans="1:6" hidden="1" outlineLevel="1" x14ac:dyDescent="0.35">
      <c r="A380" s="66" t="s">
        <v>1972</v>
      </c>
      <c r="C380" s="92"/>
      <c r="E380" s="60"/>
      <c r="F380" s="60"/>
    </row>
    <row r="381" spans="1:6" hidden="1" outlineLevel="1" x14ac:dyDescent="0.35">
      <c r="A381" s="66" t="s">
        <v>1973</v>
      </c>
      <c r="C381" s="92"/>
      <c r="E381" s="60"/>
      <c r="F381" s="60"/>
    </row>
    <row r="382" spans="1:6" hidden="1" outlineLevel="1" x14ac:dyDescent="0.35">
      <c r="A382" s="66" t="s">
        <v>1974</v>
      </c>
      <c r="C382" s="92"/>
      <c r="E382" s="60"/>
      <c r="F382" s="60"/>
    </row>
    <row r="383" spans="1:6" hidden="1" outlineLevel="1" x14ac:dyDescent="0.35">
      <c r="A383" s="66" t="s">
        <v>1975</v>
      </c>
      <c r="C383" s="92"/>
      <c r="E383" s="60"/>
      <c r="F383" s="60"/>
    </row>
    <row r="384" spans="1:6" hidden="1" outlineLevel="1" x14ac:dyDescent="0.35">
      <c r="A384" s="66" t="s">
        <v>1976</v>
      </c>
      <c r="C384" s="92"/>
      <c r="E384" s="60"/>
      <c r="F384" s="60"/>
    </row>
    <row r="385" spans="1:6" hidden="1" outlineLevel="1" x14ac:dyDescent="0.35">
      <c r="A385" s="66" t="s">
        <v>1977</v>
      </c>
      <c r="C385" s="92"/>
      <c r="E385" s="60"/>
      <c r="F385" s="60"/>
    </row>
    <row r="386" spans="1:6" hidden="1" outlineLevel="1" x14ac:dyDescent="0.35">
      <c r="A386" s="66" t="s">
        <v>1978</v>
      </c>
      <c r="C386" s="92"/>
      <c r="E386" s="60"/>
      <c r="F386" s="60"/>
    </row>
    <row r="387" spans="1:6" hidden="1" outlineLevel="1" x14ac:dyDescent="0.35">
      <c r="A387" s="66" t="s">
        <v>1979</v>
      </c>
      <c r="C387" s="92"/>
      <c r="E387" s="60"/>
      <c r="F387" s="60"/>
    </row>
    <row r="388" spans="1:6" hidden="1" outlineLevel="1" x14ac:dyDescent="0.35">
      <c r="A388" s="66" t="s">
        <v>1980</v>
      </c>
      <c r="C388" s="92"/>
      <c r="E388" s="60"/>
      <c r="F388" s="60"/>
    </row>
    <row r="389" spans="1:6" hidden="1" outlineLevel="1" x14ac:dyDescent="0.35">
      <c r="A389" s="66" t="s">
        <v>1981</v>
      </c>
      <c r="C389" s="92"/>
      <c r="E389" s="60"/>
      <c r="F389" s="60"/>
    </row>
    <row r="390" spans="1:6" hidden="1" outlineLevel="1" x14ac:dyDescent="0.35">
      <c r="A390" s="66" t="s">
        <v>1982</v>
      </c>
      <c r="C390" s="92"/>
      <c r="E390" s="60"/>
      <c r="F390" s="60"/>
    </row>
    <row r="391" spans="1:6" hidden="1" outlineLevel="1" x14ac:dyDescent="0.35">
      <c r="A391" s="66" t="s">
        <v>1983</v>
      </c>
      <c r="C391" s="92"/>
      <c r="E391" s="60"/>
      <c r="F391" s="60"/>
    </row>
    <row r="392" spans="1:6" hidden="1" outlineLevel="1" x14ac:dyDescent="0.35">
      <c r="A392" s="66" t="s">
        <v>1984</v>
      </c>
      <c r="C392" s="92"/>
      <c r="E392" s="60"/>
      <c r="F392" s="60"/>
    </row>
    <row r="393" spans="1:6" hidden="1" outlineLevel="1" x14ac:dyDescent="0.35">
      <c r="A393" s="66" t="s">
        <v>1985</v>
      </c>
      <c r="C393" s="92"/>
      <c r="E393" s="60"/>
      <c r="F393" s="60"/>
    </row>
    <row r="394" spans="1:6" hidden="1" outlineLevel="1" x14ac:dyDescent="0.35">
      <c r="A394" s="66" t="s">
        <v>1986</v>
      </c>
      <c r="C394" s="92"/>
      <c r="E394" s="60"/>
      <c r="F394" s="60"/>
    </row>
    <row r="395" spans="1:6" hidden="1" outlineLevel="1" x14ac:dyDescent="0.35">
      <c r="A395" s="66" t="s">
        <v>1987</v>
      </c>
      <c r="C395" s="92"/>
      <c r="E395" s="60"/>
      <c r="F395" s="60"/>
    </row>
    <row r="396" spans="1:6" hidden="1" outlineLevel="1" x14ac:dyDescent="0.35">
      <c r="A396" s="66" t="s">
        <v>1988</v>
      </c>
      <c r="C396" s="92"/>
      <c r="E396" s="60"/>
      <c r="F396" s="60"/>
    </row>
    <row r="397" spans="1:6" hidden="1" outlineLevel="1" x14ac:dyDescent="0.35">
      <c r="A397" s="66" t="s">
        <v>1989</v>
      </c>
      <c r="C397" s="92"/>
      <c r="E397" s="60"/>
      <c r="F397" s="60"/>
    </row>
    <row r="398" spans="1:6" hidden="1" outlineLevel="1" x14ac:dyDescent="0.35">
      <c r="A398" s="66" t="s">
        <v>1990</v>
      </c>
      <c r="C398" s="92"/>
      <c r="E398" s="60"/>
      <c r="F398" s="60"/>
    </row>
    <row r="399" spans="1:6" hidden="1" outlineLevel="1" x14ac:dyDescent="0.35">
      <c r="A399" s="66" t="s">
        <v>1991</v>
      </c>
      <c r="C399" s="92"/>
      <c r="E399" s="60"/>
      <c r="F399" s="60"/>
    </row>
    <row r="400" spans="1:6" hidden="1" outlineLevel="1" x14ac:dyDescent="0.35">
      <c r="A400" s="66" t="s">
        <v>1992</v>
      </c>
      <c r="C400" s="92"/>
      <c r="E400" s="60"/>
      <c r="F400" s="60"/>
    </row>
    <row r="401" spans="1:7" hidden="1" outlineLevel="1" x14ac:dyDescent="0.35">
      <c r="A401" s="66" t="s">
        <v>1993</v>
      </c>
      <c r="C401" s="92"/>
      <c r="E401" s="60"/>
      <c r="F401" s="60"/>
    </row>
    <row r="402" spans="1:7" hidden="1" outlineLevel="1" x14ac:dyDescent="0.35">
      <c r="A402" s="66" t="s">
        <v>1994</v>
      </c>
      <c r="C402" s="92"/>
      <c r="E402" s="60"/>
      <c r="F402" s="60"/>
    </row>
    <row r="403" spans="1:7" hidden="1" outlineLevel="1" x14ac:dyDescent="0.35">
      <c r="A403" s="66" t="s">
        <v>1995</v>
      </c>
      <c r="C403" s="92"/>
      <c r="E403" s="60"/>
      <c r="F403" s="60"/>
    </row>
    <row r="404" spans="1:7" hidden="1" outlineLevel="1" x14ac:dyDescent="0.35">
      <c r="A404" s="66" t="s">
        <v>1996</v>
      </c>
      <c r="C404" s="92"/>
      <c r="E404" s="60"/>
      <c r="F404" s="60"/>
    </row>
    <row r="405" spans="1:7" hidden="1" outlineLevel="1" x14ac:dyDescent="0.35">
      <c r="A405" s="66" t="s">
        <v>1997</v>
      </c>
      <c r="C405" s="92"/>
      <c r="E405" s="60"/>
      <c r="F405" s="60"/>
    </row>
    <row r="406" spans="1:7" hidden="1" outlineLevel="1" x14ac:dyDescent="0.35">
      <c r="A406" s="66" t="s">
        <v>1998</v>
      </c>
      <c r="C406" s="92"/>
      <c r="E406" s="60"/>
      <c r="F406" s="60"/>
    </row>
    <row r="407" spans="1:7" hidden="1" outlineLevel="1" x14ac:dyDescent="0.35">
      <c r="A407" s="66" t="s">
        <v>1999</v>
      </c>
      <c r="C407" s="92"/>
      <c r="E407" s="60"/>
      <c r="F407" s="60"/>
    </row>
    <row r="408" spans="1:7" hidden="1" outlineLevel="1" x14ac:dyDescent="0.35">
      <c r="A408" s="66" t="s">
        <v>2000</v>
      </c>
      <c r="C408" s="92"/>
      <c r="E408" s="60"/>
      <c r="F408" s="60"/>
    </row>
    <row r="409" spans="1:7" hidden="1" outlineLevel="1" x14ac:dyDescent="0.35">
      <c r="A409" s="66" t="s">
        <v>2001</v>
      </c>
      <c r="C409" s="92"/>
      <c r="E409" s="60"/>
      <c r="F409" s="60"/>
    </row>
    <row r="410" spans="1:7" hidden="1" outlineLevel="1" x14ac:dyDescent="0.35">
      <c r="A410" s="66" t="s">
        <v>2002</v>
      </c>
      <c r="C410" s="92"/>
      <c r="E410" s="60"/>
      <c r="F410" s="60"/>
    </row>
    <row r="411" spans="1:7" ht="18.5" collapsed="1" x14ac:dyDescent="0.35">
      <c r="A411" s="138"/>
      <c r="B411" s="139" t="s">
        <v>2003</v>
      </c>
      <c r="C411" s="138"/>
      <c r="D411" s="138"/>
      <c r="E411" s="138"/>
      <c r="F411" s="140"/>
      <c r="G411" s="140"/>
    </row>
    <row r="412" spans="1:7" x14ac:dyDescent="0.35">
      <c r="A412" s="83"/>
      <c r="B412" s="90" t="s">
        <v>2004</v>
      </c>
      <c r="C412" s="83" t="s">
        <v>614</v>
      </c>
      <c r="D412" s="83" t="s">
        <v>615</v>
      </c>
      <c r="E412" s="83"/>
      <c r="F412" s="83" t="s">
        <v>436</v>
      </c>
      <c r="G412" s="83" t="s">
        <v>616</v>
      </c>
    </row>
    <row r="413" spans="1:7" x14ac:dyDescent="0.35">
      <c r="A413" s="66" t="s">
        <v>2005</v>
      </c>
      <c r="B413" s="66" t="s">
        <v>618</v>
      </c>
      <c r="C413" s="87" t="s">
        <v>1834</v>
      </c>
      <c r="D413" s="77"/>
      <c r="E413" s="77"/>
      <c r="F413" s="105"/>
      <c r="G413" s="105"/>
    </row>
    <row r="414" spans="1:7" x14ac:dyDescent="0.35">
      <c r="A414" s="77"/>
      <c r="D414" s="77"/>
      <c r="E414" s="77"/>
      <c r="F414" s="105"/>
      <c r="G414" s="105"/>
    </row>
    <row r="415" spans="1:7" x14ac:dyDescent="0.35">
      <c r="B415" s="66" t="s">
        <v>619</v>
      </c>
      <c r="D415" s="77"/>
      <c r="E415" s="77"/>
      <c r="F415" s="105"/>
      <c r="G415" s="105"/>
    </row>
    <row r="416" spans="1:7" hidden="1" outlineLevel="1" x14ac:dyDescent="0.35">
      <c r="A416" s="66" t="s">
        <v>2006</v>
      </c>
      <c r="B416" s="81" t="s">
        <v>553</v>
      </c>
      <c r="C416" s="87" t="s">
        <v>1834</v>
      </c>
      <c r="D416" s="142" t="s">
        <v>1834</v>
      </c>
      <c r="E416" s="77"/>
      <c r="F416" s="94" t="str">
        <f t="shared" ref="F416:F439" si="18">IF($C$440=0,"",IF(C416="[for completion]","",C416/$C$440))</f>
        <v/>
      </c>
      <c r="G416" s="94" t="str">
        <f t="shared" ref="G416:G439" si="19">IF($D$440=0,"",IF(D416="[for completion]","",D416/$D$440))</f>
        <v/>
      </c>
    </row>
    <row r="417" spans="1:7" hidden="1" outlineLevel="1" x14ac:dyDescent="0.35">
      <c r="A417" s="66" t="s">
        <v>2007</v>
      </c>
      <c r="B417" s="81" t="s">
        <v>553</v>
      </c>
      <c r="C417" s="87" t="s">
        <v>1834</v>
      </c>
      <c r="D417" s="142" t="s">
        <v>1834</v>
      </c>
      <c r="E417" s="77"/>
      <c r="F417" s="94" t="str">
        <f t="shared" si="18"/>
        <v/>
      </c>
      <c r="G417" s="94" t="str">
        <f t="shared" si="19"/>
        <v/>
      </c>
    </row>
    <row r="418" spans="1:7" hidden="1" outlineLevel="1" x14ac:dyDescent="0.35">
      <c r="A418" s="66" t="s">
        <v>2008</v>
      </c>
      <c r="B418" s="81" t="s">
        <v>553</v>
      </c>
      <c r="C418" s="87" t="s">
        <v>1834</v>
      </c>
      <c r="D418" s="142" t="s">
        <v>1834</v>
      </c>
      <c r="E418" s="77"/>
      <c r="F418" s="94" t="str">
        <f t="shared" si="18"/>
        <v/>
      </c>
      <c r="G418" s="94" t="str">
        <f t="shared" si="19"/>
        <v/>
      </c>
    </row>
    <row r="419" spans="1:7" hidden="1" outlineLevel="1" x14ac:dyDescent="0.35">
      <c r="A419" s="66" t="s">
        <v>2009</v>
      </c>
      <c r="B419" s="81" t="s">
        <v>553</v>
      </c>
      <c r="C419" s="87" t="s">
        <v>1834</v>
      </c>
      <c r="D419" s="142" t="s">
        <v>1834</v>
      </c>
      <c r="E419" s="77"/>
      <c r="F419" s="94" t="str">
        <f t="shared" si="18"/>
        <v/>
      </c>
      <c r="G419" s="94" t="str">
        <f t="shared" si="19"/>
        <v/>
      </c>
    </row>
    <row r="420" spans="1:7" hidden="1" outlineLevel="1" x14ac:dyDescent="0.35">
      <c r="A420" s="66" t="s">
        <v>2010</v>
      </c>
      <c r="B420" s="81" t="s">
        <v>553</v>
      </c>
      <c r="C420" s="87" t="s">
        <v>1834</v>
      </c>
      <c r="D420" s="142" t="s">
        <v>1834</v>
      </c>
      <c r="E420" s="77"/>
      <c r="F420" s="94" t="str">
        <f t="shared" si="18"/>
        <v/>
      </c>
      <c r="G420" s="94" t="str">
        <f t="shared" si="19"/>
        <v/>
      </c>
    </row>
    <row r="421" spans="1:7" hidden="1" outlineLevel="1" x14ac:dyDescent="0.35">
      <c r="A421" s="66" t="s">
        <v>2011</v>
      </c>
      <c r="B421" s="81" t="s">
        <v>553</v>
      </c>
      <c r="C421" s="87" t="s">
        <v>1834</v>
      </c>
      <c r="D421" s="142" t="s">
        <v>1834</v>
      </c>
      <c r="E421" s="77"/>
      <c r="F421" s="94" t="str">
        <f t="shared" si="18"/>
        <v/>
      </c>
      <c r="G421" s="94" t="str">
        <f t="shared" si="19"/>
        <v/>
      </c>
    </row>
    <row r="422" spans="1:7" hidden="1" outlineLevel="1" x14ac:dyDescent="0.35">
      <c r="A422" s="66" t="s">
        <v>2012</v>
      </c>
      <c r="B422" s="81" t="s">
        <v>553</v>
      </c>
      <c r="C422" s="87" t="s">
        <v>1834</v>
      </c>
      <c r="D422" s="142" t="s">
        <v>1834</v>
      </c>
      <c r="E422" s="77"/>
      <c r="F422" s="94" t="str">
        <f t="shared" si="18"/>
        <v/>
      </c>
      <c r="G422" s="94" t="str">
        <f t="shared" si="19"/>
        <v/>
      </c>
    </row>
    <row r="423" spans="1:7" hidden="1" outlineLevel="1" x14ac:dyDescent="0.35">
      <c r="A423" s="66" t="s">
        <v>2013</v>
      </c>
      <c r="B423" s="81" t="s">
        <v>553</v>
      </c>
      <c r="C423" s="87" t="s">
        <v>1834</v>
      </c>
      <c r="D423" s="142" t="s">
        <v>1834</v>
      </c>
      <c r="E423" s="77"/>
      <c r="F423" s="94" t="str">
        <f t="shared" si="18"/>
        <v/>
      </c>
      <c r="G423" s="94" t="str">
        <f t="shared" si="19"/>
        <v/>
      </c>
    </row>
    <row r="424" spans="1:7" hidden="1" outlineLevel="1" x14ac:dyDescent="0.35">
      <c r="A424" s="66" t="s">
        <v>2014</v>
      </c>
      <c r="B424" s="81" t="s">
        <v>553</v>
      </c>
      <c r="C424" s="87" t="s">
        <v>1834</v>
      </c>
      <c r="D424" s="142" t="s">
        <v>1834</v>
      </c>
      <c r="E424" s="77"/>
      <c r="F424" s="94" t="str">
        <f t="shared" si="18"/>
        <v/>
      </c>
      <c r="G424" s="94" t="str">
        <f t="shared" si="19"/>
        <v/>
      </c>
    </row>
    <row r="425" spans="1:7" hidden="1" outlineLevel="1" x14ac:dyDescent="0.35">
      <c r="A425" s="66" t="s">
        <v>2015</v>
      </c>
      <c r="B425" s="81" t="s">
        <v>553</v>
      </c>
      <c r="C425" s="87" t="s">
        <v>1834</v>
      </c>
      <c r="D425" s="142" t="s">
        <v>1834</v>
      </c>
      <c r="E425" s="81"/>
      <c r="F425" s="94" t="str">
        <f t="shared" si="18"/>
        <v/>
      </c>
      <c r="G425" s="94" t="str">
        <f t="shared" si="19"/>
        <v/>
      </c>
    </row>
    <row r="426" spans="1:7" hidden="1" outlineLevel="1" x14ac:dyDescent="0.35">
      <c r="A426" s="66" t="s">
        <v>2016</v>
      </c>
      <c r="B426" s="81" t="s">
        <v>553</v>
      </c>
      <c r="C426" s="87" t="s">
        <v>1834</v>
      </c>
      <c r="D426" s="142" t="s">
        <v>1834</v>
      </c>
      <c r="E426" s="81"/>
      <c r="F426" s="94" t="str">
        <f t="shared" si="18"/>
        <v/>
      </c>
      <c r="G426" s="94" t="str">
        <f t="shared" si="19"/>
        <v/>
      </c>
    </row>
    <row r="427" spans="1:7" hidden="1" outlineLevel="1" x14ac:dyDescent="0.35">
      <c r="A427" s="66" t="s">
        <v>2017</v>
      </c>
      <c r="B427" s="81" t="s">
        <v>553</v>
      </c>
      <c r="C427" s="87" t="s">
        <v>1834</v>
      </c>
      <c r="D427" s="142" t="s">
        <v>1834</v>
      </c>
      <c r="E427" s="81"/>
      <c r="F427" s="94" t="str">
        <f t="shared" si="18"/>
        <v/>
      </c>
      <c r="G427" s="94" t="str">
        <f t="shared" si="19"/>
        <v/>
      </c>
    </row>
    <row r="428" spans="1:7" hidden="1" outlineLevel="1" x14ac:dyDescent="0.35">
      <c r="A428" s="66" t="s">
        <v>2018</v>
      </c>
      <c r="B428" s="81" t="s">
        <v>553</v>
      </c>
      <c r="C428" s="87" t="s">
        <v>1834</v>
      </c>
      <c r="D428" s="142" t="s">
        <v>1834</v>
      </c>
      <c r="E428" s="81"/>
      <c r="F428" s="94" t="str">
        <f t="shared" si="18"/>
        <v/>
      </c>
      <c r="G428" s="94" t="str">
        <f t="shared" si="19"/>
        <v/>
      </c>
    </row>
    <row r="429" spans="1:7" hidden="1" outlineLevel="1" x14ac:dyDescent="0.35">
      <c r="A429" s="66" t="s">
        <v>2019</v>
      </c>
      <c r="B429" s="81" t="s">
        <v>553</v>
      </c>
      <c r="C429" s="87" t="s">
        <v>1834</v>
      </c>
      <c r="D429" s="142" t="s">
        <v>1834</v>
      </c>
      <c r="E429" s="81"/>
      <c r="F429" s="94" t="str">
        <f t="shared" si="18"/>
        <v/>
      </c>
      <c r="G429" s="94" t="str">
        <f t="shared" si="19"/>
        <v/>
      </c>
    </row>
    <row r="430" spans="1:7" hidden="1" outlineLevel="1" x14ac:dyDescent="0.35">
      <c r="A430" s="66" t="s">
        <v>2020</v>
      </c>
      <c r="B430" s="81" t="s">
        <v>553</v>
      </c>
      <c r="C430" s="87" t="s">
        <v>1834</v>
      </c>
      <c r="D430" s="142" t="s">
        <v>1834</v>
      </c>
      <c r="E430" s="81"/>
      <c r="F430" s="94" t="str">
        <f t="shared" si="18"/>
        <v/>
      </c>
      <c r="G430" s="94" t="str">
        <f t="shared" si="19"/>
        <v/>
      </c>
    </row>
    <row r="431" spans="1:7" hidden="1" outlineLevel="1" x14ac:dyDescent="0.35">
      <c r="A431" s="66" t="s">
        <v>2021</v>
      </c>
      <c r="B431" s="81" t="s">
        <v>553</v>
      </c>
      <c r="C431" s="87" t="s">
        <v>1834</v>
      </c>
      <c r="D431" s="142" t="s">
        <v>1834</v>
      </c>
      <c r="F431" s="94" t="str">
        <f t="shared" si="18"/>
        <v/>
      </c>
      <c r="G431" s="94" t="str">
        <f t="shared" si="19"/>
        <v/>
      </c>
    </row>
    <row r="432" spans="1:7" hidden="1" outlineLevel="1" x14ac:dyDescent="0.35">
      <c r="A432" s="66" t="s">
        <v>2022</v>
      </c>
      <c r="B432" s="81" t="s">
        <v>553</v>
      </c>
      <c r="C432" s="87" t="s">
        <v>1834</v>
      </c>
      <c r="D432" s="142" t="s">
        <v>1834</v>
      </c>
      <c r="E432" s="91"/>
      <c r="F432" s="94" t="str">
        <f t="shared" si="18"/>
        <v/>
      </c>
      <c r="G432" s="94" t="str">
        <f t="shared" si="19"/>
        <v/>
      </c>
    </row>
    <row r="433" spans="1:7" hidden="1" outlineLevel="1" x14ac:dyDescent="0.35">
      <c r="A433" s="66" t="s">
        <v>2023</v>
      </c>
      <c r="B433" s="81" t="s">
        <v>553</v>
      </c>
      <c r="C433" s="87" t="s">
        <v>1834</v>
      </c>
      <c r="D433" s="142" t="s">
        <v>1834</v>
      </c>
      <c r="E433" s="91"/>
      <c r="F433" s="94" t="str">
        <f t="shared" si="18"/>
        <v/>
      </c>
      <c r="G433" s="94" t="str">
        <f t="shared" si="19"/>
        <v/>
      </c>
    </row>
    <row r="434" spans="1:7" hidden="1" outlineLevel="1" x14ac:dyDescent="0.35">
      <c r="A434" s="66" t="s">
        <v>2024</v>
      </c>
      <c r="B434" s="81" t="s">
        <v>553</v>
      </c>
      <c r="C434" s="87" t="s">
        <v>1834</v>
      </c>
      <c r="D434" s="142" t="s">
        <v>1834</v>
      </c>
      <c r="E434" s="91"/>
      <c r="F434" s="94" t="str">
        <f t="shared" si="18"/>
        <v/>
      </c>
      <c r="G434" s="94" t="str">
        <f t="shared" si="19"/>
        <v/>
      </c>
    </row>
    <row r="435" spans="1:7" hidden="1" outlineLevel="1" x14ac:dyDescent="0.35">
      <c r="A435" s="66" t="s">
        <v>2025</v>
      </c>
      <c r="B435" s="81" t="s">
        <v>553</v>
      </c>
      <c r="C435" s="87" t="s">
        <v>1834</v>
      </c>
      <c r="D435" s="142" t="s">
        <v>1834</v>
      </c>
      <c r="E435" s="91"/>
      <c r="F435" s="94" t="str">
        <f t="shared" si="18"/>
        <v/>
      </c>
      <c r="G435" s="94" t="str">
        <f t="shared" si="19"/>
        <v/>
      </c>
    </row>
    <row r="436" spans="1:7" hidden="1" outlineLevel="1" x14ac:dyDescent="0.35">
      <c r="A436" s="66" t="s">
        <v>2026</v>
      </c>
      <c r="B436" s="81" t="s">
        <v>553</v>
      </c>
      <c r="C436" s="87" t="s">
        <v>1834</v>
      </c>
      <c r="D436" s="142" t="s">
        <v>1834</v>
      </c>
      <c r="E436" s="91"/>
      <c r="F436" s="94" t="str">
        <f t="shared" si="18"/>
        <v/>
      </c>
      <c r="G436" s="94" t="str">
        <f t="shared" si="19"/>
        <v/>
      </c>
    </row>
    <row r="437" spans="1:7" hidden="1" outlineLevel="1" x14ac:dyDescent="0.35">
      <c r="A437" s="66" t="s">
        <v>2027</v>
      </c>
      <c r="B437" s="81" t="s">
        <v>553</v>
      </c>
      <c r="C437" s="87" t="s">
        <v>1834</v>
      </c>
      <c r="D437" s="142" t="s">
        <v>1834</v>
      </c>
      <c r="E437" s="91"/>
      <c r="F437" s="94" t="str">
        <f t="shared" si="18"/>
        <v/>
      </c>
      <c r="G437" s="94" t="str">
        <f t="shared" si="19"/>
        <v/>
      </c>
    </row>
    <row r="438" spans="1:7" hidden="1" outlineLevel="1" x14ac:dyDescent="0.35">
      <c r="A438" s="66" t="s">
        <v>2028</v>
      </c>
      <c r="B438" s="81" t="s">
        <v>553</v>
      </c>
      <c r="C438" s="87" t="s">
        <v>1834</v>
      </c>
      <c r="D438" s="142" t="s">
        <v>1834</v>
      </c>
      <c r="E438" s="91"/>
      <c r="F438" s="94" t="str">
        <f t="shared" si="18"/>
        <v/>
      </c>
      <c r="G438" s="94" t="str">
        <f t="shared" si="19"/>
        <v/>
      </c>
    </row>
    <row r="439" spans="1:7" hidden="1" outlineLevel="1" x14ac:dyDescent="0.35">
      <c r="A439" s="66" t="s">
        <v>2029</v>
      </c>
      <c r="B439" s="81" t="s">
        <v>553</v>
      </c>
      <c r="C439" s="87" t="s">
        <v>1834</v>
      </c>
      <c r="D439" s="142" t="s">
        <v>1834</v>
      </c>
      <c r="E439" s="91"/>
      <c r="F439" s="94" t="str">
        <f t="shared" si="18"/>
        <v/>
      </c>
      <c r="G439" s="94" t="str">
        <f t="shared" si="19"/>
        <v/>
      </c>
    </row>
    <row r="440" spans="1:7" collapsed="1" x14ac:dyDescent="0.35">
      <c r="A440" s="66" t="s">
        <v>2030</v>
      </c>
      <c r="B440" s="81" t="s">
        <v>64</v>
      </c>
      <c r="C440" s="97">
        <f>SUM(C416:C439)</f>
        <v>0</v>
      </c>
      <c r="D440" s="93">
        <f>SUM(D416:D439)</f>
        <v>0</v>
      </c>
      <c r="E440" s="91"/>
      <c r="F440" s="98">
        <f>SUM(F416:F439)</f>
        <v>0</v>
      </c>
      <c r="G440" s="98">
        <f>SUM(G416:G439)</f>
        <v>0</v>
      </c>
    </row>
    <row r="441" spans="1:7" x14ac:dyDescent="0.35">
      <c r="A441" s="83"/>
      <c r="B441" s="83" t="s">
        <v>2031</v>
      </c>
      <c r="C441" s="83" t="s">
        <v>614</v>
      </c>
      <c r="D441" s="83" t="s">
        <v>615</v>
      </c>
      <c r="E441" s="83"/>
      <c r="F441" s="83" t="s">
        <v>436</v>
      </c>
      <c r="G441" s="83" t="s">
        <v>616</v>
      </c>
    </row>
    <row r="442" spans="1:7" x14ac:dyDescent="0.35">
      <c r="A442" s="66" t="s">
        <v>2032</v>
      </c>
      <c r="B442" s="66" t="s">
        <v>647</v>
      </c>
      <c r="C442" s="92" t="s">
        <v>1834</v>
      </c>
      <c r="G442" s="66"/>
    </row>
    <row r="443" spans="1:7" x14ac:dyDescent="0.35">
      <c r="G443" s="66"/>
    </row>
    <row r="444" spans="1:7" x14ac:dyDescent="0.35">
      <c r="B444" s="81" t="s">
        <v>648</v>
      </c>
      <c r="G444" s="66"/>
    </row>
    <row r="445" spans="1:7" x14ac:dyDescent="0.35">
      <c r="A445" s="66" t="s">
        <v>2033</v>
      </c>
      <c r="B445" s="66" t="s">
        <v>650</v>
      </c>
      <c r="C445" s="87" t="s">
        <v>1834</v>
      </c>
      <c r="D445" s="142" t="s">
        <v>1834</v>
      </c>
      <c r="F445" s="94" t="str">
        <f>IF($C$453=0,"",IF(C445="[for completion]","",C445/$C$453))</f>
        <v/>
      </c>
      <c r="G445" s="94" t="str">
        <f>IF($D$453=0,"",IF(D445="[for completion]","",D445/$D$453))</f>
        <v/>
      </c>
    </row>
    <row r="446" spans="1:7" x14ac:dyDescent="0.35">
      <c r="A446" s="66" t="s">
        <v>2034</v>
      </c>
      <c r="B446" s="66" t="s">
        <v>652</v>
      </c>
      <c r="C446" s="87" t="s">
        <v>1834</v>
      </c>
      <c r="D446" s="142" t="s">
        <v>1834</v>
      </c>
      <c r="F446" s="94" t="str">
        <f t="shared" ref="F446:F459" si="20">IF($C$453=0,"",IF(C446="[for completion]","",C446/$C$453))</f>
        <v/>
      </c>
      <c r="G446" s="94" t="str">
        <f t="shared" ref="G446:G459" si="21">IF($D$453=0,"",IF(D446="[for completion]","",D446/$D$453))</f>
        <v/>
      </c>
    </row>
    <row r="447" spans="1:7" x14ac:dyDescent="0.35">
      <c r="A447" s="66" t="s">
        <v>2035</v>
      </c>
      <c r="B447" s="66" t="s">
        <v>654</v>
      </c>
      <c r="C447" s="87" t="s">
        <v>1834</v>
      </c>
      <c r="D447" s="142" t="s">
        <v>1834</v>
      </c>
      <c r="F447" s="94" t="str">
        <f t="shared" si="20"/>
        <v/>
      </c>
      <c r="G447" s="94" t="str">
        <f t="shared" si="21"/>
        <v/>
      </c>
    </row>
    <row r="448" spans="1:7" x14ac:dyDescent="0.35">
      <c r="A448" s="66" t="s">
        <v>2036</v>
      </c>
      <c r="B448" s="66" t="s">
        <v>656</v>
      </c>
      <c r="C448" s="87" t="s">
        <v>1834</v>
      </c>
      <c r="D448" s="142" t="s">
        <v>1834</v>
      </c>
      <c r="F448" s="94" t="str">
        <f t="shared" si="20"/>
        <v/>
      </c>
      <c r="G448" s="94" t="str">
        <f t="shared" si="21"/>
        <v/>
      </c>
    </row>
    <row r="449" spans="1:7" x14ac:dyDescent="0.35">
      <c r="A449" s="66" t="s">
        <v>2037</v>
      </c>
      <c r="B449" s="66" t="s">
        <v>658</v>
      </c>
      <c r="C449" s="87" t="s">
        <v>1834</v>
      </c>
      <c r="D449" s="142" t="s">
        <v>1834</v>
      </c>
      <c r="F449" s="94" t="str">
        <f t="shared" si="20"/>
        <v/>
      </c>
      <c r="G449" s="94" t="str">
        <f t="shared" si="21"/>
        <v/>
      </c>
    </row>
    <row r="450" spans="1:7" x14ac:dyDescent="0.35">
      <c r="A450" s="66" t="s">
        <v>2038</v>
      </c>
      <c r="B450" s="66" t="s">
        <v>660</v>
      </c>
      <c r="C450" s="87" t="s">
        <v>1834</v>
      </c>
      <c r="D450" s="142" t="s">
        <v>1834</v>
      </c>
      <c r="F450" s="94" t="str">
        <f t="shared" si="20"/>
        <v/>
      </c>
      <c r="G450" s="94" t="str">
        <f t="shared" si="21"/>
        <v/>
      </c>
    </row>
    <row r="451" spans="1:7" x14ac:dyDescent="0.35">
      <c r="A451" s="66" t="s">
        <v>2039</v>
      </c>
      <c r="B451" s="66" t="s">
        <v>662</v>
      </c>
      <c r="C451" s="87" t="s">
        <v>1834</v>
      </c>
      <c r="D451" s="142" t="s">
        <v>1834</v>
      </c>
      <c r="F451" s="94" t="str">
        <f t="shared" si="20"/>
        <v/>
      </c>
      <c r="G451" s="94" t="str">
        <f t="shared" si="21"/>
        <v/>
      </c>
    </row>
    <row r="452" spans="1:7" x14ac:dyDescent="0.35">
      <c r="A452" s="66" t="s">
        <v>2040</v>
      </c>
      <c r="B452" s="66" t="s">
        <v>664</v>
      </c>
      <c r="C452" s="87" t="s">
        <v>1834</v>
      </c>
      <c r="D452" s="142" t="s">
        <v>1834</v>
      </c>
      <c r="F452" s="94" t="str">
        <f t="shared" si="20"/>
        <v/>
      </c>
      <c r="G452" s="94" t="str">
        <f t="shared" si="21"/>
        <v/>
      </c>
    </row>
    <row r="453" spans="1:7" x14ac:dyDescent="0.35">
      <c r="A453" s="66" t="s">
        <v>2041</v>
      </c>
      <c r="B453" s="96" t="s">
        <v>64</v>
      </c>
      <c r="C453" s="87">
        <f>SUM(C445:C452)</f>
        <v>0</v>
      </c>
      <c r="D453" s="142">
        <f>SUM(D445:D452)</f>
        <v>0</v>
      </c>
      <c r="F453" s="92">
        <f>SUM(F445:F452)</f>
        <v>0</v>
      </c>
      <c r="G453" s="92">
        <f>SUM(G445:G452)</f>
        <v>0</v>
      </c>
    </row>
    <row r="454" spans="1:7" x14ac:dyDescent="0.35">
      <c r="A454" s="66" t="s">
        <v>2042</v>
      </c>
      <c r="B454" s="99" t="s">
        <v>667</v>
      </c>
      <c r="C454" s="87"/>
      <c r="D454" s="142"/>
      <c r="F454" s="94" t="str">
        <f t="shared" si="20"/>
        <v/>
      </c>
      <c r="G454" s="94" t="str">
        <f t="shared" si="21"/>
        <v/>
      </c>
    </row>
    <row r="455" spans="1:7" x14ac:dyDescent="0.35">
      <c r="A455" s="66" t="s">
        <v>2043</v>
      </c>
      <c r="B455" s="99" t="s">
        <v>669</v>
      </c>
      <c r="C455" s="87"/>
      <c r="D455" s="142"/>
      <c r="F455" s="94" t="str">
        <f t="shared" si="20"/>
        <v/>
      </c>
      <c r="G455" s="94" t="str">
        <f t="shared" si="21"/>
        <v/>
      </c>
    </row>
    <row r="456" spans="1:7" x14ac:dyDescent="0.35">
      <c r="A456" s="66" t="s">
        <v>2044</v>
      </c>
      <c r="B456" s="99" t="s">
        <v>671</v>
      </c>
      <c r="C456" s="87"/>
      <c r="D456" s="142"/>
      <c r="F456" s="94" t="str">
        <f t="shared" si="20"/>
        <v/>
      </c>
      <c r="G456" s="94" t="str">
        <f t="shared" si="21"/>
        <v/>
      </c>
    </row>
    <row r="457" spans="1:7" x14ac:dyDescent="0.35">
      <c r="A457" s="66" t="s">
        <v>2045</v>
      </c>
      <c r="B457" s="99" t="s">
        <v>673</v>
      </c>
      <c r="C457" s="87"/>
      <c r="D457" s="142"/>
      <c r="F457" s="94" t="str">
        <f t="shared" si="20"/>
        <v/>
      </c>
      <c r="G457" s="94" t="str">
        <f t="shared" si="21"/>
        <v/>
      </c>
    </row>
    <row r="458" spans="1:7" x14ac:dyDescent="0.35">
      <c r="A458" s="66" t="s">
        <v>2046</v>
      </c>
      <c r="B458" s="99" t="s">
        <v>675</v>
      </c>
      <c r="C458" s="87"/>
      <c r="D458" s="142"/>
      <c r="F458" s="94" t="str">
        <f t="shared" si="20"/>
        <v/>
      </c>
      <c r="G458" s="94" t="str">
        <f t="shared" si="21"/>
        <v/>
      </c>
    </row>
    <row r="459" spans="1:7" x14ac:dyDescent="0.35">
      <c r="A459" s="66" t="s">
        <v>2047</v>
      </c>
      <c r="B459" s="99" t="s">
        <v>677</v>
      </c>
      <c r="C459" s="87"/>
      <c r="D459" s="142"/>
      <c r="F459" s="94" t="str">
        <f t="shared" si="20"/>
        <v/>
      </c>
      <c r="G459" s="94" t="str">
        <f t="shared" si="21"/>
        <v/>
      </c>
    </row>
    <row r="460" spans="1:7" x14ac:dyDescent="0.35">
      <c r="A460" s="66" t="s">
        <v>2048</v>
      </c>
      <c r="B460" s="99"/>
      <c r="F460" s="95"/>
      <c r="G460" s="95"/>
    </row>
    <row r="461" spans="1:7" x14ac:dyDescent="0.35">
      <c r="A461" s="66" t="s">
        <v>2049</v>
      </c>
      <c r="B461" s="99"/>
      <c r="F461" s="95"/>
      <c r="G461" s="95"/>
    </row>
    <row r="462" spans="1:7" x14ac:dyDescent="0.35">
      <c r="A462" s="66" t="s">
        <v>2050</v>
      </c>
      <c r="B462" s="99"/>
      <c r="F462" s="91"/>
      <c r="G462" s="91"/>
    </row>
    <row r="463" spans="1:7" x14ac:dyDescent="0.35">
      <c r="A463" s="83"/>
      <c r="B463" s="83" t="s">
        <v>2051</v>
      </c>
      <c r="C463" s="83" t="s">
        <v>614</v>
      </c>
      <c r="D463" s="83" t="s">
        <v>615</v>
      </c>
      <c r="E463" s="83"/>
      <c r="F463" s="83" t="s">
        <v>436</v>
      </c>
      <c r="G463" s="83" t="s">
        <v>616</v>
      </c>
    </row>
    <row r="464" spans="1:7" x14ac:dyDescent="0.35">
      <c r="A464" s="66" t="s">
        <v>2052</v>
      </c>
      <c r="B464" s="66" t="s">
        <v>647</v>
      </c>
      <c r="C464" s="92" t="s">
        <v>1744</v>
      </c>
      <c r="G464" s="66"/>
    </row>
    <row r="465" spans="1:7" x14ac:dyDescent="0.35">
      <c r="G465" s="66"/>
    </row>
    <row r="466" spans="1:7" x14ac:dyDescent="0.35">
      <c r="B466" s="81" t="s">
        <v>648</v>
      </c>
      <c r="G466" s="66"/>
    </row>
    <row r="467" spans="1:7" x14ac:dyDescent="0.35">
      <c r="A467" s="66" t="s">
        <v>2053</v>
      </c>
      <c r="B467" s="66" t="s">
        <v>650</v>
      </c>
      <c r="C467" s="87" t="s">
        <v>1744</v>
      </c>
      <c r="D467" s="142" t="s">
        <v>1744</v>
      </c>
      <c r="F467" s="94" t="str">
        <f>IF($C$475=0,"",IF(C467="[Mark as ND1 if not relevant]","",C467/$C$475))</f>
        <v/>
      </c>
      <c r="G467" s="94" t="str">
        <f>IF($D$475=0,"",IF(D467="[Mark as ND1 if not relevant]","",D467/$D$475))</f>
        <v/>
      </c>
    </row>
    <row r="468" spans="1:7" x14ac:dyDescent="0.35">
      <c r="A468" s="66" t="s">
        <v>2054</v>
      </c>
      <c r="B468" s="66" t="s">
        <v>652</v>
      </c>
      <c r="C468" s="87" t="s">
        <v>1744</v>
      </c>
      <c r="D468" s="142" t="s">
        <v>1744</v>
      </c>
      <c r="F468" s="94" t="str">
        <f t="shared" ref="F468:F474" si="22">IF($C$475=0,"",IF(C468="[Mark as ND1 if not relevant]","",C468/$C$475))</f>
        <v/>
      </c>
      <c r="G468" s="94" t="str">
        <f t="shared" ref="G468:G474" si="23">IF($D$475=0,"",IF(D468="[Mark as ND1 if not relevant]","",D468/$D$475))</f>
        <v/>
      </c>
    </row>
    <row r="469" spans="1:7" x14ac:dyDescent="0.35">
      <c r="A469" s="66" t="s">
        <v>2055</v>
      </c>
      <c r="B469" s="66" t="s">
        <v>654</v>
      </c>
      <c r="C469" s="87" t="s">
        <v>1744</v>
      </c>
      <c r="D469" s="142" t="s">
        <v>1744</v>
      </c>
      <c r="F469" s="94" t="str">
        <f t="shared" si="22"/>
        <v/>
      </c>
      <c r="G469" s="94" t="str">
        <f t="shared" si="23"/>
        <v/>
      </c>
    </row>
    <row r="470" spans="1:7" x14ac:dyDescent="0.35">
      <c r="A470" s="66" t="s">
        <v>2056</v>
      </c>
      <c r="B470" s="66" t="s">
        <v>656</v>
      </c>
      <c r="C470" s="87" t="s">
        <v>1744</v>
      </c>
      <c r="D470" s="142" t="s">
        <v>1744</v>
      </c>
      <c r="F470" s="94" t="str">
        <f t="shared" si="22"/>
        <v/>
      </c>
      <c r="G470" s="94" t="str">
        <f t="shared" si="23"/>
        <v/>
      </c>
    </row>
    <row r="471" spans="1:7" x14ac:dyDescent="0.35">
      <c r="A471" s="66" t="s">
        <v>2057</v>
      </c>
      <c r="B471" s="66" t="s">
        <v>658</v>
      </c>
      <c r="C471" s="87" t="s">
        <v>1744</v>
      </c>
      <c r="D471" s="142" t="s">
        <v>1744</v>
      </c>
      <c r="F471" s="94" t="str">
        <f t="shared" si="22"/>
        <v/>
      </c>
      <c r="G471" s="94" t="str">
        <f t="shared" si="23"/>
        <v/>
      </c>
    </row>
    <row r="472" spans="1:7" x14ac:dyDescent="0.35">
      <c r="A472" s="66" t="s">
        <v>2058</v>
      </c>
      <c r="B472" s="66" t="s">
        <v>660</v>
      </c>
      <c r="C472" s="87" t="s">
        <v>1744</v>
      </c>
      <c r="D472" s="142" t="s">
        <v>1744</v>
      </c>
      <c r="F472" s="94" t="str">
        <f t="shared" si="22"/>
        <v/>
      </c>
      <c r="G472" s="94" t="str">
        <f t="shared" si="23"/>
        <v/>
      </c>
    </row>
    <row r="473" spans="1:7" x14ac:dyDescent="0.35">
      <c r="A473" s="66" t="s">
        <v>2059</v>
      </c>
      <c r="B473" s="66" t="s">
        <v>662</v>
      </c>
      <c r="C473" s="87" t="s">
        <v>1744</v>
      </c>
      <c r="D473" s="142" t="s">
        <v>1744</v>
      </c>
      <c r="F473" s="94" t="str">
        <f t="shared" si="22"/>
        <v/>
      </c>
      <c r="G473" s="94" t="str">
        <f t="shared" si="23"/>
        <v/>
      </c>
    </row>
    <row r="474" spans="1:7" x14ac:dyDescent="0.35">
      <c r="A474" s="66" t="s">
        <v>2060</v>
      </c>
      <c r="B474" s="66" t="s">
        <v>664</v>
      </c>
      <c r="C474" s="87" t="s">
        <v>1744</v>
      </c>
      <c r="D474" s="142" t="s">
        <v>1744</v>
      </c>
      <c r="F474" s="94" t="str">
        <f t="shared" si="22"/>
        <v/>
      </c>
      <c r="G474" s="94" t="str">
        <f t="shared" si="23"/>
        <v/>
      </c>
    </row>
    <row r="475" spans="1:7" x14ac:dyDescent="0.35">
      <c r="A475" s="66" t="s">
        <v>2061</v>
      </c>
      <c r="B475" s="96" t="s">
        <v>64</v>
      </c>
      <c r="C475" s="87">
        <f>SUM(C467:C474)</f>
        <v>0</v>
      </c>
      <c r="D475" s="142">
        <f>SUM(D467:D474)</f>
        <v>0</v>
      </c>
      <c r="F475" s="92">
        <f>SUM(F467:F474)</f>
        <v>0</v>
      </c>
      <c r="G475" s="92">
        <f>SUM(G467:G474)</f>
        <v>0</v>
      </c>
    </row>
    <row r="476" spans="1:7" x14ac:dyDescent="0.35">
      <c r="A476" s="66" t="s">
        <v>2062</v>
      </c>
      <c r="B476" s="99" t="s">
        <v>667</v>
      </c>
      <c r="C476" s="87"/>
      <c r="D476" s="142"/>
      <c r="F476" s="94" t="str">
        <f t="shared" ref="F476:F481" si="24">IF($C$475=0,"",IF(C476="[for completion]","",C476/$C$475))</f>
        <v/>
      </c>
      <c r="G476" s="94" t="str">
        <f t="shared" ref="G476:G481" si="25">IF($D$475=0,"",IF(D476="[for completion]","",D476/$D$475))</f>
        <v/>
      </c>
    </row>
    <row r="477" spans="1:7" x14ac:dyDescent="0.35">
      <c r="A477" s="66" t="s">
        <v>2063</v>
      </c>
      <c r="B477" s="99" t="s">
        <v>669</v>
      </c>
      <c r="C477" s="87"/>
      <c r="D477" s="142"/>
      <c r="F477" s="94" t="str">
        <f t="shared" si="24"/>
        <v/>
      </c>
      <c r="G477" s="94" t="str">
        <f t="shared" si="25"/>
        <v/>
      </c>
    </row>
    <row r="478" spans="1:7" x14ac:dyDescent="0.35">
      <c r="A478" s="66" t="s">
        <v>2064</v>
      </c>
      <c r="B478" s="99" t="s">
        <v>671</v>
      </c>
      <c r="C478" s="87"/>
      <c r="D478" s="142"/>
      <c r="F478" s="94" t="str">
        <f t="shared" si="24"/>
        <v/>
      </c>
      <c r="G478" s="94" t="str">
        <f t="shared" si="25"/>
        <v/>
      </c>
    </row>
    <row r="479" spans="1:7" x14ac:dyDescent="0.35">
      <c r="A479" s="66" t="s">
        <v>2065</v>
      </c>
      <c r="B479" s="99" t="s">
        <v>673</v>
      </c>
      <c r="C479" s="87"/>
      <c r="D479" s="142"/>
      <c r="F479" s="94" t="str">
        <f t="shared" si="24"/>
        <v/>
      </c>
      <c r="G479" s="94" t="str">
        <f t="shared" si="25"/>
        <v/>
      </c>
    </row>
    <row r="480" spans="1:7" x14ac:dyDescent="0.35">
      <c r="A480" s="66" t="s">
        <v>2066</v>
      </c>
      <c r="B480" s="99" t="s">
        <v>675</v>
      </c>
      <c r="C480" s="87"/>
      <c r="D480" s="142"/>
      <c r="F480" s="94" t="str">
        <f t="shared" si="24"/>
        <v/>
      </c>
      <c r="G480" s="94" t="str">
        <f t="shared" si="25"/>
        <v/>
      </c>
    </row>
    <row r="481" spans="1:7" x14ac:dyDescent="0.35">
      <c r="A481" s="66" t="s">
        <v>2067</v>
      </c>
      <c r="B481" s="99" t="s">
        <v>677</v>
      </c>
      <c r="C481" s="87"/>
      <c r="D481" s="142"/>
      <c r="F481" s="94" t="str">
        <f t="shared" si="24"/>
        <v/>
      </c>
      <c r="G481" s="94" t="str">
        <f t="shared" si="25"/>
        <v/>
      </c>
    </row>
    <row r="482" spans="1:7" x14ac:dyDescent="0.35">
      <c r="A482" s="66" t="s">
        <v>2068</v>
      </c>
      <c r="B482" s="99"/>
      <c r="F482" s="94"/>
      <c r="G482" s="94"/>
    </row>
    <row r="483" spans="1:7" x14ac:dyDescent="0.35">
      <c r="A483" s="66" t="s">
        <v>2069</v>
      </c>
      <c r="B483" s="99"/>
      <c r="F483" s="94"/>
      <c r="G483" s="94"/>
    </row>
    <row r="484" spans="1:7" x14ac:dyDescent="0.35">
      <c r="A484" s="66" t="s">
        <v>2070</v>
      </c>
      <c r="B484" s="99"/>
      <c r="F484" s="94"/>
      <c r="G484" s="92"/>
    </row>
    <row r="485" spans="1:7" x14ac:dyDescent="0.35">
      <c r="A485" s="83"/>
      <c r="B485" s="84" t="s">
        <v>2071</v>
      </c>
      <c r="C485" s="83" t="s">
        <v>738</v>
      </c>
      <c r="D485" s="83"/>
      <c r="E485" s="83"/>
      <c r="F485" s="83"/>
      <c r="G485" s="86"/>
    </row>
    <row r="486" spans="1:7" x14ac:dyDescent="0.35">
      <c r="A486" s="66" t="s">
        <v>2072</v>
      </c>
      <c r="B486" s="81" t="s">
        <v>739</v>
      </c>
      <c r="C486" s="92" t="s">
        <v>1834</v>
      </c>
      <c r="G486" s="66"/>
    </row>
    <row r="487" spans="1:7" x14ac:dyDescent="0.35">
      <c r="A487" s="66" t="s">
        <v>2073</v>
      </c>
      <c r="B487" s="81" t="s">
        <v>740</v>
      </c>
      <c r="C487" s="92" t="s">
        <v>1834</v>
      </c>
      <c r="G487" s="66"/>
    </row>
    <row r="488" spans="1:7" x14ac:dyDescent="0.35">
      <c r="A488" s="66" t="s">
        <v>2074</v>
      </c>
      <c r="B488" s="81" t="s">
        <v>741</v>
      </c>
      <c r="C488" s="92" t="s">
        <v>1834</v>
      </c>
      <c r="G488" s="66"/>
    </row>
    <row r="489" spans="1:7" x14ac:dyDescent="0.35">
      <c r="A489" s="66" t="s">
        <v>2075</v>
      </c>
      <c r="B489" s="81" t="s">
        <v>742</v>
      </c>
      <c r="C489" s="92" t="s">
        <v>1834</v>
      </c>
      <c r="G489" s="66"/>
    </row>
    <row r="490" spans="1:7" x14ac:dyDescent="0.35">
      <c r="A490" s="66" t="s">
        <v>2076</v>
      </c>
      <c r="B490" s="81" t="s">
        <v>743</v>
      </c>
      <c r="C490" s="92" t="s">
        <v>1834</v>
      </c>
      <c r="G490" s="66"/>
    </row>
    <row r="491" spans="1:7" x14ac:dyDescent="0.35">
      <c r="A491" s="66" t="s">
        <v>2077</v>
      </c>
      <c r="B491" s="81" t="s">
        <v>744</v>
      </c>
      <c r="C491" s="92" t="s">
        <v>1834</v>
      </c>
      <c r="G491" s="66"/>
    </row>
    <row r="492" spans="1:7" x14ac:dyDescent="0.35">
      <c r="A492" s="66" t="s">
        <v>2078</v>
      </c>
      <c r="B492" s="81" t="s">
        <v>745</v>
      </c>
      <c r="C492" s="92" t="s">
        <v>1834</v>
      </c>
      <c r="G492" s="66"/>
    </row>
    <row r="493" spans="1:7" x14ac:dyDescent="0.35">
      <c r="A493" s="66" t="s">
        <v>2079</v>
      </c>
      <c r="B493" s="81" t="s">
        <v>2080</v>
      </c>
      <c r="C493" s="92" t="s">
        <v>1834</v>
      </c>
      <c r="G493" s="66"/>
    </row>
    <row r="494" spans="1:7" x14ac:dyDescent="0.35">
      <c r="A494" s="66" t="s">
        <v>2081</v>
      </c>
      <c r="B494" s="81" t="s">
        <v>2082</v>
      </c>
      <c r="C494" s="92" t="s">
        <v>1834</v>
      </c>
      <c r="G494" s="66"/>
    </row>
    <row r="495" spans="1:7" x14ac:dyDescent="0.35">
      <c r="A495" s="66" t="s">
        <v>2083</v>
      </c>
      <c r="B495" s="81" t="s">
        <v>2084</v>
      </c>
      <c r="C495" s="92" t="s">
        <v>1834</v>
      </c>
      <c r="G495" s="66"/>
    </row>
    <row r="496" spans="1:7" x14ac:dyDescent="0.35">
      <c r="A496" s="66" t="s">
        <v>2085</v>
      </c>
      <c r="B496" s="81" t="s">
        <v>746</v>
      </c>
      <c r="C496" s="92" t="s">
        <v>1834</v>
      </c>
      <c r="G496" s="66"/>
    </row>
    <row r="497" spans="1:7" x14ac:dyDescent="0.35">
      <c r="A497" s="66" t="s">
        <v>2086</v>
      </c>
      <c r="B497" s="81" t="s">
        <v>747</v>
      </c>
      <c r="C497" s="92" t="s">
        <v>1834</v>
      </c>
      <c r="G497" s="66"/>
    </row>
    <row r="498" spans="1:7" x14ac:dyDescent="0.35">
      <c r="A498" s="66" t="s">
        <v>2087</v>
      </c>
      <c r="B498" s="81" t="s">
        <v>62</v>
      </c>
      <c r="C498" s="92" t="s">
        <v>1834</v>
      </c>
      <c r="G498" s="66"/>
    </row>
    <row r="499" spans="1:7" x14ac:dyDescent="0.35">
      <c r="A499" s="66" t="s">
        <v>2088</v>
      </c>
      <c r="B499" s="99" t="s">
        <v>2089</v>
      </c>
      <c r="C499" s="92"/>
      <c r="G499" s="66"/>
    </row>
    <row r="500" spans="1:7" x14ac:dyDescent="0.35">
      <c r="A500" s="66" t="s">
        <v>2090</v>
      </c>
      <c r="B500" s="99" t="s">
        <v>165</v>
      </c>
      <c r="C500" s="92"/>
      <c r="G500" s="66"/>
    </row>
    <row r="501" spans="1:7" x14ac:dyDescent="0.35">
      <c r="A501" s="66" t="s">
        <v>2091</v>
      </c>
      <c r="B501" s="99" t="s">
        <v>165</v>
      </c>
      <c r="C501" s="92"/>
      <c r="G501" s="66"/>
    </row>
    <row r="502" spans="1:7" x14ac:dyDescent="0.35">
      <c r="A502" s="66" t="s">
        <v>2092</v>
      </c>
      <c r="B502" s="99" t="s">
        <v>165</v>
      </c>
      <c r="C502" s="92"/>
      <c r="G502" s="66"/>
    </row>
    <row r="503" spans="1:7" x14ac:dyDescent="0.35">
      <c r="A503" s="66" t="s">
        <v>2093</v>
      </c>
      <c r="B503" s="99" t="s">
        <v>165</v>
      </c>
      <c r="C503" s="92"/>
      <c r="G503" s="66"/>
    </row>
    <row r="504" spans="1:7" x14ac:dyDescent="0.35">
      <c r="A504" s="66" t="s">
        <v>2094</v>
      </c>
      <c r="B504" s="99" t="s">
        <v>165</v>
      </c>
      <c r="C504" s="92"/>
      <c r="G504" s="66"/>
    </row>
    <row r="505" spans="1:7" x14ac:dyDescent="0.35">
      <c r="A505" s="66" t="s">
        <v>2095</v>
      </c>
      <c r="B505" s="99" t="s">
        <v>165</v>
      </c>
      <c r="C505" s="92"/>
      <c r="G505" s="66"/>
    </row>
    <row r="506" spans="1:7" x14ac:dyDescent="0.35">
      <c r="A506" s="66" t="s">
        <v>2096</v>
      </c>
      <c r="B506" s="99" t="s">
        <v>165</v>
      </c>
      <c r="C506" s="92"/>
      <c r="G506" s="66"/>
    </row>
    <row r="507" spans="1:7" x14ac:dyDescent="0.35">
      <c r="A507" s="66" t="s">
        <v>2097</v>
      </c>
      <c r="B507" s="99" t="s">
        <v>165</v>
      </c>
      <c r="C507" s="92"/>
      <c r="G507" s="66"/>
    </row>
    <row r="508" spans="1:7" x14ac:dyDescent="0.35">
      <c r="A508" s="66" t="s">
        <v>2098</v>
      </c>
      <c r="B508" s="99" t="s">
        <v>165</v>
      </c>
      <c r="C508" s="92"/>
      <c r="G508" s="66"/>
    </row>
    <row r="509" spans="1:7" x14ac:dyDescent="0.35">
      <c r="A509" s="66" t="s">
        <v>2099</v>
      </c>
      <c r="B509" s="99" t="s">
        <v>165</v>
      </c>
      <c r="C509" s="92"/>
      <c r="G509" s="66"/>
    </row>
    <row r="510" spans="1:7" x14ac:dyDescent="0.35">
      <c r="A510" s="66" t="s">
        <v>2100</v>
      </c>
      <c r="B510" s="99" t="s">
        <v>165</v>
      </c>
      <c r="C510" s="92"/>
    </row>
    <row r="511" spans="1:7" x14ac:dyDescent="0.35">
      <c r="A511" s="66" t="s">
        <v>2101</v>
      </c>
      <c r="B511" s="99" t="s">
        <v>165</v>
      </c>
      <c r="C511" s="92"/>
    </row>
    <row r="512" spans="1:7" x14ac:dyDescent="0.35">
      <c r="A512" s="66" t="s">
        <v>2102</v>
      </c>
      <c r="B512" s="99" t="s">
        <v>165</v>
      </c>
      <c r="C512" s="92"/>
    </row>
    <row r="513" spans="1:7" x14ac:dyDescent="0.35">
      <c r="A513" s="112"/>
      <c r="B513" s="112" t="s">
        <v>2103</v>
      </c>
      <c r="C513" s="83" t="s">
        <v>50</v>
      </c>
      <c r="D513" s="83" t="s">
        <v>2104</v>
      </c>
      <c r="E513" s="83"/>
      <c r="F513" s="83" t="s">
        <v>436</v>
      </c>
      <c r="G513" s="83" t="s">
        <v>2105</v>
      </c>
    </row>
    <row r="514" spans="1:7" x14ac:dyDescent="0.35">
      <c r="A514" s="66" t="s">
        <v>2106</v>
      </c>
      <c r="B514" s="81" t="s">
        <v>553</v>
      </c>
      <c r="C514" s="87" t="s">
        <v>1834</v>
      </c>
      <c r="D514" s="142" t="s">
        <v>1834</v>
      </c>
      <c r="E514" s="69"/>
      <c r="F514" s="94" t="str">
        <f>IF($C$532=0,"",IF(C514="[for completion]","",IF(C514="","",C514/$C$532)))</f>
        <v/>
      </c>
      <c r="G514" s="94" t="str">
        <f>IF($D$532=0,"",IF(D514="[for completion]","",IF(D514="","",D514/$D$532)))</f>
        <v/>
      </c>
    </row>
    <row r="515" spans="1:7" x14ac:dyDescent="0.35">
      <c r="A515" s="66" t="s">
        <v>2107</v>
      </c>
      <c r="B515" s="81" t="s">
        <v>553</v>
      </c>
      <c r="C515" s="87" t="s">
        <v>1834</v>
      </c>
      <c r="D515" s="142" t="s">
        <v>1834</v>
      </c>
      <c r="E515" s="69"/>
      <c r="F515" s="94" t="str">
        <f t="shared" ref="F515:F531" si="26">IF($C$532=0,"",IF(C515="[for completion]","",IF(C515="","",C515/$C$532)))</f>
        <v/>
      </c>
      <c r="G515" s="94" t="str">
        <f t="shared" ref="G515:G531" si="27">IF($D$532=0,"",IF(D515="[for completion]","",IF(D515="","",D515/$D$532)))</f>
        <v/>
      </c>
    </row>
    <row r="516" spans="1:7" x14ac:dyDescent="0.35">
      <c r="A516" s="66" t="s">
        <v>2108</v>
      </c>
      <c r="B516" s="81" t="s">
        <v>553</v>
      </c>
      <c r="C516" s="87" t="s">
        <v>1834</v>
      </c>
      <c r="D516" s="142" t="s">
        <v>1834</v>
      </c>
      <c r="E516" s="69"/>
      <c r="F516" s="94" t="str">
        <f t="shared" si="26"/>
        <v/>
      </c>
      <c r="G516" s="94" t="str">
        <f t="shared" si="27"/>
        <v/>
      </c>
    </row>
    <row r="517" spans="1:7" x14ac:dyDescent="0.35">
      <c r="A517" s="66" t="s">
        <v>2109</v>
      </c>
      <c r="B517" s="81" t="s">
        <v>553</v>
      </c>
      <c r="C517" s="87" t="s">
        <v>1834</v>
      </c>
      <c r="D517" s="142" t="s">
        <v>1834</v>
      </c>
      <c r="E517" s="69"/>
      <c r="F517" s="94" t="str">
        <f t="shared" si="26"/>
        <v/>
      </c>
      <c r="G517" s="94" t="str">
        <f t="shared" si="27"/>
        <v/>
      </c>
    </row>
    <row r="518" spans="1:7" x14ac:dyDescent="0.35">
      <c r="A518" s="66" t="s">
        <v>2110</v>
      </c>
      <c r="B518" s="81" t="s">
        <v>553</v>
      </c>
      <c r="C518" s="87" t="s">
        <v>1834</v>
      </c>
      <c r="D518" s="142" t="s">
        <v>1834</v>
      </c>
      <c r="E518" s="69"/>
      <c r="F518" s="94" t="str">
        <f t="shared" si="26"/>
        <v/>
      </c>
      <c r="G518" s="94" t="str">
        <f t="shared" si="27"/>
        <v/>
      </c>
    </row>
    <row r="519" spans="1:7" x14ac:dyDescent="0.35">
      <c r="A519" s="66" t="s">
        <v>2111</v>
      </c>
      <c r="B519" s="81" t="s">
        <v>553</v>
      </c>
      <c r="C519" s="87" t="s">
        <v>1834</v>
      </c>
      <c r="D519" s="142" t="s">
        <v>1834</v>
      </c>
      <c r="E519" s="69"/>
      <c r="F519" s="94" t="str">
        <f t="shared" si="26"/>
        <v/>
      </c>
      <c r="G519" s="94" t="str">
        <f t="shared" si="27"/>
        <v/>
      </c>
    </row>
    <row r="520" spans="1:7" x14ac:dyDescent="0.35">
      <c r="A520" s="66" t="s">
        <v>2112</v>
      </c>
      <c r="B520" s="81" t="s">
        <v>553</v>
      </c>
      <c r="C520" s="87" t="s">
        <v>1834</v>
      </c>
      <c r="D520" s="142" t="s">
        <v>1834</v>
      </c>
      <c r="E520" s="69"/>
      <c r="F520" s="94" t="str">
        <f t="shared" si="26"/>
        <v/>
      </c>
      <c r="G520" s="94" t="str">
        <f t="shared" si="27"/>
        <v/>
      </c>
    </row>
    <row r="521" spans="1:7" x14ac:dyDescent="0.35">
      <c r="A521" s="66" t="s">
        <v>2113</v>
      </c>
      <c r="B521" s="81" t="s">
        <v>553</v>
      </c>
      <c r="C521" s="87" t="s">
        <v>1834</v>
      </c>
      <c r="D521" s="142" t="s">
        <v>1834</v>
      </c>
      <c r="E521" s="69"/>
      <c r="F521" s="94" t="str">
        <f t="shared" si="26"/>
        <v/>
      </c>
      <c r="G521" s="94" t="str">
        <f t="shared" si="27"/>
        <v/>
      </c>
    </row>
    <row r="522" spans="1:7" x14ac:dyDescent="0.35">
      <c r="A522" s="66" t="s">
        <v>2114</v>
      </c>
      <c r="B522" s="81" t="s">
        <v>553</v>
      </c>
      <c r="C522" s="87" t="s">
        <v>1834</v>
      </c>
      <c r="D522" s="142" t="s">
        <v>1834</v>
      </c>
      <c r="E522" s="69"/>
      <c r="F522" s="94" t="str">
        <f t="shared" si="26"/>
        <v/>
      </c>
      <c r="G522" s="94" t="str">
        <f t="shared" si="27"/>
        <v/>
      </c>
    </row>
    <row r="523" spans="1:7" x14ac:dyDescent="0.35">
      <c r="A523" s="66" t="s">
        <v>2115</v>
      </c>
      <c r="B523" s="81" t="s">
        <v>553</v>
      </c>
      <c r="C523" s="87" t="s">
        <v>1834</v>
      </c>
      <c r="D523" s="142" t="s">
        <v>1834</v>
      </c>
      <c r="E523" s="69"/>
      <c r="F523" s="94" t="str">
        <f t="shared" si="26"/>
        <v/>
      </c>
      <c r="G523" s="94" t="str">
        <f t="shared" si="27"/>
        <v/>
      </c>
    </row>
    <row r="524" spans="1:7" x14ac:dyDescent="0.35">
      <c r="A524" s="66" t="s">
        <v>2116</v>
      </c>
      <c r="B524" s="81" t="s">
        <v>553</v>
      </c>
      <c r="C524" s="87" t="s">
        <v>1834</v>
      </c>
      <c r="D524" s="142" t="s">
        <v>1834</v>
      </c>
      <c r="E524" s="69"/>
      <c r="F524" s="94" t="str">
        <f t="shared" si="26"/>
        <v/>
      </c>
      <c r="G524" s="94" t="str">
        <f t="shared" si="27"/>
        <v/>
      </c>
    </row>
    <row r="525" spans="1:7" x14ac:dyDescent="0.35">
      <c r="A525" s="66" t="s">
        <v>2117</v>
      </c>
      <c r="B525" s="81" t="s">
        <v>553</v>
      </c>
      <c r="C525" s="87" t="s">
        <v>1834</v>
      </c>
      <c r="D525" s="142" t="s">
        <v>1834</v>
      </c>
      <c r="E525" s="69"/>
      <c r="F525" s="94" t="str">
        <f t="shared" si="26"/>
        <v/>
      </c>
      <c r="G525" s="94" t="str">
        <f t="shared" si="27"/>
        <v/>
      </c>
    </row>
    <row r="526" spans="1:7" x14ac:dyDescent="0.35">
      <c r="A526" s="66" t="s">
        <v>2118</v>
      </c>
      <c r="B526" s="81" t="s">
        <v>553</v>
      </c>
      <c r="C526" s="87" t="s">
        <v>1834</v>
      </c>
      <c r="D526" s="142" t="s">
        <v>1834</v>
      </c>
      <c r="E526" s="69"/>
      <c r="F526" s="94" t="str">
        <f t="shared" si="26"/>
        <v/>
      </c>
      <c r="G526" s="94" t="str">
        <f t="shared" si="27"/>
        <v/>
      </c>
    </row>
    <row r="527" spans="1:7" x14ac:dyDescent="0.35">
      <c r="A527" s="66" t="s">
        <v>2119</v>
      </c>
      <c r="B527" s="81" t="s">
        <v>553</v>
      </c>
      <c r="C527" s="87" t="s">
        <v>1834</v>
      </c>
      <c r="D527" s="142" t="s">
        <v>1834</v>
      </c>
      <c r="E527" s="69"/>
      <c r="F527" s="94" t="str">
        <f t="shared" si="26"/>
        <v/>
      </c>
      <c r="G527" s="94" t="str">
        <f t="shared" si="27"/>
        <v/>
      </c>
    </row>
    <row r="528" spans="1:7" x14ac:dyDescent="0.35">
      <c r="A528" s="66" t="s">
        <v>2120</v>
      </c>
      <c r="B528" s="81" t="s">
        <v>553</v>
      </c>
      <c r="C528" s="87" t="s">
        <v>1834</v>
      </c>
      <c r="D528" s="142" t="s">
        <v>1834</v>
      </c>
      <c r="E528" s="69"/>
      <c r="F528" s="94" t="str">
        <f t="shared" si="26"/>
        <v/>
      </c>
      <c r="G528" s="94" t="str">
        <f t="shared" si="27"/>
        <v/>
      </c>
    </row>
    <row r="529" spans="1:7" x14ac:dyDescent="0.35">
      <c r="A529" s="66" t="s">
        <v>2121</v>
      </c>
      <c r="B529" s="81" t="s">
        <v>553</v>
      </c>
      <c r="C529" s="87" t="s">
        <v>1834</v>
      </c>
      <c r="D529" s="142" t="s">
        <v>1834</v>
      </c>
      <c r="E529" s="69"/>
      <c r="F529" s="94" t="str">
        <f t="shared" si="26"/>
        <v/>
      </c>
      <c r="G529" s="94" t="str">
        <f t="shared" si="27"/>
        <v/>
      </c>
    </row>
    <row r="530" spans="1:7" x14ac:dyDescent="0.35">
      <c r="A530" s="66" t="s">
        <v>2122</v>
      </c>
      <c r="B530" s="81" t="s">
        <v>553</v>
      </c>
      <c r="C530" s="87" t="s">
        <v>1834</v>
      </c>
      <c r="D530" s="142" t="s">
        <v>1834</v>
      </c>
      <c r="E530" s="69"/>
      <c r="F530" s="94" t="str">
        <f t="shared" si="26"/>
        <v/>
      </c>
      <c r="G530" s="94" t="str">
        <f t="shared" si="27"/>
        <v/>
      </c>
    </row>
    <row r="531" spans="1:7" x14ac:dyDescent="0.35">
      <c r="A531" s="66" t="s">
        <v>2123</v>
      </c>
      <c r="B531" s="81" t="s">
        <v>1883</v>
      </c>
      <c r="C531" s="87" t="s">
        <v>1834</v>
      </c>
      <c r="D531" s="142" t="s">
        <v>1834</v>
      </c>
      <c r="E531" s="69"/>
      <c r="F531" s="94" t="str">
        <f t="shared" si="26"/>
        <v/>
      </c>
      <c r="G531" s="94" t="str">
        <f t="shared" si="27"/>
        <v/>
      </c>
    </row>
    <row r="532" spans="1:7" x14ac:dyDescent="0.35">
      <c r="A532" s="66" t="s">
        <v>2124</v>
      </c>
      <c r="B532" s="81" t="s">
        <v>64</v>
      </c>
      <c r="C532" s="87">
        <f>SUM(C514:C531)</f>
        <v>0</v>
      </c>
      <c r="D532" s="142">
        <f>SUM(D514:D531)</f>
        <v>0</v>
      </c>
      <c r="E532" s="69"/>
      <c r="F532" s="92">
        <f>SUM(F514:F531)</f>
        <v>0</v>
      </c>
      <c r="G532" s="92">
        <f>SUM(G514:G531)</f>
        <v>0</v>
      </c>
    </row>
    <row r="533" spans="1:7" x14ac:dyDescent="0.35">
      <c r="A533" s="66" t="s">
        <v>2125</v>
      </c>
      <c r="B533" s="81"/>
      <c r="E533" s="69"/>
      <c r="F533" s="69"/>
      <c r="G533" s="69"/>
    </row>
    <row r="534" spans="1:7" x14ac:dyDescent="0.35">
      <c r="A534" s="66" t="s">
        <v>2126</v>
      </c>
      <c r="B534" s="81"/>
      <c r="E534" s="69"/>
      <c r="F534" s="69"/>
      <c r="G534" s="69"/>
    </row>
    <row r="535" spans="1:7" x14ac:dyDescent="0.35">
      <c r="A535" s="66" t="s">
        <v>2127</v>
      </c>
      <c r="B535" s="81"/>
      <c r="E535" s="69"/>
      <c r="F535" s="69"/>
      <c r="G535" s="69"/>
    </row>
    <row r="536" spans="1:7" x14ac:dyDescent="0.35">
      <c r="A536" s="112"/>
      <c r="B536" s="84" t="s">
        <v>2128</v>
      </c>
      <c r="C536" s="83" t="s">
        <v>50</v>
      </c>
      <c r="D536" s="83" t="s">
        <v>2104</v>
      </c>
      <c r="E536" s="83"/>
      <c r="F536" s="83" t="s">
        <v>436</v>
      </c>
      <c r="G536" s="83" t="s">
        <v>2105</v>
      </c>
    </row>
    <row r="537" spans="1:7" x14ac:dyDescent="0.35">
      <c r="A537" s="66" t="s">
        <v>2129</v>
      </c>
      <c r="B537" s="81" t="s">
        <v>553</v>
      </c>
      <c r="C537" s="87" t="s">
        <v>1834</v>
      </c>
      <c r="D537" s="142" t="s">
        <v>1834</v>
      </c>
      <c r="E537" s="69"/>
      <c r="F537" s="94" t="str">
        <f>IF($C$555=0,"",IF(C537="[for completion]","",IF(C537="","",C537/$C$555)))</f>
        <v/>
      </c>
      <c r="G537" s="94" t="str">
        <f>IF($D$555=0,"",IF(D537="[for completion]","",IF(D537="","",D537/$D$555)))</f>
        <v/>
      </c>
    </row>
    <row r="538" spans="1:7" x14ac:dyDescent="0.35">
      <c r="A538" s="66" t="s">
        <v>2130</v>
      </c>
      <c r="B538" s="81" t="s">
        <v>553</v>
      </c>
      <c r="C538" s="87" t="s">
        <v>1834</v>
      </c>
      <c r="D538" s="142" t="s">
        <v>1834</v>
      </c>
      <c r="E538" s="69"/>
      <c r="F538" s="94" t="str">
        <f t="shared" ref="F538:F554" si="28">IF($C$555=0,"",IF(C538="[for completion]","",IF(C538="","",C538/$C$555)))</f>
        <v/>
      </c>
      <c r="G538" s="94" t="str">
        <f t="shared" ref="G538:G554" si="29">IF($D$555=0,"",IF(D538="[for completion]","",IF(D538="","",D538/$D$555)))</f>
        <v/>
      </c>
    </row>
    <row r="539" spans="1:7" x14ac:dyDescent="0.35">
      <c r="A539" s="66" t="s">
        <v>2131</v>
      </c>
      <c r="B539" s="81" t="s">
        <v>553</v>
      </c>
      <c r="C539" s="87" t="s">
        <v>1834</v>
      </c>
      <c r="D539" s="142" t="s">
        <v>1834</v>
      </c>
      <c r="E539" s="69"/>
      <c r="F539" s="94" t="str">
        <f t="shared" si="28"/>
        <v/>
      </c>
      <c r="G539" s="94" t="str">
        <f t="shared" si="29"/>
        <v/>
      </c>
    </row>
    <row r="540" spans="1:7" x14ac:dyDescent="0.35">
      <c r="A540" s="66" t="s">
        <v>2132</v>
      </c>
      <c r="B540" s="81" t="s">
        <v>553</v>
      </c>
      <c r="C540" s="87" t="s">
        <v>1834</v>
      </c>
      <c r="D540" s="142" t="s">
        <v>1834</v>
      </c>
      <c r="E540" s="69"/>
      <c r="F540" s="94" t="str">
        <f t="shared" si="28"/>
        <v/>
      </c>
      <c r="G540" s="94" t="str">
        <f t="shared" si="29"/>
        <v/>
      </c>
    </row>
    <row r="541" spans="1:7" x14ac:dyDescent="0.35">
      <c r="A541" s="66" t="s">
        <v>2133</v>
      </c>
      <c r="B541" s="81" t="s">
        <v>553</v>
      </c>
      <c r="C541" s="87" t="s">
        <v>1834</v>
      </c>
      <c r="D541" s="142" t="s">
        <v>1834</v>
      </c>
      <c r="E541" s="69"/>
      <c r="F541" s="94" t="str">
        <f t="shared" si="28"/>
        <v/>
      </c>
      <c r="G541" s="94" t="str">
        <f t="shared" si="29"/>
        <v/>
      </c>
    </row>
    <row r="542" spans="1:7" x14ac:dyDescent="0.35">
      <c r="A542" s="66" t="s">
        <v>2134</v>
      </c>
      <c r="B542" s="81" t="s">
        <v>553</v>
      </c>
      <c r="C542" s="87" t="s">
        <v>1834</v>
      </c>
      <c r="D542" s="142" t="s">
        <v>1834</v>
      </c>
      <c r="E542" s="69"/>
      <c r="F542" s="94" t="str">
        <f t="shared" si="28"/>
        <v/>
      </c>
      <c r="G542" s="94" t="str">
        <f t="shared" si="29"/>
        <v/>
      </c>
    </row>
    <row r="543" spans="1:7" x14ac:dyDescent="0.35">
      <c r="A543" s="66" t="s">
        <v>2135</v>
      </c>
      <c r="B543" s="81" t="s">
        <v>553</v>
      </c>
      <c r="C543" s="87" t="s">
        <v>1834</v>
      </c>
      <c r="D543" s="142" t="s">
        <v>1834</v>
      </c>
      <c r="E543" s="69"/>
      <c r="F543" s="94" t="str">
        <f t="shared" si="28"/>
        <v/>
      </c>
      <c r="G543" s="94" t="str">
        <f t="shared" si="29"/>
        <v/>
      </c>
    </row>
    <row r="544" spans="1:7" x14ac:dyDescent="0.35">
      <c r="A544" s="66" t="s">
        <v>2136</v>
      </c>
      <c r="B544" s="81" t="s">
        <v>553</v>
      </c>
      <c r="C544" s="87" t="s">
        <v>1834</v>
      </c>
      <c r="D544" s="142" t="s">
        <v>1834</v>
      </c>
      <c r="E544" s="69"/>
      <c r="F544" s="94" t="str">
        <f t="shared" si="28"/>
        <v/>
      </c>
      <c r="G544" s="94" t="str">
        <f t="shared" si="29"/>
        <v/>
      </c>
    </row>
    <row r="545" spans="1:7" x14ac:dyDescent="0.35">
      <c r="A545" s="66" t="s">
        <v>2137</v>
      </c>
      <c r="B545" s="81" t="s">
        <v>553</v>
      </c>
      <c r="C545" s="87" t="s">
        <v>1834</v>
      </c>
      <c r="D545" s="142" t="s">
        <v>1834</v>
      </c>
      <c r="E545" s="69"/>
      <c r="F545" s="94" t="str">
        <f t="shared" si="28"/>
        <v/>
      </c>
      <c r="G545" s="94" t="str">
        <f t="shared" si="29"/>
        <v/>
      </c>
    </row>
    <row r="546" spans="1:7" x14ac:dyDescent="0.35">
      <c r="A546" s="66" t="s">
        <v>2138</v>
      </c>
      <c r="B546" s="81" t="s">
        <v>553</v>
      </c>
      <c r="C546" s="87" t="s">
        <v>1834</v>
      </c>
      <c r="D546" s="142" t="s">
        <v>1834</v>
      </c>
      <c r="E546" s="69"/>
      <c r="F546" s="94" t="str">
        <f t="shared" si="28"/>
        <v/>
      </c>
      <c r="G546" s="94" t="str">
        <f t="shared" si="29"/>
        <v/>
      </c>
    </row>
    <row r="547" spans="1:7" x14ac:dyDescent="0.35">
      <c r="A547" s="66" t="s">
        <v>2139</v>
      </c>
      <c r="B547" s="81" t="s">
        <v>553</v>
      </c>
      <c r="C547" s="87" t="s">
        <v>1834</v>
      </c>
      <c r="D547" s="142" t="s">
        <v>1834</v>
      </c>
      <c r="E547" s="69"/>
      <c r="F547" s="94" t="str">
        <f t="shared" si="28"/>
        <v/>
      </c>
      <c r="G547" s="94" t="str">
        <f t="shared" si="29"/>
        <v/>
      </c>
    </row>
    <row r="548" spans="1:7" x14ac:dyDescent="0.35">
      <c r="A548" s="66" t="s">
        <v>2140</v>
      </c>
      <c r="B548" s="81" t="s">
        <v>553</v>
      </c>
      <c r="C548" s="87" t="s">
        <v>1834</v>
      </c>
      <c r="D548" s="142" t="s">
        <v>1834</v>
      </c>
      <c r="E548" s="69"/>
      <c r="F548" s="94" t="str">
        <f t="shared" si="28"/>
        <v/>
      </c>
      <c r="G548" s="94" t="str">
        <f t="shared" si="29"/>
        <v/>
      </c>
    </row>
    <row r="549" spans="1:7" x14ac:dyDescent="0.35">
      <c r="A549" s="66" t="s">
        <v>2141</v>
      </c>
      <c r="B549" s="81" t="s">
        <v>553</v>
      </c>
      <c r="C549" s="87" t="s">
        <v>1834</v>
      </c>
      <c r="D549" s="142" t="s">
        <v>1834</v>
      </c>
      <c r="E549" s="69"/>
      <c r="F549" s="94" t="str">
        <f t="shared" si="28"/>
        <v/>
      </c>
      <c r="G549" s="94" t="str">
        <f t="shared" si="29"/>
        <v/>
      </c>
    </row>
    <row r="550" spans="1:7" x14ac:dyDescent="0.35">
      <c r="A550" s="66" t="s">
        <v>2142</v>
      </c>
      <c r="B550" s="81" t="s">
        <v>553</v>
      </c>
      <c r="C550" s="87" t="s">
        <v>1834</v>
      </c>
      <c r="D550" s="142" t="s">
        <v>1834</v>
      </c>
      <c r="E550" s="69"/>
      <c r="F550" s="94" t="str">
        <f t="shared" si="28"/>
        <v/>
      </c>
      <c r="G550" s="94" t="str">
        <f t="shared" si="29"/>
        <v/>
      </c>
    </row>
    <row r="551" spans="1:7" x14ac:dyDescent="0.35">
      <c r="A551" s="66" t="s">
        <v>2143</v>
      </c>
      <c r="B551" s="81" t="s">
        <v>553</v>
      </c>
      <c r="C551" s="87" t="s">
        <v>1834</v>
      </c>
      <c r="D551" s="142" t="s">
        <v>1834</v>
      </c>
      <c r="E551" s="69"/>
      <c r="F551" s="94" t="str">
        <f t="shared" si="28"/>
        <v/>
      </c>
      <c r="G551" s="94" t="str">
        <f t="shared" si="29"/>
        <v/>
      </c>
    </row>
    <row r="552" spans="1:7" x14ac:dyDescent="0.35">
      <c r="A552" s="66" t="s">
        <v>2144</v>
      </c>
      <c r="B552" s="81" t="s">
        <v>553</v>
      </c>
      <c r="C552" s="87" t="s">
        <v>1834</v>
      </c>
      <c r="D552" s="142" t="s">
        <v>1834</v>
      </c>
      <c r="E552" s="69"/>
      <c r="F552" s="94" t="str">
        <f t="shared" si="28"/>
        <v/>
      </c>
      <c r="G552" s="94" t="str">
        <f t="shared" si="29"/>
        <v/>
      </c>
    </row>
    <row r="553" spans="1:7" x14ac:dyDescent="0.35">
      <c r="A553" s="66" t="s">
        <v>2145</v>
      </c>
      <c r="B553" s="81" t="s">
        <v>553</v>
      </c>
      <c r="C553" s="87" t="s">
        <v>1834</v>
      </c>
      <c r="D553" s="142" t="s">
        <v>1834</v>
      </c>
      <c r="E553" s="69"/>
      <c r="F553" s="94" t="str">
        <f t="shared" si="28"/>
        <v/>
      </c>
      <c r="G553" s="94" t="str">
        <f t="shared" si="29"/>
        <v/>
      </c>
    </row>
    <row r="554" spans="1:7" x14ac:dyDescent="0.35">
      <c r="A554" s="66" t="s">
        <v>2146</v>
      </c>
      <c r="B554" s="81" t="s">
        <v>1883</v>
      </c>
      <c r="C554" s="87" t="s">
        <v>1834</v>
      </c>
      <c r="D554" s="142" t="s">
        <v>1834</v>
      </c>
      <c r="E554" s="69"/>
      <c r="F554" s="94" t="str">
        <f t="shared" si="28"/>
        <v/>
      </c>
      <c r="G554" s="94" t="str">
        <f t="shared" si="29"/>
        <v/>
      </c>
    </row>
    <row r="555" spans="1:7" x14ac:dyDescent="0.35">
      <c r="A555" s="66" t="s">
        <v>2147</v>
      </c>
      <c r="B555" s="81" t="s">
        <v>64</v>
      </c>
      <c r="C555" s="87">
        <f>SUM(C537:C554)</f>
        <v>0</v>
      </c>
      <c r="D555" s="142">
        <f>SUM(D537:D554)</f>
        <v>0</v>
      </c>
      <c r="E555" s="69"/>
      <c r="F555" s="92">
        <f>SUM(F537:F554)</f>
        <v>0</v>
      </c>
      <c r="G555" s="92">
        <f>SUM(G537:G554)</f>
        <v>0</v>
      </c>
    </row>
    <row r="556" spans="1:7" x14ac:dyDescent="0.35">
      <c r="A556" s="66" t="s">
        <v>2148</v>
      </c>
      <c r="B556" s="81"/>
      <c r="E556" s="69"/>
      <c r="F556" s="69"/>
      <c r="G556" s="69"/>
    </row>
    <row r="557" spans="1:7" x14ac:dyDescent="0.35">
      <c r="A557" s="66" t="s">
        <v>2149</v>
      </c>
      <c r="B557" s="81"/>
      <c r="E557" s="69"/>
      <c r="F557" s="69"/>
      <c r="G557" s="69"/>
    </row>
    <row r="558" spans="1:7" x14ac:dyDescent="0.35">
      <c r="A558" s="66" t="s">
        <v>2150</v>
      </c>
      <c r="B558" s="81"/>
      <c r="E558" s="69"/>
      <c r="F558" s="69"/>
      <c r="G558" s="69"/>
    </row>
    <row r="559" spans="1:7" x14ac:dyDescent="0.35">
      <c r="A559" s="112"/>
      <c r="B559" s="112" t="s">
        <v>2151</v>
      </c>
      <c r="C559" s="83" t="s">
        <v>50</v>
      </c>
      <c r="D559" s="83" t="s">
        <v>2104</v>
      </c>
      <c r="E559" s="83"/>
      <c r="F559" s="83" t="s">
        <v>436</v>
      </c>
      <c r="G559" s="83" t="s">
        <v>2105</v>
      </c>
    </row>
    <row r="560" spans="1:7" x14ac:dyDescent="0.35">
      <c r="A560" s="66" t="s">
        <v>2152</v>
      </c>
      <c r="B560" s="81" t="s">
        <v>1913</v>
      </c>
      <c r="C560" s="87" t="s">
        <v>1834</v>
      </c>
      <c r="D560" s="142" t="s">
        <v>1834</v>
      </c>
      <c r="E560" s="69"/>
      <c r="F560" s="94" t="str">
        <f>IF($C$570=0,"",IF(C560="[for completion]","",IF(C560="","",C560/$C$570)))</f>
        <v/>
      </c>
      <c r="G560" s="94" t="str">
        <f>IF($D$570=0,"",IF(D560="[for completion]","",IF(D560="","",D560/$D$570)))</f>
        <v/>
      </c>
    </row>
    <row r="561" spans="1:7" x14ac:dyDescent="0.35">
      <c r="A561" s="66" t="s">
        <v>2153</v>
      </c>
      <c r="B561" s="81" t="s">
        <v>1915</v>
      </c>
      <c r="C561" s="87" t="s">
        <v>1834</v>
      </c>
      <c r="D561" s="142" t="s">
        <v>1834</v>
      </c>
      <c r="E561" s="69"/>
      <c r="F561" s="94" t="str">
        <f t="shared" ref="F561:F569" si="30">IF($C$570=0,"",IF(C561="[for completion]","",IF(C561="","",C561/$C$570)))</f>
        <v/>
      </c>
      <c r="G561" s="94" t="str">
        <f t="shared" ref="G561:G569" si="31">IF($D$570=0,"",IF(D561="[for completion]","",IF(D561="","",D561/$D$570)))</f>
        <v/>
      </c>
    </row>
    <row r="562" spans="1:7" x14ac:dyDescent="0.35">
      <c r="A562" s="66" t="s">
        <v>2154</v>
      </c>
      <c r="B562" s="81" t="s">
        <v>1917</v>
      </c>
      <c r="C562" s="87" t="s">
        <v>1834</v>
      </c>
      <c r="D562" s="142" t="s">
        <v>1834</v>
      </c>
      <c r="E562" s="69"/>
      <c r="F562" s="94" t="str">
        <f t="shared" si="30"/>
        <v/>
      </c>
      <c r="G562" s="94" t="str">
        <f t="shared" si="31"/>
        <v/>
      </c>
    </row>
    <row r="563" spans="1:7" x14ac:dyDescent="0.35">
      <c r="A563" s="66" t="s">
        <v>2155</v>
      </c>
      <c r="B563" s="81" t="s">
        <v>1919</v>
      </c>
      <c r="C563" s="87" t="s">
        <v>1834</v>
      </c>
      <c r="D563" s="142" t="s">
        <v>1834</v>
      </c>
      <c r="E563" s="69"/>
      <c r="F563" s="94" t="str">
        <f t="shared" si="30"/>
        <v/>
      </c>
      <c r="G563" s="94" t="str">
        <f t="shared" si="31"/>
        <v/>
      </c>
    </row>
    <row r="564" spans="1:7" x14ac:dyDescent="0.35">
      <c r="A564" s="66" t="s">
        <v>2156</v>
      </c>
      <c r="B564" s="81" t="s">
        <v>1921</v>
      </c>
      <c r="C564" s="87" t="s">
        <v>1834</v>
      </c>
      <c r="D564" s="142" t="s">
        <v>1834</v>
      </c>
      <c r="E564" s="69"/>
      <c r="F564" s="94" t="str">
        <f t="shared" si="30"/>
        <v/>
      </c>
      <c r="G564" s="94" t="str">
        <f t="shared" si="31"/>
        <v/>
      </c>
    </row>
    <row r="565" spans="1:7" x14ac:dyDescent="0.35">
      <c r="A565" s="66" t="s">
        <v>2157</v>
      </c>
      <c r="B565" s="81" t="s">
        <v>1923</v>
      </c>
      <c r="C565" s="87" t="s">
        <v>1834</v>
      </c>
      <c r="D565" s="142" t="s">
        <v>1834</v>
      </c>
      <c r="E565" s="69"/>
      <c r="F565" s="94" t="str">
        <f t="shared" si="30"/>
        <v/>
      </c>
      <c r="G565" s="94" t="str">
        <f t="shared" si="31"/>
        <v/>
      </c>
    </row>
    <row r="566" spans="1:7" x14ac:dyDescent="0.35">
      <c r="A566" s="66" t="s">
        <v>2158</v>
      </c>
      <c r="B566" s="81" t="s">
        <v>1925</v>
      </c>
      <c r="C566" s="87" t="s">
        <v>1834</v>
      </c>
      <c r="D566" s="142" t="s">
        <v>1834</v>
      </c>
      <c r="E566" s="69"/>
      <c r="F566" s="94" t="str">
        <f t="shared" si="30"/>
        <v/>
      </c>
      <c r="G566" s="94" t="str">
        <f t="shared" si="31"/>
        <v/>
      </c>
    </row>
    <row r="567" spans="1:7" x14ac:dyDescent="0.35">
      <c r="A567" s="66" t="s">
        <v>2159</v>
      </c>
      <c r="B567" s="81" t="s">
        <v>1927</v>
      </c>
      <c r="C567" s="87" t="s">
        <v>1834</v>
      </c>
      <c r="D567" s="142" t="s">
        <v>1834</v>
      </c>
      <c r="E567" s="69"/>
      <c r="F567" s="94" t="str">
        <f t="shared" si="30"/>
        <v/>
      </c>
      <c r="G567" s="94" t="str">
        <f t="shared" si="31"/>
        <v/>
      </c>
    </row>
    <row r="568" spans="1:7" x14ac:dyDescent="0.35">
      <c r="A568" s="66" t="s">
        <v>2160</v>
      </c>
      <c r="B568" s="81" t="s">
        <v>1929</v>
      </c>
      <c r="C568" s="87" t="s">
        <v>1834</v>
      </c>
      <c r="D568" s="142" t="s">
        <v>1834</v>
      </c>
      <c r="E568" s="69"/>
      <c r="F568" s="94" t="str">
        <f t="shared" si="30"/>
        <v/>
      </c>
      <c r="G568" s="94" t="str">
        <f t="shared" si="31"/>
        <v/>
      </c>
    </row>
    <row r="569" spans="1:7" x14ac:dyDescent="0.35">
      <c r="A569" s="66" t="s">
        <v>2161</v>
      </c>
      <c r="B569" s="66" t="s">
        <v>1883</v>
      </c>
      <c r="C569" s="87" t="s">
        <v>1834</v>
      </c>
      <c r="D569" s="142" t="s">
        <v>1834</v>
      </c>
      <c r="E569" s="69"/>
      <c r="F569" s="94" t="str">
        <f t="shared" si="30"/>
        <v/>
      </c>
      <c r="G569" s="94" t="str">
        <f t="shared" si="31"/>
        <v/>
      </c>
    </row>
    <row r="570" spans="1:7" x14ac:dyDescent="0.35">
      <c r="A570" s="66" t="s">
        <v>2162</v>
      </c>
      <c r="B570" s="81" t="s">
        <v>64</v>
      </c>
      <c r="C570" s="87">
        <f>SUM(C560:C568)</f>
        <v>0</v>
      </c>
      <c r="D570" s="142">
        <f>SUM(D560:D568)</f>
        <v>0</v>
      </c>
      <c r="E570" s="69"/>
      <c r="F570" s="92">
        <f>SUM(F560:F569)</f>
        <v>0</v>
      </c>
      <c r="G570" s="92">
        <f>SUM(G560:G569)</f>
        <v>0</v>
      </c>
    </row>
    <row r="571" spans="1:7" x14ac:dyDescent="0.35">
      <c r="A571" s="66" t="s">
        <v>2163</v>
      </c>
    </row>
    <row r="572" spans="1:7" x14ac:dyDescent="0.35">
      <c r="A572" s="112"/>
      <c r="B572" s="112" t="s">
        <v>2164</v>
      </c>
      <c r="C572" s="83" t="s">
        <v>50</v>
      </c>
      <c r="D572" s="83" t="s">
        <v>1863</v>
      </c>
      <c r="E572" s="83"/>
      <c r="F572" s="83" t="s">
        <v>435</v>
      </c>
      <c r="G572" s="83" t="s">
        <v>2105</v>
      </c>
    </row>
    <row r="573" spans="1:7" x14ac:dyDescent="0.35">
      <c r="A573" s="66" t="s">
        <v>2165</v>
      </c>
      <c r="B573" s="81" t="s">
        <v>1952</v>
      </c>
      <c r="C573" s="87" t="s">
        <v>1834</v>
      </c>
      <c r="D573" s="142" t="s">
        <v>1834</v>
      </c>
      <c r="E573" s="69"/>
      <c r="F573" s="94" t="str">
        <f>IF($C$577=0,"",IF(C573="[for completion]","",IF(C573="","",C573/$C$577)))</f>
        <v/>
      </c>
      <c r="G573" s="94" t="str">
        <f>IF($D$577=0,"",IF(D573="[for completion]","",IF(D573="","",D573/$D$577)))</f>
        <v/>
      </c>
    </row>
    <row r="574" spans="1:7" x14ac:dyDescent="0.35">
      <c r="A574" s="66" t="s">
        <v>2166</v>
      </c>
      <c r="B574" s="144" t="s">
        <v>2167</v>
      </c>
      <c r="C574" s="87" t="s">
        <v>1834</v>
      </c>
      <c r="D574" s="142" t="s">
        <v>1834</v>
      </c>
      <c r="E574" s="69"/>
      <c r="F574" s="94" t="str">
        <f t="shared" ref="F574:F576" si="32">IF($C$577=0,"",IF(C574="[for completion]","",IF(C574="","",C574/$C$577)))</f>
        <v/>
      </c>
      <c r="G574" s="94" t="str">
        <f t="shared" ref="G574:G576" si="33">IF($D$577=0,"",IF(D574="[for completion]","",IF(D574="","",D574/$D$577)))</f>
        <v/>
      </c>
    </row>
    <row r="575" spans="1:7" x14ac:dyDescent="0.35">
      <c r="A575" s="66" t="s">
        <v>2168</v>
      </c>
      <c r="B575" s="81" t="s">
        <v>1947</v>
      </c>
      <c r="C575" s="87" t="s">
        <v>1834</v>
      </c>
      <c r="D575" s="142" t="s">
        <v>1834</v>
      </c>
      <c r="E575" s="69"/>
      <c r="F575" s="94" t="str">
        <f t="shared" si="32"/>
        <v/>
      </c>
      <c r="G575" s="94" t="str">
        <f t="shared" si="33"/>
        <v/>
      </c>
    </row>
    <row r="576" spans="1:7" x14ac:dyDescent="0.35">
      <c r="A576" s="66" t="s">
        <v>2169</v>
      </c>
      <c r="B576" s="66" t="s">
        <v>1883</v>
      </c>
      <c r="C576" s="87" t="s">
        <v>1834</v>
      </c>
      <c r="D576" s="142" t="s">
        <v>1834</v>
      </c>
      <c r="E576" s="69"/>
      <c r="F576" s="94" t="str">
        <f t="shared" si="32"/>
        <v/>
      </c>
      <c r="G576" s="94" t="str">
        <f t="shared" si="33"/>
        <v/>
      </c>
    </row>
    <row r="577" spans="1:7" x14ac:dyDescent="0.35">
      <c r="A577" s="66" t="s">
        <v>2170</v>
      </c>
      <c r="B577" s="81" t="s">
        <v>64</v>
      </c>
      <c r="C577" s="87">
        <f>SUM(C573:C576)</f>
        <v>0</v>
      </c>
      <c r="D577" s="142">
        <f>SUM(D573:D576)</f>
        <v>0</v>
      </c>
      <c r="E577" s="69"/>
      <c r="F577" s="92">
        <f>SUM(F573:F576)</f>
        <v>0</v>
      </c>
      <c r="G577" s="92">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D92ACF11-D6C6-4859-A65D-FF156A6726E2}"/>
    <hyperlink ref="B7" location="'B1. HTT Mortgage Assets'!B166" display="7.A Residential Cover Pool" xr:uid="{C0727ED2-DC55-4967-9B7F-733322843C2C}"/>
    <hyperlink ref="B8" location="'B1. HTT Mortgage Assets'!B267" display="7.B Commercial Cover Pool" xr:uid="{7729FC29-BE44-42CA-9977-8DB683CAA347}"/>
    <hyperlink ref="B149" location="'2. Harmonised Glossary'!A9" display="Breakdown by Interest Rate" xr:uid="{6942CE68-E773-493F-B924-A0A33079E487}"/>
    <hyperlink ref="B179" location="'2. Harmonised Glossary'!A14" display="Non-Performing Loans (NPLs)" xr:uid="{0E0ABE25-8E29-4CC8-888D-D0ED41566F3C}"/>
    <hyperlink ref="B11" location="'2. Harmonised Glossary'!A12" display="Property Type Information" xr:uid="{93909D7E-EC32-48AA-8ED6-8F8AD108372B}"/>
    <hyperlink ref="B215" location="'2. Harmonised Glossary'!A288" display="Loan to Value (LTV) Information - Un-indexed" xr:uid="{5638BFD4-02F6-434A-ADF2-B05484F6E898}"/>
    <hyperlink ref="B237" location="'2. Harmonised Glossary'!A11" display="Loan to Value (LTV) Information - Indexed" xr:uid="{0C17A061-F6CD-403B-AFDF-3C6DAA85CA68}"/>
  </hyperlinks>
  <pageMargins left="0.7" right="0.7" top="0.75" bottom="0.75" header="0.3" footer="0.3"/>
  <pageSetup scale="33" orientation="portrait" r:id="rId1"/>
  <headerFooter>
    <oddFooter>&amp;R&amp;1#&amp;"Calibri"&amp;10&amp;K0000FFClassification : Internal</oddFooter>
  </headerFooter>
  <rowBreaks count="3" manualBreakCount="3">
    <brk id="168" max="16383" man="1"/>
    <brk id="331" max="16383" man="1"/>
    <brk id="5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8E17-EE4D-4B68-8547-E1B73BFC2271}">
  <sheetPr>
    <tabColor theme="9" tint="-0.249977111117893"/>
  </sheetPr>
  <dimension ref="A1:C403"/>
  <sheetViews>
    <sheetView topLeftCell="A43" zoomScaleNormal="100" workbookViewId="0">
      <selection activeCell="B60" sqref="B60"/>
    </sheetView>
  </sheetViews>
  <sheetFormatPr defaultRowHeight="14.5" x14ac:dyDescent="0.35"/>
  <cols>
    <col min="1" max="1" width="16.26953125" style="32" customWidth="1"/>
    <col min="2" max="2" width="89.81640625" style="66" bestFit="1" customWidth="1"/>
    <col min="3" max="3" width="134.7265625" style="32" customWidth="1"/>
    <col min="4" max="16384" width="8.7265625" style="32"/>
  </cols>
  <sheetData>
    <row r="1" spans="1:3" ht="31" x14ac:dyDescent="0.35">
      <c r="A1" s="31" t="s">
        <v>2171</v>
      </c>
      <c r="B1" s="31"/>
      <c r="C1" s="61" t="s">
        <v>1718</v>
      </c>
    </row>
    <row r="2" spans="1:3" x14ac:dyDescent="0.35">
      <c r="B2" s="60"/>
      <c r="C2" s="60"/>
    </row>
    <row r="3" spans="1:3" x14ac:dyDescent="0.35">
      <c r="A3" s="145" t="s">
        <v>2172</v>
      </c>
      <c r="B3" s="146"/>
      <c r="C3" s="60"/>
    </row>
    <row r="4" spans="1:3" x14ac:dyDescent="0.35">
      <c r="C4" s="60"/>
    </row>
    <row r="5" spans="1:3" ht="18.5" x14ac:dyDescent="0.35">
      <c r="A5" s="74" t="s">
        <v>5</v>
      </c>
      <c r="B5" s="74" t="s">
        <v>2173</v>
      </c>
      <c r="C5" s="147" t="s">
        <v>2174</v>
      </c>
    </row>
    <row r="6" spans="1:3" x14ac:dyDescent="0.35">
      <c r="A6" s="121" t="s">
        <v>2175</v>
      </c>
      <c r="B6" s="77" t="s">
        <v>2176</v>
      </c>
      <c r="C6" s="66" t="s">
        <v>2177</v>
      </c>
    </row>
    <row r="7" spans="1:3" ht="29" x14ac:dyDescent="0.35">
      <c r="A7" s="121" t="s">
        <v>2178</v>
      </c>
      <c r="B7" s="77" t="s">
        <v>2179</v>
      </c>
      <c r="C7" s="66" t="s">
        <v>2180</v>
      </c>
    </row>
    <row r="8" spans="1:3" x14ac:dyDescent="0.35">
      <c r="A8" s="121" t="s">
        <v>2181</v>
      </c>
      <c r="B8" s="77" t="s">
        <v>2182</v>
      </c>
      <c r="C8" s="66" t="s">
        <v>2183</v>
      </c>
    </row>
    <row r="9" spans="1:3" x14ac:dyDescent="0.35">
      <c r="A9" s="121" t="s">
        <v>2184</v>
      </c>
      <c r="B9" s="77" t="s">
        <v>2185</v>
      </c>
      <c r="C9" s="66" t="s">
        <v>2186</v>
      </c>
    </row>
    <row r="10" spans="1:3" ht="43.5" x14ac:dyDescent="0.35">
      <c r="A10" s="121" t="s">
        <v>2187</v>
      </c>
      <c r="B10" s="77" t="s">
        <v>2188</v>
      </c>
      <c r="C10" s="66" t="s">
        <v>2189</v>
      </c>
    </row>
    <row r="11" spans="1:3" ht="43.5" x14ac:dyDescent="0.35">
      <c r="A11" s="121" t="s">
        <v>2190</v>
      </c>
      <c r="B11" s="77" t="s">
        <v>2191</v>
      </c>
      <c r="C11" s="66" t="s">
        <v>2192</v>
      </c>
    </row>
    <row r="12" spans="1:3" ht="29" x14ac:dyDescent="0.35">
      <c r="A12" s="121" t="s">
        <v>2193</v>
      </c>
      <c r="B12" s="77" t="s">
        <v>2194</v>
      </c>
      <c r="C12" s="66" t="s">
        <v>2195</v>
      </c>
    </row>
    <row r="13" spans="1:3" x14ac:dyDescent="0.35">
      <c r="A13" s="121" t="s">
        <v>2196</v>
      </c>
      <c r="B13" s="77" t="s">
        <v>2197</v>
      </c>
      <c r="C13" s="66" t="s">
        <v>2198</v>
      </c>
    </row>
    <row r="14" spans="1:3" ht="29" x14ac:dyDescent="0.35">
      <c r="A14" s="121" t="s">
        <v>2199</v>
      </c>
      <c r="B14" s="77" t="s">
        <v>2200</v>
      </c>
      <c r="C14" s="66" t="s">
        <v>2201</v>
      </c>
    </row>
    <row r="15" spans="1:3" x14ac:dyDescent="0.35">
      <c r="A15" s="121" t="s">
        <v>2202</v>
      </c>
      <c r="B15" s="77" t="s">
        <v>2203</v>
      </c>
      <c r="C15" s="66" t="s">
        <v>2204</v>
      </c>
    </row>
    <row r="16" spans="1:3" ht="29" x14ac:dyDescent="0.35">
      <c r="A16" s="121" t="s">
        <v>2205</v>
      </c>
      <c r="B16" s="82" t="s">
        <v>2206</v>
      </c>
      <c r="C16" s="66" t="s">
        <v>2207</v>
      </c>
    </row>
    <row r="17" spans="1:3" ht="29" x14ac:dyDescent="0.35">
      <c r="A17" s="121" t="s">
        <v>2208</v>
      </c>
      <c r="B17" s="82" t="s">
        <v>2209</v>
      </c>
      <c r="C17" s="66" t="s">
        <v>2210</v>
      </c>
    </row>
    <row r="18" spans="1:3" x14ac:dyDescent="0.35">
      <c r="A18" s="121" t="s">
        <v>2211</v>
      </c>
      <c r="B18" s="82" t="s">
        <v>2212</v>
      </c>
      <c r="C18" s="66" t="s">
        <v>2213</v>
      </c>
    </row>
    <row r="19" spans="1:3" x14ac:dyDescent="0.35">
      <c r="A19" s="121" t="s">
        <v>2214</v>
      </c>
      <c r="B19" s="77" t="s">
        <v>2215</v>
      </c>
      <c r="C19" s="66"/>
    </row>
    <row r="20" spans="1:3" x14ac:dyDescent="0.35">
      <c r="A20" s="121" t="s">
        <v>2216</v>
      </c>
      <c r="B20" s="77" t="s">
        <v>2217</v>
      </c>
    </row>
    <row r="21" spans="1:3" x14ac:dyDescent="0.35">
      <c r="A21" s="121" t="s">
        <v>2218</v>
      </c>
      <c r="B21" s="77" t="s">
        <v>2219</v>
      </c>
      <c r="C21" s="66"/>
    </row>
    <row r="22" spans="1:3" x14ac:dyDescent="0.35">
      <c r="A22" s="121" t="s">
        <v>2220</v>
      </c>
      <c r="B22" s="32"/>
    </row>
    <row r="23" spans="1:3" x14ac:dyDescent="0.35">
      <c r="A23" s="121" t="s">
        <v>2221</v>
      </c>
      <c r="B23" s="79" t="s">
        <v>2222</v>
      </c>
      <c r="C23" s="66"/>
    </row>
    <row r="24" spans="1:3" x14ac:dyDescent="0.35">
      <c r="A24" s="121" t="s">
        <v>2223</v>
      </c>
      <c r="B24" s="141"/>
      <c r="C24" s="66"/>
    </row>
    <row r="25" spans="1:3" x14ac:dyDescent="0.35">
      <c r="A25" s="121" t="s">
        <v>2224</v>
      </c>
      <c r="B25" s="141"/>
      <c r="C25" s="66"/>
    </row>
    <row r="26" spans="1:3" x14ac:dyDescent="0.35">
      <c r="A26" s="121" t="s">
        <v>2225</v>
      </c>
      <c r="B26" s="141"/>
      <c r="C26" s="66"/>
    </row>
    <row r="27" spans="1:3" x14ac:dyDescent="0.35">
      <c r="A27" s="121" t="s">
        <v>2226</v>
      </c>
      <c r="B27" s="141"/>
      <c r="C27" s="66"/>
    </row>
    <row r="28" spans="1:3" ht="18.5" x14ac:dyDescent="0.35">
      <c r="A28" s="74"/>
      <c r="B28" s="74" t="s">
        <v>2227</v>
      </c>
      <c r="C28" s="147" t="s">
        <v>2174</v>
      </c>
    </row>
    <row r="29" spans="1:3" x14ac:dyDescent="0.35">
      <c r="A29" s="121" t="s">
        <v>2228</v>
      </c>
      <c r="B29" s="77" t="s">
        <v>2215</v>
      </c>
      <c r="C29" s="66" t="s">
        <v>1834</v>
      </c>
    </row>
    <row r="30" spans="1:3" x14ac:dyDescent="0.35">
      <c r="A30" s="121" t="s">
        <v>2229</v>
      </c>
      <c r="B30" s="77" t="s">
        <v>2217</v>
      </c>
      <c r="C30" s="66" t="s">
        <v>1834</v>
      </c>
    </row>
    <row r="31" spans="1:3" x14ac:dyDescent="0.35">
      <c r="A31" s="121" t="s">
        <v>2230</v>
      </c>
      <c r="B31" s="77" t="s">
        <v>2219</v>
      </c>
      <c r="C31" s="66" t="s">
        <v>1834</v>
      </c>
    </row>
    <row r="32" spans="1:3" x14ac:dyDescent="0.35">
      <c r="A32" s="121" t="s">
        <v>2231</v>
      </c>
      <c r="B32" s="141"/>
      <c r="C32" s="66"/>
    </row>
    <row r="33" spans="1:3" x14ac:dyDescent="0.35">
      <c r="A33" s="121" t="s">
        <v>2232</v>
      </c>
      <c r="B33" s="141"/>
      <c r="C33" s="66"/>
    </row>
    <row r="34" spans="1:3" x14ac:dyDescent="0.35">
      <c r="A34" s="121" t="s">
        <v>2233</v>
      </c>
      <c r="B34" s="141"/>
      <c r="C34" s="66"/>
    </row>
    <row r="35" spans="1:3" x14ac:dyDescent="0.35">
      <c r="A35" s="121" t="s">
        <v>2234</v>
      </c>
      <c r="B35" s="141"/>
      <c r="C35" s="66"/>
    </row>
    <row r="36" spans="1:3" x14ac:dyDescent="0.35">
      <c r="A36" s="121" t="s">
        <v>2235</v>
      </c>
      <c r="B36" s="141"/>
      <c r="C36" s="66"/>
    </row>
    <row r="37" spans="1:3" x14ac:dyDescent="0.35">
      <c r="A37" s="121" t="s">
        <v>2236</v>
      </c>
      <c r="B37" s="141"/>
      <c r="C37" s="66"/>
    </row>
    <row r="38" spans="1:3" x14ac:dyDescent="0.35">
      <c r="A38" s="121" t="s">
        <v>2237</v>
      </c>
      <c r="B38" s="141"/>
      <c r="C38" s="66"/>
    </row>
    <row r="39" spans="1:3" x14ac:dyDescent="0.35">
      <c r="A39" s="121" t="s">
        <v>2238</v>
      </c>
      <c r="B39" s="141"/>
      <c r="C39" s="66"/>
    </row>
    <row r="40" spans="1:3" x14ac:dyDescent="0.35">
      <c r="A40" s="121" t="s">
        <v>2239</v>
      </c>
      <c r="B40" s="141"/>
      <c r="C40" s="66"/>
    </row>
    <row r="41" spans="1:3" x14ac:dyDescent="0.35">
      <c r="A41" s="121" t="s">
        <v>2240</v>
      </c>
      <c r="B41" s="141"/>
      <c r="C41" s="66"/>
    </row>
    <row r="42" spans="1:3" x14ac:dyDescent="0.35">
      <c r="A42" s="121" t="s">
        <v>2241</v>
      </c>
      <c r="B42" s="141"/>
      <c r="C42" s="66"/>
    </row>
    <row r="43" spans="1:3" x14ac:dyDescent="0.35">
      <c r="A43" s="121" t="s">
        <v>2242</v>
      </c>
      <c r="B43" s="141"/>
      <c r="C43" s="66"/>
    </row>
    <row r="44" spans="1:3" ht="18.5" x14ac:dyDescent="0.35">
      <c r="A44" s="74"/>
      <c r="B44" s="74" t="s">
        <v>2243</v>
      </c>
      <c r="C44" s="147" t="s">
        <v>2244</v>
      </c>
    </row>
    <row r="45" spans="1:3" x14ac:dyDescent="0.35">
      <c r="A45" s="121" t="s">
        <v>2245</v>
      </c>
      <c r="B45" s="82" t="s">
        <v>2246</v>
      </c>
      <c r="C45" s="66" t="s">
        <v>45</v>
      </c>
    </row>
    <row r="46" spans="1:3" x14ac:dyDescent="0.35">
      <c r="A46" s="121" t="s">
        <v>2247</v>
      </c>
      <c r="B46" s="82" t="s">
        <v>2248</v>
      </c>
      <c r="C46" s="66" t="s">
        <v>2249</v>
      </c>
    </row>
    <row r="47" spans="1:3" x14ac:dyDescent="0.35">
      <c r="A47" s="121" t="s">
        <v>2250</v>
      </c>
      <c r="B47" s="82" t="s">
        <v>2251</v>
      </c>
      <c r="C47" s="66" t="s">
        <v>2252</v>
      </c>
    </row>
    <row r="48" spans="1:3" x14ac:dyDescent="0.35">
      <c r="A48" s="121" t="s">
        <v>2253</v>
      </c>
      <c r="B48" s="81"/>
      <c r="C48" s="66"/>
    </row>
    <row r="49" spans="1:3" x14ac:dyDescent="0.35">
      <c r="A49" s="121" t="s">
        <v>2254</v>
      </c>
      <c r="B49" s="81"/>
      <c r="C49" s="66"/>
    </row>
    <row r="50" spans="1:3" x14ac:dyDescent="0.35">
      <c r="A50" s="121" t="s">
        <v>2255</v>
      </c>
      <c r="B50" s="82"/>
      <c r="C50" s="66"/>
    </row>
    <row r="51" spans="1:3" ht="18.5" x14ac:dyDescent="0.35">
      <c r="A51" s="74"/>
      <c r="B51" s="74" t="s">
        <v>2256</v>
      </c>
      <c r="C51" s="147" t="s">
        <v>2174</v>
      </c>
    </row>
    <row r="52" spans="1:3" x14ac:dyDescent="0.35">
      <c r="A52" s="121" t="s">
        <v>2257</v>
      </c>
      <c r="B52" s="77" t="s">
        <v>2258</v>
      </c>
      <c r="C52" s="66"/>
    </row>
    <row r="53" spans="1:3" x14ac:dyDescent="0.35">
      <c r="A53" s="121" t="s">
        <v>2259</v>
      </c>
      <c r="B53" s="81"/>
    </row>
    <row r="54" spans="1:3" x14ac:dyDescent="0.35">
      <c r="A54" s="121" t="s">
        <v>2260</v>
      </c>
      <c r="B54" s="81"/>
    </row>
    <row r="55" spans="1:3" x14ac:dyDescent="0.35">
      <c r="A55" s="121" t="s">
        <v>2261</v>
      </c>
      <c r="B55" s="81"/>
    </row>
    <row r="56" spans="1:3" x14ac:dyDescent="0.35">
      <c r="A56" s="121" t="s">
        <v>2262</v>
      </c>
      <c r="B56" s="81"/>
    </row>
    <row r="57" spans="1:3" x14ac:dyDescent="0.35">
      <c r="A57" s="121" t="s">
        <v>2263</v>
      </c>
      <c r="B57" s="81"/>
    </row>
    <row r="58" spans="1:3" x14ac:dyDescent="0.35">
      <c r="B58" s="81"/>
    </row>
    <row r="59" spans="1:3" x14ac:dyDescent="0.35">
      <c r="B59" s="81"/>
    </row>
    <row r="60" spans="1:3" x14ac:dyDescent="0.35">
      <c r="B60" s="81"/>
    </row>
    <row r="61" spans="1:3" x14ac:dyDescent="0.35">
      <c r="B61" s="81"/>
    </row>
    <row r="62" spans="1:3" x14ac:dyDescent="0.35">
      <c r="B62" s="81"/>
    </row>
    <row r="63" spans="1:3" x14ac:dyDescent="0.35">
      <c r="B63" s="81"/>
    </row>
    <row r="64" spans="1:3" x14ac:dyDescent="0.35">
      <c r="B64" s="81"/>
    </row>
    <row r="65" spans="2:2" x14ac:dyDescent="0.35">
      <c r="B65" s="81"/>
    </row>
    <row r="66" spans="2:2" x14ac:dyDescent="0.35">
      <c r="B66" s="81"/>
    </row>
    <row r="67" spans="2:2" x14ac:dyDescent="0.35">
      <c r="B67" s="81"/>
    </row>
    <row r="68" spans="2:2" x14ac:dyDescent="0.35">
      <c r="B68" s="81"/>
    </row>
    <row r="69" spans="2:2" x14ac:dyDescent="0.35">
      <c r="B69" s="81"/>
    </row>
    <row r="70" spans="2:2" x14ac:dyDescent="0.35">
      <c r="B70" s="81"/>
    </row>
    <row r="71" spans="2:2" x14ac:dyDescent="0.35">
      <c r="B71" s="81"/>
    </row>
    <row r="72" spans="2:2" x14ac:dyDescent="0.35">
      <c r="B72" s="81"/>
    </row>
    <row r="73" spans="2:2" x14ac:dyDescent="0.35">
      <c r="B73" s="81"/>
    </row>
    <row r="74" spans="2:2" x14ac:dyDescent="0.35">
      <c r="B74" s="81"/>
    </row>
    <row r="75" spans="2:2" x14ac:dyDescent="0.35">
      <c r="B75" s="81"/>
    </row>
    <row r="76" spans="2:2" x14ac:dyDescent="0.35">
      <c r="B76" s="81"/>
    </row>
    <row r="77" spans="2:2" x14ac:dyDescent="0.35">
      <c r="B77" s="81"/>
    </row>
    <row r="78" spans="2:2" x14ac:dyDescent="0.35">
      <c r="B78" s="81"/>
    </row>
    <row r="79" spans="2:2" x14ac:dyDescent="0.35">
      <c r="B79" s="81"/>
    </row>
    <row r="80" spans="2:2" x14ac:dyDescent="0.35">
      <c r="B80" s="81"/>
    </row>
    <row r="81" spans="2:2" x14ac:dyDescent="0.35">
      <c r="B81" s="81"/>
    </row>
    <row r="82" spans="2:2" x14ac:dyDescent="0.35">
      <c r="B82" s="81"/>
    </row>
    <row r="83" spans="2:2" x14ac:dyDescent="0.35">
      <c r="B83" s="81"/>
    </row>
    <row r="84" spans="2:2" x14ac:dyDescent="0.35">
      <c r="B84" s="81"/>
    </row>
    <row r="85" spans="2:2" x14ac:dyDescent="0.35">
      <c r="B85" s="81"/>
    </row>
    <row r="86" spans="2:2" x14ac:dyDescent="0.35">
      <c r="B86" s="81"/>
    </row>
    <row r="87" spans="2:2" x14ac:dyDescent="0.35">
      <c r="B87" s="81"/>
    </row>
    <row r="88" spans="2:2" x14ac:dyDescent="0.35">
      <c r="B88" s="81"/>
    </row>
    <row r="89" spans="2:2" x14ac:dyDescent="0.35">
      <c r="B89" s="81"/>
    </row>
    <row r="90" spans="2:2" x14ac:dyDescent="0.35">
      <c r="B90" s="81"/>
    </row>
    <row r="91" spans="2:2" x14ac:dyDescent="0.35">
      <c r="B91" s="81"/>
    </row>
    <row r="92" spans="2:2" x14ac:dyDescent="0.35">
      <c r="B92" s="81"/>
    </row>
    <row r="93" spans="2:2" x14ac:dyDescent="0.35">
      <c r="B93" s="81"/>
    </row>
    <row r="94" spans="2:2" x14ac:dyDescent="0.35">
      <c r="B94" s="81"/>
    </row>
    <row r="95" spans="2:2" x14ac:dyDescent="0.35">
      <c r="B95" s="81"/>
    </row>
    <row r="96" spans="2:2" x14ac:dyDescent="0.35">
      <c r="B96" s="81"/>
    </row>
    <row r="97" spans="2:2" x14ac:dyDescent="0.35">
      <c r="B97" s="81"/>
    </row>
    <row r="98" spans="2:2" x14ac:dyDescent="0.35">
      <c r="B98" s="81"/>
    </row>
    <row r="99" spans="2:2" x14ac:dyDescent="0.35">
      <c r="B99" s="81"/>
    </row>
    <row r="100" spans="2:2" x14ac:dyDescent="0.35">
      <c r="B100" s="81"/>
    </row>
    <row r="101" spans="2:2" x14ac:dyDescent="0.35">
      <c r="B101" s="81"/>
    </row>
    <row r="102" spans="2:2" x14ac:dyDescent="0.35">
      <c r="B102" s="81"/>
    </row>
    <row r="103" spans="2:2" x14ac:dyDescent="0.35">
      <c r="B103" s="60"/>
    </row>
    <row r="104" spans="2:2" x14ac:dyDescent="0.35">
      <c r="B104" s="60"/>
    </row>
    <row r="105" spans="2:2" x14ac:dyDescent="0.35">
      <c r="B105" s="60"/>
    </row>
    <row r="106" spans="2:2" x14ac:dyDescent="0.35">
      <c r="B106" s="60"/>
    </row>
    <row r="107" spans="2:2" x14ac:dyDescent="0.35">
      <c r="B107" s="60"/>
    </row>
    <row r="108" spans="2:2" x14ac:dyDescent="0.35">
      <c r="B108" s="60"/>
    </row>
    <row r="109" spans="2:2" x14ac:dyDescent="0.35">
      <c r="B109" s="60"/>
    </row>
    <row r="110" spans="2:2" x14ac:dyDescent="0.35">
      <c r="B110" s="60"/>
    </row>
    <row r="111" spans="2:2" x14ac:dyDescent="0.35">
      <c r="B111" s="60"/>
    </row>
    <row r="112" spans="2:2" x14ac:dyDescent="0.35">
      <c r="B112" s="60"/>
    </row>
    <row r="113" spans="2:2" x14ac:dyDescent="0.35">
      <c r="B113" s="81"/>
    </row>
    <row r="114" spans="2:2" x14ac:dyDescent="0.35">
      <c r="B114" s="81"/>
    </row>
    <row r="115" spans="2:2" x14ac:dyDescent="0.35">
      <c r="B115" s="81"/>
    </row>
    <row r="116" spans="2:2" x14ac:dyDescent="0.35">
      <c r="B116" s="81"/>
    </row>
    <row r="117" spans="2:2" x14ac:dyDescent="0.35">
      <c r="B117" s="81"/>
    </row>
    <row r="118" spans="2:2" x14ac:dyDescent="0.35">
      <c r="B118" s="81"/>
    </row>
    <row r="119" spans="2:2" x14ac:dyDescent="0.35">
      <c r="B119" s="81"/>
    </row>
    <row r="120" spans="2:2" x14ac:dyDescent="0.35">
      <c r="B120" s="81"/>
    </row>
    <row r="121" spans="2:2" x14ac:dyDescent="0.35">
      <c r="B121" s="106"/>
    </row>
    <row r="122" spans="2:2" x14ac:dyDescent="0.35">
      <c r="B122" s="81"/>
    </row>
    <row r="123" spans="2:2" x14ac:dyDescent="0.35">
      <c r="B123" s="81"/>
    </row>
    <row r="124" spans="2:2" x14ac:dyDescent="0.35">
      <c r="B124" s="81"/>
    </row>
    <row r="125" spans="2:2" x14ac:dyDescent="0.35">
      <c r="B125" s="81"/>
    </row>
    <row r="126" spans="2:2" x14ac:dyDescent="0.35">
      <c r="B126" s="81"/>
    </row>
    <row r="127" spans="2:2" x14ac:dyDescent="0.35">
      <c r="B127" s="81"/>
    </row>
    <row r="128" spans="2:2" x14ac:dyDescent="0.35">
      <c r="B128" s="81"/>
    </row>
    <row r="129" spans="2:2" x14ac:dyDescent="0.35">
      <c r="B129" s="81"/>
    </row>
    <row r="130" spans="2:2" x14ac:dyDescent="0.35">
      <c r="B130" s="81"/>
    </row>
    <row r="131" spans="2:2" x14ac:dyDescent="0.35">
      <c r="B131" s="81"/>
    </row>
    <row r="132" spans="2:2" x14ac:dyDescent="0.35">
      <c r="B132" s="81"/>
    </row>
    <row r="133" spans="2:2" x14ac:dyDescent="0.35">
      <c r="B133" s="81"/>
    </row>
    <row r="134" spans="2:2" x14ac:dyDescent="0.35">
      <c r="B134" s="81"/>
    </row>
    <row r="135" spans="2:2" x14ac:dyDescent="0.35">
      <c r="B135" s="81"/>
    </row>
    <row r="136" spans="2:2" x14ac:dyDescent="0.35">
      <c r="B136" s="81"/>
    </row>
    <row r="137" spans="2:2" x14ac:dyDescent="0.35">
      <c r="B137" s="81"/>
    </row>
    <row r="138" spans="2:2" x14ac:dyDescent="0.35">
      <c r="B138" s="81"/>
    </row>
    <row r="140" spans="2:2" x14ac:dyDescent="0.35">
      <c r="B140" s="81"/>
    </row>
    <row r="141" spans="2:2" x14ac:dyDescent="0.35">
      <c r="B141" s="81"/>
    </row>
    <row r="142" spans="2:2" x14ac:dyDescent="0.35">
      <c r="B142" s="81"/>
    </row>
    <row r="147" spans="2:2" x14ac:dyDescent="0.35">
      <c r="B147" s="69"/>
    </row>
    <row r="148" spans="2:2" x14ac:dyDescent="0.35">
      <c r="B148" s="148"/>
    </row>
    <row r="154" spans="2:2" x14ac:dyDescent="0.35">
      <c r="B154" s="82"/>
    </row>
    <row r="155" spans="2:2" x14ac:dyDescent="0.35">
      <c r="B155" s="81"/>
    </row>
    <row r="157" spans="2:2" x14ac:dyDescent="0.35">
      <c r="B157" s="81"/>
    </row>
    <row r="158" spans="2:2" x14ac:dyDescent="0.35">
      <c r="B158" s="81"/>
    </row>
    <row r="159" spans="2:2" x14ac:dyDescent="0.35">
      <c r="B159" s="81"/>
    </row>
    <row r="160" spans="2:2" x14ac:dyDescent="0.35">
      <c r="B160" s="81"/>
    </row>
    <row r="161" spans="2:2" x14ac:dyDescent="0.35">
      <c r="B161" s="81"/>
    </row>
    <row r="162" spans="2:2" x14ac:dyDescent="0.35">
      <c r="B162" s="81"/>
    </row>
    <row r="163" spans="2:2" x14ac:dyDescent="0.35">
      <c r="B163" s="81"/>
    </row>
    <row r="164" spans="2:2" x14ac:dyDescent="0.35">
      <c r="B164" s="81"/>
    </row>
    <row r="165" spans="2:2" x14ac:dyDescent="0.35">
      <c r="B165" s="81"/>
    </row>
    <row r="166" spans="2:2" x14ac:dyDescent="0.35">
      <c r="B166" s="81"/>
    </row>
    <row r="167" spans="2:2" x14ac:dyDescent="0.35">
      <c r="B167" s="81"/>
    </row>
    <row r="168" spans="2:2" x14ac:dyDescent="0.35">
      <c r="B168" s="81"/>
    </row>
    <row r="265" spans="2:2" x14ac:dyDescent="0.35">
      <c r="B265" s="77"/>
    </row>
    <row r="266" spans="2:2" x14ac:dyDescent="0.35">
      <c r="B266" s="81"/>
    </row>
    <row r="267" spans="2:2" x14ac:dyDescent="0.35">
      <c r="B267" s="81"/>
    </row>
    <row r="270" spans="2:2" x14ac:dyDescent="0.35">
      <c r="B270" s="81"/>
    </row>
    <row r="286" spans="2:2" x14ac:dyDescent="0.35">
      <c r="B286" s="77"/>
    </row>
    <row r="316" spans="2:2" x14ac:dyDescent="0.35">
      <c r="B316" s="69"/>
    </row>
    <row r="317" spans="2:2" x14ac:dyDescent="0.35">
      <c r="B317" s="81"/>
    </row>
    <row r="319" spans="2:2" x14ac:dyDescent="0.35">
      <c r="B319" s="81"/>
    </row>
    <row r="320" spans="2:2" x14ac:dyDescent="0.35">
      <c r="B320" s="81"/>
    </row>
    <row r="321" spans="2:2" x14ac:dyDescent="0.35">
      <c r="B321" s="81"/>
    </row>
    <row r="322" spans="2:2" x14ac:dyDescent="0.35">
      <c r="B322" s="81"/>
    </row>
    <row r="323" spans="2:2" x14ac:dyDescent="0.35">
      <c r="B323" s="81"/>
    </row>
    <row r="324" spans="2:2" x14ac:dyDescent="0.35">
      <c r="B324" s="81"/>
    </row>
    <row r="325" spans="2:2" x14ac:dyDescent="0.35">
      <c r="B325" s="81"/>
    </row>
    <row r="326" spans="2:2" x14ac:dyDescent="0.35">
      <c r="B326" s="81"/>
    </row>
    <row r="327" spans="2:2" x14ac:dyDescent="0.35">
      <c r="B327" s="81"/>
    </row>
    <row r="328" spans="2:2" x14ac:dyDescent="0.35">
      <c r="B328" s="81"/>
    </row>
    <row r="329" spans="2:2" x14ac:dyDescent="0.35">
      <c r="B329" s="81"/>
    </row>
    <row r="330" spans="2:2" x14ac:dyDescent="0.35">
      <c r="B330" s="81"/>
    </row>
    <row r="342" spans="2:2" x14ac:dyDescent="0.35">
      <c r="B342" s="81"/>
    </row>
    <row r="343" spans="2:2" x14ac:dyDescent="0.35">
      <c r="B343" s="81"/>
    </row>
    <row r="344" spans="2:2" x14ac:dyDescent="0.35">
      <c r="B344" s="81"/>
    </row>
    <row r="345" spans="2:2" x14ac:dyDescent="0.35">
      <c r="B345" s="81"/>
    </row>
    <row r="346" spans="2:2" x14ac:dyDescent="0.35">
      <c r="B346" s="81"/>
    </row>
    <row r="347" spans="2:2" x14ac:dyDescent="0.35">
      <c r="B347" s="81"/>
    </row>
    <row r="348" spans="2:2" x14ac:dyDescent="0.35">
      <c r="B348" s="81"/>
    </row>
    <row r="349" spans="2:2" x14ac:dyDescent="0.35">
      <c r="B349" s="81"/>
    </row>
    <row r="350" spans="2:2" x14ac:dyDescent="0.35">
      <c r="B350" s="81"/>
    </row>
    <row r="352" spans="2:2" x14ac:dyDescent="0.35">
      <c r="B352" s="81"/>
    </row>
    <row r="353" spans="2:2" x14ac:dyDescent="0.35">
      <c r="B353" s="81"/>
    </row>
    <row r="354" spans="2:2" x14ac:dyDescent="0.35">
      <c r="B354" s="81"/>
    </row>
    <row r="355" spans="2:2" x14ac:dyDescent="0.35">
      <c r="B355" s="81"/>
    </row>
    <row r="356" spans="2:2" x14ac:dyDescent="0.35">
      <c r="B356" s="81"/>
    </row>
    <row r="358" spans="2:2" x14ac:dyDescent="0.35">
      <c r="B358" s="81"/>
    </row>
    <row r="361" spans="2:2" x14ac:dyDescent="0.35">
      <c r="B361" s="81"/>
    </row>
    <row r="364" spans="2:2" x14ac:dyDescent="0.35">
      <c r="B364" s="81"/>
    </row>
    <row r="365" spans="2:2" x14ac:dyDescent="0.35">
      <c r="B365" s="81"/>
    </row>
    <row r="366" spans="2:2" x14ac:dyDescent="0.35">
      <c r="B366" s="81"/>
    </row>
    <row r="367" spans="2:2" x14ac:dyDescent="0.35">
      <c r="B367" s="81"/>
    </row>
    <row r="368" spans="2:2" x14ac:dyDescent="0.35">
      <c r="B368" s="81"/>
    </row>
    <row r="369" spans="2:2" x14ac:dyDescent="0.35">
      <c r="B369" s="81"/>
    </row>
    <row r="370" spans="2:2" x14ac:dyDescent="0.35">
      <c r="B370" s="81"/>
    </row>
    <row r="371" spans="2:2" x14ac:dyDescent="0.35">
      <c r="B371" s="81"/>
    </row>
    <row r="372" spans="2:2" x14ac:dyDescent="0.35">
      <c r="B372" s="81"/>
    </row>
    <row r="373" spans="2:2" x14ac:dyDescent="0.35">
      <c r="B373" s="81"/>
    </row>
    <row r="374" spans="2:2" x14ac:dyDescent="0.35">
      <c r="B374" s="81"/>
    </row>
    <row r="375" spans="2:2" x14ac:dyDescent="0.35">
      <c r="B375" s="81"/>
    </row>
    <row r="376" spans="2:2" x14ac:dyDescent="0.35">
      <c r="B376" s="81"/>
    </row>
    <row r="377" spans="2:2" x14ac:dyDescent="0.35">
      <c r="B377" s="81"/>
    </row>
    <row r="378" spans="2:2" x14ac:dyDescent="0.35">
      <c r="B378" s="81"/>
    </row>
    <row r="379" spans="2:2" x14ac:dyDescent="0.35">
      <c r="B379" s="81"/>
    </row>
    <row r="380" spans="2:2" x14ac:dyDescent="0.35">
      <c r="B380" s="81"/>
    </row>
    <row r="381" spans="2:2" x14ac:dyDescent="0.35">
      <c r="B381" s="81"/>
    </row>
    <row r="382" spans="2:2" x14ac:dyDescent="0.35">
      <c r="B382" s="81"/>
    </row>
    <row r="386" spans="2:2" x14ac:dyDescent="0.35">
      <c r="B386" s="69"/>
    </row>
    <row r="403" spans="2:2" x14ac:dyDescent="0.35">
      <c r="B403" s="149"/>
    </row>
  </sheetData>
  <protectedRanges>
    <protectedRange sqref="B23:C27 C52:C88 B52 C21 C6:C19 B32:C43 C29:C31 A53:B88" name="Glossary"/>
  </protectedRanges>
  <pageMargins left="0.7" right="0.7" top="0.75" bottom="0.75" header="0.3" footer="0.3"/>
  <pageSetup scale="37"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5" x14ac:dyDescent="0.25"/>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5">
      <c r="B1" s="1"/>
      <c r="C1" s="1"/>
      <c r="D1" s="1"/>
      <c r="E1" s="1"/>
      <c r="F1" s="1"/>
      <c r="G1" s="1"/>
      <c r="H1" s="1"/>
      <c r="I1" s="1"/>
      <c r="J1" s="1"/>
      <c r="K1" s="1"/>
      <c r="L1" s="1"/>
      <c r="M1" s="1"/>
      <c r="N1" s="1"/>
      <c r="O1" s="1"/>
    </row>
    <row r="2" spans="2:15" ht="26.25" customHeight="1" x14ac:dyDescent="0.25">
      <c r="B2" s="1"/>
      <c r="C2" s="1"/>
      <c r="D2" s="1"/>
      <c r="E2" s="1"/>
      <c r="F2" s="161" t="s">
        <v>855</v>
      </c>
      <c r="G2" s="162"/>
      <c r="H2" s="162"/>
      <c r="I2" s="162"/>
      <c r="J2" s="162"/>
      <c r="K2" s="162"/>
      <c r="L2" s="162"/>
      <c r="M2" s="162"/>
      <c r="N2" s="162"/>
      <c r="O2" s="162"/>
    </row>
    <row r="3" spans="2:15" ht="11.5" customHeight="1" x14ac:dyDescent="0.25">
      <c r="B3" s="1"/>
      <c r="C3" s="1"/>
      <c r="D3" s="1"/>
      <c r="E3" s="1"/>
      <c r="F3" s="1"/>
      <c r="G3" s="1"/>
      <c r="H3" s="1"/>
      <c r="I3" s="1"/>
      <c r="J3" s="1"/>
      <c r="K3" s="1"/>
      <c r="L3" s="1"/>
      <c r="M3" s="1"/>
      <c r="N3" s="1"/>
      <c r="O3" s="1"/>
    </row>
    <row r="4" spans="2:15" ht="35.75" customHeight="1" x14ac:dyDescent="0.25">
      <c r="B4" s="163" t="s">
        <v>856</v>
      </c>
      <c r="C4" s="164"/>
      <c r="D4" s="164"/>
      <c r="E4" s="164"/>
      <c r="F4" s="164"/>
      <c r="G4" s="164"/>
      <c r="H4" s="164"/>
      <c r="I4" s="164"/>
      <c r="J4" s="164"/>
      <c r="K4" s="164"/>
      <c r="L4" s="164"/>
      <c r="M4" s="164"/>
      <c r="N4" s="164"/>
      <c r="O4" s="164"/>
    </row>
    <row r="5" spans="2:15" ht="10.5" customHeight="1" x14ac:dyDescent="0.25">
      <c r="B5" s="1"/>
      <c r="C5" s="1"/>
      <c r="D5" s="1"/>
      <c r="E5" s="1"/>
      <c r="F5" s="1"/>
      <c r="G5" s="1"/>
      <c r="H5" s="1"/>
      <c r="I5" s="1"/>
      <c r="J5" s="1"/>
      <c r="K5" s="1"/>
      <c r="L5" s="1"/>
      <c r="M5" s="1"/>
      <c r="N5" s="1"/>
      <c r="O5" s="1"/>
    </row>
    <row r="6" spans="2:15" ht="18.75" customHeight="1" x14ac:dyDescent="0.25">
      <c r="B6" s="165" t="s">
        <v>857</v>
      </c>
      <c r="C6" s="166"/>
      <c r="D6" s="166"/>
      <c r="E6" s="166"/>
      <c r="F6" s="166"/>
      <c r="G6" s="166"/>
      <c r="H6" s="166"/>
      <c r="I6" s="166"/>
      <c r="J6" s="166"/>
      <c r="K6" s="166"/>
      <c r="L6" s="166"/>
      <c r="M6" s="166"/>
      <c r="N6" s="166"/>
      <c r="O6" s="167"/>
    </row>
    <row r="7" spans="2:15" ht="6.75" customHeight="1" x14ac:dyDescent="0.25">
      <c r="B7" s="1"/>
      <c r="C7" s="1"/>
      <c r="D7" s="1"/>
      <c r="E7" s="1"/>
      <c r="F7" s="1"/>
      <c r="G7" s="1"/>
      <c r="H7" s="1"/>
      <c r="I7" s="1"/>
      <c r="J7" s="1"/>
      <c r="K7" s="1"/>
      <c r="L7" s="1"/>
      <c r="M7" s="1"/>
      <c r="N7" s="1"/>
      <c r="O7" s="1"/>
    </row>
    <row r="8" spans="2:15" ht="21" customHeight="1" x14ac:dyDescent="0.25">
      <c r="B8" s="168" t="s">
        <v>857</v>
      </c>
      <c r="C8" s="1"/>
      <c r="D8" s="170">
        <v>44286</v>
      </c>
      <c r="E8" s="171"/>
      <c r="F8" s="171"/>
      <c r="G8" s="1"/>
      <c r="H8" s="1"/>
      <c r="I8" s="1"/>
      <c r="J8" s="1"/>
      <c r="K8" s="1"/>
      <c r="L8" s="1"/>
      <c r="M8" s="1"/>
      <c r="N8" s="1"/>
      <c r="O8" s="1"/>
    </row>
    <row r="9" spans="2:15" ht="4.5" customHeight="1" x14ac:dyDescent="0.25">
      <c r="B9" s="169"/>
      <c r="C9" s="1"/>
      <c r="D9" s="1"/>
      <c r="E9" s="1"/>
      <c r="F9" s="1"/>
      <c r="G9" s="1"/>
      <c r="H9" s="1"/>
      <c r="I9" s="1"/>
      <c r="J9" s="1"/>
      <c r="K9" s="1"/>
      <c r="L9" s="1"/>
      <c r="M9" s="1"/>
      <c r="N9" s="1"/>
      <c r="O9" s="1"/>
    </row>
    <row r="10" spans="2:15" ht="6.75" customHeight="1" x14ac:dyDescent="0.25">
      <c r="B10" s="1"/>
      <c r="C10" s="1"/>
      <c r="D10" s="1"/>
      <c r="E10" s="1"/>
      <c r="F10" s="1"/>
      <c r="G10" s="1"/>
      <c r="H10" s="1"/>
      <c r="I10" s="1"/>
      <c r="J10" s="1"/>
      <c r="K10" s="1"/>
      <c r="L10" s="1"/>
      <c r="M10" s="1"/>
      <c r="N10" s="1"/>
      <c r="O10" s="1"/>
    </row>
    <row r="11" spans="2:15" ht="18.75" customHeight="1" x14ac:dyDescent="0.25">
      <c r="B11" s="165" t="s">
        <v>858</v>
      </c>
      <c r="C11" s="166"/>
      <c r="D11" s="166"/>
      <c r="E11" s="166"/>
      <c r="F11" s="166"/>
      <c r="G11" s="166"/>
      <c r="H11" s="166"/>
      <c r="I11" s="166"/>
      <c r="J11" s="166"/>
      <c r="K11" s="166"/>
      <c r="L11" s="166"/>
      <c r="M11" s="166"/>
      <c r="N11" s="166"/>
      <c r="O11" s="167"/>
    </row>
    <row r="12" spans="2:15" ht="12.75" customHeight="1" x14ac:dyDescent="0.25">
      <c r="B12" s="1"/>
      <c r="C12" s="1"/>
      <c r="D12" s="1"/>
      <c r="E12" s="1"/>
      <c r="F12" s="1"/>
      <c r="G12" s="1"/>
      <c r="H12" s="1"/>
      <c r="I12" s="1"/>
      <c r="J12" s="1"/>
      <c r="K12" s="1"/>
      <c r="L12" s="1"/>
      <c r="M12" s="1"/>
      <c r="N12" s="1"/>
      <c r="O12" s="1"/>
    </row>
    <row r="13" spans="2:15" ht="17.25" customHeight="1" x14ac:dyDescent="0.25">
      <c r="B13" s="172" t="s">
        <v>859</v>
      </c>
      <c r="C13" s="173"/>
      <c r="D13" s="173"/>
      <c r="E13" s="173"/>
      <c r="F13" s="174"/>
      <c r="G13" s="173"/>
      <c r="H13" s="173"/>
      <c r="I13" s="174"/>
      <c r="J13" s="173"/>
      <c r="K13" s="173"/>
      <c r="L13" s="173"/>
      <c r="M13" s="173"/>
      <c r="N13" s="173"/>
      <c r="O13" s="1"/>
    </row>
    <row r="14" spans="2:15" ht="15.25" customHeight="1" x14ac:dyDescent="0.25">
      <c r="B14" s="175" t="s">
        <v>860</v>
      </c>
      <c r="C14" s="171"/>
      <c r="D14" s="171"/>
      <c r="E14" s="171"/>
      <c r="F14" s="175" t="s">
        <v>861</v>
      </c>
      <c r="G14" s="171"/>
      <c r="H14" s="171"/>
      <c r="I14" s="176" t="s">
        <v>862</v>
      </c>
      <c r="J14" s="171"/>
      <c r="K14" s="171"/>
      <c r="L14" s="171"/>
      <c r="M14" s="171"/>
      <c r="N14" s="171"/>
      <c r="O14" s="1"/>
    </row>
    <row r="15" spans="2:15" ht="14.15" customHeight="1" x14ac:dyDescent="0.25">
      <c r="B15" s="1"/>
      <c r="C15" s="1"/>
      <c r="D15" s="1"/>
      <c r="E15" s="1"/>
      <c r="F15" s="1"/>
      <c r="G15" s="1"/>
      <c r="H15" s="1"/>
      <c r="I15" s="1"/>
      <c r="J15" s="1"/>
      <c r="K15" s="1"/>
      <c r="L15" s="1"/>
      <c r="M15" s="1"/>
      <c r="N15" s="1"/>
      <c r="O15" s="1"/>
    </row>
    <row r="16" spans="2:15" ht="16.5" customHeight="1" x14ac:dyDescent="0.25">
      <c r="B16" s="174" t="s">
        <v>863</v>
      </c>
      <c r="C16" s="173"/>
      <c r="D16" s="173"/>
      <c r="E16" s="173"/>
      <c r="F16" s="173"/>
      <c r="G16" s="173"/>
      <c r="H16" s="174"/>
      <c r="I16" s="173"/>
      <c r="J16" s="173"/>
      <c r="K16" s="173"/>
      <c r="L16" s="177"/>
      <c r="M16" s="173"/>
      <c r="N16" s="173"/>
      <c r="O16" s="1"/>
    </row>
    <row r="17" spans="2:15" ht="15" customHeight="1" x14ac:dyDescent="0.25">
      <c r="B17" s="178" t="s">
        <v>864</v>
      </c>
      <c r="C17" s="171"/>
      <c r="D17" s="171"/>
      <c r="E17" s="171"/>
      <c r="F17" s="178" t="s">
        <v>865</v>
      </c>
      <c r="G17" s="171"/>
      <c r="H17" s="171"/>
      <c r="I17" s="179" t="s">
        <v>866</v>
      </c>
      <c r="J17" s="171"/>
      <c r="K17" s="171"/>
      <c r="L17" s="171"/>
      <c r="M17" s="171"/>
      <c r="N17" s="171"/>
      <c r="O17" s="1"/>
    </row>
    <row r="18" spans="2:15" ht="14.15" customHeight="1" x14ac:dyDescent="0.25">
      <c r="B18" s="1"/>
      <c r="C18" s="1"/>
      <c r="D18" s="1"/>
      <c r="E18" s="1"/>
      <c r="F18" s="1"/>
      <c r="G18" s="1"/>
      <c r="H18" s="1"/>
      <c r="I18" s="1"/>
      <c r="J18" s="1"/>
      <c r="K18" s="1"/>
      <c r="L18" s="1"/>
      <c r="M18" s="1"/>
      <c r="N18" s="1"/>
      <c r="O18" s="1"/>
    </row>
    <row r="19" spans="2:15" ht="16.5" customHeight="1" x14ac:dyDescent="0.25">
      <c r="B19" s="174" t="s">
        <v>867</v>
      </c>
      <c r="C19" s="173"/>
      <c r="D19" s="173"/>
      <c r="E19" s="173"/>
      <c r="F19" s="173"/>
      <c r="G19" s="173"/>
      <c r="H19" s="173"/>
      <c r="I19" s="173"/>
      <c r="J19" s="173"/>
      <c r="K19" s="174"/>
      <c r="L19" s="173"/>
      <c r="M19" s="177"/>
      <c r="N19" s="173"/>
      <c r="O19" s="1"/>
    </row>
    <row r="20" spans="2:15" ht="15" customHeight="1" x14ac:dyDescent="0.25">
      <c r="B20" s="178" t="s">
        <v>868</v>
      </c>
      <c r="C20" s="171"/>
      <c r="D20" s="171"/>
      <c r="E20" s="171"/>
      <c r="F20" s="178" t="s">
        <v>869</v>
      </c>
      <c r="G20" s="171"/>
      <c r="H20" s="171"/>
      <c r="I20" s="179" t="s">
        <v>870</v>
      </c>
      <c r="J20" s="171"/>
      <c r="K20" s="171"/>
      <c r="L20" s="171"/>
      <c r="M20" s="171"/>
      <c r="N20" s="1"/>
      <c r="O20" s="1"/>
    </row>
    <row r="21" spans="2:15" ht="13.5" customHeight="1" x14ac:dyDescent="0.25">
      <c r="B21" s="1"/>
      <c r="C21" s="1"/>
      <c r="D21" s="1"/>
      <c r="E21" s="1"/>
      <c r="F21" s="1"/>
      <c r="G21" s="1"/>
      <c r="H21" s="1"/>
      <c r="I21" s="1"/>
      <c r="J21" s="1"/>
      <c r="K21" s="1"/>
      <c r="L21" s="1"/>
      <c r="M21" s="1"/>
      <c r="N21" s="1"/>
      <c r="O21" s="1"/>
    </row>
    <row r="22" spans="2:15" ht="15" customHeight="1" x14ac:dyDescent="0.25">
      <c r="B22" s="174" t="s">
        <v>871</v>
      </c>
      <c r="C22" s="173"/>
      <c r="D22" s="173"/>
      <c r="E22" s="173"/>
      <c r="F22" s="177"/>
      <c r="G22" s="173"/>
      <c r="H22" s="173"/>
      <c r="I22" s="173"/>
      <c r="J22" s="177"/>
      <c r="K22" s="173"/>
      <c r="L22" s="173"/>
      <c r="M22" s="173"/>
      <c r="N22" s="173"/>
      <c r="O22" s="173"/>
    </row>
    <row r="23" spans="2:15" ht="15" customHeight="1" x14ac:dyDescent="0.25">
      <c r="B23" s="178" t="s">
        <v>872</v>
      </c>
      <c r="C23" s="171"/>
      <c r="D23" s="171"/>
      <c r="E23" s="171"/>
      <c r="F23" s="178"/>
      <c r="G23" s="171"/>
      <c r="H23" s="171"/>
      <c r="I23" s="171"/>
      <c r="J23" s="178"/>
      <c r="K23" s="171"/>
      <c r="L23" s="171"/>
      <c r="M23" s="171"/>
      <c r="N23" s="171"/>
      <c r="O23" s="171"/>
    </row>
    <row r="24" spans="2:15" ht="11.25" customHeight="1" x14ac:dyDescent="0.25">
      <c r="B24" s="1"/>
      <c r="C24" s="1"/>
      <c r="D24" s="1"/>
      <c r="E24" s="1"/>
      <c r="F24" s="1"/>
      <c r="G24" s="1"/>
      <c r="H24" s="1"/>
      <c r="I24" s="1"/>
      <c r="J24" s="1"/>
      <c r="K24" s="1"/>
      <c r="L24" s="1"/>
      <c r="M24" s="1"/>
      <c r="N24" s="1"/>
      <c r="O24" s="1"/>
    </row>
    <row r="25" spans="2:15" ht="15" customHeight="1" x14ac:dyDescent="0.25">
      <c r="B25" s="174" t="s">
        <v>873</v>
      </c>
      <c r="C25" s="173"/>
      <c r="D25" s="173"/>
      <c r="E25" s="173"/>
      <c r="F25" s="173"/>
      <c r="G25" s="173"/>
      <c r="H25" s="173"/>
      <c r="I25" s="173"/>
      <c r="J25" s="173"/>
      <c r="K25" s="173"/>
      <c r="L25" s="173"/>
      <c r="M25" s="173"/>
      <c r="N25" s="173"/>
      <c r="O25" s="173"/>
    </row>
    <row r="26" spans="2:15" ht="15" customHeight="1" x14ac:dyDescent="0.25">
      <c r="B26" s="178" t="s">
        <v>874</v>
      </c>
      <c r="C26" s="171"/>
      <c r="D26" s="171"/>
      <c r="E26" s="171"/>
      <c r="F26" s="171"/>
      <c r="G26" s="171"/>
      <c r="H26" s="171"/>
      <c r="I26" s="171"/>
      <c r="J26" s="171"/>
      <c r="K26" s="171"/>
      <c r="L26" s="171"/>
      <c r="M26" s="171"/>
      <c r="N26" s="171"/>
      <c r="O26" s="171"/>
    </row>
    <row r="27" spans="2:15" ht="15" customHeight="1" x14ac:dyDescent="0.25">
      <c r="B27" s="178" t="s">
        <v>875</v>
      </c>
      <c r="C27" s="171"/>
      <c r="D27" s="171"/>
      <c r="E27" s="171"/>
      <c r="F27" s="171"/>
      <c r="G27" s="171"/>
      <c r="H27" s="171"/>
      <c r="I27" s="171"/>
      <c r="J27" s="171"/>
      <c r="K27" s="171"/>
      <c r="L27" s="171"/>
      <c r="M27" s="171"/>
      <c r="N27" s="171"/>
      <c r="O27" s="171"/>
    </row>
    <row r="28" spans="2:15" ht="15" customHeight="1" x14ac:dyDescent="0.25">
      <c r="B28" s="178" t="s">
        <v>876</v>
      </c>
      <c r="C28" s="171"/>
      <c r="D28" s="171"/>
      <c r="E28" s="171"/>
      <c r="F28" s="171"/>
      <c r="G28" s="171"/>
      <c r="H28" s="171"/>
      <c r="I28" s="171"/>
      <c r="J28" s="171"/>
      <c r="K28" s="171"/>
      <c r="L28" s="171"/>
      <c r="M28" s="171"/>
      <c r="N28" s="171"/>
      <c r="O28" s="171"/>
    </row>
  </sheetData>
  <mergeCells count="34">
    <mergeCell ref="B25:O25"/>
    <mergeCell ref="B26:O26"/>
    <mergeCell ref="B27:O27"/>
    <mergeCell ref="B28:O28"/>
    <mergeCell ref="B22:E22"/>
    <mergeCell ref="F22:I22"/>
    <mergeCell ref="J22:O22"/>
    <mergeCell ref="B23:E23"/>
    <mergeCell ref="F23:I23"/>
    <mergeCell ref="J23:O23"/>
    <mergeCell ref="B19:J19"/>
    <mergeCell ref="K19:L19"/>
    <mergeCell ref="M19:N19"/>
    <mergeCell ref="B20:E20"/>
    <mergeCell ref="F20:H20"/>
    <mergeCell ref="I20:M20"/>
    <mergeCell ref="B16:G16"/>
    <mergeCell ref="H16:K16"/>
    <mergeCell ref="L16:N16"/>
    <mergeCell ref="B17:E17"/>
    <mergeCell ref="F17:H17"/>
    <mergeCell ref="I17:N17"/>
    <mergeCell ref="B13:E13"/>
    <mergeCell ref="F13:H13"/>
    <mergeCell ref="I13:N13"/>
    <mergeCell ref="B14:E14"/>
    <mergeCell ref="F14:H14"/>
    <mergeCell ref="I14:N14"/>
    <mergeCell ref="F2:O2"/>
    <mergeCell ref="B4:O4"/>
    <mergeCell ref="B6:O6"/>
    <mergeCell ref="B8:B9"/>
    <mergeCell ref="B11:O11"/>
    <mergeCell ref="D8:F8"/>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5">
      <c r="B1" s="1"/>
      <c r="C1" s="1"/>
      <c r="D1" s="1"/>
      <c r="E1" s="1"/>
      <c r="F1" s="1"/>
      <c r="G1" s="1"/>
      <c r="H1" s="1"/>
      <c r="I1" s="1"/>
      <c r="J1" s="1"/>
      <c r="K1" s="1"/>
      <c r="L1" s="1"/>
      <c r="M1" s="1"/>
      <c r="N1" s="1"/>
      <c r="O1" s="1"/>
      <c r="P1" s="1"/>
      <c r="Q1" s="1"/>
      <c r="R1" s="1"/>
      <c r="S1" s="1"/>
      <c r="T1" s="1"/>
    </row>
    <row r="2" spans="2:20" ht="22.5" customHeight="1" x14ac:dyDescent="0.25">
      <c r="B2" s="1"/>
      <c r="C2" s="1"/>
      <c r="D2" s="1"/>
      <c r="E2" s="1"/>
      <c r="F2" s="1"/>
      <c r="G2" s="161" t="s">
        <v>855</v>
      </c>
      <c r="H2" s="162"/>
      <c r="I2" s="162"/>
      <c r="J2" s="162"/>
      <c r="K2" s="162"/>
      <c r="L2" s="162"/>
      <c r="M2" s="162"/>
      <c r="N2" s="162"/>
      <c r="O2" s="162"/>
      <c r="P2" s="162"/>
      <c r="Q2" s="1"/>
      <c r="R2" s="1"/>
      <c r="S2" s="1"/>
      <c r="T2" s="1"/>
    </row>
    <row r="3" spans="2:20" ht="15.4" customHeight="1" x14ac:dyDescent="0.25">
      <c r="B3" s="1"/>
      <c r="C3" s="1"/>
      <c r="D3" s="1"/>
      <c r="E3" s="1"/>
      <c r="F3" s="1"/>
      <c r="G3" s="1"/>
      <c r="H3" s="1"/>
      <c r="I3" s="1"/>
      <c r="J3" s="1"/>
      <c r="K3" s="1"/>
      <c r="L3" s="1"/>
      <c r="M3" s="1"/>
      <c r="N3" s="1"/>
      <c r="O3" s="1"/>
      <c r="P3" s="1"/>
      <c r="Q3" s="1"/>
      <c r="R3" s="1"/>
      <c r="S3" s="1"/>
      <c r="T3" s="1"/>
    </row>
    <row r="4" spans="2:20" ht="34.9" customHeight="1" x14ac:dyDescent="0.25">
      <c r="B4" s="1"/>
      <c r="C4" s="163" t="s">
        <v>877</v>
      </c>
      <c r="D4" s="164"/>
      <c r="E4" s="164"/>
      <c r="F4" s="164"/>
      <c r="G4" s="164"/>
      <c r="H4" s="164"/>
      <c r="I4" s="164"/>
      <c r="J4" s="164"/>
      <c r="K4" s="164"/>
      <c r="L4" s="164"/>
      <c r="M4" s="164"/>
      <c r="N4" s="164"/>
      <c r="O4" s="164"/>
      <c r="P4" s="164"/>
      <c r="Q4" s="1"/>
      <c r="R4" s="1"/>
      <c r="S4" s="1"/>
      <c r="T4" s="1"/>
    </row>
    <row r="5" spans="2:20" ht="5.25" customHeight="1" x14ac:dyDescent="0.25">
      <c r="B5" s="1"/>
      <c r="C5" s="1"/>
      <c r="D5" s="1"/>
      <c r="E5" s="1"/>
      <c r="F5" s="1"/>
      <c r="G5" s="1"/>
      <c r="H5" s="1"/>
      <c r="I5" s="1"/>
      <c r="J5" s="1"/>
      <c r="K5" s="1"/>
      <c r="L5" s="1"/>
      <c r="M5" s="1"/>
      <c r="N5" s="1"/>
      <c r="O5" s="1"/>
      <c r="P5" s="1"/>
      <c r="Q5" s="1"/>
      <c r="R5" s="1"/>
      <c r="S5" s="1"/>
      <c r="T5" s="1"/>
    </row>
    <row r="6" spans="2:20" ht="18.75" customHeight="1" x14ac:dyDescent="0.25">
      <c r="B6" s="1"/>
      <c r="C6" s="165" t="s">
        <v>878</v>
      </c>
      <c r="D6" s="166"/>
      <c r="E6" s="166"/>
      <c r="F6" s="166"/>
      <c r="G6" s="166"/>
      <c r="H6" s="166"/>
      <c r="I6" s="166"/>
      <c r="J6" s="166"/>
      <c r="K6" s="166"/>
      <c r="L6" s="166"/>
      <c r="M6" s="166"/>
      <c r="N6" s="166"/>
      <c r="O6" s="166"/>
      <c r="P6" s="167"/>
      <c r="Q6" s="1"/>
      <c r="R6" s="1"/>
      <c r="S6" s="1"/>
      <c r="T6" s="1"/>
    </row>
    <row r="7" spans="2:20" ht="4.75" customHeight="1" x14ac:dyDescent="0.25">
      <c r="B7" s="1"/>
      <c r="C7" s="1"/>
      <c r="D7" s="1"/>
      <c r="E7" s="1"/>
      <c r="F7" s="1"/>
      <c r="G7" s="1"/>
      <c r="H7" s="1"/>
      <c r="I7" s="1"/>
      <c r="J7" s="1"/>
      <c r="K7" s="1"/>
      <c r="L7" s="1"/>
      <c r="M7" s="1"/>
      <c r="N7" s="1"/>
      <c r="O7" s="1"/>
      <c r="P7" s="1"/>
      <c r="Q7" s="1"/>
      <c r="R7" s="1"/>
      <c r="S7" s="1"/>
      <c r="T7" s="1"/>
    </row>
    <row r="8" spans="2:20" ht="30.75" customHeight="1" x14ac:dyDescent="0.25">
      <c r="B8" s="1"/>
      <c r="C8" s="6" t="s">
        <v>884</v>
      </c>
      <c r="D8" s="6" t="s">
        <v>885</v>
      </c>
      <c r="E8" s="190" t="s">
        <v>886</v>
      </c>
      <c r="F8" s="184"/>
      <c r="G8" s="184"/>
      <c r="H8" s="190" t="s">
        <v>887</v>
      </c>
      <c r="I8" s="184"/>
      <c r="J8" s="183" t="s">
        <v>888</v>
      </c>
      <c r="K8" s="184"/>
      <c r="L8" s="184"/>
      <c r="M8" s="6" t="s">
        <v>889</v>
      </c>
      <c r="N8" s="7" t="s">
        <v>890</v>
      </c>
      <c r="O8" s="6" t="s">
        <v>891</v>
      </c>
      <c r="P8" s="183" t="s">
        <v>892</v>
      </c>
      <c r="Q8" s="184"/>
      <c r="R8" s="7" t="s">
        <v>893</v>
      </c>
      <c r="S8" s="7" t="s">
        <v>894</v>
      </c>
      <c r="T8" s="7" t="s">
        <v>905</v>
      </c>
    </row>
    <row r="9" spans="2:20" ht="11.25" customHeight="1" x14ac:dyDescent="0.25">
      <c r="B9" s="1"/>
      <c r="C9" s="8" t="s">
        <v>895</v>
      </c>
      <c r="D9" s="9" t="s">
        <v>896</v>
      </c>
      <c r="E9" s="191">
        <v>500000000</v>
      </c>
      <c r="F9" s="186"/>
      <c r="G9" s="186"/>
      <c r="H9" s="187">
        <v>42667</v>
      </c>
      <c r="I9" s="186"/>
      <c r="J9" s="187">
        <v>45223</v>
      </c>
      <c r="K9" s="186"/>
      <c r="L9" s="186"/>
      <c r="M9" s="9" t="s">
        <v>1</v>
      </c>
      <c r="N9" s="9" t="s">
        <v>897</v>
      </c>
      <c r="O9" s="11">
        <v>0</v>
      </c>
      <c r="P9" s="185" t="s">
        <v>898</v>
      </c>
      <c r="Q9" s="186"/>
      <c r="R9" s="12">
        <v>44493</v>
      </c>
      <c r="S9" s="13">
        <v>2.5671232876712327</v>
      </c>
      <c r="T9" s="9" t="s">
        <v>906</v>
      </c>
    </row>
    <row r="10" spans="2:20" ht="11.25" customHeight="1" x14ac:dyDescent="0.25">
      <c r="B10" s="1"/>
      <c r="C10" s="8" t="s">
        <v>899</v>
      </c>
      <c r="D10" s="9" t="s">
        <v>900</v>
      </c>
      <c r="E10" s="191">
        <v>500000000</v>
      </c>
      <c r="F10" s="186"/>
      <c r="G10" s="186"/>
      <c r="H10" s="187">
        <v>42817</v>
      </c>
      <c r="I10" s="186"/>
      <c r="J10" s="187">
        <v>45558</v>
      </c>
      <c r="K10" s="186"/>
      <c r="L10" s="186"/>
      <c r="M10" s="9" t="s">
        <v>1</v>
      </c>
      <c r="N10" s="9" t="s">
        <v>897</v>
      </c>
      <c r="O10" s="11">
        <v>5.0000000000000001E-3</v>
      </c>
      <c r="P10" s="185" t="s">
        <v>898</v>
      </c>
      <c r="Q10" s="186"/>
      <c r="R10" s="12">
        <v>44462</v>
      </c>
      <c r="S10" s="13">
        <v>3.484931506849315</v>
      </c>
      <c r="T10" s="9" t="s">
        <v>907</v>
      </c>
    </row>
    <row r="11" spans="2:20" ht="11.25" customHeight="1" x14ac:dyDescent="0.25">
      <c r="B11" s="1"/>
      <c r="C11" s="8" t="s">
        <v>901</v>
      </c>
      <c r="D11" s="9" t="s">
        <v>902</v>
      </c>
      <c r="E11" s="191">
        <v>750000000</v>
      </c>
      <c r="F11" s="186"/>
      <c r="G11" s="186"/>
      <c r="H11" s="187">
        <v>43181</v>
      </c>
      <c r="I11" s="186"/>
      <c r="J11" s="187">
        <v>46834</v>
      </c>
      <c r="K11" s="186"/>
      <c r="L11" s="186"/>
      <c r="M11" s="9" t="s">
        <v>1</v>
      </c>
      <c r="N11" s="9" t="s">
        <v>897</v>
      </c>
      <c r="O11" s="11">
        <v>8.7500000000000008E-3</v>
      </c>
      <c r="P11" s="185" t="s">
        <v>898</v>
      </c>
      <c r="Q11" s="186"/>
      <c r="R11" s="12">
        <v>44642</v>
      </c>
      <c r="S11" s="13">
        <v>6.9808219178082194</v>
      </c>
      <c r="T11" s="9" t="s">
        <v>908</v>
      </c>
    </row>
    <row r="12" spans="2:20" ht="11.25" customHeight="1" x14ac:dyDescent="0.25">
      <c r="B12" s="1"/>
      <c r="C12" s="8" t="s">
        <v>903</v>
      </c>
      <c r="D12" s="9" t="s">
        <v>904</v>
      </c>
      <c r="E12" s="191">
        <v>500000000</v>
      </c>
      <c r="F12" s="186"/>
      <c r="G12" s="186"/>
      <c r="H12" s="187">
        <v>43377</v>
      </c>
      <c r="I12" s="186"/>
      <c r="J12" s="187">
        <v>45934</v>
      </c>
      <c r="K12" s="186"/>
      <c r="L12" s="186"/>
      <c r="M12" s="9" t="s">
        <v>1</v>
      </c>
      <c r="N12" s="9" t="s">
        <v>897</v>
      </c>
      <c r="O12" s="11">
        <v>6.2500000000000003E-3</v>
      </c>
      <c r="P12" s="185" t="s">
        <v>898</v>
      </c>
      <c r="Q12" s="186"/>
      <c r="R12" s="12">
        <v>44473</v>
      </c>
      <c r="S12" s="13">
        <v>4.515068493150685</v>
      </c>
      <c r="T12" s="9" t="s">
        <v>909</v>
      </c>
    </row>
    <row r="13" spans="2:20" ht="15" customHeight="1" x14ac:dyDescent="0.25">
      <c r="B13" s="1"/>
      <c r="C13" s="14"/>
      <c r="D13" s="15"/>
      <c r="E13" s="192">
        <v>2250000000</v>
      </c>
      <c r="F13" s="193"/>
      <c r="G13" s="193"/>
      <c r="H13" s="194"/>
      <c r="I13" s="195"/>
      <c r="J13" s="194"/>
      <c r="K13" s="195"/>
      <c r="L13" s="195"/>
      <c r="M13" s="14"/>
      <c r="N13" s="14"/>
      <c r="O13" s="14"/>
      <c r="P13" s="194"/>
      <c r="Q13" s="195"/>
      <c r="R13" s="14"/>
      <c r="S13" s="14"/>
      <c r="T13" s="14"/>
    </row>
    <row r="14" spans="2:20" ht="5.65" customHeight="1" x14ac:dyDescent="0.25">
      <c r="B14" s="1"/>
      <c r="C14" s="1"/>
      <c r="D14" s="1"/>
      <c r="E14" s="1"/>
      <c r="F14" s="1"/>
      <c r="G14" s="1"/>
      <c r="H14" s="1"/>
      <c r="I14" s="1"/>
      <c r="J14" s="1"/>
      <c r="K14" s="1"/>
      <c r="L14" s="1"/>
      <c r="M14" s="1"/>
      <c r="N14" s="1"/>
      <c r="O14" s="1"/>
      <c r="P14" s="1"/>
      <c r="Q14" s="1"/>
      <c r="R14" s="1"/>
      <c r="S14" s="1"/>
      <c r="T14" s="1"/>
    </row>
    <row r="15" spans="2:20" ht="19.899999999999999" customHeight="1" x14ac:dyDescent="0.25">
      <c r="B15" s="1"/>
      <c r="C15" s="165" t="s">
        <v>879</v>
      </c>
      <c r="D15" s="166"/>
      <c r="E15" s="166"/>
      <c r="F15" s="166"/>
      <c r="G15" s="166"/>
      <c r="H15" s="166"/>
      <c r="I15" s="166"/>
      <c r="J15" s="166"/>
      <c r="K15" s="166"/>
      <c r="L15" s="166"/>
      <c r="M15" s="166"/>
      <c r="N15" s="166"/>
      <c r="O15" s="166"/>
      <c r="P15" s="167"/>
      <c r="Q15" s="1"/>
      <c r="R15" s="1"/>
      <c r="S15" s="1"/>
      <c r="T15" s="1"/>
    </row>
    <row r="16" spans="2:20" ht="18.399999999999999" customHeight="1" x14ac:dyDescent="0.25">
      <c r="B16" s="1"/>
      <c r="C16" s="180" t="s">
        <v>880</v>
      </c>
      <c r="D16" s="181"/>
      <c r="E16" s="181"/>
      <c r="F16" s="181"/>
      <c r="G16" s="1"/>
      <c r="H16" s="1"/>
      <c r="I16" s="1"/>
      <c r="J16" s="1"/>
      <c r="K16" s="182">
        <v>2250000000</v>
      </c>
      <c r="L16" s="181"/>
      <c r="M16" s="181"/>
      <c r="N16" s="1"/>
      <c r="O16" s="1"/>
      <c r="P16" s="1"/>
      <c r="Q16" s="1"/>
      <c r="R16" s="1"/>
      <c r="S16" s="1"/>
      <c r="T16" s="1"/>
    </row>
    <row r="17" spans="2:20" ht="15.5" customHeight="1" x14ac:dyDescent="0.25">
      <c r="B17" s="1"/>
      <c r="C17" s="180" t="s">
        <v>881</v>
      </c>
      <c r="D17" s="181"/>
      <c r="E17" s="181"/>
      <c r="F17" s="181"/>
      <c r="G17" s="181"/>
      <c r="H17" s="181"/>
      <c r="I17" s="1"/>
      <c r="J17" s="1"/>
      <c r="K17" s="1"/>
      <c r="L17" s="16"/>
      <c r="M17" s="17">
        <v>5.416666666666666E-3</v>
      </c>
      <c r="N17" s="1"/>
      <c r="O17" s="1"/>
      <c r="P17" s="1"/>
      <c r="Q17" s="1"/>
      <c r="R17" s="1"/>
      <c r="S17" s="1"/>
      <c r="T17" s="1"/>
    </row>
    <row r="18" spans="2:20" ht="15.5" customHeight="1" x14ac:dyDescent="0.25">
      <c r="B18" s="1"/>
      <c r="C18" s="180" t="s">
        <v>882</v>
      </c>
      <c r="D18" s="181"/>
      <c r="E18" s="181"/>
      <c r="F18" s="181"/>
      <c r="G18" s="181"/>
      <c r="H18" s="181"/>
      <c r="I18" s="1"/>
      <c r="J18" s="1"/>
      <c r="K18" s="196">
        <v>4.6751902587519032</v>
      </c>
      <c r="L18" s="197"/>
      <c r="M18" s="197"/>
      <c r="N18" s="1"/>
      <c r="O18" s="1"/>
      <c r="P18" s="1"/>
      <c r="Q18" s="1"/>
      <c r="R18" s="1"/>
      <c r="S18" s="1"/>
      <c r="T18" s="1"/>
    </row>
    <row r="19" spans="2:20" ht="15.5" customHeight="1" x14ac:dyDescent="0.25">
      <c r="C19" s="188" t="s">
        <v>883</v>
      </c>
      <c r="D19" s="189"/>
      <c r="E19" s="189"/>
      <c r="F19" s="189"/>
    </row>
  </sheetData>
  <mergeCells count="34">
    <mergeCell ref="K18:M18"/>
    <mergeCell ref="C18:H18"/>
    <mergeCell ref="C19:F19"/>
    <mergeCell ref="E8:G8"/>
    <mergeCell ref="H8:I8"/>
    <mergeCell ref="J8:L8"/>
    <mergeCell ref="E9:G9"/>
    <mergeCell ref="H9:I9"/>
    <mergeCell ref="J9:L9"/>
    <mergeCell ref="E10:G10"/>
    <mergeCell ref="E12:G12"/>
    <mergeCell ref="H12:I12"/>
    <mergeCell ref="J12:L12"/>
    <mergeCell ref="C17:H17"/>
    <mergeCell ref="E11:G11"/>
    <mergeCell ref="H11:I11"/>
    <mergeCell ref="J11:L11"/>
    <mergeCell ref="E13:G13"/>
    <mergeCell ref="G2:P2"/>
    <mergeCell ref="C4:P4"/>
    <mergeCell ref="C6:P6"/>
    <mergeCell ref="C15:P15"/>
    <mergeCell ref="C16:F16"/>
    <mergeCell ref="K16:M16"/>
    <mergeCell ref="P8:Q8"/>
    <mergeCell ref="P9:Q9"/>
    <mergeCell ref="H10:I10"/>
    <mergeCell ref="J10:L10"/>
    <mergeCell ref="P12:Q12"/>
    <mergeCell ref="P10:Q10"/>
    <mergeCell ref="P11:Q11"/>
    <mergeCell ref="H13:I13"/>
    <mergeCell ref="J13:L13"/>
    <mergeCell ref="P13:Q13"/>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5" x14ac:dyDescent="0.25"/>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5"/>
    <row r="2" spans="2:8" ht="7.5" customHeight="1" x14ac:dyDescent="0.25">
      <c r="B2" s="1"/>
      <c r="C2" s="1"/>
      <c r="D2" s="1"/>
      <c r="E2" s="1"/>
      <c r="F2" s="1"/>
      <c r="G2" s="1"/>
      <c r="H2" s="1"/>
    </row>
    <row r="3" spans="2:8" ht="22.5" customHeight="1" x14ac:dyDescent="0.25">
      <c r="B3" s="1"/>
      <c r="C3" s="1"/>
      <c r="D3" s="1"/>
      <c r="E3" s="161" t="s">
        <v>855</v>
      </c>
      <c r="F3" s="162"/>
      <c r="G3" s="162"/>
      <c r="H3" s="162"/>
    </row>
    <row r="4" spans="2:8" ht="7.75" customHeight="1" x14ac:dyDescent="0.25">
      <c r="B4" s="1"/>
      <c r="C4" s="1"/>
      <c r="D4" s="1"/>
      <c r="E4" s="1"/>
      <c r="F4" s="1"/>
      <c r="G4" s="1"/>
      <c r="H4" s="1"/>
    </row>
    <row r="5" spans="2:8" ht="36.5" customHeight="1" x14ac:dyDescent="0.25">
      <c r="B5" s="163" t="s">
        <v>910</v>
      </c>
      <c r="C5" s="164"/>
      <c r="D5" s="164"/>
      <c r="E5" s="164"/>
      <c r="F5" s="164"/>
      <c r="G5" s="164"/>
      <c r="H5" s="164"/>
    </row>
    <row r="6" spans="2:8" ht="9.75" customHeight="1" x14ac:dyDescent="0.25">
      <c r="B6" s="1"/>
      <c r="C6" s="1"/>
      <c r="D6" s="1"/>
      <c r="E6" s="1"/>
      <c r="F6" s="1"/>
      <c r="G6" s="1"/>
      <c r="H6" s="1"/>
    </row>
    <row r="7" spans="2:8" ht="18.75" customHeight="1" x14ac:dyDescent="0.25">
      <c r="B7" s="199" t="s">
        <v>911</v>
      </c>
      <c r="C7" s="200"/>
      <c r="D7" s="200"/>
      <c r="E7" s="200"/>
      <c r="F7" s="200"/>
      <c r="G7" s="200"/>
      <c r="H7" s="201"/>
    </row>
    <row r="8" spans="2:8" ht="12.75" customHeight="1" x14ac:dyDescent="0.25">
      <c r="B8" s="1"/>
      <c r="C8" s="1"/>
      <c r="D8" s="1"/>
      <c r="E8" s="1"/>
      <c r="F8" s="1"/>
      <c r="G8" s="1"/>
      <c r="H8" s="1"/>
    </row>
    <row r="9" spans="2:8" ht="15.75" customHeight="1" x14ac:dyDescent="0.25">
      <c r="B9" s="3" t="s">
        <v>913</v>
      </c>
      <c r="C9" s="177" t="s">
        <v>914</v>
      </c>
      <c r="D9" s="173"/>
      <c r="E9" s="173"/>
      <c r="F9" s="4" t="s">
        <v>915</v>
      </c>
      <c r="G9" s="4" t="s">
        <v>916</v>
      </c>
      <c r="H9" s="1"/>
    </row>
    <row r="10" spans="2:8" ht="15" customHeight="1" x14ac:dyDescent="0.25">
      <c r="B10" s="5" t="s">
        <v>917</v>
      </c>
      <c r="C10" s="198" t="s">
        <v>918</v>
      </c>
      <c r="D10" s="171"/>
      <c r="E10" s="171"/>
      <c r="F10" s="2" t="s">
        <v>919</v>
      </c>
      <c r="G10" s="2" t="s">
        <v>920</v>
      </c>
      <c r="H10" s="1"/>
    </row>
    <row r="11" spans="2:8" ht="15" customHeight="1" x14ac:dyDescent="0.25">
      <c r="B11" s="5" t="s">
        <v>921</v>
      </c>
      <c r="C11" s="198" t="s">
        <v>922</v>
      </c>
      <c r="D11" s="171"/>
      <c r="E11" s="171"/>
      <c r="F11" s="2" t="s">
        <v>919</v>
      </c>
      <c r="G11" s="2" t="s">
        <v>923</v>
      </c>
      <c r="H11" s="1"/>
    </row>
    <row r="12" spans="2:8" ht="15" customHeight="1" x14ac:dyDescent="0.25">
      <c r="B12" s="5" t="s">
        <v>924</v>
      </c>
      <c r="C12" s="198" t="s">
        <v>918</v>
      </c>
      <c r="D12" s="171"/>
      <c r="E12" s="171"/>
      <c r="F12" s="2" t="s">
        <v>919</v>
      </c>
      <c r="G12" s="2" t="s">
        <v>925</v>
      </c>
      <c r="H12" s="1"/>
    </row>
    <row r="13" spans="2:8" ht="28.5" customHeight="1" x14ac:dyDescent="0.25">
      <c r="B13" s="1"/>
      <c r="C13" s="1"/>
      <c r="D13" s="1"/>
      <c r="E13" s="1"/>
      <c r="F13" s="1"/>
      <c r="G13" s="1"/>
      <c r="H13" s="1"/>
    </row>
    <row r="14" spans="2:8" ht="18.75" customHeight="1" x14ac:dyDescent="0.25">
      <c r="B14" s="199" t="s">
        <v>912</v>
      </c>
      <c r="C14" s="200"/>
      <c r="D14" s="200"/>
      <c r="E14" s="200"/>
      <c r="F14" s="200"/>
      <c r="G14" s="200"/>
      <c r="H14" s="201"/>
    </row>
    <row r="15" spans="2:8" ht="15.75" customHeight="1" x14ac:dyDescent="0.25">
      <c r="B15" s="1"/>
      <c r="C15" s="1"/>
      <c r="D15" s="1"/>
      <c r="E15" s="1"/>
      <c r="F15" s="1"/>
      <c r="G15" s="1"/>
      <c r="H15" s="1"/>
    </row>
    <row r="16" spans="2:8" ht="15.75" customHeight="1" x14ac:dyDescent="0.25">
      <c r="B16" s="3" t="s">
        <v>913</v>
      </c>
      <c r="C16" s="177" t="s">
        <v>914</v>
      </c>
      <c r="D16" s="173"/>
      <c r="E16" s="173"/>
      <c r="F16" s="4" t="s">
        <v>915</v>
      </c>
      <c r="G16" s="1"/>
      <c r="H16" s="1"/>
    </row>
    <row r="17" spans="2:8" ht="15" customHeight="1" x14ac:dyDescent="0.25">
      <c r="B17" s="5" t="s">
        <v>917</v>
      </c>
      <c r="C17" s="198" t="s">
        <v>926</v>
      </c>
      <c r="D17" s="171"/>
      <c r="E17" s="171"/>
      <c r="F17" s="2"/>
      <c r="G17" s="1"/>
      <c r="H17" s="1"/>
    </row>
    <row r="18" spans="2:8" ht="15" customHeight="1" x14ac:dyDescent="0.25">
      <c r="B18" s="5" t="s">
        <v>921</v>
      </c>
      <c r="C18" s="198" t="s">
        <v>927</v>
      </c>
      <c r="D18" s="171"/>
      <c r="E18" s="171"/>
      <c r="F18" s="2" t="s">
        <v>919</v>
      </c>
      <c r="G18" s="1"/>
      <c r="H18" s="1"/>
    </row>
    <row r="19" spans="2:8" ht="15" customHeight="1" x14ac:dyDescent="0.25">
      <c r="B19" s="5" t="s">
        <v>924</v>
      </c>
      <c r="C19" s="198" t="s">
        <v>928</v>
      </c>
      <c r="D19" s="171"/>
      <c r="E19" s="171"/>
      <c r="F19" s="2" t="s">
        <v>919</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topLeftCell="B21" zoomScaleNormal="100" workbookViewId="0">
      <selection activeCell="AD43" sqref="AD43"/>
    </sheetView>
  </sheetViews>
  <sheetFormatPr defaultRowHeight="12.5" x14ac:dyDescent="0.25"/>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5">
      <c r="B1" s="1"/>
      <c r="C1" s="1"/>
      <c r="D1" s="1"/>
      <c r="E1" s="1"/>
      <c r="F1" s="1"/>
      <c r="G1" s="1"/>
      <c r="H1" s="1"/>
      <c r="I1" s="1"/>
      <c r="J1" s="1"/>
      <c r="K1" s="1"/>
      <c r="L1" s="1"/>
      <c r="M1" s="1"/>
      <c r="N1" s="1"/>
      <c r="O1" s="1"/>
      <c r="P1" s="1"/>
      <c r="Q1" s="1"/>
      <c r="R1" s="1"/>
      <c r="S1" s="1"/>
      <c r="T1" s="1"/>
      <c r="U1" s="1"/>
      <c r="V1" s="1"/>
      <c r="W1" s="1"/>
      <c r="X1" s="1"/>
    </row>
    <row r="2" spans="2:24" ht="22.5" customHeight="1" x14ac:dyDescent="0.25">
      <c r="B2" s="1"/>
      <c r="C2" s="1"/>
      <c r="D2" s="1"/>
      <c r="E2" s="1"/>
      <c r="F2" s="161" t="s">
        <v>855</v>
      </c>
      <c r="G2" s="162"/>
      <c r="H2" s="162"/>
      <c r="I2" s="162"/>
      <c r="J2" s="162"/>
      <c r="K2" s="162"/>
      <c r="L2" s="162"/>
      <c r="M2" s="162"/>
      <c r="N2" s="162"/>
      <c r="O2" s="162"/>
      <c r="P2" s="162"/>
      <c r="Q2" s="162"/>
      <c r="R2" s="162"/>
      <c r="S2" s="162"/>
      <c r="T2" s="162"/>
      <c r="U2" s="162"/>
      <c r="V2" s="1"/>
      <c r="W2" s="1"/>
      <c r="X2" s="1"/>
    </row>
    <row r="3" spans="2:24" ht="6.25" customHeight="1" x14ac:dyDescent="0.25">
      <c r="B3" s="1"/>
      <c r="C3" s="1"/>
      <c r="D3" s="1"/>
      <c r="E3" s="1"/>
      <c r="F3" s="1"/>
      <c r="G3" s="202"/>
      <c r="H3" s="203"/>
      <c r="I3" s="203"/>
      <c r="J3" s="203"/>
      <c r="K3" s="203"/>
      <c r="L3" s="203"/>
      <c r="M3" s="203"/>
      <c r="N3" s="203"/>
      <c r="O3" s="203"/>
      <c r="P3" s="203"/>
      <c r="Q3" s="203"/>
      <c r="R3" s="203"/>
      <c r="S3" s="203"/>
      <c r="T3" s="1"/>
      <c r="U3" s="1"/>
      <c r="V3" s="1"/>
      <c r="W3" s="1"/>
      <c r="X3" s="1"/>
    </row>
    <row r="4" spans="2:24" ht="11" customHeight="1" x14ac:dyDescent="0.25">
      <c r="B4" s="1"/>
      <c r="C4" s="1"/>
      <c r="D4" s="1"/>
      <c r="E4" s="1"/>
      <c r="F4" s="1"/>
      <c r="G4" s="203"/>
      <c r="H4" s="203"/>
      <c r="I4" s="203"/>
      <c r="J4" s="203"/>
      <c r="K4" s="203"/>
      <c r="L4" s="203"/>
      <c r="M4" s="203"/>
      <c r="N4" s="203"/>
      <c r="O4" s="203"/>
      <c r="P4" s="203"/>
      <c r="Q4" s="203"/>
      <c r="R4" s="203"/>
      <c r="S4" s="203"/>
      <c r="T4" s="1"/>
      <c r="U4" s="1"/>
      <c r="V4" s="1"/>
      <c r="W4" s="1"/>
      <c r="X4" s="1"/>
    </row>
    <row r="5" spans="2:24" ht="32.25" customHeight="1" x14ac:dyDescent="0.25">
      <c r="B5" s="163" t="s">
        <v>929</v>
      </c>
      <c r="C5" s="164"/>
      <c r="D5" s="164"/>
      <c r="E5" s="164"/>
      <c r="F5" s="164"/>
      <c r="G5" s="164"/>
      <c r="H5" s="164"/>
      <c r="I5" s="164"/>
      <c r="J5" s="164"/>
      <c r="K5" s="164"/>
      <c r="L5" s="164"/>
      <c r="M5" s="164"/>
      <c r="N5" s="164"/>
      <c r="O5" s="164"/>
      <c r="P5" s="164"/>
      <c r="Q5" s="164"/>
      <c r="R5" s="164"/>
      <c r="S5" s="164"/>
      <c r="T5" s="164"/>
      <c r="U5" s="164"/>
      <c r="V5" s="1"/>
      <c r="W5" s="1"/>
      <c r="X5" s="1"/>
    </row>
    <row r="6" spans="2:24" ht="14.4" customHeight="1" x14ac:dyDescent="0.25">
      <c r="B6" s="180" t="s">
        <v>930</v>
      </c>
      <c r="C6" s="181"/>
      <c r="D6" s="181"/>
      <c r="E6" s="181"/>
      <c r="F6" s="181"/>
      <c r="G6" s="181"/>
      <c r="H6" s="1"/>
      <c r="I6" s="1"/>
      <c r="J6" s="1"/>
      <c r="K6" s="1"/>
      <c r="L6" s="1"/>
      <c r="M6" s="1"/>
      <c r="N6" s="1"/>
      <c r="O6" s="1"/>
      <c r="P6" s="1"/>
      <c r="Q6" s="1"/>
      <c r="R6" s="1"/>
      <c r="S6" s="1"/>
      <c r="T6" s="1"/>
      <c r="U6" s="1"/>
      <c r="V6" s="1"/>
      <c r="W6" s="1"/>
      <c r="X6" s="1"/>
    </row>
    <row r="7" spans="2:24" ht="5.9" customHeight="1" x14ac:dyDescent="0.25">
      <c r="B7" s="1"/>
      <c r="C7" s="1"/>
      <c r="D7" s="1"/>
      <c r="E7" s="1"/>
      <c r="F7" s="1"/>
      <c r="G7" s="1"/>
      <c r="H7" s="1"/>
      <c r="I7" s="1"/>
      <c r="J7" s="1"/>
      <c r="K7" s="1"/>
      <c r="L7" s="1"/>
      <c r="M7" s="1"/>
      <c r="N7" s="1"/>
      <c r="O7" s="1"/>
      <c r="P7" s="1"/>
      <c r="Q7" s="1"/>
      <c r="R7" s="1"/>
      <c r="S7" s="1"/>
      <c r="T7" s="1"/>
      <c r="U7" s="1"/>
      <c r="V7" s="1"/>
      <c r="W7" s="1"/>
      <c r="X7" s="1"/>
    </row>
    <row r="8" spans="2:24" ht="18.75" customHeight="1" x14ac:dyDescent="0.25">
      <c r="B8" s="165" t="s">
        <v>931</v>
      </c>
      <c r="C8" s="166"/>
      <c r="D8" s="166"/>
      <c r="E8" s="166"/>
      <c r="F8" s="166"/>
      <c r="G8" s="166"/>
      <c r="H8" s="166"/>
      <c r="I8" s="166"/>
      <c r="J8" s="166"/>
      <c r="K8" s="166"/>
      <c r="L8" s="166"/>
      <c r="M8" s="166"/>
      <c r="N8" s="166"/>
      <c r="O8" s="166"/>
      <c r="P8" s="166"/>
      <c r="Q8" s="166"/>
      <c r="R8" s="166"/>
      <c r="S8" s="166"/>
      <c r="T8" s="166"/>
      <c r="U8" s="167"/>
      <c r="V8" s="1"/>
      <c r="W8" s="1"/>
      <c r="X8" s="1"/>
    </row>
    <row r="9" spans="2:24" ht="4.5" customHeight="1" x14ac:dyDescent="0.25">
      <c r="B9" s="1"/>
      <c r="C9" s="1"/>
      <c r="D9" s="1"/>
      <c r="E9" s="1"/>
      <c r="F9" s="1"/>
      <c r="G9" s="1"/>
      <c r="H9" s="1"/>
      <c r="I9" s="1"/>
      <c r="J9" s="1"/>
      <c r="K9" s="1"/>
      <c r="L9" s="1"/>
      <c r="M9" s="1"/>
      <c r="N9" s="1"/>
      <c r="O9" s="1"/>
      <c r="P9" s="1"/>
      <c r="Q9" s="1"/>
      <c r="R9" s="1"/>
      <c r="S9" s="1"/>
      <c r="T9" s="1"/>
      <c r="U9" s="1"/>
      <c r="V9" s="1"/>
      <c r="W9" s="1"/>
      <c r="X9" s="1"/>
    </row>
    <row r="10" spans="2:24" ht="15.75" customHeight="1" x14ac:dyDescent="0.25">
      <c r="B10" s="204" t="s">
        <v>932</v>
      </c>
      <c r="C10" s="205"/>
      <c r="D10" s="205"/>
      <c r="E10" s="205"/>
      <c r="F10" s="205"/>
      <c r="G10" s="205"/>
      <c r="H10" s="205"/>
      <c r="I10" s="205"/>
      <c r="J10" s="1"/>
      <c r="K10" s="206">
        <v>2250000000</v>
      </c>
      <c r="L10" s="205"/>
      <c r="M10" s="205"/>
      <c r="N10" s="205"/>
      <c r="O10" s="205"/>
      <c r="P10" s="205"/>
      <c r="Q10" s="205"/>
      <c r="R10" s="205"/>
      <c r="S10" s="205"/>
      <c r="T10" s="205"/>
      <c r="U10" s="1"/>
      <c r="V10" s="18" t="s">
        <v>933</v>
      </c>
      <c r="W10" s="1"/>
      <c r="X10" s="1"/>
    </row>
    <row r="11" spans="2:24" ht="6.4" customHeight="1" x14ac:dyDescent="0.25">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5">
      <c r="B12" s="204" t="s">
        <v>935</v>
      </c>
      <c r="C12" s="205"/>
      <c r="D12" s="205"/>
      <c r="E12" s="205"/>
      <c r="F12" s="205"/>
      <c r="G12" s="205"/>
      <c r="H12" s="205"/>
      <c r="I12" s="205"/>
      <c r="J12" s="1"/>
      <c r="K12" s="182">
        <v>2914509614.4699841</v>
      </c>
      <c r="L12" s="181"/>
      <c r="M12" s="181"/>
      <c r="N12" s="181"/>
      <c r="O12" s="181"/>
      <c r="P12" s="181"/>
      <c r="Q12" s="181"/>
      <c r="R12" s="181"/>
      <c r="S12" s="181"/>
      <c r="T12" s="181"/>
      <c r="U12" s="181"/>
      <c r="V12" s="207" t="s">
        <v>934</v>
      </c>
      <c r="W12" s="208"/>
      <c r="X12" s="1"/>
    </row>
    <row r="13" spans="2:24" ht="7" customHeight="1" x14ac:dyDescent="0.25">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5">
      <c r="B14" s="180" t="s">
        <v>936</v>
      </c>
      <c r="C14" s="181"/>
      <c r="D14" s="181"/>
      <c r="E14" s="181"/>
      <c r="F14" s="181"/>
      <c r="G14" s="181"/>
      <c r="H14" s="181"/>
      <c r="I14" s="181"/>
      <c r="J14" s="1"/>
      <c r="K14" s="1"/>
      <c r="L14" s="1"/>
      <c r="M14" s="182">
        <v>13000000</v>
      </c>
      <c r="N14" s="181"/>
      <c r="O14" s="181"/>
      <c r="P14" s="181"/>
      <c r="Q14" s="181"/>
      <c r="R14" s="181"/>
      <c r="S14" s="181"/>
      <c r="T14" s="181"/>
      <c r="U14" s="181"/>
      <c r="V14" s="207" t="s">
        <v>937</v>
      </c>
      <c r="W14" s="208"/>
      <c r="X14" s="1"/>
    </row>
    <row r="15" spans="2:24" ht="7.75" customHeight="1" x14ac:dyDescent="0.25">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5">
      <c r="B16" s="180" t="s">
        <v>938</v>
      </c>
      <c r="C16" s="181"/>
      <c r="D16" s="181"/>
      <c r="E16" s="181"/>
      <c r="F16" s="181"/>
      <c r="G16" s="181"/>
      <c r="H16" s="181"/>
      <c r="I16" s="181"/>
      <c r="J16" s="1"/>
      <c r="K16" s="1"/>
      <c r="L16" s="1"/>
      <c r="M16" s="182">
        <v>143644073.44999999</v>
      </c>
      <c r="N16" s="181"/>
      <c r="O16" s="181"/>
      <c r="P16" s="181"/>
      <c r="Q16" s="181"/>
      <c r="R16" s="181"/>
      <c r="S16" s="181"/>
      <c r="T16" s="181"/>
      <c r="U16" s="181"/>
      <c r="V16" s="207" t="s">
        <v>939</v>
      </c>
      <c r="W16" s="208"/>
      <c r="X16" s="1"/>
    </row>
    <row r="17" spans="2:24" ht="7.75" customHeight="1" x14ac:dyDescent="0.25">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5">
      <c r="B18" s="180" t="s">
        <v>940</v>
      </c>
      <c r="C18" s="181"/>
      <c r="D18" s="181"/>
      <c r="E18" s="181"/>
      <c r="F18" s="181"/>
      <c r="G18" s="181"/>
      <c r="H18" s="181"/>
      <c r="I18" s="181"/>
      <c r="J18" s="1"/>
      <c r="K18" s="209">
        <v>0.36495719463110388</v>
      </c>
      <c r="L18" s="205"/>
      <c r="M18" s="205"/>
      <c r="N18" s="205"/>
      <c r="O18" s="205"/>
      <c r="P18" s="205"/>
      <c r="Q18" s="205"/>
      <c r="R18" s="205"/>
      <c r="S18" s="205"/>
      <c r="T18" s="205"/>
      <c r="U18" s="205"/>
      <c r="V18" s="1"/>
      <c r="W18" s="1"/>
      <c r="X18" s="1"/>
    </row>
    <row r="19" spans="2:24" ht="15.75" customHeight="1" x14ac:dyDescent="0.25">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5">
      <c r="B20" s="165" t="s">
        <v>941</v>
      </c>
      <c r="C20" s="166"/>
      <c r="D20" s="166"/>
      <c r="E20" s="166"/>
      <c r="F20" s="166"/>
      <c r="G20" s="166"/>
      <c r="H20" s="166"/>
      <c r="I20" s="166"/>
      <c r="J20" s="166"/>
      <c r="K20" s="166"/>
      <c r="L20" s="166"/>
      <c r="M20" s="166"/>
      <c r="N20" s="166"/>
      <c r="O20" s="166"/>
      <c r="P20" s="166"/>
      <c r="Q20" s="166"/>
      <c r="R20" s="166"/>
      <c r="S20" s="166"/>
      <c r="T20" s="167"/>
      <c r="U20" s="1"/>
      <c r="V20" s="1"/>
      <c r="W20" s="1"/>
      <c r="X20" s="1"/>
    </row>
    <row r="21" spans="2:24" ht="6" customHeight="1" x14ac:dyDescent="0.25">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5">
      <c r="B22" s="178" t="s">
        <v>984</v>
      </c>
      <c r="C22" s="171"/>
      <c r="D22" s="171"/>
      <c r="E22" s="171"/>
      <c r="F22" s="171"/>
      <c r="G22" s="171"/>
      <c r="H22" s="171"/>
      <c r="I22" s="219"/>
      <c r="J22" s="220"/>
      <c r="K22" s="221">
        <v>2396357663.8431945</v>
      </c>
      <c r="L22" s="171"/>
      <c r="M22" s="171"/>
      <c r="N22" s="171"/>
      <c r="O22" s="171"/>
      <c r="P22" s="171"/>
      <c r="Q22" s="171"/>
      <c r="R22" s="171"/>
      <c r="S22" s="171"/>
      <c r="T22" s="171"/>
      <c r="U22" s="171"/>
      <c r="V22" s="207" t="s">
        <v>942</v>
      </c>
      <c r="W22" s="208"/>
      <c r="X22" s="1"/>
    </row>
    <row r="23" spans="2:24" ht="9.75" customHeight="1" x14ac:dyDescent="0.25">
      <c r="B23" s="198"/>
      <c r="C23" s="171"/>
      <c r="D23" s="171"/>
      <c r="E23" s="171"/>
      <c r="F23" s="171"/>
      <c r="G23" s="171"/>
      <c r="H23" s="171"/>
      <c r="I23" s="219"/>
      <c r="J23" s="220"/>
      <c r="K23" s="243"/>
      <c r="L23" s="171"/>
      <c r="M23" s="171"/>
      <c r="N23" s="171"/>
      <c r="O23" s="171"/>
      <c r="P23" s="171"/>
      <c r="Q23" s="171"/>
      <c r="R23" s="171"/>
      <c r="S23" s="171"/>
      <c r="T23" s="171"/>
      <c r="U23" s="171"/>
      <c r="V23" s="1"/>
      <c r="W23" s="1"/>
      <c r="X23" s="1"/>
    </row>
    <row r="24" spans="2:24" ht="14.25" customHeight="1" x14ac:dyDescent="0.25">
      <c r="B24" s="178" t="s">
        <v>985</v>
      </c>
      <c r="C24" s="171"/>
      <c r="D24" s="171"/>
      <c r="E24" s="171"/>
      <c r="F24" s="171"/>
      <c r="G24" s="171"/>
      <c r="H24" s="171"/>
      <c r="I24" s="171"/>
      <c r="J24" s="171"/>
      <c r="K24" s="171"/>
      <c r="L24" s="219"/>
      <c r="M24" s="220"/>
      <c r="N24" s="244">
        <v>1.0650478505969754</v>
      </c>
      <c r="O24" s="171"/>
      <c r="P24" s="171"/>
      <c r="Q24" s="171"/>
      <c r="R24" s="171"/>
      <c r="S24" s="171"/>
      <c r="T24" s="171"/>
      <c r="U24" s="171"/>
      <c r="V24" s="210" t="s">
        <v>943</v>
      </c>
      <c r="W24" s="211"/>
      <c r="X24" s="212"/>
    </row>
    <row r="25" spans="2:24" ht="9" customHeight="1" x14ac:dyDescent="0.25">
      <c r="B25" s="198"/>
      <c r="C25" s="171"/>
      <c r="D25" s="171"/>
      <c r="E25" s="171"/>
      <c r="F25" s="171"/>
      <c r="G25" s="171"/>
      <c r="H25" s="171"/>
      <c r="I25" s="219"/>
      <c r="J25" s="220"/>
      <c r="K25" s="243"/>
      <c r="L25" s="171"/>
      <c r="M25" s="171"/>
      <c r="N25" s="171"/>
      <c r="O25" s="171"/>
      <c r="P25" s="171"/>
      <c r="Q25" s="171"/>
      <c r="R25" s="171"/>
      <c r="S25" s="171"/>
      <c r="T25" s="171"/>
      <c r="U25" s="171"/>
      <c r="V25" s="213"/>
      <c r="W25" s="214"/>
      <c r="X25" s="215"/>
    </row>
    <row r="26" spans="2:24" ht="15" customHeight="1" x14ac:dyDescent="0.25">
      <c r="B26" s="237" t="s">
        <v>986</v>
      </c>
      <c r="C26" s="238"/>
      <c r="D26" s="238"/>
      <c r="E26" s="238"/>
      <c r="F26" s="238"/>
      <c r="G26" s="238"/>
      <c r="H26" s="239"/>
      <c r="I26" s="219"/>
      <c r="J26" s="220"/>
      <c r="K26" s="240" t="s">
        <v>969</v>
      </c>
      <c r="L26" s="241"/>
      <c r="M26" s="241"/>
      <c r="N26" s="241"/>
      <c r="O26" s="241"/>
      <c r="P26" s="241"/>
      <c r="Q26" s="241"/>
      <c r="R26" s="241"/>
      <c r="S26" s="241"/>
      <c r="T26" s="241"/>
      <c r="U26" s="242"/>
      <c r="V26" s="216"/>
      <c r="W26" s="217"/>
      <c r="X26" s="218"/>
    </row>
    <row r="27" spans="2:24" ht="12.75" customHeight="1" x14ac:dyDescent="0.25">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5">
      <c r="B28" s="165" t="s">
        <v>944</v>
      </c>
      <c r="C28" s="166"/>
      <c r="D28" s="166"/>
      <c r="E28" s="166"/>
      <c r="F28" s="166"/>
      <c r="G28" s="166"/>
      <c r="H28" s="166"/>
      <c r="I28" s="166"/>
      <c r="J28" s="166"/>
      <c r="K28" s="166"/>
      <c r="L28" s="166"/>
      <c r="M28" s="166"/>
      <c r="N28" s="166"/>
      <c r="O28" s="166"/>
      <c r="P28" s="166"/>
      <c r="Q28" s="166"/>
      <c r="R28" s="166"/>
      <c r="S28" s="166"/>
      <c r="T28" s="166"/>
      <c r="U28" s="167"/>
      <c r="V28" s="1"/>
      <c r="W28" s="1"/>
      <c r="X28" s="1"/>
    </row>
    <row r="29" spans="2:24" ht="4.75" customHeight="1" x14ac:dyDescent="0.25">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5">
      <c r="B30" s="180" t="s">
        <v>945</v>
      </c>
      <c r="C30" s="181"/>
      <c r="D30" s="181"/>
      <c r="E30" s="181"/>
      <c r="F30" s="181"/>
      <c r="G30" s="181"/>
      <c r="H30" s="181"/>
      <c r="I30" s="181"/>
      <c r="J30" s="1"/>
      <c r="K30" s="1"/>
      <c r="L30" s="1"/>
      <c r="M30" s="182">
        <v>13198086.379999999</v>
      </c>
      <c r="N30" s="181"/>
      <c r="O30" s="181"/>
      <c r="P30" s="181"/>
      <c r="Q30" s="181"/>
      <c r="R30" s="181"/>
      <c r="S30" s="181"/>
      <c r="T30" s="181"/>
      <c r="U30" s="1"/>
      <c r="V30" s="207" t="s">
        <v>946</v>
      </c>
      <c r="W30" s="208"/>
      <c r="X30" s="1"/>
    </row>
    <row r="31" spans="2:24" ht="6.5" customHeight="1" x14ac:dyDescent="0.25">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5">
      <c r="B32" s="180" t="s">
        <v>948</v>
      </c>
      <c r="C32" s="181"/>
      <c r="D32" s="181"/>
      <c r="E32" s="181"/>
      <c r="F32" s="181"/>
      <c r="G32" s="181"/>
      <c r="H32" s="181"/>
      <c r="I32" s="181"/>
      <c r="J32" s="1"/>
      <c r="K32" s="1"/>
      <c r="L32" s="1"/>
      <c r="M32" s="182">
        <v>143644073.44999999</v>
      </c>
      <c r="N32" s="181"/>
      <c r="O32" s="181"/>
      <c r="P32" s="181"/>
      <c r="Q32" s="181"/>
      <c r="R32" s="181"/>
      <c r="S32" s="181"/>
      <c r="T32" s="181"/>
      <c r="U32" s="181"/>
      <c r="V32" s="207" t="s">
        <v>947</v>
      </c>
      <c r="W32" s="208"/>
      <c r="X32" s="1"/>
    </row>
    <row r="33" spans="2:24" ht="4.9000000000000004" customHeight="1" x14ac:dyDescent="0.25">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5">
      <c r="B34" s="178" t="s">
        <v>984</v>
      </c>
      <c r="C34" s="171"/>
      <c r="D34" s="171"/>
      <c r="E34" s="171"/>
      <c r="F34" s="171"/>
      <c r="G34" s="171"/>
      <c r="H34" s="171"/>
      <c r="I34" s="219"/>
      <c r="J34" s="220"/>
      <c r="K34" s="221">
        <v>2396357663.8431945</v>
      </c>
      <c r="L34" s="171"/>
      <c r="M34" s="171"/>
      <c r="N34" s="171"/>
      <c r="O34" s="171"/>
      <c r="P34" s="171"/>
      <c r="Q34" s="171"/>
      <c r="R34" s="171"/>
      <c r="S34" s="171"/>
      <c r="T34" s="171"/>
      <c r="U34" s="171"/>
      <c r="V34" s="1"/>
      <c r="W34" s="1"/>
      <c r="X34" s="1"/>
    </row>
    <row r="35" spans="2:24" ht="6.75" customHeight="1" x14ac:dyDescent="0.25">
      <c r="B35" s="198"/>
      <c r="C35" s="171"/>
      <c r="D35" s="171"/>
      <c r="E35" s="171"/>
      <c r="F35" s="171"/>
      <c r="G35" s="171"/>
      <c r="H35" s="171"/>
      <c r="I35" s="219"/>
      <c r="J35" s="220"/>
      <c r="K35" s="243"/>
      <c r="L35" s="171"/>
      <c r="M35" s="171"/>
      <c r="N35" s="171"/>
      <c r="O35" s="171"/>
      <c r="P35" s="171"/>
      <c r="Q35" s="171"/>
      <c r="R35" s="171"/>
      <c r="S35" s="171"/>
      <c r="T35" s="171"/>
      <c r="U35" s="171"/>
      <c r="V35" s="1"/>
      <c r="W35" s="1"/>
      <c r="X35" s="1"/>
    </row>
    <row r="36" spans="2:24" ht="13.5" customHeight="1" x14ac:dyDescent="0.25">
      <c r="B36" s="178" t="s">
        <v>987</v>
      </c>
      <c r="C36" s="171"/>
      <c r="D36" s="171"/>
      <c r="E36" s="171"/>
      <c r="F36" s="171"/>
      <c r="G36" s="171"/>
      <c r="H36" s="171"/>
      <c r="I36" s="219"/>
      <c r="J36" s="220"/>
      <c r="K36" s="244">
        <v>1.1347554771880863</v>
      </c>
      <c r="L36" s="171"/>
      <c r="M36" s="171"/>
      <c r="N36" s="171"/>
      <c r="O36" s="171"/>
      <c r="P36" s="171"/>
      <c r="Q36" s="171"/>
      <c r="R36" s="171"/>
      <c r="S36" s="171"/>
      <c r="T36" s="171"/>
      <c r="U36" s="171"/>
      <c r="V36" s="210" t="s">
        <v>949</v>
      </c>
      <c r="W36" s="211"/>
      <c r="X36" s="212"/>
    </row>
    <row r="37" spans="2:24" ht="6" customHeight="1" x14ac:dyDescent="0.25">
      <c r="B37" s="198"/>
      <c r="C37" s="171"/>
      <c r="D37" s="171"/>
      <c r="E37" s="171"/>
      <c r="F37" s="171"/>
      <c r="G37" s="171"/>
      <c r="H37" s="171"/>
      <c r="I37" s="219"/>
      <c r="J37" s="220"/>
      <c r="K37" s="243"/>
      <c r="L37" s="171"/>
      <c r="M37" s="171"/>
      <c r="N37" s="171"/>
      <c r="O37" s="171"/>
      <c r="P37" s="171"/>
      <c r="Q37" s="171"/>
      <c r="R37" s="171"/>
      <c r="S37" s="171"/>
      <c r="T37" s="171"/>
      <c r="U37" s="171"/>
      <c r="V37" s="213"/>
      <c r="W37" s="214"/>
      <c r="X37" s="215"/>
    </row>
    <row r="38" spans="2:24" ht="15" customHeight="1" x14ac:dyDescent="0.25">
      <c r="B38" s="237" t="s">
        <v>988</v>
      </c>
      <c r="C38" s="238"/>
      <c r="D38" s="238"/>
      <c r="E38" s="238"/>
      <c r="F38" s="238"/>
      <c r="G38" s="238"/>
      <c r="H38" s="239"/>
      <c r="I38" s="219"/>
      <c r="J38" s="220"/>
      <c r="K38" s="240" t="s">
        <v>969</v>
      </c>
      <c r="L38" s="241"/>
      <c r="M38" s="241"/>
      <c r="N38" s="241"/>
      <c r="O38" s="241"/>
      <c r="P38" s="241"/>
      <c r="Q38" s="241"/>
      <c r="R38" s="241"/>
      <c r="S38" s="241"/>
      <c r="T38" s="241"/>
      <c r="U38" s="242"/>
      <c r="V38" s="216"/>
      <c r="W38" s="217"/>
      <c r="X38" s="218"/>
    </row>
    <row r="39" spans="2:24" ht="11.75" customHeight="1" x14ac:dyDescent="0.25">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5">
      <c r="B40" s="165" t="s">
        <v>950</v>
      </c>
      <c r="C40" s="166"/>
      <c r="D40" s="166"/>
      <c r="E40" s="166"/>
      <c r="F40" s="166"/>
      <c r="G40" s="166"/>
      <c r="H40" s="166"/>
      <c r="I40" s="166"/>
      <c r="J40" s="166"/>
      <c r="K40" s="166"/>
      <c r="L40" s="166"/>
      <c r="M40" s="166"/>
      <c r="N40" s="166"/>
      <c r="O40" s="166"/>
      <c r="P40" s="166"/>
      <c r="Q40" s="166"/>
      <c r="R40" s="166"/>
      <c r="S40" s="166"/>
      <c r="T40" s="166"/>
      <c r="U40" s="167"/>
      <c r="V40" s="1"/>
      <c r="W40" s="1"/>
      <c r="X40" s="1"/>
    </row>
    <row r="41" spans="2:24" ht="5.5" customHeight="1" x14ac:dyDescent="0.25">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5">
      <c r="B42" s="180" t="s">
        <v>952</v>
      </c>
      <c r="C42" s="181"/>
      <c r="D42" s="181"/>
      <c r="E42" s="181"/>
      <c r="F42" s="181"/>
      <c r="G42" s="181"/>
      <c r="H42" s="181"/>
      <c r="I42" s="181"/>
      <c r="J42" s="181"/>
      <c r="K42" s="181"/>
      <c r="L42" s="181"/>
      <c r="M42" s="181"/>
      <c r="N42" s="181"/>
      <c r="O42" s="1"/>
      <c r="P42" s="222">
        <v>383930459.76999921</v>
      </c>
      <c r="Q42" s="223"/>
      <c r="R42" s="223"/>
      <c r="S42" s="223"/>
      <c r="T42" s="223"/>
      <c r="U42" s="223"/>
      <c r="V42" s="207" t="s">
        <v>951</v>
      </c>
      <c r="W42" s="208"/>
      <c r="X42" s="1"/>
    </row>
    <row r="43" spans="2:24" ht="7.9" customHeight="1" x14ac:dyDescent="0.25">
      <c r="B43" s="1"/>
      <c r="C43" s="1"/>
      <c r="D43" s="1"/>
      <c r="E43" s="1"/>
      <c r="F43" s="1"/>
      <c r="G43" s="1"/>
      <c r="H43" s="1"/>
      <c r="I43" s="1"/>
      <c r="J43" s="1"/>
      <c r="K43" s="1"/>
      <c r="L43" s="1"/>
      <c r="M43" s="1"/>
      <c r="N43" s="1"/>
      <c r="O43" s="1"/>
      <c r="P43" s="1"/>
      <c r="Q43" s="1"/>
      <c r="R43" s="1"/>
      <c r="S43" s="1"/>
      <c r="T43" s="1"/>
      <c r="U43" s="1"/>
      <c r="V43" s="1"/>
      <c r="W43" s="1"/>
      <c r="X43" s="1"/>
    </row>
    <row r="44" spans="2:24" ht="14.15" customHeight="1" x14ac:dyDescent="0.25">
      <c r="B44" s="1"/>
      <c r="C44" s="225"/>
      <c r="D44" s="224" t="s">
        <v>953</v>
      </c>
      <c r="E44" s="223"/>
      <c r="F44" s="223"/>
      <c r="G44" s="223"/>
      <c r="H44" s="223"/>
      <c r="I44" s="223"/>
      <c r="J44" s="223"/>
      <c r="K44" s="223"/>
      <c r="L44" s="223"/>
      <c r="M44" s="223"/>
      <c r="N44" s="223"/>
      <c r="O44" s="223"/>
      <c r="P44" s="182">
        <v>383026459.76999921</v>
      </c>
      <c r="Q44" s="181"/>
      <c r="R44" s="181"/>
      <c r="S44" s="181"/>
      <c r="T44" s="181"/>
      <c r="U44" s="1"/>
      <c r="V44" s="1"/>
      <c r="W44" s="1"/>
      <c r="X44" s="1"/>
    </row>
    <row r="45" spans="2:24" ht="8.15" customHeight="1" x14ac:dyDescent="0.25">
      <c r="B45" s="1"/>
      <c r="C45" s="226"/>
      <c r="D45" s="1"/>
      <c r="E45" s="1"/>
      <c r="F45" s="1"/>
      <c r="G45" s="1"/>
      <c r="H45" s="1"/>
      <c r="I45" s="1"/>
      <c r="J45" s="1"/>
      <c r="K45" s="1"/>
      <c r="L45" s="1"/>
      <c r="M45" s="1"/>
      <c r="N45" s="1"/>
      <c r="O45" s="1"/>
      <c r="P45" s="1"/>
      <c r="Q45" s="1"/>
      <c r="R45" s="1"/>
      <c r="S45" s="1"/>
      <c r="T45" s="1"/>
      <c r="U45" s="1"/>
      <c r="V45" s="1"/>
      <c r="W45" s="1"/>
      <c r="X45" s="1"/>
    </row>
    <row r="46" spans="2:24" ht="14.15" customHeight="1" x14ac:dyDescent="0.25">
      <c r="B46" s="1"/>
      <c r="C46" s="226"/>
      <c r="D46" s="224" t="s">
        <v>954</v>
      </c>
      <c r="E46" s="223"/>
      <c r="F46" s="223"/>
      <c r="G46" s="223"/>
      <c r="H46" s="223"/>
      <c r="I46" s="223"/>
      <c r="J46" s="223"/>
      <c r="K46" s="223"/>
      <c r="L46" s="223"/>
      <c r="M46" s="223"/>
      <c r="N46" s="1"/>
      <c r="O46" s="1"/>
      <c r="P46" s="182">
        <v>904000</v>
      </c>
      <c r="Q46" s="181"/>
      <c r="R46" s="181"/>
      <c r="S46" s="181"/>
      <c r="T46" s="181"/>
      <c r="U46" s="181"/>
      <c r="V46" s="1"/>
      <c r="W46" s="1"/>
      <c r="X46" s="1"/>
    </row>
    <row r="47" spans="2:24" ht="9" customHeight="1" x14ac:dyDescent="0.25">
      <c r="B47" s="1"/>
      <c r="C47" s="226"/>
      <c r="D47" s="1"/>
      <c r="E47" s="1"/>
      <c r="F47" s="1"/>
      <c r="G47" s="1"/>
      <c r="H47" s="1"/>
      <c r="I47" s="1"/>
      <c r="J47" s="1"/>
      <c r="K47" s="1"/>
      <c r="L47" s="1"/>
      <c r="M47" s="1"/>
      <c r="N47" s="1"/>
      <c r="O47" s="1"/>
      <c r="P47" s="1"/>
      <c r="Q47" s="1"/>
      <c r="R47" s="1"/>
      <c r="S47" s="1"/>
      <c r="T47" s="1"/>
      <c r="U47" s="1"/>
      <c r="V47" s="1"/>
      <c r="W47" s="1"/>
      <c r="X47" s="1"/>
    </row>
    <row r="48" spans="2:24" ht="14.15" customHeight="1" x14ac:dyDescent="0.25">
      <c r="B48" s="1"/>
      <c r="C48" s="226"/>
      <c r="D48" s="224" t="s">
        <v>955</v>
      </c>
      <c r="E48" s="223"/>
      <c r="F48" s="223"/>
      <c r="G48" s="223"/>
      <c r="H48" s="223"/>
      <c r="I48" s="223"/>
      <c r="J48" s="223"/>
      <c r="K48" s="223"/>
      <c r="L48" s="223"/>
      <c r="M48" s="223"/>
      <c r="N48" s="223"/>
      <c r="O48" s="223"/>
      <c r="P48" s="228" t="s">
        <v>86</v>
      </c>
      <c r="Q48" s="181"/>
      <c r="R48" s="181"/>
      <c r="S48" s="181"/>
      <c r="T48" s="181"/>
      <c r="U48" s="181"/>
      <c r="V48" s="1"/>
      <c r="W48" s="1"/>
      <c r="X48" s="1"/>
    </row>
    <row r="49" spans="2:24" ht="8.5" customHeight="1" x14ac:dyDescent="0.25">
      <c r="B49" s="1"/>
      <c r="C49" s="226"/>
      <c r="D49" s="1"/>
      <c r="E49" s="1"/>
      <c r="F49" s="1"/>
      <c r="G49" s="1"/>
      <c r="H49" s="1"/>
      <c r="I49" s="1"/>
      <c r="J49" s="1"/>
      <c r="K49" s="1"/>
      <c r="L49" s="1"/>
      <c r="M49" s="1"/>
      <c r="N49" s="1"/>
      <c r="O49" s="1"/>
      <c r="P49" s="1"/>
      <c r="Q49" s="1"/>
      <c r="R49" s="1"/>
      <c r="S49" s="1"/>
      <c r="T49" s="1"/>
      <c r="U49" s="1"/>
      <c r="V49" s="1"/>
      <c r="W49" s="1"/>
      <c r="X49" s="1"/>
    </row>
    <row r="50" spans="2:24" ht="15.65" customHeight="1" x14ac:dyDescent="0.25">
      <c r="B50" s="1"/>
      <c r="C50" s="227"/>
      <c r="D50" s="224" t="s">
        <v>956</v>
      </c>
      <c r="E50" s="223"/>
      <c r="F50" s="223"/>
      <c r="G50" s="223"/>
      <c r="H50" s="223"/>
      <c r="I50" s="223"/>
      <c r="J50" s="223"/>
      <c r="K50" s="223"/>
      <c r="L50" s="223"/>
      <c r="M50" s="223"/>
      <c r="N50" s="223"/>
      <c r="O50" s="223"/>
      <c r="P50" s="228" t="s">
        <v>86</v>
      </c>
      <c r="Q50" s="181"/>
      <c r="R50" s="181"/>
      <c r="S50" s="181"/>
      <c r="T50" s="181"/>
      <c r="U50" s="181"/>
      <c r="V50" s="1"/>
      <c r="W50" s="1"/>
      <c r="X50" s="1"/>
    </row>
    <row r="51" spans="2:24" ht="78" customHeight="1" x14ac:dyDescent="0.25">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5">
      <c r="B52" s="180" t="s">
        <v>958</v>
      </c>
      <c r="C52" s="181"/>
      <c r="D52" s="181"/>
      <c r="E52" s="181"/>
      <c r="F52" s="181"/>
      <c r="G52" s="181"/>
      <c r="H52" s="181"/>
      <c r="I52" s="181"/>
      <c r="J52" s="181"/>
      <c r="K52" s="181"/>
      <c r="L52" s="181"/>
      <c r="M52" s="181"/>
      <c r="N52" s="181"/>
      <c r="O52" s="1"/>
      <c r="P52" s="222">
        <v>3071272187.3699841</v>
      </c>
      <c r="Q52" s="223"/>
      <c r="R52" s="223"/>
      <c r="S52" s="223"/>
      <c r="T52" s="223"/>
      <c r="U52" s="223"/>
      <c r="V52" s="207" t="s">
        <v>957</v>
      </c>
      <c r="W52" s="208"/>
      <c r="X52" s="1"/>
    </row>
    <row r="53" spans="2:24" ht="7.75" customHeight="1" x14ac:dyDescent="0.25">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5">
      <c r="B54" s="1"/>
      <c r="C54" s="1"/>
      <c r="D54" s="224" t="s">
        <v>959</v>
      </c>
      <c r="E54" s="223"/>
      <c r="F54" s="223"/>
      <c r="G54" s="223"/>
      <c r="H54" s="223"/>
      <c r="I54" s="223"/>
      <c r="J54" s="223"/>
      <c r="K54" s="223"/>
      <c r="L54" s="223"/>
      <c r="M54" s="223"/>
      <c r="N54" s="223"/>
      <c r="O54" s="223"/>
      <c r="P54" s="182">
        <v>2914509614.4699841</v>
      </c>
      <c r="Q54" s="181"/>
      <c r="R54" s="181"/>
      <c r="S54" s="181"/>
      <c r="T54" s="181"/>
      <c r="U54" s="181"/>
      <c r="V54" s="1"/>
      <c r="W54" s="1"/>
      <c r="X54" s="1"/>
    </row>
    <row r="55" spans="2:24" ht="7.75" customHeight="1" x14ac:dyDescent="0.25">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5">
      <c r="B56" s="1"/>
      <c r="C56" s="1"/>
      <c r="D56" s="224" t="s">
        <v>960</v>
      </c>
      <c r="E56" s="223"/>
      <c r="F56" s="223"/>
      <c r="G56" s="223"/>
      <c r="H56" s="223"/>
      <c r="I56" s="223"/>
      <c r="J56" s="223"/>
      <c r="K56" s="223"/>
      <c r="L56" s="223"/>
      <c r="M56" s="223"/>
      <c r="N56" s="223"/>
      <c r="O56" s="223"/>
      <c r="P56" s="182">
        <v>13118499.449999999</v>
      </c>
      <c r="Q56" s="181"/>
      <c r="R56" s="181"/>
      <c r="S56" s="181"/>
      <c r="T56" s="181"/>
      <c r="U56" s="181"/>
      <c r="V56" s="1"/>
      <c r="W56" s="1"/>
      <c r="X56" s="1"/>
    </row>
    <row r="57" spans="2:24" ht="7.75" customHeight="1" x14ac:dyDescent="0.25">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5">
      <c r="B58" s="1"/>
      <c r="C58" s="1"/>
      <c r="D58" s="224" t="s">
        <v>961</v>
      </c>
      <c r="E58" s="223"/>
      <c r="F58" s="223"/>
      <c r="G58" s="223"/>
      <c r="H58" s="223"/>
      <c r="I58" s="223"/>
      <c r="J58" s="223"/>
      <c r="K58" s="223"/>
      <c r="L58" s="223"/>
      <c r="M58" s="223"/>
      <c r="N58" s="223"/>
      <c r="O58" s="223"/>
      <c r="P58" s="182">
        <v>143644073.44999999</v>
      </c>
      <c r="Q58" s="181"/>
      <c r="R58" s="181"/>
      <c r="S58" s="181"/>
      <c r="T58" s="181"/>
      <c r="U58" s="181"/>
      <c r="V58" s="1"/>
      <c r="W58" s="1"/>
      <c r="X58" s="1"/>
    </row>
    <row r="59" spans="2:24" ht="7.75" customHeight="1" x14ac:dyDescent="0.25">
      <c r="B59" s="1"/>
      <c r="C59" s="1"/>
      <c r="D59" s="1"/>
      <c r="E59" s="1"/>
      <c r="F59" s="1"/>
      <c r="G59" s="1"/>
      <c r="H59" s="1"/>
      <c r="I59" s="1"/>
      <c r="J59" s="1"/>
      <c r="K59" s="1"/>
      <c r="L59" s="1"/>
      <c r="M59" s="1"/>
      <c r="N59" s="1"/>
      <c r="O59" s="1"/>
      <c r="P59" s="1"/>
      <c r="Q59" s="1"/>
      <c r="R59" s="1"/>
      <c r="S59" s="1"/>
      <c r="T59" s="1"/>
      <c r="U59" s="1"/>
      <c r="V59" s="1"/>
      <c r="W59" s="1"/>
      <c r="X59" s="1"/>
    </row>
    <row r="60" spans="2:24" ht="15.5" customHeight="1" x14ac:dyDescent="0.25">
      <c r="B60" s="1"/>
      <c r="C60" s="1"/>
      <c r="D60" s="224" t="s">
        <v>956</v>
      </c>
      <c r="E60" s="223"/>
      <c r="F60" s="223"/>
      <c r="G60" s="223"/>
      <c r="H60" s="223"/>
      <c r="I60" s="223"/>
      <c r="J60" s="223"/>
      <c r="K60" s="223"/>
      <c r="L60" s="223"/>
      <c r="M60" s="223"/>
      <c r="N60" s="223"/>
      <c r="O60" s="223"/>
      <c r="P60" s="228" t="s">
        <v>86</v>
      </c>
      <c r="Q60" s="181"/>
      <c r="R60" s="181"/>
      <c r="S60" s="181"/>
      <c r="T60" s="181"/>
      <c r="U60" s="181"/>
      <c r="V60" s="1"/>
      <c r="W60" s="1"/>
      <c r="X60" s="1"/>
    </row>
    <row r="61" spans="2:24" ht="12" customHeight="1" x14ac:dyDescent="0.25">
      <c r="B61" s="1"/>
      <c r="C61" s="1"/>
      <c r="D61" s="1"/>
      <c r="E61" s="1"/>
      <c r="F61" s="1"/>
      <c r="G61" s="1"/>
      <c r="H61" s="1"/>
      <c r="I61" s="1"/>
      <c r="J61" s="1"/>
      <c r="K61" s="1"/>
      <c r="L61" s="1"/>
      <c r="M61" s="1"/>
      <c r="N61" s="1"/>
      <c r="O61" s="1"/>
      <c r="P61" s="1"/>
      <c r="Q61" s="1"/>
      <c r="R61" s="1"/>
      <c r="S61" s="1"/>
      <c r="T61" s="1"/>
      <c r="U61" s="1"/>
      <c r="V61" s="1"/>
      <c r="W61" s="1"/>
      <c r="X61" s="1"/>
    </row>
    <row r="62" spans="2:24" ht="14.15" customHeight="1" x14ac:dyDescent="0.25">
      <c r="B62" s="180" t="s">
        <v>962</v>
      </c>
      <c r="C62" s="181"/>
      <c r="D62" s="181"/>
      <c r="E62" s="181"/>
      <c r="F62" s="181"/>
      <c r="G62" s="181"/>
      <c r="H62" s="181"/>
      <c r="I62" s="181"/>
      <c r="J62" s="181"/>
      <c r="K62" s="181"/>
      <c r="L62" s="181"/>
      <c r="M62" s="181"/>
      <c r="N62" s="181"/>
      <c r="O62" s="181"/>
      <c r="P62" s="182">
        <v>71562500</v>
      </c>
      <c r="Q62" s="181"/>
      <c r="R62" s="181"/>
      <c r="S62" s="181"/>
      <c r="T62" s="181"/>
      <c r="U62" s="181"/>
      <c r="V62" s="207" t="s">
        <v>963</v>
      </c>
      <c r="W62" s="208"/>
      <c r="X62" s="1"/>
    </row>
    <row r="63" spans="2:24" ht="6.75" customHeight="1" x14ac:dyDescent="0.25">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5">
      <c r="B64" s="180" t="s">
        <v>965</v>
      </c>
      <c r="C64" s="181"/>
      <c r="D64" s="181"/>
      <c r="E64" s="181"/>
      <c r="F64" s="181"/>
      <c r="G64" s="181"/>
      <c r="H64" s="181"/>
      <c r="I64" s="181"/>
      <c r="J64" s="181"/>
      <c r="K64" s="181"/>
      <c r="L64" s="181"/>
      <c r="M64" s="181"/>
      <c r="N64" s="181"/>
      <c r="O64" s="181"/>
      <c r="P64" s="182">
        <v>32891541.059355695</v>
      </c>
      <c r="Q64" s="181"/>
      <c r="R64" s="181"/>
      <c r="S64" s="181"/>
      <c r="T64" s="181"/>
      <c r="U64" s="181"/>
      <c r="V64" s="207" t="s">
        <v>964</v>
      </c>
      <c r="W64" s="208"/>
      <c r="X64" s="1"/>
    </row>
    <row r="65" spans="2:24" ht="10.9" customHeight="1" x14ac:dyDescent="0.25">
      <c r="B65" s="1"/>
      <c r="C65" s="1"/>
      <c r="D65" s="1"/>
      <c r="E65" s="1"/>
      <c r="F65" s="1"/>
      <c r="G65" s="1"/>
      <c r="H65" s="1"/>
      <c r="I65" s="1"/>
      <c r="J65" s="1"/>
      <c r="K65" s="1"/>
      <c r="L65" s="1"/>
      <c r="M65" s="1"/>
      <c r="N65" s="1"/>
      <c r="O65" s="1"/>
      <c r="P65" s="1"/>
      <c r="Q65" s="1"/>
      <c r="R65" s="1"/>
      <c r="S65" s="1"/>
      <c r="T65" s="1"/>
      <c r="U65" s="1"/>
      <c r="V65" s="1"/>
      <c r="W65" s="1"/>
      <c r="X65" s="1"/>
    </row>
    <row r="66" spans="2:24" ht="14.15" customHeight="1" x14ac:dyDescent="0.25">
      <c r="B66" s="180" t="s">
        <v>966</v>
      </c>
      <c r="C66" s="181"/>
      <c r="D66" s="181"/>
      <c r="E66" s="181"/>
      <c r="F66" s="181"/>
      <c r="G66" s="181"/>
      <c r="H66" s="181"/>
      <c r="I66" s="181"/>
      <c r="J66" s="181"/>
      <c r="K66" s="181"/>
      <c r="L66" s="181"/>
      <c r="M66" s="181"/>
      <c r="N66" s="181"/>
      <c r="O66" s="181"/>
      <c r="P66" s="182">
        <v>2250000000</v>
      </c>
      <c r="Q66" s="181"/>
      <c r="R66" s="181"/>
      <c r="S66" s="181"/>
      <c r="T66" s="181"/>
      <c r="U66" s="181"/>
      <c r="V66" s="207" t="s">
        <v>967</v>
      </c>
      <c r="W66" s="208"/>
      <c r="X66" s="1"/>
    </row>
    <row r="67" spans="2:24" ht="14" customHeight="1" x14ac:dyDescent="0.25">
      <c r="B67" s="1"/>
      <c r="C67" s="1"/>
      <c r="D67" s="1"/>
      <c r="E67" s="1"/>
      <c r="F67" s="1"/>
      <c r="G67" s="1"/>
      <c r="H67" s="1"/>
      <c r="I67" s="1"/>
      <c r="J67" s="1"/>
      <c r="K67" s="1"/>
      <c r="L67" s="1"/>
      <c r="M67" s="1"/>
      <c r="N67" s="1"/>
      <c r="O67" s="1"/>
      <c r="P67" s="1"/>
      <c r="Q67" s="1"/>
      <c r="R67" s="1"/>
      <c r="S67" s="1"/>
      <c r="T67" s="1"/>
      <c r="U67" s="1"/>
      <c r="V67" s="1"/>
      <c r="W67" s="1"/>
      <c r="X67" s="1"/>
    </row>
    <row r="68" spans="2:24" ht="14" customHeight="1" x14ac:dyDescent="0.25">
      <c r="B68" s="180" t="s">
        <v>968</v>
      </c>
      <c r="C68" s="181"/>
      <c r="D68" s="181"/>
      <c r="E68" s="181"/>
      <c r="F68" s="181"/>
      <c r="G68" s="181"/>
      <c r="H68" s="181"/>
      <c r="I68" s="181"/>
      <c r="J68" s="181"/>
      <c r="K68" s="181"/>
      <c r="L68" s="181"/>
      <c r="M68" s="181"/>
      <c r="N68" s="181"/>
      <c r="O68" s="181"/>
      <c r="P68" s="182">
        <v>1100748606.0806277</v>
      </c>
      <c r="Q68" s="181"/>
      <c r="R68" s="181"/>
      <c r="S68" s="181"/>
      <c r="T68" s="181"/>
      <c r="U68" s="181"/>
      <c r="V68" s="1"/>
      <c r="W68" s="1"/>
      <c r="X68" s="1"/>
    </row>
    <row r="69" spans="2:24" ht="12.5" customHeight="1" x14ac:dyDescent="0.25">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5">
      <c r="B70" s="229" t="s">
        <v>970</v>
      </c>
      <c r="C70" s="230"/>
      <c r="D70" s="230"/>
      <c r="E70" s="230"/>
      <c r="F70" s="230"/>
      <c r="G70" s="230"/>
      <c r="H70" s="231"/>
      <c r="I70" s="1"/>
      <c r="J70" s="1"/>
      <c r="K70" s="1"/>
      <c r="L70" s="234" t="s">
        <v>969</v>
      </c>
      <c r="M70" s="235"/>
      <c r="N70" s="235"/>
      <c r="O70" s="235"/>
      <c r="P70" s="235"/>
      <c r="Q70" s="235"/>
      <c r="R70" s="235"/>
      <c r="S70" s="235"/>
      <c r="T70" s="235"/>
      <c r="U70" s="236"/>
      <c r="V70" s="1"/>
      <c r="W70" s="1"/>
      <c r="X70" s="1"/>
    </row>
    <row r="71" spans="2:24" ht="14.15" customHeight="1" x14ac:dyDescent="0.25">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5">
      <c r="B72" s="165" t="s">
        <v>971</v>
      </c>
      <c r="C72" s="166"/>
      <c r="D72" s="166"/>
      <c r="E72" s="166"/>
      <c r="F72" s="166"/>
      <c r="G72" s="166"/>
      <c r="H72" s="166"/>
      <c r="I72" s="166"/>
      <c r="J72" s="166"/>
      <c r="K72" s="166"/>
      <c r="L72" s="166"/>
      <c r="M72" s="166"/>
      <c r="N72" s="166"/>
      <c r="O72" s="166"/>
      <c r="P72" s="166"/>
      <c r="Q72" s="166"/>
      <c r="R72" s="166"/>
      <c r="S72" s="166"/>
      <c r="T72" s="166"/>
      <c r="U72" s="167"/>
      <c r="V72" s="1"/>
      <c r="W72" s="1"/>
      <c r="X72" s="1"/>
    </row>
    <row r="73" spans="2:24" ht="7.4" customHeight="1" x14ac:dyDescent="0.25">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5">
      <c r="B74" s="180" t="s">
        <v>972</v>
      </c>
      <c r="C74" s="181"/>
      <c r="D74" s="181"/>
      <c r="E74" s="181"/>
      <c r="F74" s="181"/>
      <c r="G74" s="181"/>
      <c r="H74" s="181"/>
      <c r="I74" s="181"/>
      <c r="J74" s="181"/>
      <c r="K74" s="181"/>
      <c r="L74" s="181"/>
      <c r="M74" s="181"/>
      <c r="N74" s="181"/>
      <c r="O74" s="245">
        <v>299956187.71999997</v>
      </c>
      <c r="P74" s="197"/>
      <c r="Q74" s="197"/>
      <c r="R74" s="197"/>
      <c r="S74" s="197"/>
      <c r="T74" s="197"/>
      <c r="U74" s="197"/>
      <c r="V74" s="207" t="s">
        <v>973</v>
      </c>
      <c r="W74" s="208"/>
      <c r="X74" s="1"/>
    </row>
    <row r="75" spans="2:24" ht="7.75" customHeight="1" x14ac:dyDescent="0.25">
      <c r="B75" s="1"/>
      <c r="C75" s="1"/>
      <c r="D75" s="1"/>
      <c r="E75" s="1"/>
      <c r="F75" s="1"/>
      <c r="G75" s="1"/>
      <c r="H75" s="1"/>
      <c r="I75" s="1"/>
      <c r="J75" s="1"/>
      <c r="K75" s="1"/>
      <c r="L75" s="1"/>
      <c r="M75" s="1"/>
      <c r="N75" s="1"/>
      <c r="O75" s="1"/>
      <c r="P75" s="1"/>
      <c r="Q75" s="1"/>
      <c r="R75" s="1"/>
      <c r="S75" s="1"/>
      <c r="T75" s="1"/>
      <c r="U75" s="1"/>
      <c r="V75" s="208"/>
      <c r="W75" s="208"/>
      <c r="X75" s="1"/>
    </row>
    <row r="76" spans="2:24" ht="15" customHeight="1" x14ac:dyDescent="0.25">
      <c r="B76" s="180" t="s">
        <v>974</v>
      </c>
      <c r="C76" s="181"/>
      <c r="D76" s="181"/>
      <c r="E76" s="181"/>
      <c r="F76" s="181"/>
      <c r="G76" s="181"/>
      <c r="H76" s="181"/>
      <c r="I76" s="181"/>
      <c r="J76" s="181"/>
      <c r="K76" s="181"/>
      <c r="L76" s="181"/>
      <c r="M76" s="181"/>
      <c r="N76" s="181"/>
      <c r="O76" s="181"/>
      <c r="P76" s="221">
        <v>-6020078.3650644943</v>
      </c>
      <c r="Q76" s="171"/>
      <c r="R76" s="171"/>
      <c r="S76" s="171"/>
      <c r="T76" s="171"/>
      <c r="U76" s="1"/>
      <c r="V76" s="207" t="s">
        <v>975</v>
      </c>
      <c r="W76" s="208"/>
      <c r="X76" s="1"/>
    </row>
    <row r="77" spans="2:24" ht="7.5" customHeight="1" x14ac:dyDescent="0.25">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5">
      <c r="B78" s="180" t="s">
        <v>976</v>
      </c>
      <c r="C78" s="181"/>
      <c r="D78" s="181"/>
      <c r="E78" s="181"/>
      <c r="F78" s="181"/>
      <c r="G78" s="181"/>
      <c r="H78" s="181"/>
      <c r="I78" s="181"/>
      <c r="J78" s="181"/>
      <c r="K78" s="181"/>
      <c r="L78" s="181"/>
      <c r="M78" s="181"/>
      <c r="N78" s="181"/>
      <c r="O78" s="181"/>
      <c r="P78" s="1"/>
      <c r="Q78" s="1"/>
      <c r="R78" s="246">
        <v>293936109.35493547</v>
      </c>
      <c r="S78" s="171"/>
      <c r="T78" s="171"/>
      <c r="U78" s="1"/>
      <c r="V78" s="1"/>
      <c r="W78" s="1"/>
      <c r="X78" s="1"/>
    </row>
    <row r="79" spans="2:24" ht="7.15" customHeight="1" x14ac:dyDescent="0.25">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5">
      <c r="B80" s="229" t="s">
        <v>977</v>
      </c>
      <c r="C80" s="230"/>
      <c r="D80" s="230"/>
      <c r="E80" s="230"/>
      <c r="F80" s="230"/>
      <c r="G80" s="230"/>
      <c r="H80" s="231"/>
      <c r="I80" s="1"/>
      <c r="J80" s="1"/>
      <c r="K80" s="1"/>
      <c r="L80" s="234" t="s">
        <v>969</v>
      </c>
      <c r="M80" s="235"/>
      <c r="N80" s="235"/>
      <c r="O80" s="235"/>
      <c r="P80" s="235"/>
      <c r="Q80" s="235"/>
      <c r="R80" s="235"/>
      <c r="S80" s="235"/>
      <c r="T80" s="235"/>
      <c r="U80" s="236"/>
      <c r="V80" s="1"/>
      <c r="W80" s="1"/>
      <c r="X80" s="1"/>
    </row>
    <row r="81" spans="2:24" ht="5.65" customHeight="1" x14ac:dyDescent="0.25">
      <c r="B81" s="1"/>
      <c r="C81" s="1"/>
      <c r="D81" s="1"/>
      <c r="E81" s="1"/>
      <c r="F81" s="1"/>
      <c r="G81" s="1"/>
      <c r="H81" s="1"/>
      <c r="I81" s="1"/>
      <c r="J81" s="1"/>
      <c r="K81" s="1"/>
      <c r="L81" s="1"/>
      <c r="M81" s="1"/>
      <c r="N81" s="1"/>
      <c r="O81" s="1"/>
      <c r="P81" s="1"/>
      <c r="Q81" s="1"/>
      <c r="R81" s="1"/>
      <c r="S81" s="1"/>
      <c r="T81" s="1"/>
      <c r="U81" s="1"/>
      <c r="V81" s="1"/>
      <c r="W81" s="1"/>
      <c r="X81" s="1"/>
    </row>
    <row r="82" spans="2:24" ht="7" customHeight="1" x14ac:dyDescent="0.25">
      <c r="B82" s="232"/>
      <c r="C82" s="233"/>
      <c r="D82" s="233"/>
      <c r="E82" s="233"/>
      <c r="F82" s="233"/>
      <c r="G82" s="233"/>
      <c r="H82" s="233"/>
      <c r="I82" s="233"/>
      <c r="J82" s="233"/>
      <c r="K82" s="233"/>
      <c r="L82" s="233"/>
      <c r="M82" s="233"/>
      <c r="N82" s="233"/>
      <c r="O82" s="233"/>
      <c r="P82" s="233"/>
      <c r="Q82" s="233"/>
      <c r="R82" s="233"/>
      <c r="S82" s="233"/>
      <c r="T82" s="233"/>
      <c r="U82" s="233"/>
      <c r="V82" s="1"/>
      <c r="W82" s="1"/>
      <c r="X82" s="1"/>
    </row>
    <row r="83" spans="2:24" ht="8" customHeight="1" x14ac:dyDescent="0.25">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5">
      <c r="B84" s="180" t="s">
        <v>978</v>
      </c>
      <c r="C84" s="181"/>
      <c r="D84" s="181"/>
      <c r="E84" s="181"/>
      <c r="F84" s="181"/>
      <c r="G84" s="181"/>
      <c r="H84" s="181"/>
      <c r="I84" s="181"/>
      <c r="J84" s="181"/>
      <c r="K84" s="181"/>
      <c r="L84" s="181"/>
      <c r="M84" s="181"/>
      <c r="N84" s="181"/>
      <c r="O84" s="1"/>
      <c r="P84" s="182">
        <v>13118499.449999999</v>
      </c>
      <c r="Q84" s="181"/>
      <c r="R84" s="181"/>
      <c r="S84" s="181"/>
      <c r="T84" s="181"/>
      <c r="U84" s="181"/>
      <c r="V84" s="207" t="s">
        <v>979</v>
      </c>
      <c r="W84" s="208"/>
      <c r="X84" s="1"/>
    </row>
    <row r="85" spans="2:24" ht="7.75" customHeight="1" x14ac:dyDescent="0.25">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5">
      <c r="B86" s="180" t="s">
        <v>980</v>
      </c>
      <c r="C86" s="181"/>
      <c r="D86" s="181"/>
      <c r="E86" s="181"/>
      <c r="F86" s="181"/>
      <c r="G86" s="181"/>
      <c r="H86" s="181"/>
      <c r="I86" s="181"/>
      <c r="J86" s="181"/>
      <c r="K86" s="181"/>
      <c r="L86" s="181"/>
      <c r="M86" s="181"/>
      <c r="N86" s="181"/>
      <c r="O86" s="1"/>
      <c r="P86" s="19"/>
      <c r="Q86" s="221">
        <v>0</v>
      </c>
      <c r="R86" s="171"/>
      <c r="S86" s="171"/>
      <c r="T86" s="171"/>
      <c r="U86" s="171"/>
      <c r="V86" s="207" t="s">
        <v>981</v>
      </c>
      <c r="W86" s="208"/>
      <c r="X86" s="1"/>
    </row>
    <row r="87" spans="2:24" ht="7.75" customHeight="1" x14ac:dyDescent="0.25">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5">
      <c r="B88" s="180" t="s">
        <v>982</v>
      </c>
      <c r="C88" s="181"/>
      <c r="D88" s="181"/>
      <c r="E88" s="181"/>
      <c r="F88" s="181"/>
      <c r="G88" s="181"/>
      <c r="H88" s="181"/>
      <c r="I88" s="181"/>
      <c r="J88" s="181"/>
      <c r="K88" s="181"/>
      <c r="L88" s="181"/>
      <c r="M88" s="181"/>
      <c r="N88" s="181"/>
      <c r="P88" s="219"/>
      <c r="Q88" s="220"/>
      <c r="R88" s="220"/>
      <c r="S88" s="221">
        <v>13118499.449999999</v>
      </c>
      <c r="T88" s="171"/>
      <c r="U88" s="171"/>
      <c r="V88" s="207" t="s">
        <v>983</v>
      </c>
      <c r="W88" s="208"/>
    </row>
  </sheetData>
  <mergeCells count="118">
    <mergeCell ref="B84:N84"/>
    <mergeCell ref="P84:U84"/>
    <mergeCell ref="V84:W84"/>
    <mergeCell ref="B86:N86"/>
    <mergeCell ref="V86:W86"/>
    <mergeCell ref="B88:N88"/>
    <mergeCell ref="V88:W88"/>
    <mergeCell ref="Q86:U86"/>
    <mergeCell ref="P88:R88"/>
    <mergeCell ref="S88:U88"/>
    <mergeCell ref="V74:W75"/>
    <mergeCell ref="B76:O76"/>
    <mergeCell ref="V76:W76"/>
    <mergeCell ref="B78:O78"/>
    <mergeCell ref="B80:H80"/>
    <mergeCell ref="B82:U82"/>
    <mergeCell ref="L80:U80"/>
    <mergeCell ref="B68:O68"/>
    <mergeCell ref="P68:U68"/>
    <mergeCell ref="L70:U70"/>
    <mergeCell ref="B70:H70"/>
    <mergeCell ref="B72:U72"/>
    <mergeCell ref="B74:N74"/>
    <mergeCell ref="O74:U74"/>
    <mergeCell ref="P76:T76"/>
    <mergeCell ref="R78:T78"/>
    <mergeCell ref="V62:W62"/>
    <mergeCell ref="V64:W64"/>
    <mergeCell ref="B64:O64"/>
    <mergeCell ref="P64:U64"/>
    <mergeCell ref="P66:U66"/>
    <mergeCell ref="B66:O66"/>
    <mergeCell ref="V66:W66"/>
    <mergeCell ref="D58:O58"/>
    <mergeCell ref="P58:U58"/>
    <mergeCell ref="D60:O60"/>
    <mergeCell ref="P60:U60"/>
    <mergeCell ref="B62:O62"/>
    <mergeCell ref="P62:U62"/>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32:W32"/>
    <mergeCell ref="M32:U32"/>
    <mergeCell ref="B32:I32"/>
    <mergeCell ref="V36:X38"/>
    <mergeCell ref="B40:U40"/>
    <mergeCell ref="V42:W42"/>
    <mergeCell ref="B42:N42"/>
    <mergeCell ref="P42:U42"/>
    <mergeCell ref="B35:H35"/>
    <mergeCell ref="I35:J35"/>
    <mergeCell ref="B34:H34"/>
    <mergeCell ref="I34:J34"/>
    <mergeCell ref="K34:U34"/>
    <mergeCell ref="B38:H38"/>
    <mergeCell ref="I38:J38"/>
    <mergeCell ref="K38:U38"/>
    <mergeCell ref="K35:U35"/>
    <mergeCell ref="B36:H36"/>
    <mergeCell ref="I36:J36"/>
    <mergeCell ref="K36:U36"/>
    <mergeCell ref="B37:H37"/>
    <mergeCell ref="I37:J37"/>
    <mergeCell ref="K37:U37"/>
    <mergeCell ref="V22:W22"/>
    <mergeCell ref="V24:X26"/>
    <mergeCell ref="B28:U28"/>
    <mergeCell ref="B30:I30"/>
    <mergeCell ref="V30:W30"/>
    <mergeCell ref="M30:T30"/>
    <mergeCell ref="B22:H22"/>
    <mergeCell ref="I22:J22"/>
    <mergeCell ref="K22:U22"/>
    <mergeCell ref="B23:H23"/>
    <mergeCell ref="B26:H26"/>
    <mergeCell ref="I26:J26"/>
    <mergeCell ref="K26:U26"/>
    <mergeCell ref="I23:J23"/>
    <mergeCell ref="K23:U23"/>
    <mergeCell ref="B24:K24"/>
    <mergeCell ref="L24:M24"/>
    <mergeCell ref="N24:U24"/>
    <mergeCell ref="B25:H25"/>
    <mergeCell ref="I25:J25"/>
    <mergeCell ref="K25:U25"/>
    <mergeCell ref="V16:W16"/>
    <mergeCell ref="B18:I18"/>
    <mergeCell ref="K18:U18"/>
    <mergeCell ref="B20:T20"/>
    <mergeCell ref="V12:W12"/>
    <mergeCell ref="B12:I12"/>
    <mergeCell ref="K12:U12"/>
    <mergeCell ref="B14:I14"/>
    <mergeCell ref="V14:W14"/>
    <mergeCell ref="M14:U14"/>
    <mergeCell ref="F2:U2"/>
    <mergeCell ref="G3:S4"/>
    <mergeCell ref="B5:U5"/>
    <mergeCell ref="B6:G6"/>
    <mergeCell ref="B8:U8"/>
    <mergeCell ref="B10:I10"/>
    <mergeCell ref="K10:T10"/>
    <mergeCell ref="B16:I16"/>
    <mergeCell ref="M16:U16"/>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5" x14ac:dyDescent="0.25"/>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5">
      <c r="B1" s="1"/>
      <c r="C1" s="1"/>
      <c r="D1" s="1"/>
      <c r="E1" s="1"/>
      <c r="F1" s="1"/>
      <c r="G1" s="1"/>
      <c r="H1" s="1"/>
      <c r="I1" s="1"/>
      <c r="J1" s="1"/>
      <c r="K1" s="1"/>
      <c r="L1" s="1"/>
      <c r="M1" s="1"/>
      <c r="N1" s="1"/>
      <c r="O1" s="1"/>
      <c r="P1" s="1"/>
      <c r="Q1" s="1"/>
      <c r="R1" s="1"/>
    </row>
    <row r="2" spans="2:18" ht="22.5" customHeight="1" x14ac:dyDescent="0.25">
      <c r="B2" s="1"/>
      <c r="C2" s="1"/>
      <c r="D2" s="1"/>
      <c r="E2" s="1"/>
      <c r="F2" s="1"/>
      <c r="G2" s="1"/>
      <c r="H2" s="161" t="s">
        <v>855</v>
      </c>
      <c r="I2" s="162"/>
      <c r="J2" s="162"/>
      <c r="K2" s="162"/>
      <c r="L2" s="162"/>
      <c r="M2" s="162"/>
      <c r="N2" s="162"/>
      <c r="O2" s="162"/>
      <c r="P2" s="162"/>
      <c r="Q2" s="162"/>
      <c r="R2" s="162"/>
    </row>
    <row r="3" spans="2:18" ht="6.25" customHeight="1" x14ac:dyDescent="0.25">
      <c r="B3" s="1"/>
      <c r="C3" s="1"/>
      <c r="D3" s="1"/>
      <c r="E3" s="1"/>
      <c r="F3" s="1"/>
      <c r="G3" s="1"/>
      <c r="H3" s="1"/>
      <c r="I3" s="1"/>
      <c r="J3" s="1"/>
      <c r="K3" s="1"/>
      <c r="L3" s="1"/>
      <c r="M3" s="1"/>
      <c r="N3" s="1"/>
      <c r="O3" s="1"/>
      <c r="P3" s="1"/>
      <c r="Q3" s="1"/>
      <c r="R3" s="1"/>
    </row>
    <row r="4" spans="2:18" ht="33.5" customHeight="1" x14ac:dyDescent="0.25">
      <c r="B4" s="163" t="s">
        <v>989</v>
      </c>
      <c r="C4" s="164"/>
      <c r="D4" s="164"/>
      <c r="E4" s="164"/>
      <c r="F4" s="164"/>
      <c r="G4" s="164"/>
      <c r="H4" s="164"/>
      <c r="I4" s="164"/>
      <c r="J4" s="164"/>
      <c r="K4" s="164"/>
      <c r="L4" s="164"/>
      <c r="M4" s="164"/>
      <c r="N4" s="164"/>
      <c r="O4" s="164"/>
      <c r="P4" s="164"/>
      <c r="Q4" s="164"/>
      <c r="R4" s="164"/>
    </row>
    <row r="5" spans="2:18" ht="6.75" customHeight="1" x14ac:dyDescent="0.25">
      <c r="B5" s="1"/>
      <c r="C5" s="1"/>
      <c r="D5" s="1"/>
      <c r="E5" s="1"/>
      <c r="F5" s="1"/>
      <c r="G5" s="1"/>
      <c r="H5" s="1"/>
      <c r="I5" s="1"/>
      <c r="J5" s="1"/>
      <c r="K5" s="1"/>
      <c r="L5" s="1"/>
      <c r="M5" s="1"/>
      <c r="N5" s="1"/>
      <c r="O5" s="1"/>
      <c r="P5" s="1"/>
      <c r="Q5" s="1"/>
      <c r="R5" s="1"/>
    </row>
    <row r="6" spans="2:18" ht="24" customHeight="1" x14ac:dyDescent="0.25">
      <c r="B6" s="168" t="s">
        <v>990</v>
      </c>
      <c r="C6" s="169"/>
      <c r="D6" s="169"/>
      <c r="E6" s="1"/>
      <c r="F6" s="170">
        <v>44286</v>
      </c>
      <c r="G6" s="171"/>
      <c r="H6" s="171"/>
      <c r="I6" s="1"/>
      <c r="J6" s="1"/>
      <c r="K6" s="1"/>
      <c r="L6" s="1"/>
      <c r="M6" s="1"/>
      <c r="N6" s="1"/>
      <c r="O6" s="1"/>
      <c r="P6" s="1"/>
      <c r="Q6" s="1"/>
      <c r="R6" s="1"/>
    </row>
    <row r="7" spans="2:18" ht="4.5" customHeight="1" x14ac:dyDescent="0.25">
      <c r="B7" s="1"/>
      <c r="C7" s="1"/>
      <c r="D7" s="1"/>
      <c r="E7" s="1"/>
      <c r="F7" s="1"/>
      <c r="G7" s="1"/>
      <c r="H7" s="1"/>
      <c r="I7" s="1"/>
      <c r="J7" s="1"/>
      <c r="K7" s="1"/>
      <c r="L7" s="1"/>
      <c r="M7" s="1"/>
      <c r="N7" s="1"/>
      <c r="O7" s="1"/>
      <c r="P7" s="1"/>
      <c r="Q7" s="1"/>
      <c r="R7" s="1"/>
    </row>
    <row r="8" spans="2:18" ht="18.75" customHeight="1" x14ac:dyDescent="0.25">
      <c r="B8" s="199" t="s">
        <v>991</v>
      </c>
      <c r="C8" s="200"/>
      <c r="D8" s="200"/>
      <c r="E8" s="200"/>
      <c r="F8" s="200"/>
      <c r="G8" s="200"/>
      <c r="H8" s="200"/>
      <c r="I8" s="200"/>
      <c r="J8" s="200"/>
      <c r="K8" s="200"/>
      <c r="L8" s="200"/>
      <c r="M8" s="200"/>
      <c r="N8" s="200"/>
      <c r="O8" s="200"/>
      <c r="P8" s="200"/>
      <c r="Q8" s="200"/>
      <c r="R8" s="201"/>
    </row>
    <row r="9" spans="2:18" ht="11.25" customHeight="1" x14ac:dyDescent="0.25">
      <c r="B9" s="1"/>
      <c r="C9" s="1"/>
      <c r="D9" s="1"/>
      <c r="E9" s="1"/>
      <c r="F9" s="1"/>
      <c r="G9" s="1"/>
      <c r="H9" s="1"/>
      <c r="I9" s="1"/>
      <c r="J9" s="1"/>
      <c r="K9" s="1"/>
      <c r="L9" s="1"/>
      <c r="M9" s="1"/>
      <c r="N9" s="1"/>
      <c r="O9" s="1"/>
      <c r="P9" s="1"/>
      <c r="Q9" s="1"/>
      <c r="R9" s="1"/>
    </row>
    <row r="10" spans="2:18" ht="18" customHeight="1" x14ac:dyDescent="0.25">
      <c r="B10" s="1"/>
      <c r="C10" s="207" t="s">
        <v>992</v>
      </c>
      <c r="D10" s="208"/>
      <c r="E10" s="208"/>
      <c r="F10" s="208"/>
      <c r="G10" s="208"/>
      <c r="H10" s="208"/>
      <c r="I10" s="208"/>
      <c r="J10" s="208"/>
      <c r="K10" s="208"/>
      <c r="L10" s="208"/>
      <c r="M10" s="208"/>
      <c r="N10" s="208"/>
      <c r="O10" s="208"/>
      <c r="P10" s="1"/>
      <c r="Q10" s="1"/>
      <c r="R10" s="1"/>
    </row>
    <row r="11" spans="2:18" ht="9.9" customHeight="1" x14ac:dyDescent="0.25">
      <c r="B11" s="1"/>
      <c r="C11" s="1"/>
      <c r="D11" s="1"/>
      <c r="E11" s="1"/>
      <c r="F11" s="1"/>
      <c r="G11" s="1"/>
      <c r="H11" s="1"/>
      <c r="I11" s="1"/>
      <c r="J11" s="1"/>
      <c r="K11" s="1"/>
      <c r="L11" s="1"/>
      <c r="M11" s="1"/>
      <c r="N11" s="1"/>
      <c r="O11" s="1"/>
      <c r="P11" s="1"/>
      <c r="Q11" s="1"/>
      <c r="R11" s="1"/>
    </row>
    <row r="12" spans="2:18" ht="15.25" customHeight="1" x14ac:dyDescent="0.25">
      <c r="B12" s="1"/>
      <c r="C12" s="247" t="s">
        <v>998</v>
      </c>
      <c r="D12" s="248"/>
      <c r="E12" s="248"/>
      <c r="F12" s="248"/>
      <c r="G12" s="248"/>
      <c r="H12" s="248"/>
      <c r="I12" s="248"/>
      <c r="J12" s="248"/>
      <c r="K12" s="248"/>
      <c r="L12" s="248"/>
      <c r="M12" s="248"/>
      <c r="N12" s="248"/>
      <c r="O12" s="248"/>
      <c r="P12" s="249">
        <v>2914509614.4699841</v>
      </c>
      <c r="Q12" s="248"/>
      <c r="R12" s="248"/>
    </row>
    <row r="13" spans="2:18" ht="15.25" customHeight="1" x14ac:dyDescent="0.25">
      <c r="B13" s="1"/>
      <c r="C13" s="250" t="s">
        <v>999</v>
      </c>
      <c r="D13" s="171"/>
      <c r="E13" s="171"/>
      <c r="F13" s="171"/>
      <c r="G13" s="171"/>
      <c r="H13" s="171"/>
      <c r="I13" s="171"/>
      <c r="J13" s="171"/>
      <c r="K13" s="171"/>
      <c r="L13" s="171"/>
      <c r="M13" s="171"/>
      <c r="N13" s="171"/>
      <c r="O13" s="171"/>
      <c r="P13" s="251">
        <v>2914509614.4699841</v>
      </c>
      <c r="Q13" s="171"/>
      <c r="R13" s="1"/>
    </row>
    <row r="14" spans="2:18" ht="15.25" customHeight="1" x14ac:dyDescent="0.25">
      <c r="B14" s="1"/>
      <c r="C14" s="175" t="s">
        <v>1000</v>
      </c>
      <c r="D14" s="171"/>
      <c r="E14" s="171"/>
      <c r="F14" s="171"/>
      <c r="G14" s="171"/>
      <c r="H14" s="171"/>
      <c r="I14" s="171"/>
      <c r="J14" s="171"/>
      <c r="K14" s="171"/>
      <c r="L14" s="171"/>
      <c r="M14" s="171"/>
      <c r="N14" s="171"/>
      <c r="O14" s="171"/>
      <c r="P14" s="171"/>
      <c r="Q14" s="251">
        <v>383026459.76999921</v>
      </c>
      <c r="R14" s="171"/>
    </row>
    <row r="15" spans="2:18" ht="15.25" customHeight="1" x14ac:dyDescent="0.25">
      <c r="B15" s="1"/>
      <c r="C15" s="175" t="s">
        <v>427</v>
      </c>
      <c r="D15" s="171"/>
      <c r="E15" s="171"/>
      <c r="F15" s="171"/>
      <c r="G15" s="171"/>
      <c r="H15" s="171"/>
      <c r="I15" s="171"/>
      <c r="J15" s="171"/>
      <c r="K15" s="171"/>
      <c r="L15" s="171"/>
      <c r="M15" s="171"/>
      <c r="N15" s="171"/>
      <c r="O15" s="171"/>
      <c r="P15" s="171"/>
      <c r="Q15" s="251">
        <v>23903</v>
      </c>
      <c r="R15" s="171"/>
    </row>
    <row r="16" spans="2:18" ht="15.25" customHeight="1" x14ac:dyDescent="0.25">
      <c r="B16" s="1"/>
      <c r="C16" s="175" t="s">
        <v>1001</v>
      </c>
      <c r="D16" s="171"/>
      <c r="E16" s="171"/>
      <c r="F16" s="171"/>
      <c r="G16" s="171"/>
      <c r="H16" s="171"/>
      <c r="I16" s="171"/>
      <c r="J16" s="171"/>
      <c r="K16" s="171"/>
      <c r="L16" s="171"/>
      <c r="M16" s="171"/>
      <c r="N16" s="171"/>
      <c r="O16" s="171"/>
      <c r="P16" s="171"/>
      <c r="Q16" s="251">
        <v>41524</v>
      </c>
      <c r="R16" s="171"/>
    </row>
    <row r="17" spans="2:18" ht="17.899999999999999" customHeight="1" x14ac:dyDescent="0.25">
      <c r="B17" s="1"/>
      <c r="C17" s="178" t="s">
        <v>1002</v>
      </c>
      <c r="D17" s="171"/>
      <c r="E17" s="171"/>
      <c r="F17" s="171"/>
      <c r="G17" s="171"/>
      <c r="H17" s="171"/>
      <c r="I17" s="171"/>
      <c r="J17" s="171"/>
      <c r="K17" s="171"/>
      <c r="L17" s="171"/>
      <c r="M17" s="171"/>
      <c r="N17" s="171"/>
      <c r="O17" s="221">
        <v>121930.70386436848</v>
      </c>
      <c r="P17" s="171"/>
      <c r="Q17" s="171"/>
      <c r="R17" s="171"/>
    </row>
    <row r="18" spans="2:18" ht="17.899999999999999" customHeight="1" x14ac:dyDescent="0.25">
      <c r="B18" s="1"/>
      <c r="C18" s="178" t="s">
        <v>1003</v>
      </c>
      <c r="D18" s="171"/>
      <c r="E18" s="171"/>
      <c r="F18" s="171"/>
      <c r="G18" s="171"/>
      <c r="H18" s="171"/>
      <c r="I18" s="171"/>
      <c r="J18" s="171"/>
      <c r="K18" s="171"/>
      <c r="L18" s="171"/>
      <c r="M18" s="171"/>
      <c r="N18" s="171"/>
      <c r="O18" s="221">
        <v>70188.55636427115</v>
      </c>
      <c r="P18" s="171"/>
      <c r="Q18" s="171"/>
      <c r="R18" s="171"/>
    </row>
    <row r="19" spans="2:18" ht="17.899999999999999" customHeight="1" x14ac:dyDescent="0.25">
      <c r="B19" s="1"/>
      <c r="C19" s="178" t="s">
        <v>1004</v>
      </c>
      <c r="D19" s="171"/>
      <c r="E19" s="171"/>
      <c r="F19" s="171"/>
      <c r="G19" s="171"/>
      <c r="H19" s="171"/>
      <c r="I19" s="171"/>
      <c r="J19" s="171"/>
      <c r="K19" s="244">
        <v>0.51301289189371668</v>
      </c>
      <c r="L19" s="171"/>
      <c r="M19" s="171"/>
      <c r="N19" s="171"/>
      <c r="O19" s="171"/>
      <c r="P19" s="171"/>
      <c r="Q19" s="171"/>
      <c r="R19" s="171"/>
    </row>
    <row r="20" spans="2:18" ht="17.899999999999999" customHeight="1" x14ac:dyDescent="0.25">
      <c r="B20" s="1"/>
      <c r="C20" s="178" t="s">
        <v>1005</v>
      </c>
      <c r="D20" s="171"/>
      <c r="E20" s="171"/>
      <c r="F20" s="171"/>
      <c r="G20" s="171"/>
      <c r="H20" s="171"/>
      <c r="I20" s="171"/>
      <c r="J20" s="252">
        <v>3.7891896076232983</v>
      </c>
      <c r="K20" s="171"/>
      <c r="L20" s="171"/>
      <c r="M20" s="171"/>
      <c r="N20" s="171"/>
      <c r="O20" s="171"/>
      <c r="P20" s="171"/>
      <c r="Q20" s="171"/>
      <c r="R20" s="171"/>
    </row>
    <row r="21" spans="2:18" ht="17.899999999999999" customHeight="1" x14ac:dyDescent="0.25">
      <c r="B21" s="1"/>
      <c r="C21" s="178" t="s">
        <v>1006</v>
      </c>
      <c r="D21" s="171"/>
      <c r="E21" s="171"/>
      <c r="F21" s="171"/>
      <c r="G21" s="171"/>
      <c r="H21" s="171"/>
      <c r="I21" s="171"/>
      <c r="J21" s="171"/>
      <c r="K21" s="171"/>
      <c r="L21" s="253">
        <v>13.740216357270299</v>
      </c>
      <c r="M21" s="171"/>
      <c r="N21" s="171"/>
      <c r="O21" s="171"/>
      <c r="P21" s="171"/>
      <c r="Q21" s="171"/>
      <c r="R21" s="171"/>
    </row>
    <row r="22" spans="2:18" ht="17.899999999999999" customHeight="1" x14ac:dyDescent="0.25">
      <c r="B22" s="1"/>
      <c r="C22" s="178" t="s">
        <v>1007</v>
      </c>
      <c r="D22" s="171"/>
      <c r="E22" s="171"/>
      <c r="F22" s="171"/>
      <c r="G22" s="171"/>
      <c r="H22" s="171"/>
      <c r="I22" s="171"/>
      <c r="J22" s="171"/>
      <c r="K22" s="253">
        <v>17.529405964893588</v>
      </c>
      <c r="L22" s="171"/>
      <c r="M22" s="171"/>
      <c r="N22" s="171"/>
      <c r="O22" s="171"/>
      <c r="P22" s="171"/>
      <c r="Q22" s="171"/>
      <c r="R22" s="1"/>
    </row>
    <row r="23" spans="2:18" ht="16.149999999999999" customHeight="1" x14ac:dyDescent="0.25">
      <c r="B23" s="1"/>
      <c r="C23" s="178" t="s">
        <v>1008</v>
      </c>
      <c r="D23" s="171"/>
      <c r="E23" s="171"/>
      <c r="F23" s="171"/>
      <c r="G23" s="171"/>
      <c r="H23" s="171"/>
      <c r="I23" s="171"/>
      <c r="J23" s="171"/>
      <c r="K23" s="171"/>
      <c r="L23" s="171"/>
      <c r="M23" s="171"/>
      <c r="N23" s="171"/>
      <c r="O23" s="244">
        <v>0.93851553638721252</v>
      </c>
      <c r="P23" s="171"/>
      <c r="Q23" s="171"/>
      <c r="R23" s="171"/>
    </row>
    <row r="24" spans="2:18" ht="4.5" customHeight="1" x14ac:dyDescent="0.25">
      <c r="B24" s="1"/>
      <c r="C24" s="254"/>
      <c r="D24" s="186"/>
      <c r="E24" s="186"/>
      <c r="F24" s="186"/>
      <c r="G24" s="186"/>
      <c r="H24" s="186"/>
      <c r="I24" s="186"/>
      <c r="J24" s="186"/>
      <c r="K24" s="186"/>
      <c r="L24" s="186"/>
      <c r="M24" s="186"/>
      <c r="N24" s="186"/>
      <c r="O24" s="243"/>
      <c r="P24" s="171"/>
      <c r="Q24" s="171"/>
      <c r="R24" s="171"/>
    </row>
    <row r="25" spans="2:18" ht="13.25" customHeight="1" x14ac:dyDescent="0.25">
      <c r="B25" s="1"/>
      <c r="C25" s="178" t="s">
        <v>1009</v>
      </c>
      <c r="D25" s="171"/>
      <c r="E25" s="171"/>
      <c r="F25" s="171"/>
      <c r="G25" s="171"/>
      <c r="H25" s="171"/>
      <c r="I25" s="171"/>
      <c r="J25" s="171"/>
      <c r="K25" s="171"/>
      <c r="L25" s="171"/>
      <c r="M25" s="171"/>
      <c r="N25" s="171"/>
      <c r="O25" s="244">
        <v>6.1484463612787435E-2</v>
      </c>
      <c r="P25" s="171"/>
      <c r="Q25" s="171"/>
      <c r="R25" s="171"/>
    </row>
    <row r="26" spans="2:18" ht="4.5" customHeight="1" x14ac:dyDescent="0.25">
      <c r="B26" s="1"/>
      <c r="C26" s="254"/>
      <c r="D26" s="186"/>
      <c r="E26" s="186"/>
      <c r="F26" s="186"/>
      <c r="G26" s="186"/>
      <c r="H26" s="186"/>
      <c r="I26" s="186"/>
      <c r="J26" s="186"/>
      <c r="K26" s="186"/>
      <c r="L26" s="186"/>
      <c r="M26" s="186"/>
      <c r="N26" s="186"/>
      <c r="O26" s="243"/>
      <c r="P26" s="171"/>
      <c r="Q26" s="171"/>
      <c r="R26" s="171"/>
    </row>
    <row r="27" spans="2:18" ht="15" customHeight="1" x14ac:dyDescent="0.25">
      <c r="B27" s="1"/>
      <c r="C27" s="178" t="s">
        <v>1010</v>
      </c>
      <c r="D27" s="171"/>
      <c r="E27" s="171"/>
      <c r="F27" s="171"/>
      <c r="G27" s="171"/>
      <c r="H27" s="171"/>
      <c r="I27" s="171"/>
      <c r="J27" s="171"/>
      <c r="K27" s="171"/>
      <c r="L27" s="171"/>
      <c r="M27" s="171"/>
      <c r="N27" s="171"/>
      <c r="O27" s="244">
        <v>1.7563665244167984E-2</v>
      </c>
      <c r="P27" s="171"/>
      <c r="Q27" s="171"/>
      <c r="R27" s="171"/>
    </row>
    <row r="28" spans="2:18" ht="17.899999999999999" customHeight="1" x14ac:dyDescent="0.25">
      <c r="B28" s="1"/>
      <c r="C28" s="178" t="s">
        <v>1011</v>
      </c>
      <c r="D28" s="171"/>
      <c r="E28" s="171"/>
      <c r="F28" s="171"/>
      <c r="G28" s="171"/>
      <c r="H28" s="171"/>
      <c r="I28" s="171"/>
      <c r="J28" s="171"/>
      <c r="K28" s="171"/>
      <c r="L28" s="171"/>
      <c r="M28" s="171"/>
      <c r="N28" s="244">
        <v>1.7777006821613324E-2</v>
      </c>
      <c r="O28" s="171"/>
      <c r="P28" s="171"/>
      <c r="Q28" s="171"/>
      <c r="R28" s="171"/>
    </row>
    <row r="29" spans="2:18" ht="17.899999999999999" customHeight="1" x14ac:dyDescent="0.25">
      <c r="B29" s="1"/>
      <c r="C29" s="178" t="s">
        <v>1012</v>
      </c>
      <c r="D29" s="171"/>
      <c r="E29" s="171"/>
      <c r="F29" s="171"/>
      <c r="G29" s="171"/>
      <c r="H29" s="171"/>
      <c r="I29" s="171"/>
      <c r="J29" s="171"/>
      <c r="K29" s="171"/>
      <c r="L29" s="171"/>
      <c r="M29" s="171"/>
      <c r="N29" s="244">
        <v>1.4307161515831611E-2</v>
      </c>
      <c r="O29" s="171"/>
      <c r="P29" s="171"/>
      <c r="Q29" s="171"/>
      <c r="R29" s="171"/>
    </row>
    <row r="30" spans="2:18" ht="17.899999999999999" customHeight="1" x14ac:dyDescent="0.25">
      <c r="B30" s="1"/>
      <c r="C30" s="178" t="s">
        <v>1013</v>
      </c>
      <c r="D30" s="171"/>
      <c r="E30" s="171"/>
      <c r="F30" s="171"/>
      <c r="G30" s="171"/>
      <c r="H30" s="171"/>
      <c r="I30" s="171"/>
      <c r="J30" s="171"/>
      <c r="K30" s="171"/>
      <c r="L30" s="171"/>
      <c r="M30" s="171"/>
      <c r="N30" s="171"/>
      <c r="O30" s="252">
        <v>7.1746579639804082</v>
      </c>
      <c r="P30" s="171"/>
      <c r="Q30" s="171"/>
      <c r="R30" s="171"/>
    </row>
    <row r="31" spans="2:18" ht="17.899999999999999" customHeight="1" x14ac:dyDescent="0.25">
      <c r="B31" s="1"/>
      <c r="C31" s="255" t="s">
        <v>1014</v>
      </c>
      <c r="D31" s="256"/>
      <c r="E31" s="256"/>
      <c r="F31" s="256"/>
      <c r="G31" s="256"/>
      <c r="H31" s="256"/>
      <c r="I31" s="256"/>
      <c r="J31" s="256"/>
      <c r="K31" s="256"/>
      <c r="L31" s="256"/>
      <c r="M31" s="256"/>
      <c r="N31" s="256"/>
      <c r="O31" s="257">
        <v>6.7810211122540665</v>
      </c>
      <c r="P31" s="256"/>
      <c r="Q31" s="256"/>
      <c r="R31" s="1"/>
    </row>
    <row r="32" spans="2:18" ht="15.25" customHeight="1" x14ac:dyDescent="0.25">
      <c r="B32" s="1"/>
      <c r="C32" s="1"/>
      <c r="D32" s="1"/>
      <c r="E32" s="1"/>
      <c r="F32" s="1"/>
      <c r="G32" s="1"/>
      <c r="H32" s="1"/>
      <c r="I32" s="1"/>
      <c r="J32" s="1"/>
      <c r="K32" s="1"/>
      <c r="L32" s="1"/>
      <c r="M32" s="1"/>
      <c r="N32" s="1"/>
      <c r="O32" s="1"/>
      <c r="P32" s="1"/>
      <c r="Q32" s="1"/>
      <c r="R32" s="1"/>
    </row>
    <row r="33" spans="2:18" ht="18.75" customHeight="1" x14ac:dyDescent="0.25">
      <c r="B33" s="199" t="s">
        <v>993</v>
      </c>
      <c r="C33" s="200"/>
      <c r="D33" s="200"/>
      <c r="E33" s="200"/>
      <c r="F33" s="200"/>
      <c r="G33" s="200"/>
      <c r="H33" s="200"/>
      <c r="I33" s="200"/>
      <c r="J33" s="200"/>
      <c r="K33" s="200"/>
      <c r="L33" s="200"/>
      <c r="M33" s="200"/>
      <c r="N33" s="200"/>
      <c r="O33" s="200"/>
      <c r="P33" s="200"/>
      <c r="Q33" s="201"/>
      <c r="R33" s="1"/>
    </row>
    <row r="34" spans="2:18" ht="8.15" customHeight="1" x14ac:dyDescent="0.25">
      <c r="B34" s="1"/>
      <c r="C34" s="1"/>
      <c r="D34" s="1"/>
      <c r="E34" s="1"/>
      <c r="F34" s="1"/>
      <c r="G34" s="1"/>
      <c r="H34" s="1"/>
      <c r="I34" s="1"/>
      <c r="J34" s="1"/>
      <c r="K34" s="1"/>
      <c r="L34" s="1"/>
      <c r="M34" s="1"/>
      <c r="N34" s="1"/>
      <c r="O34" s="1"/>
      <c r="P34" s="1"/>
      <c r="Q34" s="1"/>
      <c r="R34" s="1"/>
    </row>
    <row r="35" spans="2:18" ht="15" customHeight="1" x14ac:dyDescent="0.25">
      <c r="B35" s="1"/>
      <c r="C35" s="180" t="s">
        <v>994</v>
      </c>
      <c r="D35" s="181"/>
      <c r="E35" s="181"/>
      <c r="F35" s="181"/>
      <c r="G35" s="181"/>
      <c r="H35" s="181"/>
      <c r="I35" s="181"/>
      <c r="J35" s="181"/>
      <c r="K35" s="181"/>
      <c r="L35" s="181"/>
      <c r="M35" s="181"/>
      <c r="N35" s="181"/>
      <c r="O35" s="181"/>
      <c r="P35" s="182">
        <v>143644073.44999999</v>
      </c>
      <c r="Q35" s="181"/>
      <c r="R35" s="1"/>
    </row>
    <row r="36" spans="2:18" ht="7.65" customHeight="1" x14ac:dyDescent="0.25">
      <c r="B36" s="1"/>
      <c r="C36" s="1"/>
      <c r="D36" s="1"/>
      <c r="E36" s="1"/>
      <c r="F36" s="1"/>
      <c r="G36" s="1"/>
      <c r="H36" s="1"/>
      <c r="I36" s="1"/>
      <c r="J36" s="1"/>
      <c r="K36" s="1"/>
      <c r="L36" s="1"/>
      <c r="M36" s="1"/>
      <c r="N36" s="1"/>
      <c r="O36" s="1"/>
      <c r="P36" s="1"/>
      <c r="Q36" s="1"/>
      <c r="R36" s="1"/>
    </row>
    <row r="37" spans="2:18" ht="18.75" customHeight="1" x14ac:dyDescent="0.25">
      <c r="B37" s="199" t="s">
        <v>995</v>
      </c>
      <c r="C37" s="200"/>
      <c r="D37" s="200"/>
      <c r="E37" s="200"/>
      <c r="F37" s="200"/>
      <c r="G37" s="200"/>
      <c r="H37" s="200"/>
      <c r="I37" s="200"/>
      <c r="J37" s="200"/>
      <c r="K37" s="200"/>
      <c r="L37" s="200"/>
      <c r="M37" s="200"/>
      <c r="N37" s="200"/>
      <c r="O37" s="200"/>
      <c r="P37" s="200"/>
      <c r="Q37" s="201"/>
      <c r="R37" s="1"/>
    </row>
    <row r="38" spans="2:18" ht="11.25" customHeight="1" x14ac:dyDescent="0.25">
      <c r="B38" s="1"/>
      <c r="C38" s="1"/>
      <c r="D38" s="1"/>
      <c r="E38" s="1"/>
      <c r="F38" s="1"/>
      <c r="G38" s="1"/>
      <c r="H38" s="1"/>
      <c r="I38" s="1"/>
      <c r="J38" s="1"/>
      <c r="K38" s="1"/>
      <c r="L38" s="1"/>
      <c r="M38" s="1"/>
      <c r="N38" s="1"/>
      <c r="O38" s="1"/>
      <c r="P38" s="1"/>
      <c r="Q38" s="1"/>
      <c r="R38" s="1"/>
    </row>
    <row r="39" spans="2:18" ht="13.25" customHeight="1" x14ac:dyDescent="0.25">
      <c r="B39" s="258"/>
      <c r="C39" s="259"/>
      <c r="D39" s="260" t="s">
        <v>1015</v>
      </c>
      <c r="E39" s="261"/>
      <c r="F39" s="261"/>
      <c r="G39" s="261"/>
      <c r="H39" s="260" t="s">
        <v>1015</v>
      </c>
      <c r="I39" s="261"/>
      <c r="J39" s="260" t="s">
        <v>1015</v>
      </c>
      <c r="K39" s="261"/>
      <c r="L39" s="261"/>
      <c r="M39" s="1"/>
      <c r="N39" s="1"/>
      <c r="O39" s="1"/>
      <c r="P39" s="1"/>
      <c r="Q39" s="1"/>
      <c r="R39" s="1"/>
    </row>
    <row r="40" spans="2:18" ht="10.4" customHeight="1" x14ac:dyDescent="0.25">
      <c r="B40" s="265" t="s">
        <v>885</v>
      </c>
      <c r="C40" s="266"/>
      <c r="D40" s="267" t="s">
        <v>1016</v>
      </c>
      <c r="E40" s="268"/>
      <c r="F40" s="268"/>
      <c r="G40" s="268"/>
      <c r="H40" s="267" t="s">
        <v>1017</v>
      </c>
      <c r="I40" s="268"/>
      <c r="J40" s="267" t="s">
        <v>1018</v>
      </c>
      <c r="K40" s="268"/>
      <c r="L40" s="268"/>
      <c r="M40" s="1"/>
      <c r="N40" s="1"/>
      <c r="O40" s="1"/>
      <c r="P40" s="1"/>
      <c r="Q40" s="1"/>
      <c r="R40" s="1"/>
    </row>
    <row r="41" spans="2:18" ht="13.9" customHeight="1" x14ac:dyDescent="0.25">
      <c r="B41" s="258" t="s">
        <v>1019</v>
      </c>
      <c r="C41" s="259"/>
      <c r="D41" s="185" t="s">
        <v>1020</v>
      </c>
      <c r="E41" s="186"/>
      <c r="F41" s="186"/>
      <c r="G41" s="186"/>
      <c r="H41" s="185" t="s">
        <v>1020</v>
      </c>
      <c r="I41" s="186"/>
      <c r="J41" s="185" t="s">
        <v>1020</v>
      </c>
      <c r="K41" s="186"/>
      <c r="L41" s="186"/>
      <c r="M41" s="1"/>
      <c r="N41" s="1"/>
      <c r="O41" s="1"/>
      <c r="P41" s="1"/>
      <c r="Q41" s="1"/>
      <c r="R41" s="1"/>
    </row>
    <row r="42" spans="2:18" ht="12.4" customHeight="1" x14ac:dyDescent="0.25">
      <c r="B42" s="262" t="s">
        <v>1021</v>
      </c>
      <c r="C42" s="259"/>
      <c r="D42" s="263" t="s">
        <v>1022</v>
      </c>
      <c r="E42" s="264"/>
      <c r="F42" s="264"/>
      <c r="G42" s="264"/>
      <c r="H42" s="263" t="s">
        <v>1023</v>
      </c>
      <c r="I42" s="264"/>
      <c r="J42" s="263" t="s">
        <v>1024</v>
      </c>
      <c r="K42" s="264"/>
      <c r="L42" s="264"/>
      <c r="M42" s="1"/>
      <c r="N42" s="1"/>
      <c r="O42" s="1"/>
      <c r="P42" s="1"/>
      <c r="Q42" s="1"/>
      <c r="R42" s="1"/>
    </row>
    <row r="43" spans="2:18" ht="12.4" customHeight="1" x14ac:dyDescent="0.25">
      <c r="B43" s="258" t="s">
        <v>889</v>
      </c>
      <c r="C43" s="259"/>
      <c r="D43" s="185" t="s">
        <v>1</v>
      </c>
      <c r="E43" s="186"/>
      <c r="F43" s="186"/>
      <c r="G43" s="186"/>
      <c r="H43" s="185" t="s">
        <v>1</v>
      </c>
      <c r="I43" s="186"/>
      <c r="J43" s="185" t="s">
        <v>1</v>
      </c>
      <c r="K43" s="186"/>
      <c r="L43" s="186"/>
      <c r="M43" s="1"/>
      <c r="N43" s="1"/>
      <c r="O43" s="1"/>
      <c r="P43" s="1"/>
      <c r="Q43" s="1"/>
      <c r="R43" s="1"/>
    </row>
    <row r="44" spans="2:18" ht="11.5" customHeight="1" x14ac:dyDescent="0.25">
      <c r="B44" s="262" t="s">
        <v>1025</v>
      </c>
      <c r="C44" s="259"/>
      <c r="D44" s="191">
        <v>5000000</v>
      </c>
      <c r="E44" s="186"/>
      <c r="F44" s="186"/>
      <c r="G44" s="186"/>
      <c r="H44" s="191">
        <v>2000000</v>
      </c>
      <c r="I44" s="186"/>
      <c r="J44" s="191">
        <v>6000000</v>
      </c>
      <c r="K44" s="186"/>
      <c r="L44" s="186"/>
      <c r="M44" s="1"/>
      <c r="N44" s="1"/>
      <c r="O44" s="1"/>
      <c r="P44" s="1"/>
      <c r="Q44" s="1"/>
      <c r="R44" s="1"/>
    </row>
    <row r="45" spans="2:18" ht="12.4" customHeight="1" x14ac:dyDescent="0.25">
      <c r="B45" s="262" t="s">
        <v>887</v>
      </c>
      <c r="C45" s="259"/>
      <c r="D45" s="187">
        <v>42648</v>
      </c>
      <c r="E45" s="186"/>
      <c r="F45" s="186"/>
      <c r="G45" s="186"/>
      <c r="H45" s="187">
        <v>43385</v>
      </c>
      <c r="I45" s="186"/>
      <c r="J45" s="187">
        <v>43180</v>
      </c>
      <c r="K45" s="186"/>
      <c r="L45" s="186"/>
      <c r="M45" s="1"/>
      <c r="N45" s="1"/>
      <c r="O45" s="1"/>
      <c r="P45" s="1"/>
      <c r="Q45" s="1"/>
      <c r="R45" s="1"/>
    </row>
    <row r="46" spans="2:18" ht="11.25" customHeight="1" x14ac:dyDescent="0.25">
      <c r="B46" s="262" t="s">
        <v>888</v>
      </c>
      <c r="C46" s="259"/>
      <c r="D46" s="187">
        <v>44648</v>
      </c>
      <c r="E46" s="186"/>
      <c r="F46" s="186"/>
      <c r="G46" s="186"/>
      <c r="H46" s="187">
        <v>46195</v>
      </c>
      <c r="I46" s="186"/>
      <c r="J46" s="187">
        <v>46926</v>
      </c>
      <c r="K46" s="186"/>
      <c r="L46" s="186"/>
      <c r="M46" s="1"/>
      <c r="N46" s="1"/>
      <c r="O46" s="1"/>
      <c r="P46" s="1"/>
      <c r="Q46" s="1"/>
      <c r="R46" s="1"/>
    </row>
    <row r="47" spans="2:18" ht="10.9" customHeight="1" x14ac:dyDescent="0.25">
      <c r="B47" s="262" t="s">
        <v>890</v>
      </c>
      <c r="C47" s="259"/>
      <c r="D47" s="185" t="s">
        <v>1026</v>
      </c>
      <c r="E47" s="186"/>
      <c r="F47" s="186"/>
      <c r="G47" s="186"/>
      <c r="H47" s="185" t="s">
        <v>1026</v>
      </c>
      <c r="I47" s="186"/>
      <c r="J47" s="185" t="s">
        <v>1026</v>
      </c>
      <c r="K47" s="186"/>
      <c r="L47" s="186"/>
      <c r="M47" s="1"/>
      <c r="N47" s="1"/>
      <c r="O47" s="1"/>
      <c r="P47" s="1"/>
      <c r="Q47" s="1"/>
      <c r="R47" s="1"/>
    </row>
    <row r="48" spans="2:18" ht="12.4" customHeight="1" x14ac:dyDescent="0.25">
      <c r="B48" s="258" t="s">
        <v>891</v>
      </c>
      <c r="C48" s="259"/>
      <c r="D48" s="269">
        <v>0.04</v>
      </c>
      <c r="E48" s="186"/>
      <c r="F48" s="186"/>
      <c r="G48" s="186"/>
      <c r="H48" s="269">
        <v>0.01</v>
      </c>
      <c r="I48" s="186"/>
      <c r="J48" s="269">
        <v>8.0000000000000002E-3</v>
      </c>
      <c r="K48" s="186"/>
      <c r="L48" s="186"/>
      <c r="M48" s="1"/>
      <c r="N48" s="1"/>
      <c r="O48" s="1"/>
      <c r="P48" s="1"/>
      <c r="Q48" s="1"/>
      <c r="R48" s="1"/>
    </row>
    <row r="49" spans="2:18" ht="12.15" customHeight="1" x14ac:dyDescent="0.25">
      <c r="B49" s="258" t="s">
        <v>1027</v>
      </c>
      <c r="C49" s="259"/>
      <c r="D49" s="185" t="s">
        <v>1028</v>
      </c>
      <c r="E49" s="186"/>
      <c r="F49" s="186"/>
      <c r="G49" s="186"/>
      <c r="H49" s="185" t="s">
        <v>1028</v>
      </c>
      <c r="I49" s="186"/>
      <c r="J49" s="185" t="s">
        <v>1028</v>
      </c>
      <c r="K49" s="186"/>
      <c r="L49" s="186"/>
      <c r="M49" s="1"/>
      <c r="N49" s="1"/>
      <c r="O49" s="1"/>
      <c r="P49" s="1"/>
      <c r="Q49" s="1"/>
      <c r="R49" s="1"/>
    </row>
    <row r="50" spans="2:18" ht="10.5" customHeight="1" x14ac:dyDescent="0.25">
      <c r="B50" s="258" t="s">
        <v>1029</v>
      </c>
      <c r="C50" s="259"/>
      <c r="D50" s="185" t="s">
        <v>1030</v>
      </c>
      <c r="E50" s="186"/>
      <c r="F50" s="186"/>
      <c r="G50" s="186"/>
      <c r="H50" s="185" t="s">
        <v>1030</v>
      </c>
      <c r="I50" s="186"/>
      <c r="J50" s="185" t="s">
        <v>1030</v>
      </c>
      <c r="K50" s="186"/>
      <c r="L50" s="186"/>
      <c r="M50" s="1"/>
      <c r="N50" s="1"/>
      <c r="O50" s="1"/>
      <c r="P50" s="1"/>
      <c r="Q50" s="1"/>
      <c r="R50" s="1"/>
    </row>
    <row r="51" spans="2:18" ht="14.65" customHeight="1" x14ac:dyDescent="0.25">
      <c r="B51" s="258" t="s">
        <v>1031</v>
      </c>
      <c r="C51" s="259"/>
      <c r="D51" s="185" t="s">
        <v>1032</v>
      </c>
      <c r="E51" s="186"/>
      <c r="F51" s="186"/>
      <c r="G51" s="186"/>
      <c r="H51" s="185" t="s">
        <v>1032</v>
      </c>
      <c r="I51" s="186"/>
      <c r="J51" s="185" t="s">
        <v>1032</v>
      </c>
      <c r="K51" s="186"/>
      <c r="L51" s="186"/>
      <c r="M51" s="1"/>
      <c r="N51" s="1"/>
      <c r="O51" s="1"/>
      <c r="P51" s="1"/>
      <c r="Q51" s="1"/>
      <c r="R51" s="1"/>
    </row>
    <row r="52" spans="2:18" ht="18" customHeight="1" x14ac:dyDescent="0.25">
      <c r="B52" s="1"/>
      <c r="C52" s="1"/>
      <c r="D52" s="1"/>
      <c r="E52" s="1"/>
      <c r="F52" s="1"/>
      <c r="G52" s="1"/>
      <c r="H52" s="1"/>
      <c r="I52" s="1"/>
      <c r="J52" s="1"/>
      <c r="K52" s="1"/>
      <c r="L52" s="1"/>
      <c r="M52" s="1"/>
      <c r="N52" s="1"/>
      <c r="O52" s="1"/>
      <c r="P52" s="1"/>
      <c r="Q52" s="1"/>
      <c r="R52" s="1"/>
    </row>
    <row r="53" spans="2:18" ht="18.75" customHeight="1" x14ac:dyDescent="0.25">
      <c r="B53" s="199" t="s">
        <v>996</v>
      </c>
      <c r="C53" s="200"/>
      <c r="D53" s="200"/>
      <c r="E53" s="200"/>
      <c r="F53" s="200"/>
      <c r="G53" s="200"/>
      <c r="H53" s="200"/>
      <c r="I53" s="200"/>
      <c r="J53" s="200"/>
      <c r="K53" s="200"/>
      <c r="L53" s="200"/>
      <c r="M53" s="200"/>
      <c r="N53" s="200"/>
      <c r="O53" s="200"/>
      <c r="P53" s="200"/>
      <c r="Q53" s="201"/>
      <c r="R53" s="1"/>
    </row>
    <row r="54" spans="2:18" ht="5.75" customHeight="1" x14ac:dyDescent="0.25">
      <c r="B54" s="1"/>
      <c r="C54" s="1"/>
      <c r="D54" s="1"/>
      <c r="E54" s="1"/>
      <c r="F54" s="1"/>
      <c r="G54" s="1"/>
      <c r="H54" s="1"/>
      <c r="I54" s="1"/>
      <c r="J54" s="1"/>
      <c r="K54" s="1"/>
      <c r="L54" s="1"/>
      <c r="M54" s="1"/>
      <c r="N54" s="1"/>
      <c r="O54" s="1"/>
      <c r="P54" s="1"/>
      <c r="Q54" s="1"/>
      <c r="R54" s="1"/>
    </row>
    <row r="55" spans="2:18" ht="18.75" customHeight="1" x14ac:dyDescent="0.25">
      <c r="B55" s="180" t="s">
        <v>997</v>
      </c>
      <c r="C55" s="181"/>
    </row>
  </sheetData>
  <mergeCells count="104">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39:C39"/>
    <mergeCell ref="D39:G39"/>
    <mergeCell ref="H39:I39"/>
    <mergeCell ref="J39:L39"/>
    <mergeCell ref="C28:M28"/>
    <mergeCell ref="N28:R28"/>
    <mergeCell ref="C29:M29"/>
    <mergeCell ref="N29:R29"/>
    <mergeCell ref="C30:N30"/>
    <mergeCell ref="O30:R30"/>
    <mergeCell ref="P35:Q35"/>
    <mergeCell ref="C35:O35"/>
    <mergeCell ref="B37:Q37"/>
    <mergeCell ref="C27:N27"/>
    <mergeCell ref="O27:R27"/>
    <mergeCell ref="C22:J22"/>
    <mergeCell ref="K22:Q22"/>
    <mergeCell ref="C23:N23"/>
    <mergeCell ref="O23:R23"/>
    <mergeCell ref="C24:N24"/>
    <mergeCell ref="O24:R24"/>
    <mergeCell ref="C31:N31"/>
    <mergeCell ref="O31:Q31"/>
    <mergeCell ref="Q16:R16"/>
    <mergeCell ref="C17:N17"/>
    <mergeCell ref="O17:R17"/>
    <mergeCell ref="C18:N18"/>
    <mergeCell ref="O18:R18"/>
    <mergeCell ref="C25:N25"/>
    <mergeCell ref="O25:R25"/>
    <mergeCell ref="C26:N26"/>
    <mergeCell ref="O26:R26"/>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4"/>
  <sheetViews>
    <sheetView showGridLines="0" topLeftCell="B1" zoomScaleNormal="100" workbookViewId="0">
      <selection activeCell="B3" sqref="B3"/>
    </sheetView>
  </sheetViews>
  <sheetFormatPr defaultRowHeight="12.5" x14ac:dyDescent="0.25"/>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5"/>
    <row r="2" spans="2:36" ht="8.25"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5">
      <c r="B3" s="1"/>
      <c r="C3" s="1"/>
      <c r="D3" s="1"/>
      <c r="E3" s="1"/>
      <c r="F3" s="1"/>
      <c r="G3" s="1"/>
      <c r="H3" s="1"/>
      <c r="I3" s="1"/>
      <c r="J3" s="1"/>
      <c r="K3" s="1"/>
      <c r="L3" s="1"/>
      <c r="M3" s="1"/>
      <c r="N3" s="161" t="s">
        <v>855</v>
      </c>
      <c r="O3" s="162"/>
      <c r="P3" s="162"/>
      <c r="Q3" s="162"/>
      <c r="R3" s="162"/>
      <c r="S3" s="162"/>
      <c r="T3" s="162"/>
      <c r="U3" s="162"/>
      <c r="V3" s="162"/>
      <c r="W3" s="162"/>
      <c r="X3" s="162"/>
      <c r="Y3" s="162"/>
      <c r="Z3" s="162"/>
      <c r="AA3" s="162"/>
      <c r="AB3" s="162"/>
      <c r="AC3" s="162"/>
      <c r="AD3" s="162"/>
      <c r="AE3" s="162"/>
      <c r="AF3" s="162"/>
      <c r="AG3" s="162"/>
      <c r="AH3" s="162"/>
      <c r="AI3" s="162"/>
      <c r="AJ3" s="162"/>
    </row>
    <row r="4" spans="2:36" ht="7"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5" customHeight="1" x14ac:dyDescent="0.25">
      <c r="B5" s="163" t="s">
        <v>1033</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2:36" ht="6.75" customHeigh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5">
      <c r="B7" s="168" t="s">
        <v>990</v>
      </c>
      <c r="C7" s="169"/>
      <c r="D7" s="169"/>
      <c r="E7" s="169"/>
      <c r="F7" s="169"/>
      <c r="G7" s="169"/>
      <c r="H7" s="169"/>
      <c r="I7" s="169"/>
      <c r="J7" s="169"/>
      <c r="K7" s="1"/>
      <c r="L7" s="170">
        <v>44286</v>
      </c>
      <c r="M7" s="171"/>
      <c r="N7" s="171"/>
      <c r="O7" s="171"/>
      <c r="P7" s="171"/>
      <c r="Q7" s="171"/>
      <c r="R7" s="171"/>
      <c r="S7" s="171"/>
      <c r="T7" s="171"/>
      <c r="U7" s="1"/>
      <c r="V7" s="1"/>
      <c r="W7" s="1"/>
      <c r="X7" s="1"/>
      <c r="Y7" s="1"/>
      <c r="Z7" s="1"/>
      <c r="AA7" s="1"/>
      <c r="AB7" s="1"/>
      <c r="AC7" s="1"/>
      <c r="AD7" s="1"/>
      <c r="AE7" s="1"/>
      <c r="AF7" s="1"/>
      <c r="AG7" s="1"/>
      <c r="AH7" s="1"/>
      <c r="AI7" s="1"/>
      <c r="AJ7" s="1"/>
    </row>
    <row r="8" spans="2:36" ht="5.25" customHeight="1" x14ac:dyDescent="0.25">
      <c r="B8" s="169"/>
      <c r="C8" s="169"/>
      <c r="D8" s="169"/>
      <c r="E8" s="169"/>
      <c r="F8" s="169"/>
      <c r="G8" s="169"/>
      <c r="H8" s="169"/>
      <c r="I8" s="169"/>
      <c r="J8" s="169"/>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5">
      <c r="B9" s="199" t="s">
        <v>1034</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1"/>
    </row>
    <row r="10" spans="2:36" ht="5.25" customHeigh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5">
      <c r="B11" s="270"/>
      <c r="C11" s="184"/>
      <c r="D11" s="184"/>
      <c r="E11" s="184"/>
      <c r="F11" s="184"/>
      <c r="G11" s="184"/>
      <c r="H11" s="184"/>
      <c r="I11" s="190" t="s">
        <v>1049</v>
      </c>
      <c r="J11" s="184"/>
      <c r="K11" s="184"/>
      <c r="L11" s="184"/>
      <c r="M11" s="184"/>
      <c r="N11" s="184"/>
      <c r="O11" s="184"/>
      <c r="P11" s="184"/>
      <c r="Q11" s="184"/>
      <c r="R11" s="184"/>
      <c r="S11" s="184"/>
      <c r="T11" s="184"/>
      <c r="U11" s="190" t="s">
        <v>1050</v>
      </c>
      <c r="V11" s="184"/>
      <c r="W11" s="184"/>
      <c r="X11" s="184"/>
      <c r="Y11" s="184"/>
      <c r="Z11" s="184"/>
      <c r="AA11" s="184"/>
      <c r="AB11" s="190" t="s">
        <v>1051</v>
      </c>
      <c r="AC11" s="184"/>
      <c r="AD11" s="184"/>
      <c r="AE11" s="184"/>
      <c r="AF11" s="184"/>
      <c r="AG11" s="184"/>
      <c r="AH11" s="190" t="s">
        <v>1050</v>
      </c>
      <c r="AI11" s="184"/>
      <c r="AJ11" s="1"/>
    </row>
    <row r="12" spans="2:36" ht="12" customHeight="1" x14ac:dyDescent="0.25">
      <c r="B12" s="254" t="s">
        <v>531</v>
      </c>
      <c r="C12" s="186"/>
      <c r="D12" s="186"/>
      <c r="E12" s="186"/>
      <c r="F12" s="186"/>
      <c r="G12" s="186"/>
      <c r="H12" s="186"/>
      <c r="I12" s="271">
        <v>487776566.63999957</v>
      </c>
      <c r="J12" s="186"/>
      <c r="K12" s="186"/>
      <c r="L12" s="186"/>
      <c r="M12" s="186"/>
      <c r="N12" s="186"/>
      <c r="O12" s="186"/>
      <c r="P12" s="186"/>
      <c r="Q12" s="186"/>
      <c r="R12" s="186"/>
      <c r="S12" s="186"/>
      <c r="T12" s="186"/>
      <c r="U12" s="269">
        <v>0.16736145395379029</v>
      </c>
      <c r="V12" s="186"/>
      <c r="W12" s="186"/>
      <c r="X12" s="186"/>
      <c r="Y12" s="186"/>
      <c r="Z12" s="186"/>
      <c r="AA12" s="186"/>
      <c r="AB12" s="191">
        <v>6817</v>
      </c>
      <c r="AC12" s="186"/>
      <c r="AD12" s="186"/>
      <c r="AE12" s="186"/>
      <c r="AF12" s="186"/>
      <c r="AG12" s="186"/>
      <c r="AH12" s="269">
        <v>0.16417011848569502</v>
      </c>
      <c r="AI12" s="186"/>
      <c r="AJ12" s="1"/>
    </row>
    <row r="13" spans="2:36" ht="12" customHeight="1" x14ac:dyDescent="0.25">
      <c r="B13" s="254" t="s">
        <v>535</v>
      </c>
      <c r="C13" s="186"/>
      <c r="D13" s="186"/>
      <c r="E13" s="186"/>
      <c r="F13" s="186"/>
      <c r="G13" s="186"/>
      <c r="H13" s="186"/>
      <c r="I13" s="271">
        <v>434836655.44999844</v>
      </c>
      <c r="J13" s="186"/>
      <c r="K13" s="186"/>
      <c r="L13" s="186"/>
      <c r="M13" s="186"/>
      <c r="N13" s="186"/>
      <c r="O13" s="186"/>
      <c r="P13" s="186"/>
      <c r="Q13" s="186"/>
      <c r="R13" s="186"/>
      <c r="S13" s="186"/>
      <c r="T13" s="186"/>
      <c r="U13" s="269">
        <v>0.14919719368607173</v>
      </c>
      <c r="V13" s="186"/>
      <c r="W13" s="186"/>
      <c r="X13" s="186"/>
      <c r="Y13" s="186"/>
      <c r="Z13" s="186"/>
      <c r="AA13" s="186"/>
      <c r="AB13" s="191">
        <v>6586</v>
      </c>
      <c r="AC13" s="186"/>
      <c r="AD13" s="186"/>
      <c r="AE13" s="186"/>
      <c r="AF13" s="186"/>
      <c r="AG13" s="186"/>
      <c r="AH13" s="269">
        <v>0.15860707060976784</v>
      </c>
      <c r="AI13" s="186"/>
      <c r="AJ13" s="1"/>
    </row>
    <row r="14" spans="2:36" ht="12" customHeight="1" x14ac:dyDescent="0.25">
      <c r="B14" s="254" t="s">
        <v>533</v>
      </c>
      <c r="C14" s="186"/>
      <c r="D14" s="186"/>
      <c r="E14" s="186"/>
      <c r="F14" s="186"/>
      <c r="G14" s="186"/>
      <c r="H14" s="186"/>
      <c r="I14" s="271">
        <v>404923542.15000045</v>
      </c>
      <c r="J14" s="186"/>
      <c r="K14" s="186"/>
      <c r="L14" s="186"/>
      <c r="M14" s="186"/>
      <c r="N14" s="186"/>
      <c r="O14" s="186"/>
      <c r="P14" s="186"/>
      <c r="Q14" s="186"/>
      <c r="R14" s="186"/>
      <c r="S14" s="186"/>
      <c r="T14" s="186"/>
      <c r="U14" s="269">
        <v>0.13893367863314998</v>
      </c>
      <c r="V14" s="186"/>
      <c r="W14" s="186"/>
      <c r="X14" s="186"/>
      <c r="Y14" s="186"/>
      <c r="Z14" s="186"/>
      <c r="AA14" s="186"/>
      <c r="AB14" s="191">
        <v>5471</v>
      </c>
      <c r="AC14" s="186"/>
      <c r="AD14" s="186"/>
      <c r="AE14" s="186"/>
      <c r="AF14" s="186"/>
      <c r="AG14" s="186"/>
      <c r="AH14" s="269">
        <v>0.13175512956362587</v>
      </c>
      <c r="AI14" s="186"/>
      <c r="AJ14" s="1"/>
    </row>
    <row r="15" spans="2:36" ht="12" customHeight="1" x14ac:dyDescent="0.25">
      <c r="B15" s="254" t="s">
        <v>539</v>
      </c>
      <c r="C15" s="186"/>
      <c r="D15" s="186"/>
      <c r="E15" s="186"/>
      <c r="F15" s="186"/>
      <c r="G15" s="186"/>
      <c r="H15" s="186"/>
      <c r="I15" s="271">
        <v>317089768.61999947</v>
      </c>
      <c r="J15" s="186"/>
      <c r="K15" s="186"/>
      <c r="L15" s="186"/>
      <c r="M15" s="186"/>
      <c r="N15" s="186"/>
      <c r="O15" s="186"/>
      <c r="P15" s="186"/>
      <c r="Q15" s="186"/>
      <c r="R15" s="186"/>
      <c r="S15" s="186"/>
      <c r="T15" s="186"/>
      <c r="U15" s="269">
        <v>0.10879695405556661</v>
      </c>
      <c r="V15" s="186"/>
      <c r="W15" s="186"/>
      <c r="X15" s="186"/>
      <c r="Y15" s="186"/>
      <c r="Z15" s="186"/>
      <c r="AA15" s="186"/>
      <c r="AB15" s="191">
        <v>5146</v>
      </c>
      <c r="AC15" s="186"/>
      <c r="AD15" s="186"/>
      <c r="AE15" s="186"/>
      <c r="AF15" s="186"/>
      <c r="AG15" s="186"/>
      <c r="AH15" s="269">
        <v>0.12392833060398806</v>
      </c>
      <c r="AI15" s="186"/>
      <c r="AJ15" s="1"/>
    </row>
    <row r="16" spans="2:36" ht="12" customHeight="1" x14ac:dyDescent="0.25">
      <c r="B16" s="254" t="s">
        <v>537</v>
      </c>
      <c r="C16" s="186"/>
      <c r="D16" s="186"/>
      <c r="E16" s="186"/>
      <c r="F16" s="186"/>
      <c r="G16" s="186"/>
      <c r="H16" s="186"/>
      <c r="I16" s="271">
        <v>301742579.42999977</v>
      </c>
      <c r="J16" s="186"/>
      <c r="K16" s="186"/>
      <c r="L16" s="186"/>
      <c r="M16" s="186"/>
      <c r="N16" s="186"/>
      <c r="O16" s="186"/>
      <c r="P16" s="186"/>
      <c r="Q16" s="186"/>
      <c r="R16" s="186"/>
      <c r="S16" s="186"/>
      <c r="T16" s="186"/>
      <c r="U16" s="269">
        <v>0.10353116624899916</v>
      </c>
      <c r="V16" s="186"/>
      <c r="W16" s="186"/>
      <c r="X16" s="186"/>
      <c r="Y16" s="186"/>
      <c r="Z16" s="186"/>
      <c r="AA16" s="186"/>
      <c r="AB16" s="191">
        <v>3223</v>
      </c>
      <c r="AC16" s="186"/>
      <c r="AD16" s="186"/>
      <c r="AE16" s="186"/>
      <c r="AF16" s="186"/>
      <c r="AG16" s="186"/>
      <c r="AH16" s="269">
        <v>7.7617763221269634E-2</v>
      </c>
      <c r="AI16" s="186"/>
      <c r="AJ16" s="1"/>
    </row>
    <row r="17" spans="2:36" ht="12" customHeight="1" x14ac:dyDescent="0.25">
      <c r="B17" s="254" t="s">
        <v>543</v>
      </c>
      <c r="C17" s="186"/>
      <c r="D17" s="186"/>
      <c r="E17" s="186"/>
      <c r="F17" s="186"/>
      <c r="G17" s="186"/>
      <c r="H17" s="186"/>
      <c r="I17" s="271">
        <v>235281583.77000016</v>
      </c>
      <c r="J17" s="186"/>
      <c r="K17" s="186"/>
      <c r="L17" s="186"/>
      <c r="M17" s="186"/>
      <c r="N17" s="186"/>
      <c r="O17" s="186"/>
      <c r="P17" s="186"/>
      <c r="Q17" s="186"/>
      <c r="R17" s="186"/>
      <c r="S17" s="186"/>
      <c r="T17" s="186"/>
      <c r="U17" s="269">
        <v>8.0727674598111088E-2</v>
      </c>
      <c r="V17" s="186"/>
      <c r="W17" s="186"/>
      <c r="X17" s="186"/>
      <c r="Y17" s="186"/>
      <c r="Z17" s="186"/>
      <c r="AA17" s="186"/>
      <c r="AB17" s="191">
        <v>3511</v>
      </c>
      <c r="AC17" s="186"/>
      <c r="AD17" s="186"/>
      <c r="AE17" s="186"/>
      <c r="AF17" s="186"/>
      <c r="AG17" s="186"/>
      <c r="AH17" s="269">
        <v>8.455351122242559E-2</v>
      </c>
      <c r="AI17" s="186"/>
      <c r="AJ17" s="1"/>
    </row>
    <row r="18" spans="2:36" ht="12" customHeight="1" x14ac:dyDescent="0.25">
      <c r="B18" s="254" t="s">
        <v>541</v>
      </c>
      <c r="C18" s="186"/>
      <c r="D18" s="186"/>
      <c r="E18" s="186"/>
      <c r="F18" s="186"/>
      <c r="G18" s="186"/>
      <c r="H18" s="186"/>
      <c r="I18" s="271">
        <v>193919616.68999982</v>
      </c>
      <c r="J18" s="186"/>
      <c r="K18" s="186"/>
      <c r="L18" s="186"/>
      <c r="M18" s="186"/>
      <c r="N18" s="186"/>
      <c r="O18" s="186"/>
      <c r="P18" s="186"/>
      <c r="Q18" s="186"/>
      <c r="R18" s="186"/>
      <c r="S18" s="186"/>
      <c r="T18" s="186"/>
      <c r="U18" s="269">
        <v>6.6535933087070648E-2</v>
      </c>
      <c r="V18" s="186"/>
      <c r="W18" s="186"/>
      <c r="X18" s="186"/>
      <c r="Y18" s="186"/>
      <c r="Z18" s="186"/>
      <c r="AA18" s="186"/>
      <c r="AB18" s="191">
        <v>3208</v>
      </c>
      <c r="AC18" s="186"/>
      <c r="AD18" s="186"/>
      <c r="AE18" s="186"/>
      <c r="AF18" s="186"/>
      <c r="AG18" s="186"/>
      <c r="AH18" s="269">
        <v>7.7256526346209414E-2</v>
      </c>
      <c r="AI18" s="186"/>
      <c r="AJ18" s="1"/>
    </row>
    <row r="19" spans="2:36" ht="12" customHeight="1" x14ac:dyDescent="0.25">
      <c r="B19" s="254" t="s">
        <v>545</v>
      </c>
      <c r="C19" s="186"/>
      <c r="D19" s="186"/>
      <c r="E19" s="186"/>
      <c r="F19" s="186"/>
      <c r="G19" s="186"/>
      <c r="H19" s="186"/>
      <c r="I19" s="271">
        <v>185688369.5999999</v>
      </c>
      <c r="J19" s="186"/>
      <c r="K19" s="186"/>
      <c r="L19" s="186"/>
      <c r="M19" s="186"/>
      <c r="N19" s="186"/>
      <c r="O19" s="186"/>
      <c r="P19" s="186"/>
      <c r="Q19" s="186"/>
      <c r="R19" s="186"/>
      <c r="S19" s="186"/>
      <c r="T19" s="186"/>
      <c r="U19" s="269">
        <v>6.3711702537569873E-2</v>
      </c>
      <c r="V19" s="186"/>
      <c r="W19" s="186"/>
      <c r="X19" s="186"/>
      <c r="Y19" s="186"/>
      <c r="Z19" s="186"/>
      <c r="AA19" s="186"/>
      <c r="AB19" s="191">
        <v>2855</v>
      </c>
      <c r="AC19" s="186"/>
      <c r="AD19" s="186"/>
      <c r="AE19" s="186"/>
      <c r="AF19" s="186"/>
      <c r="AG19" s="186"/>
      <c r="AH19" s="269">
        <v>6.8755418553125905E-2</v>
      </c>
      <c r="AI19" s="186"/>
      <c r="AJ19" s="1"/>
    </row>
    <row r="20" spans="2:36" ht="12" customHeight="1" x14ac:dyDescent="0.25">
      <c r="B20" s="254" t="s">
        <v>547</v>
      </c>
      <c r="C20" s="186"/>
      <c r="D20" s="186"/>
      <c r="E20" s="186"/>
      <c r="F20" s="186"/>
      <c r="G20" s="186"/>
      <c r="H20" s="186"/>
      <c r="I20" s="271">
        <v>166045626.78</v>
      </c>
      <c r="J20" s="186"/>
      <c r="K20" s="186"/>
      <c r="L20" s="186"/>
      <c r="M20" s="186"/>
      <c r="N20" s="186"/>
      <c r="O20" s="186"/>
      <c r="P20" s="186"/>
      <c r="Q20" s="186"/>
      <c r="R20" s="186"/>
      <c r="S20" s="186"/>
      <c r="T20" s="186"/>
      <c r="U20" s="269">
        <v>5.6972063483892589E-2</v>
      </c>
      <c r="V20" s="186"/>
      <c r="W20" s="186"/>
      <c r="X20" s="186"/>
      <c r="Y20" s="186"/>
      <c r="Z20" s="186"/>
      <c r="AA20" s="186"/>
      <c r="AB20" s="191">
        <v>1962</v>
      </c>
      <c r="AC20" s="186"/>
      <c r="AD20" s="186"/>
      <c r="AE20" s="186"/>
      <c r="AF20" s="186"/>
      <c r="AG20" s="186"/>
      <c r="AH20" s="269">
        <v>4.7249783257874961E-2</v>
      </c>
      <c r="AI20" s="186"/>
      <c r="AJ20" s="1"/>
    </row>
    <row r="21" spans="2:36" ht="12" customHeight="1" x14ac:dyDescent="0.25">
      <c r="B21" s="254" t="s">
        <v>549</v>
      </c>
      <c r="C21" s="186"/>
      <c r="D21" s="186"/>
      <c r="E21" s="186"/>
      <c r="F21" s="186"/>
      <c r="G21" s="186"/>
      <c r="H21" s="186"/>
      <c r="I21" s="271">
        <v>109197425.03999999</v>
      </c>
      <c r="J21" s="186"/>
      <c r="K21" s="186"/>
      <c r="L21" s="186"/>
      <c r="M21" s="186"/>
      <c r="N21" s="186"/>
      <c r="O21" s="186"/>
      <c r="P21" s="186"/>
      <c r="Q21" s="186"/>
      <c r="R21" s="186"/>
      <c r="S21" s="186"/>
      <c r="T21" s="186"/>
      <c r="U21" s="269">
        <v>3.7466826150737369E-2</v>
      </c>
      <c r="V21" s="186"/>
      <c r="W21" s="186"/>
      <c r="X21" s="186"/>
      <c r="Y21" s="186"/>
      <c r="Z21" s="186"/>
      <c r="AA21" s="186"/>
      <c r="AB21" s="191">
        <v>1621</v>
      </c>
      <c r="AC21" s="186"/>
      <c r="AD21" s="186"/>
      <c r="AE21" s="186"/>
      <c r="AF21" s="186"/>
      <c r="AG21" s="186"/>
      <c r="AH21" s="269">
        <v>3.9037664964839611E-2</v>
      </c>
      <c r="AI21" s="186"/>
      <c r="AJ21" s="1"/>
    </row>
    <row r="22" spans="2:36" ht="12" customHeight="1" x14ac:dyDescent="0.25">
      <c r="B22" s="254" t="s">
        <v>483</v>
      </c>
      <c r="C22" s="186"/>
      <c r="D22" s="186"/>
      <c r="E22" s="186"/>
      <c r="F22" s="186"/>
      <c r="G22" s="186"/>
      <c r="H22" s="186"/>
      <c r="I22" s="271">
        <v>74075822.809999973</v>
      </c>
      <c r="J22" s="186"/>
      <c r="K22" s="186"/>
      <c r="L22" s="186"/>
      <c r="M22" s="186"/>
      <c r="N22" s="186"/>
      <c r="O22" s="186"/>
      <c r="P22" s="186"/>
      <c r="Q22" s="186"/>
      <c r="R22" s="186"/>
      <c r="S22" s="186"/>
      <c r="T22" s="186"/>
      <c r="U22" s="269">
        <v>2.5416221803567677E-2</v>
      </c>
      <c r="V22" s="186"/>
      <c r="W22" s="186"/>
      <c r="X22" s="186"/>
      <c r="Y22" s="186"/>
      <c r="Z22" s="186"/>
      <c r="AA22" s="186"/>
      <c r="AB22" s="191">
        <v>1078</v>
      </c>
      <c r="AC22" s="186"/>
      <c r="AD22" s="186"/>
      <c r="AE22" s="186"/>
      <c r="AF22" s="186"/>
      <c r="AG22" s="186"/>
      <c r="AH22" s="269">
        <v>2.5960890087660147E-2</v>
      </c>
      <c r="AI22" s="186"/>
      <c r="AJ22" s="1"/>
    </row>
    <row r="23" spans="2:36" ht="12" customHeight="1" x14ac:dyDescent="0.25">
      <c r="B23" s="254" t="s">
        <v>62</v>
      </c>
      <c r="C23" s="186"/>
      <c r="D23" s="186"/>
      <c r="E23" s="186"/>
      <c r="F23" s="186"/>
      <c r="G23" s="186"/>
      <c r="H23" s="186"/>
      <c r="I23" s="271">
        <v>3932057.49</v>
      </c>
      <c r="J23" s="186"/>
      <c r="K23" s="186"/>
      <c r="L23" s="186"/>
      <c r="M23" s="186"/>
      <c r="N23" s="186"/>
      <c r="O23" s="186"/>
      <c r="P23" s="186"/>
      <c r="Q23" s="186"/>
      <c r="R23" s="186"/>
      <c r="S23" s="186"/>
      <c r="T23" s="186"/>
      <c r="U23" s="269">
        <v>1.3491317614730339E-3</v>
      </c>
      <c r="V23" s="186"/>
      <c r="W23" s="186"/>
      <c r="X23" s="186"/>
      <c r="Y23" s="186"/>
      <c r="Z23" s="186"/>
      <c r="AA23" s="186"/>
      <c r="AB23" s="191">
        <v>46</v>
      </c>
      <c r="AC23" s="186"/>
      <c r="AD23" s="186"/>
      <c r="AE23" s="186"/>
      <c r="AF23" s="186"/>
      <c r="AG23" s="186"/>
      <c r="AH23" s="269">
        <v>1.1077930835179655E-3</v>
      </c>
      <c r="AI23" s="186"/>
      <c r="AJ23" s="1"/>
    </row>
    <row r="24" spans="2:36" ht="13.5" customHeight="1" x14ac:dyDescent="0.25">
      <c r="B24" s="272"/>
      <c r="C24" s="273"/>
      <c r="D24" s="273"/>
      <c r="E24" s="273"/>
      <c r="F24" s="273"/>
      <c r="G24" s="273"/>
      <c r="H24" s="273"/>
      <c r="I24" s="274">
        <v>2914509614.4699974</v>
      </c>
      <c r="J24" s="273"/>
      <c r="K24" s="273"/>
      <c r="L24" s="273"/>
      <c r="M24" s="273"/>
      <c r="N24" s="273"/>
      <c r="O24" s="273"/>
      <c r="P24" s="273"/>
      <c r="Q24" s="273"/>
      <c r="R24" s="273"/>
      <c r="S24" s="273"/>
      <c r="T24" s="273"/>
      <c r="U24" s="275">
        <v>0.99999999999999545</v>
      </c>
      <c r="V24" s="273"/>
      <c r="W24" s="273"/>
      <c r="X24" s="273"/>
      <c r="Y24" s="273"/>
      <c r="Z24" s="273"/>
      <c r="AA24" s="273"/>
      <c r="AB24" s="276">
        <v>41524</v>
      </c>
      <c r="AC24" s="273"/>
      <c r="AD24" s="273"/>
      <c r="AE24" s="273"/>
      <c r="AF24" s="273"/>
      <c r="AG24" s="273"/>
      <c r="AH24" s="275">
        <v>1</v>
      </c>
      <c r="AI24" s="273"/>
      <c r="AJ24" s="1"/>
    </row>
    <row r="25" spans="2:36" ht="9"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5">
      <c r="B26" s="199" t="s">
        <v>1035</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2:36" ht="8.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5">
      <c r="B28" s="190" t="s">
        <v>1052</v>
      </c>
      <c r="C28" s="184"/>
      <c r="D28" s="184"/>
      <c r="E28" s="184"/>
      <c r="F28" s="184"/>
      <c r="G28" s="184"/>
      <c r="H28" s="184"/>
      <c r="I28" s="184"/>
      <c r="J28" s="190" t="s">
        <v>1049</v>
      </c>
      <c r="K28" s="184"/>
      <c r="L28" s="184"/>
      <c r="M28" s="184"/>
      <c r="N28" s="184"/>
      <c r="O28" s="184"/>
      <c r="P28" s="184"/>
      <c r="Q28" s="184"/>
      <c r="R28" s="184"/>
      <c r="S28" s="184"/>
      <c r="T28" s="184"/>
      <c r="U28" s="190" t="s">
        <v>1050</v>
      </c>
      <c r="V28" s="184"/>
      <c r="W28" s="184"/>
      <c r="X28" s="184"/>
      <c r="Y28" s="184"/>
      <c r="Z28" s="184"/>
      <c r="AA28" s="184"/>
      <c r="AB28" s="190" t="s">
        <v>1051</v>
      </c>
      <c r="AC28" s="184"/>
      <c r="AD28" s="184"/>
      <c r="AE28" s="184"/>
      <c r="AF28" s="184"/>
      <c r="AG28" s="190" t="s">
        <v>1050</v>
      </c>
      <c r="AH28" s="184"/>
      <c r="AI28" s="184"/>
      <c r="AJ28" s="1"/>
    </row>
    <row r="29" spans="2:36" ht="12.75" customHeight="1" x14ac:dyDescent="0.25">
      <c r="B29" s="185" t="s">
        <v>1053</v>
      </c>
      <c r="C29" s="186"/>
      <c r="D29" s="186"/>
      <c r="E29" s="186"/>
      <c r="F29" s="186"/>
      <c r="G29" s="186"/>
      <c r="H29" s="186"/>
      <c r="I29" s="186"/>
      <c r="J29" s="271">
        <v>179234132.66</v>
      </c>
      <c r="K29" s="186"/>
      <c r="L29" s="186"/>
      <c r="M29" s="186"/>
      <c r="N29" s="186"/>
      <c r="O29" s="186"/>
      <c r="P29" s="186"/>
      <c r="Q29" s="186"/>
      <c r="R29" s="186"/>
      <c r="S29" s="186"/>
      <c r="T29" s="186"/>
      <c r="U29" s="269">
        <v>6.1497183529653131E-2</v>
      </c>
      <c r="V29" s="186"/>
      <c r="W29" s="186"/>
      <c r="X29" s="186"/>
      <c r="Y29" s="186"/>
      <c r="Z29" s="186"/>
      <c r="AA29" s="186"/>
      <c r="AB29" s="191">
        <v>1709</v>
      </c>
      <c r="AC29" s="186"/>
      <c r="AD29" s="186"/>
      <c r="AE29" s="186"/>
      <c r="AF29" s="186"/>
      <c r="AG29" s="269">
        <v>4.1156921298526154E-2</v>
      </c>
      <c r="AH29" s="186"/>
      <c r="AI29" s="186"/>
      <c r="AJ29" s="1"/>
    </row>
    <row r="30" spans="2:36" ht="12.75" customHeight="1" x14ac:dyDescent="0.25">
      <c r="B30" s="185" t="s">
        <v>1054</v>
      </c>
      <c r="C30" s="186"/>
      <c r="D30" s="186"/>
      <c r="E30" s="186"/>
      <c r="F30" s="186"/>
      <c r="G30" s="186"/>
      <c r="H30" s="186"/>
      <c r="I30" s="186"/>
      <c r="J30" s="271">
        <v>496426548.53999901</v>
      </c>
      <c r="K30" s="186"/>
      <c r="L30" s="186"/>
      <c r="M30" s="186"/>
      <c r="N30" s="186"/>
      <c r="O30" s="186"/>
      <c r="P30" s="186"/>
      <c r="Q30" s="186"/>
      <c r="R30" s="186"/>
      <c r="S30" s="186"/>
      <c r="T30" s="186"/>
      <c r="U30" s="269">
        <v>0.17032935697838625</v>
      </c>
      <c r="V30" s="186"/>
      <c r="W30" s="186"/>
      <c r="X30" s="186"/>
      <c r="Y30" s="186"/>
      <c r="Z30" s="186"/>
      <c r="AA30" s="186"/>
      <c r="AB30" s="191">
        <v>5517</v>
      </c>
      <c r="AC30" s="186"/>
      <c r="AD30" s="186"/>
      <c r="AE30" s="186"/>
      <c r="AF30" s="186"/>
      <c r="AG30" s="269">
        <v>0.13286292264714383</v>
      </c>
      <c r="AH30" s="186"/>
      <c r="AI30" s="186"/>
      <c r="AJ30" s="1"/>
    </row>
    <row r="31" spans="2:36" ht="12.75" customHeight="1" x14ac:dyDescent="0.25">
      <c r="B31" s="185" t="s">
        <v>1055</v>
      </c>
      <c r="C31" s="186"/>
      <c r="D31" s="186"/>
      <c r="E31" s="186"/>
      <c r="F31" s="186"/>
      <c r="G31" s="186"/>
      <c r="H31" s="186"/>
      <c r="I31" s="186"/>
      <c r="J31" s="271">
        <v>311849630.82999891</v>
      </c>
      <c r="K31" s="186"/>
      <c r="L31" s="186"/>
      <c r="M31" s="186"/>
      <c r="N31" s="186"/>
      <c r="O31" s="186"/>
      <c r="P31" s="186"/>
      <c r="Q31" s="186"/>
      <c r="R31" s="186"/>
      <c r="S31" s="186"/>
      <c r="T31" s="186"/>
      <c r="U31" s="269">
        <v>0.10699900569266392</v>
      </c>
      <c r="V31" s="186"/>
      <c r="W31" s="186"/>
      <c r="X31" s="186"/>
      <c r="Y31" s="186"/>
      <c r="Z31" s="186"/>
      <c r="AA31" s="186"/>
      <c r="AB31" s="191">
        <v>3622</v>
      </c>
      <c r="AC31" s="186"/>
      <c r="AD31" s="186"/>
      <c r="AE31" s="186"/>
      <c r="AF31" s="186"/>
      <c r="AG31" s="269">
        <v>8.7226664097871109E-2</v>
      </c>
      <c r="AH31" s="186"/>
      <c r="AI31" s="186"/>
      <c r="AJ31" s="1"/>
    </row>
    <row r="32" spans="2:36" ht="12.75" customHeight="1" x14ac:dyDescent="0.25">
      <c r="B32" s="185" t="s">
        <v>1056</v>
      </c>
      <c r="C32" s="186"/>
      <c r="D32" s="186"/>
      <c r="E32" s="186"/>
      <c r="F32" s="186"/>
      <c r="G32" s="186"/>
      <c r="H32" s="186"/>
      <c r="I32" s="186"/>
      <c r="J32" s="271">
        <v>386207214.7299996</v>
      </c>
      <c r="K32" s="186"/>
      <c r="L32" s="186"/>
      <c r="M32" s="186"/>
      <c r="N32" s="186"/>
      <c r="O32" s="186"/>
      <c r="P32" s="186"/>
      <c r="Q32" s="186"/>
      <c r="R32" s="186"/>
      <c r="S32" s="186"/>
      <c r="T32" s="186"/>
      <c r="U32" s="269">
        <v>0.13251190279577491</v>
      </c>
      <c r="V32" s="186"/>
      <c r="W32" s="186"/>
      <c r="X32" s="186"/>
      <c r="Y32" s="186"/>
      <c r="Z32" s="186"/>
      <c r="AA32" s="186"/>
      <c r="AB32" s="191">
        <v>5028</v>
      </c>
      <c r="AC32" s="186"/>
      <c r="AD32" s="186"/>
      <c r="AE32" s="186"/>
      <c r="AF32" s="186"/>
      <c r="AG32" s="269">
        <v>0.1210866005201811</v>
      </c>
      <c r="AH32" s="186"/>
      <c r="AI32" s="186"/>
      <c r="AJ32" s="1"/>
    </row>
    <row r="33" spans="2:36" ht="12.75" customHeight="1" x14ac:dyDescent="0.25">
      <c r="B33" s="185" t="s">
        <v>1057</v>
      </c>
      <c r="C33" s="186"/>
      <c r="D33" s="186"/>
      <c r="E33" s="186"/>
      <c r="F33" s="186"/>
      <c r="G33" s="186"/>
      <c r="H33" s="186"/>
      <c r="I33" s="186"/>
      <c r="J33" s="271">
        <v>898998006.07000065</v>
      </c>
      <c r="K33" s="186"/>
      <c r="L33" s="186"/>
      <c r="M33" s="186"/>
      <c r="N33" s="186"/>
      <c r="O33" s="186"/>
      <c r="P33" s="186"/>
      <c r="Q33" s="186"/>
      <c r="R33" s="186"/>
      <c r="S33" s="186"/>
      <c r="T33" s="186"/>
      <c r="U33" s="269">
        <v>0.30845600975431448</v>
      </c>
      <c r="V33" s="186"/>
      <c r="W33" s="186"/>
      <c r="X33" s="186"/>
      <c r="Y33" s="186"/>
      <c r="Z33" s="186"/>
      <c r="AA33" s="186"/>
      <c r="AB33" s="191">
        <v>13713</v>
      </c>
      <c r="AC33" s="186"/>
      <c r="AD33" s="186"/>
      <c r="AE33" s="186"/>
      <c r="AF33" s="186"/>
      <c r="AG33" s="269">
        <v>0.33024275118004048</v>
      </c>
      <c r="AH33" s="186"/>
      <c r="AI33" s="186"/>
      <c r="AJ33" s="1"/>
    </row>
    <row r="34" spans="2:36" ht="12.75" customHeight="1" x14ac:dyDescent="0.25">
      <c r="B34" s="185" t="s">
        <v>1058</v>
      </c>
      <c r="C34" s="186"/>
      <c r="D34" s="186"/>
      <c r="E34" s="186"/>
      <c r="F34" s="186"/>
      <c r="G34" s="186"/>
      <c r="H34" s="186"/>
      <c r="I34" s="186"/>
      <c r="J34" s="271">
        <v>488732461.54999942</v>
      </c>
      <c r="K34" s="186"/>
      <c r="L34" s="186"/>
      <c r="M34" s="186"/>
      <c r="N34" s="186"/>
      <c r="O34" s="186"/>
      <c r="P34" s="186"/>
      <c r="Q34" s="186"/>
      <c r="R34" s="186"/>
      <c r="S34" s="186"/>
      <c r="T34" s="186"/>
      <c r="U34" s="269">
        <v>0.1676894319111297</v>
      </c>
      <c r="V34" s="186"/>
      <c r="W34" s="186"/>
      <c r="X34" s="186"/>
      <c r="Y34" s="186"/>
      <c r="Z34" s="186"/>
      <c r="AA34" s="186"/>
      <c r="AB34" s="191">
        <v>8164</v>
      </c>
      <c r="AC34" s="186"/>
      <c r="AD34" s="186"/>
      <c r="AE34" s="186"/>
      <c r="AF34" s="186"/>
      <c r="AG34" s="269">
        <v>0.19660918986610154</v>
      </c>
      <c r="AH34" s="186"/>
      <c r="AI34" s="186"/>
      <c r="AJ34" s="1"/>
    </row>
    <row r="35" spans="2:36" ht="12.75" customHeight="1" x14ac:dyDescent="0.25">
      <c r="B35" s="185" t="s">
        <v>1059</v>
      </c>
      <c r="C35" s="186"/>
      <c r="D35" s="186"/>
      <c r="E35" s="186"/>
      <c r="F35" s="186"/>
      <c r="G35" s="186"/>
      <c r="H35" s="186"/>
      <c r="I35" s="186"/>
      <c r="J35" s="271">
        <v>99498931.599999934</v>
      </c>
      <c r="K35" s="186"/>
      <c r="L35" s="186"/>
      <c r="M35" s="186"/>
      <c r="N35" s="186"/>
      <c r="O35" s="186"/>
      <c r="P35" s="186"/>
      <c r="Q35" s="186"/>
      <c r="R35" s="186"/>
      <c r="S35" s="186"/>
      <c r="T35" s="186"/>
      <c r="U35" s="269">
        <v>3.4139167394063925E-2</v>
      </c>
      <c r="V35" s="186"/>
      <c r="W35" s="186"/>
      <c r="X35" s="186"/>
      <c r="Y35" s="186"/>
      <c r="Z35" s="186"/>
      <c r="AA35" s="186"/>
      <c r="AB35" s="191">
        <v>2232</v>
      </c>
      <c r="AC35" s="186"/>
      <c r="AD35" s="186"/>
      <c r="AE35" s="186"/>
      <c r="AF35" s="186"/>
      <c r="AG35" s="269">
        <v>5.3752047008958671E-2</v>
      </c>
      <c r="AH35" s="186"/>
      <c r="AI35" s="186"/>
      <c r="AJ35" s="1"/>
    </row>
    <row r="36" spans="2:36" ht="12.75" customHeight="1" x14ac:dyDescent="0.25">
      <c r="B36" s="185" t="s">
        <v>1060</v>
      </c>
      <c r="C36" s="186"/>
      <c r="D36" s="186"/>
      <c r="E36" s="186"/>
      <c r="F36" s="186"/>
      <c r="G36" s="186"/>
      <c r="H36" s="186"/>
      <c r="I36" s="186"/>
      <c r="J36" s="271">
        <v>8438682.6399999931</v>
      </c>
      <c r="K36" s="186"/>
      <c r="L36" s="186"/>
      <c r="M36" s="186"/>
      <c r="N36" s="186"/>
      <c r="O36" s="186"/>
      <c r="P36" s="186"/>
      <c r="Q36" s="186"/>
      <c r="R36" s="186"/>
      <c r="S36" s="186"/>
      <c r="T36" s="186"/>
      <c r="U36" s="269">
        <v>2.895403946551937E-3</v>
      </c>
      <c r="V36" s="186"/>
      <c r="W36" s="186"/>
      <c r="X36" s="186"/>
      <c r="Y36" s="186"/>
      <c r="Z36" s="186"/>
      <c r="AA36" s="186"/>
      <c r="AB36" s="191">
        <v>220</v>
      </c>
      <c r="AC36" s="186"/>
      <c r="AD36" s="186"/>
      <c r="AE36" s="186"/>
      <c r="AF36" s="186"/>
      <c r="AG36" s="269">
        <v>5.2981408342163564E-3</v>
      </c>
      <c r="AH36" s="186"/>
      <c r="AI36" s="186"/>
      <c r="AJ36" s="1"/>
    </row>
    <row r="37" spans="2:36" ht="12.75" customHeight="1" x14ac:dyDescent="0.25">
      <c r="B37" s="185" t="s">
        <v>1061</v>
      </c>
      <c r="C37" s="186"/>
      <c r="D37" s="186"/>
      <c r="E37" s="186"/>
      <c r="F37" s="186"/>
      <c r="G37" s="186"/>
      <c r="H37" s="186"/>
      <c r="I37" s="186"/>
      <c r="J37" s="271">
        <v>2795192.9200000004</v>
      </c>
      <c r="K37" s="186"/>
      <c r="L37" s="186"/>
      <c r="M37" s="186"/>
      <c r="N37" s="186"/>
      <c r="O37" s="186"/>
      <c r="P37" s="186"/>
      <c r="Q37" s="186"/>
      <c r="R37" s="186"/>
      <c r="S37" s="186"/>
      <c r="T37" s="186"/>
      <c r="U37" s="269">
        <v>9.5906114226640003E-4</v>
      </c>
      <c r="V37" s="186"/>
      <c r="W37" s="186"/>
      <c r="X37" s="186"/>
      <c r="Y37" s="186"/>
      <c r="Z37" s="186"/>
      <c r="AA37" s="186"/>
      <c r="AB37" s="191">
        <v>91</v>
      </c>
      <c r="AC37" s="186"/>
      <c r="AD37" s="186"/>
      <c r="AE37" s="186"/>
      <c r="AF37" s="186"/>
      <c r="AG37" s="269">
        <v>2.1915037086985838E-3</v>
      </c>
      <c r="AH37" s="186"/>
      <c r="AI37" s="186"/>
      <c r="AJ37" s="1"/>
    </row>
    <row r="38" spans="2:36" ht="12.75" customHeight="1" x14ac:dyDescent="0.25">
      <c r="B38" s="185" t="s">
        <v>1062</v>
      </c>
      <c r="C38" s="186"/>
      <c r="D38" s="186"/>
      <c r="E38" s="186"/>
      <c r="F38" s="186"/>
      <c r="G38" s="186"/>
      <c r="H38" s="186"/>
      <c r="I38" s="186"/>
      <c r="J38" s="271">
        <v>4424558.6399999978</v>
      </c>
      <c r="K38" s="186"/>
      <c r="L38" s="186"/>
      <c r="M38" s="186"/>
      <c r="N38" s="186"/>
      <c r="O38" s="186"/>
      <c r="P38" s="186"/>
      <c r="Q38" s="186"/>
      <c r="R38" s="186"/>
      <c r="S38" s="186"/>
      <c r="T38" s="186"/>
      <c r="U38" s="269">
        <v>1.5181142714482357E-3</v>
      </c>
      <c r="V38" s="186"/>
      <c r="W38" s="186"/>
      <c r="X38" s="186"/>
      <c r="Y38" s="186"/>
      <c r="Z38" s="186"/>
      <c r="AA38" s="186"/>
      <c r="AB38" s="191">
        <v>335</v>
      </c>
      <c r="AC38" s="186"/>
      <c r="AD38" s="186"/>
      <c r="AE38" s="186"/>
      <c r="AF38" s="186"/>
      <c r="AG38" s="269">
        <v>8.0676235430112708E-3</v>
      </c>
      <c r="AH38" s="186"/>
      <c r="AI38" s="186"/>
      <c r="AJ38" s="1"/>
    </row>
    <row r="39" spans="2:36" ht="12.75" customHeight="1" x14ac:dyDescent="0.25">
      <c r="B39" s="185" t="s">
        <v>1063</v>
      </c>
      <c r="C39" s="186"/>
      <c r="D39" s="186"/>
      <c r="E39" s="186"/>
      <c r="F39" s="186"/>
      <c r="G39" s="186"/>
      <c r="H39" s="186"/>
      <c r="I39" s="186"/>
      <c r="J39" s="271">
        <v>9561737.4700000025</v>
      </c>
      <c r="K39" s="186"/>
      <c r="L39" s="186"/>
      <c r="M39" s="186"/>
      <c r="N39" s="186"/>
      <c r="O39" s="186"/>
      <c r="P39" s="186"/>
      <c r="Q39" s="186"/>
      <c r="R39" s="186"/>
      <c r="S39" s="186"/>
      <c r="T39" s="186"/>
      <c r="U39" s="269">
        <v>3.2807362935183878E-3</v>
      </c>
      <c r="V39" s="186"/>
      <c r="W39" s="186"/>
      <c r="X39" s="186"/>
      <c r="Y39" s="186"/>
      <c r="Z39" s="186"/>
      <c r="AA39" s="186"/>
      <c r="AB39" s="191">
        <v>314</v>
      </c>
      <c r="AC39" s="186"/>
      <c r="AD39" s="186"/>
      <c r="AE39" s="186"/>
      <c r="AF39" s="186"/>
      <c r="AG39" s="269">
        <v>7.5618919179269821E-3</v>
      </c>
      <c r="AH39" s="186"/>
      <c r="AI39" s="186"/>
      <c r="AJ39" s="1"/>
    </row>
    <row r="40" spans="2:36" ht="12.75" customHeight="1" x14ac:dyDescent="0.25">
      <c r="B40" s="185" t="s">
        <v>1064</v>
      </c>
      <c r="C40" s="186"/>
      <c r="D40" s="186"/>
      <c r="E40" s="186"/>
      <c r="F40" s="186"/>
      <c r="G40" s="186"/>
      <c r="H40" s="186"/>
      <c r="I40" s="186"/>
      <c r="J40" s="271">
        <v>13482236.270000005</v>
      </c>
      <c r="K40" s="186"/>
      <c r="L40" s="186"/>
      <c r="M40" s="186"/>
      <c r="N40" s="186"/>
      <c r="O40" s="186"/>
      <c r="P40" s="186"/>
      <c r="Q40" s="186"/>
      <c r="R40" s="186"/>
      <c r="S40" s="186"/>
      <c r="T40" s="186"/>
      <c r="U40" s="269">
        <v>4.6259021425296438E-3</v>
      </c>
      <c r="V40" s="186"/>
      <c r="W40" s="186"/>
      <c r="X40" s="186"/>
      <c r="Y40" s="186"/>
      <c r="Z40" s="186"/>
      <c r="AA40" s="186"/>
      <c r="AB40" s="191">
        <v>234</v>
      </c>
      <c r="AC40" s="186"/>
      <c r="AD40" s="186"/>
      <c r="AE40" s="186"/>
      <c r="AF40" s="186"/>
      <c r="AG40" s="269">
        <v>5.6352952509392158E-3</v>
      </c>
      <c r="AH40" s="186"/>
      <c r="AI40" s="186"/>
      <c r="AJ40" s="1"/>
    </row>
    <row r="41" spans="2:36" ht="12.75" customHeight="1" x14ac:dyDescent="0.25">
      <c r="B41" s="185" t="s">
        <v>1065</v>
      </c>
      <c r="C41" s="186"/>
      <c r="D41" s="186"/>
      <c r="E41" s="186"/>
      <c r="F41" s="186"/>
      <c r="G41" s="186"/>
      <c r="H41" s="186"/>
      <c r="I41" s="186"/>
      <c r="J41" s="271">
        <v>1458902.8200000003</v>
      </c>
      <c r="K41" s="186"/>
      <c r="L41" s="186"/>
      <c r="M41" s="186"/>
      <c r="N41" s="186"/>
      <c r="O41" s="186"/>
      <c r="P41" s="186"/>
      <c r="Q41" s="186"/>
      <c r="R41" s="186"/>
      <c r="S41" s="186"/>
      <c r="T41" s="186"/>
      <c r="U41" s="269">
        <v>5.0056545113346675E-4</v>
      </c>
      <c r="V41" s="186"/>
      <c r="W41" s="186"/>
      <c r="X41" s="186"/>
      <c r="Y41" s="186"/>
      <c r="Z41" s="186"/>
      <c r="AA41" s="186"/>
      <c r="AB41" s="191">
        <v>52</v>
      </c>
      <c r="AC41" s="186"/>
      <c r="AD41" s="186"/>
      <c r="AE41" s="186"/>
      <c r="AF41" s="186"/>
      <c r="AG41" s="269">
        <v>1.252287833542048E-3</v>
      </c>
      <c r="AH41" s="186"/>
      <c r="AI41" s="186"/>
      <c r="AJ41" s="1"/>
    </row>
    <row r="42" spans="2:36" ht="12.75" customHeight="1" x14ac:dyDescent="0.25">
      <c r="B42" s="185" t="s">
        <v>1066</v>
      </c>
      <c r="C42" s="186"/>
      <c r="D42" s="186"/>
      <c r="E42" s="186"/>
      <c r="F42" s="186"/>
      <c r="G42" s="186"/>
      <c r="H42" s="186"/>
      <c r="I42" s="186"/>
      <c r="J42" s="271">
        <v>6249340.1400000006</v>
      </c>
      <c r="K42" s="186"/>
      <c r="L42" s="186"/>
      <c r="M42" s="186"/>
      <c r="N42" s="186"/>
      <c r="O42" s="186"/>
      <c r="P42" s="186"/>
      <c r="Q42" s="186"/>
      <c r="R42" s="186"/>
      <c r="S42" s="186"/>
      <c r="T42" s="186"/>
      <c r="U42" s="269">
        <v>2.1442166836483202E-3</v>
      </c>
      <c r="V42" s="186"/>
      <c r="W42" s="186"/>
      <c r="X42" s="186"/>
      <c r="Y42" s="186"/>
      <c r="Z42" s="186"/>
      <c r="AA42" s="186"/>
      <c r="AB42" s="191">
        <v>24</v>
      </c>
      <c r="AC42" s="186"/>
      <c r="AD42" s="186"/>
      <c r="AE42" s="186"/>
      <c r="AF42" s="186"/>
      <c r="AG42" s="269">
        <v>5.7797900009632979E-4</v>
      </c>
      <c r="AH42" s="186"/>
      <c r="AI42" s="186"/>
      <c r="AJ42" s="1"/>
    </row>
    <row r="43" spans="2:36" ht="12.75" customHeight="1" x14ac:dyDescent="0.25">
      <c r="B43" s="185" t="s">
        <v>1067</v>
      </c>
      <c r="C43" s="186"/>
      <c r="D43" s="186"/>
      <c r="E43" s="186"/>
      <c r="F43" s="186"/>
      <c r="G43" s="186"/>
      <c r="H43" s="186"/>
      <c r="I43" s="186"/>
      <c r="J43" s="271">
        <v>1435230.9600000002</v>
      </c>
      <c r="K43" s="186"/>
      <c r="L43" s="186"/>
      <c r="M43" s="186"/>
      <c r="N43" s="186"/>
      <c r="O43" s="186"/>
      <c r="P43" s="186"/>
      <c r="Q43" s="186"/>
      <c r="R43" s="186"/>
      <c r="S43" s="186"/>
      <c r="T43" s="186"/>
      <c r="U43" s="269">
        <v>4.9244337808128889E-4</v>
      </c>
      <c r="V43" s="186"/>
      <c r="W43" s="186"/>
      <c r="X43" s="186"/>
      <c r="Y43" s="186"/>
      <c r="Z43" s="186"/>
      <c r="AA43" s="186"/>
      <c r="AB43" s="191">
        <v>36</v>
      </c>
      <c r="AC43" s="186"/>
      <c r="AD43" s="186"/>
      <c r="AE43" s="186"/>
      <c r="AF43" s="186"/>
      <c r="AG43" s="269">
        <v>8.669685001444948E-4</v>
      </c>
      <c r="AH43" s="186"/>
      <c r="AI43" s="186"/>
      <c r="AJ43" s="1"/>
    </row>
    <row r="44" spans="2:36" ht="12.75" customHeight="1" x14ac:dyDescent="0.25">
      <c r="B44" s="185" t="s">
        <v>1068</v>
      </c>
      <c r="C44" s="186"/>
      <c r="D44" s="186"/>
      <c r="E44" s="186"/>
      <c r="F44" s="186"/>
      <c r="G44" s="186"/>
      <c r="H44" s="186"/>
      <c r="I44" s="186"/>
      <c r="J44" s="271">
        <v>3031188.38</v>
      </c>
      <c r="K44" s="186"/>
      <c r="L44" s="186"/>
      <c r="M44" s="186"/>
      <c r="N44" s="186"/>
      <c r="O44" s="186"/>
      <c r="P44" s="186"/>
      <c r="Q44" s="186"/>
      <c r="R44" s="186"/>
      <c r="S44" s="186"/>
      <c r="T44" s="186"/>
      <c r="U44" s="269">
        <v>1.0400337555761404E-3</v>
      </c>
      <c r="V44" s="186"/>
      <c r="W44" s="186"/>
      <c r="X44" s="186"/>
      <c r="Y44" s="186"/>
      <c r="Z44" s="186"/>
      <c r="AA44" s="186"/>
      <c r="AB44" s="191">
        <v>107</v>
      </c>
      <c r="AC44" s="186"/>
      <c r="AD44" s="186"/>
      <c r="AE44" s="186"/>
      <c r="AF44" s="186"/>
      <c r="AG44" s="269">
        <v>2.5768230420961371E-3</v>
      </c>
      <c r="AH44" s="186"/>
      <c r="AI44" s="186"/>
      <c r="AJ44" s="1"/>
    </row>
    <row r="45" spans="2:36" ht="12.75" customHeight="1" x14ac:dyDescent="0.25">
      <c r="B45" s="185" t="s">
        <v>1069</v>
      </c>
      <c r="C45" s="186"/>
      <c r="D45" s="186"/>
      <c r="E45" s="186"/>
      <c r="F45" s="186"/>
      <c r="G45" s="186"/>
      <c r="H45" s="186"/>
      <c r="I45" s="186"/>
      <c r="J45" s="271">
        <v>1895052.4599999997</v>
      </c>
      <c r="K45" s="186"/>
      <c r="L45" s="186"/>
      <c r="M45" s="186"/>
      <c r="N45" s="186"/>
      <c r="O45" s="186"/>
      <c r="P45" s="186"/>
      <c r="Q45" s="186"/>
      <c r="R45" s="186"/>
      <c r="S45" s="186"/>
      <c r="T45" s="186"/>
      <c r="U45" s="269">
        <v>6.5021314412257126E-4</v>
      </c>
      <c r="V45" s="186"/>
      <c r="W45" s="186"/>
      <c r="X45" s="186"/>
      <c r="Y45" s="186"/>
      <c r="Z45" s="186"/>
      <c r="AA45" s="186"/>
      <c r="AB45" s="191">
        <v>74</v>
      </c>
      <c r="AC45" s="186"/>
      <c r="AD45" s="186"/>
      <c r="AE45" s="186"/>
      <c r="AF45" s="186"/>
      <c r="AG45" s="269">
        <v>1.7821019169636837E-3</v>
      </c>
      <c r="AH45" s="186"/>
      <c r="AI45" s="186"/>
      <c r="AJ45" s="1"/>
    </row>
    <row r="46" spans="2:36" ht="12.75" customHeight="1" x14ac:dyDescent="0.25">
      <c r="B46" s="185" t="s">
        <v>1070</v>
      </c>
      <c r="C46" s="186"/>
      <c r="D46" s="186"/>
      <c r="E46" s="186"/>
      <c r="F46" s="186"/>
      <c r="G46" s="186"/>
      <c r="H46" s="186"/>
      <c r="I46" s="186"/>
      <c r="J46" s="271">
        <v>399213.20000000007</v>
      </c>
      <c r="K46" s="186"/>
      <c r="L46" s="186"/>
      <c r="M46" s="186"/>
      <c r="N46" s="186"/>
      <c r="O46" s="186"/>
      <c r="P46" s="186"/>
      <c r="Q46" s="186"/>
      <c r="R46" s="186"/>
      <c r="S46" s="186"/>
      <c r="T46" s="186"/>
      <c r="U46" s="269">
        <v>1.3697439803182703E-4</v>
      </c>
      <c r="V46" s="186"/>
      <c r="W46" s="186"/>
      <c r="X46" s="186"/>
      <c r="Y46" s="186"/>
      <c r="Z46" s="186"/>
      <c r="AA46" s="186"/>
      <c r="AB46" s="191">
        <v>37</v>
      </c>
      <c r="AC46" s="186"/>
      <c r="AD46" s="186"/>
      <c r="AE46" s="186"/>
      <c r="AF46" s="186"/>
      <c r="AG46" s="269">
        <v>8.9105095848184186E-4</v>
      </c>
      <c r="AH46" s="186"/>
      <c r="AI46" s="186"/>
      <c r="AJ46" s="1"/>
    </row>
    <row r="47" spans="2:36" ht="12.75" customHeight="1" x14ac:dyDescent="0.25">
      <c r="B47" s="185" t="s">
        <v>1071</v>
      </c>
      <c r="C47" s="186"/>
      <c r="D47" s="186"/>
      <c r="E47" s="186"/>
      <c r="F47" s="186"/>
      <c r="G47" s="186"/>
      <c r="H47" s="186"/>
      <c r="I47" s="186"/>
      <c r="J47" s="271">
        <v>337211.15</v>
      </c>
      <c r="K47" s="186"/>
      <c r="L47" s="186"/>
      <c r="M47" s="186"/>
      <c r="N47" s="186"/>
      <c r="O47" s="186"/>
      <c r="P47" s="186"/>
      <c r="Q47" s="186"/>
      <c r="R47" s="186"/>
      <c r="S47" s="186"/>
      <c r="T47" s="186"/>
      <c r="U47" s="269">
        <v>1.1570081921356837E-4</v>
      </c>
      <c r="V47" s="186"/>
      <c r="W47" s="186"/>
      <c r="X47" s="186"/>
      <c r="Y47" s="186"/>
      <c r="Z47" s="186"/>
      <c r="AA47" s="186"/>
      <c r="AB47" s="191">
        <v>9</v>
      </c>
      <c r="AC47" s="186"/>
      <c r="AD47" s="186"/>
      <c r="AE47" s="186"/>
      <c r="AF47" s="186"/>
      <c r="AG47" s="269">
        <v>2.167421250361237E-4</v>
      </c>
      <c r="AH47" s="186"/>
      <c r="AI47" s="186"/>
      <c r="AJ47" s="1"/>
    </row>
    <row r="48" spans="2:36" ht="12.75" customHeight="1" x14ac:dyDescent="0.25">
      <c r="B48" s="185" t="s">
        <v>1072</v>
      </c>
      <c r="C48" s="186"/>
      <c r="D48" s="186"/>
      <c r="E48" s="186"/>
      <c r="F48" s="186"/>
      <c r="G48" s="186"/>
      <c r="H48" s="186"/>
      <c r="I48" s="186"/>
      <c r="J48" s="271">
        <v>5374.98</v>
      </c>
      <c r="K48" s="186"/>
      <c r="L48" s="186"/>
      <c r="M48" s="186"/>
      <c r="N48" s="186"/>
      <c r="O48" s="186"/>
      <c r="P48" s="186"/>
      <c r="Q48" s="186"/>
      <c r="R48" s="186"/>
      <c r="S48" s="186"/>
      <c r="T48" s="186"/>
      <c r="U48" s="269">
        <v>1.8442141941526719E-6</v>
      </c>
      <c r="V48" s="186"/>
      <c r="W48" s="186"/>
      <c r="X48" s="186"/>
      <c r="Y48" s="186"/>
      <c r="Z48" s="186"/>
      <c r="AA48" s="186"/>
      <c r="AB48" s="191">
        <v>2</v>
      </c>
      <c r="AC48" s="186"/>
      <c r="AD48" s="186"/>
      <c r="AE48" s="186"/>
      <c r="AF48" s="186"/>
      <c r="AG48" s="269">
        <v>4.8164916674694154E-5</v>
      </c>
      <c r="AH48" s="186"/>
      <c r="AI48" s="186"/>
      <c r="AJ48" s="1"/>
    </row>
    <row r="49" spans="2:36" ht="12.75" customHeight="1" x14ac:dyDescent="0.25">
      <c r="B49" s="185" t="s">
        <v>1073</v>
      </c>
      <c r="C49" s="186"/>
      <c r="D49" s="186"/>
      <c r="E49" s="186"/>
      <c r="F49" s="186"/>
      <c r="G49" s="186"/>
      <c r="H49" s="186"/>
      <c r="I49" s="186"/>
      <c r="J49" s="271">
        <v>41207.65</v>
      </c>
      <c r="K49" s="186"/>
      <c r="L49" s="186"/>
      <c r="M49" s="186"/>
      <c r="N49" s="186"/>
      <c r="O49" s="186"/>
      <c r="P49" s="186"/>
      <c r="Q49" s="186"/>
      <c r="R49" s="186"/>
      <c r="S49" s="186"/>
      <c r="T49" s="186"/>
      <c r="U49" s="269">
        <v>1.4138793639729889E-5</v>
      </c>
      <c r="V49" s="186"/>
      <c r="W49" s="186"/>
      <c r="X49" s="186"/>
      <c r="Y49" s="186"/>
      <c r="Z49" s="186"/>
      <c r="AA49" s="186"/>
      <c r="AB49" s="191">
        <v>2</v>
      </c>
      <c r="AC49" s="186"/>
      <c r="AD49" s="186"/>
      <c r="AE49" s="186"/>
      <c r="AF49" s="186"/>
      <c r="AG49" s="269">
        <v>4.8164916674694154E-5</v>
      </c>
      <c r="AH49" s="186"/>
      <c r="AI49" s="186"/>
      <c r="AJ49" s="1"/>
    </row>
    <row r="50" spans="2:36" ht="12.75" customHeight="1" x14ac:dyDescent="0.25">
      <c r="B50" s="185" t="s">
        <v>1074</v>
      </c>
      <c r="C50" s="186"/>
      <c r="D50" s="186"/>
      <c r="E50" s="186"/>
      <c r="F50" s="186"/>
      <c r="G50" s="186"/>
      <c r="H50" s="186"/>
      <c r="I50" s="186"/>
      <c r="J50" s="271">
        <v>7558.81</v>
      </c>
      <c r="K50" s="186"/>
      <c r="L50" s="186"/>
      <c r="M50" s="186"/>
      <c r="N50" s="186"/>
      <c r="O50" s="186"/>
      <c r="P50" s="186"/>
      <c r="Q50" s="186"/>
      <c r="R50" s="186"/>
      <c r="S50" s="186"/>
      <c r="T50" s="186"/>
      <c r="U50" s="269">
        <v>2.593510058251967E-6</v>
      </c>
      <c r="V50" s="186"/>
      <c r="W50" s="186"/>
      <c r="X50" s="186"/>
      <c r="Y50" s="186"/>
      <c r="Z50" s="186"/>
      <c r="AA50" s="186"/>
      <c r="AB50" s="191">
        <v>2</v>
      </c>
      <c r="AC50" s="186"/>
      <c r="AD50" s="186"/>
      <c r="AE50" s="186"/>
      <c r="AF50" s="186"/>
      <c r="AG50" s="269">
        <v>4.8164916674694154E-5</v>
      </c>
      <c r="AH50" s="186"/>
      <c r="AI50" s="186"/>
      <c r="AJ50" s="1"/>
    </row>
    <row r="51" spans="2:36" ht="12.75" customHeight="1" x14ac:dyDescent="0.25">
      <c r="B51" s="277"/>
      <c r="C51" s="273"/>
      <c r="D51" s="273"/>
      <c r="E51" s="273"/>
      <c r="F51" s="273"/>
      <c r="G51" s="273"/>
      <c r="H51" s="273"/>
      <c r="I51" s="273"/>
      <c r="J51" s="274">
        <v>2914509614.4699969</v>
      </c>
      <c r="K51" s="273"/>
      <c r="L51" s="273"/>
      <c r="M51" s="273"/>
      <c r="N51" s="273"/>
      <c r="O51" s="273"/>
      <c r="P51" s="273"/>
      <c r="Q51" s="273"/>
      <c r="R51" s="273"/>
      <c r="S51" s="273"/>
      <c r="T51" s="273"/>
      <c r="U51" s="275">
        <v>0.99999999999999556</v>
      </c>
      <c r="V51" s="273"/>
      <c r="W51" s="273"/>
      <c r="X51" s="273"/>
      <c r="Y51" s="273"/>
      <c r="Z51" s="273"/>
      <c r="AA51" s="273"/>
      <c r="AB51" s="276">
        <v>41524</v>
      </c>
      <c r="AC51" s="273"/>
      <c r="AD51" s="273"/>
      <c r="AE51" s="273"/>
      <c r="AF51" s="273"/>
      <c r="AG51" s="275">
        <v>1</v>
      </c>
      <c r="AH51" s="273"/>
      <c r="AI51" s="273"/>
      <c r="AJ51" s="1"/>
    </row>
    <row r="52" spans="2:36" ht="8.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5">
      <c r="B53" s="199" t="s">
        <v>1036</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2:36" ht="9.6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5">
      <c r="B55" s="190" t="s">
        <v>1052</v>
      </c>
      <c r="C55" s="184"/>
      <c r="D55" s="184"/>
      <c r="E55" s="184"/>
      <c r="F55" s="184"/>
      <c r="G55" s="184"/>
      <c r="H55" s="184"/>
      <c r="I55" s="184"/>
      <c r="J55" s="190" t="s">
        <v>1049</v>
      </c>
      <c r="K55" s="184"/>
      <c r="L55" s="184"/>
      <c r="M55" s="184"/>
      <c r="N55" s="184"/>
      <c r="O55" s="184"/>
      <c r="P55" s="184"/>
      <c r="Q55" s="184"/>
      <c r="R55" s="184"/>
      <c r="S55" s="184"/>
      <c r="T55" s="184"/>
      <c r="U55" s="190" t="s">
        <v>1050</v>
      </c>
      <c r="V55" s="184"/>
      <c r="W55" s="184"/>
      <c r="X55" s="184"/>
      <c r="Y55" s="184"/>
      <c r="Z55" s="184"/>
      <c r="AA55" s="184"/>
      <c r="AB55" s="190" t="s">
        <v>1051</v>
      </c>
      <c r="AC55" s="184"/>
      <c r="AD55" s="184"/>
      <c r="AE55" s="184"/>
      <c r="AF55" s="190" t="s">
        <v>1050</v>
      </c>
      <c r="AG55" s="184"/>
      <c r="AH55" s="184"/>
      <c r="AI55" s="184"/>
      <c r="AJ55" s="184"/>
    </row>
    <row r="56" spans="2:36" ht="10.5" customHeight="1" x14ac:dyDescent="0.25">
      <c r="B56" s="185" t="s">
        <v>1075</v>
      </c>
      <c r="C56" s="186"/>
      <c r="D56" s="186"/>
      <c r="E56" s="186"/>
      <c r="F56" s="186"/>
      <c r="G56" s="186"/>
      <c r="H56" s="186"/>
      <c r="I56" s="186"/>
      <c r="J56" s="271">
        <v>0</v>
      </c>
      <c r="K56" s="186"/>
      <c r="L56" s="186"/>
      <c r="M56" s="186"/>
      <c r="N56" s="186"/>
      <c r="O56" s="186"/>
      <c r="P56" s="186"/>
      <c r="Q56" s="186"/>
      <c r="R56" s="186"/>
      <c r="S56" s="186"/>
      <c r="T56" s="186"/>
      <c r="U56" s="269">
        <v>0</v>
      </c>
      <c r="V56" s="186"/>
      <c r="W56" s="186"/>
      <c r="X56" s="186"/>
      <c r="Y56" s="186"/>
      <c r="Z56" s="186"/>
      <c r="AA56" s="186"/>
      <c r="AB56" s="191">
        <v>405</v>
      </c>
      <c r="AC56" s="186"/>
      <c r="AD56" s="186"/>
      <c r="AE56" s="186"/>
      <c r="AF56" s="269">
        <v>9.7533956266255654E-3</v>
      </c>
      <c r="AG56" s="186"/>
      <c r="AH56" s="186"/>
      <c r="AI56" s="186"/>
      <c r="AJ56" s="186"/>
    </row>
    <row r="57" spans="2:36" ht="10.5" customHeight="1" x14ac:dyDescent="0.25">
      <c r="B57" s="185" t="s">
        <v>1053</v>
      </c>
      <c r="C57" s="186"/>
      <c r="D57" s="186"/>
      <c r="E57" s="186"/>
      <c r="F57" s="186"/>
      <c r="G57" s="186"/>
      <c r="H57" s="186"/>
      <c r="I57" s="186"/>
      <c r="J57" s="271">
        <v>16113725.190000001</v>
      </c>
      <c r="K57" s="186"/>
      <c r="L57" s="186"/>
      <c r="M57" s="186"/>
      <c r="N57" s="186"/>
      <c r="O57" s="186"/>
      <c r="P57" s="186"/>
      <c r="Q57" s="186"/>
      <c r="R57" s="186"/>
      <c r="S57" s="186"/>
      <c r="T57" s="186"/>
      <c r="U57" s="269">
        <v>5.5287946589705293E-3</v>
      </c>
      <c r="V57" s="186"/>
      <c r="W57" s="186"/>
      <c r="X57" s="186"/>
      <c r="Y57" s="186"/>
      <c r="Z57" s="186"/>
      <c r="AA57" s="186"/>
      <c r="AB57" s="191">
        <v>545</v>
      </c>
      <c r="AC57" s="186"/>
      <c r="AD57" s="186"/>
      <c r="AE57" s="186"/>
      <c r="AF57" s="269">
        <v>1.3124939793854156E-2</v>
      </c>
      <c r="AG57" s="186"/>
      <c r="AH57" s="186"/>
      <c r="AI57" s="186"/>
      <c r="AJ57" s="186"/>
    </row>
    <row r="58" spans="2:36" ht="10.5" customHeight="1" x14ac:dyDescent="0.25">
      <c r="B58" s="185" t="s">
        <v>1054</v>
      </c>
      <c r="C58" s="186"/>
      <c r="D58" s="186"/>
      <c r="E58" s="186"/>
      <c r="F58" s="186"/>
      <c r="G58" s="186"/>
      <c r="H58" s="186"/>
      <c r="I58" s="186"/>
      <c r="J58" s="271">
        <v>16376721.85</v>
      </c>
      <c r="K58" s="186"/>
      <c r="L58" s="186"/>
      <c r="M58" s="186"/>
      <c r="N58" s="186"/>
      <c r="O58" s="186"/>
      <c r="P58" s="186"/>
      <c r="Q58" s="186"/>
      <c r="R58" s="186"/>
      <c r="S58" s="186"/>
      <c r="T58" s="186"/>
      <c r="U58" s="269">
        <v>5.6190316781569707E-3</v>
      </c>
      <c r="V58" s="186"/>
      <c r="W58" s="186"/>
      <c r="X58" s="186"/>
      <c r="Y58" s="186"/>
      <c r="Z58" s="186"/>
      <c r="AA58" s="186"/>
      <c r="AB58" s="191">
        <v>559</v>
      </c>
      <c r="AC58" s="186"/>
      <c r="AD58" s="186"/>
      <c r="AE58" s="186"/>
      <c r="AF58" s="269">
        <v>1.3462094210577015E-2</v>
      </c>
      <c r="AG58" s="186"/>
      <c r="AH58" s="186"/>
      <c r="AI58" s="186"/>
      <c r="AJ58" s="186"/>
    </row>
    <row r="59" spans="2:36" ht="10.5" customHeight="1" x14ac:dyDescent="0.25">
      <c r="B59" s="185" t="s">
        <v>1055</v>
      </c>
      <c r="C59" s="186"/>
      <c r="D59" s="186"/>
      <c r="E59" s="186"/>
      <c r="F59" s="186"/>
      <c r="G59" s="186"/>
      <c r="H59" s="186"/>
      <c r="I59" s="186"/>
      <c r="J59" s="271">
        <v>27185223.840000018</v>
      </c>
      <c r="K59" s="186"/>
      <c r="L59" s="186"/>
      <c r="M59" s="186"/>
      <c r="N59" s="186"/>
      <c r="O59" s="186"/>
      <c r="P59" s="186"/>
      <c r="Q59" s="186"/>
      <c r="R59" s="186"/>
      <c r="S59" s="186"/>
      <c r="T59" s="186"/>
      <c r="U59" s="269">
        <v>9.3275464609999595E-3</v>
      </c>
      <c r="V59" s="186"/>
      <c r="W59" s="186"/>
      <c r="X59" s="186"/>
      <c r="Y59" s="186"/>
      <c r="Z59" s="186"/>
      <c r="AA59" s="186"/>
      <c r="AB59" s="191">
        <v>872</v>
      </c>
      <c r="AC59" s="186"/>
      <c r="AD59" s="186"/>
      <c r="AE59" s="186"/>
      <c r="AF59" s="269">
        <v>2.0999903670166652E-2</v>
      </c>
      <c r="AG59" s="186"/>
      <c r="AH59" s="186"/>
      <c r="AI59" s="186"/>
      <c r="AJ59" s="186"/>
    </row>
    <row r="60" spans="2:36" ht="10.5" customHeight="1" x14ac:dyDescent="0.25">
      <c r="B60" s="185" t="s">
        <v>1056</v>
      </c>
      <c r="C60" s="186"/>
      <c r="D60" s="186"/>
      <c r="E60" s="186"/>
      <c r="F60" s="186"/>
      <c r="G60" s="186"/>
      <c r="H60" s="186"/>
      <c r="I60" s="186"/>
      <c r="J60" s="271">
        <v>54431081.34999989</v>
      </c>
      <c r="K60" s="186"/>
      <c r="L60" s="186"/>
      <c r="M60" s="186"/>
      <c r="N60" s="186"/>
      <c r="O60" s="186"/>
      <c r="P60" s="186"/>
      <c r="Q60" s="186"/>
      <c r="R60" s="186"/>
      <c r="S60" s="186"/>
      <c r="T60" s="186"/>
      <c r="U60" s="269">
        <v>1.867589699473271E-2</v>
      </c>
      <c r="V60" s="186"/>
      <c r="W60" s="186"/>
      <c r="X60" s="186"/>
      <c r="Y60" s="186"/>
      <c r="Z60" s="186"/>
      <c r="AA60" s="186"/>
      <c r="AB60" s="191">
        <v>1716</v>
      </c>
      <c r="AC60" s="186"/>
      <c r="AD60" s="186"/>
      <c r="AE60" s="186"/>
      <c r="AF60" s="269">
        <v>4.1325498506887583E-2</v>
      </c>
      <c r="AG60" s="186"/>
      <c r="AH60" s="186"/>
      <c r="AI60" s="186"/>
      <c r="AJ60" s="186"/>
    </row>
    <row r="61" spans="2:36" ht="10.5" customHeight="1" x14ac:dyDescent="0.25">
      <c r="B61" s="185" t="s">
        <v>1057</v>
      </c>
      <c r="C61" s="186"/>
      <c r="D61" s="186"/>
      <c r="E61" s="186"/>
      <c r="F61" s="186"/>
      <c r="G61" s="186"/>
      <c r="H61" s="186"/>
      <c r="I61" s="186"/>
      <c r="J61" s="271">
        <v>105462767.88000011</v>
      </c>
      <c r="K61" s="186"/>
      <c r="L61" s="186"/>
      <c r="M61" s="186"/>
      <c r="N61" s="186"/>
      <c r="O61" s="186"/>
      <c r="P61" s="186"/>
      <c r="Q61" s="186"/>
      <c r="R61" s="186"/>
      <c r="S61" s="186"/>
      <c r="T61" s="186"/>
      <c r="U61" s="269">
        <v>3.6185424593007672E-2</v>
      </c>
      <c r="V61" s="186"/>
      <c r="W61" s="186"/>
      <c r="X61" s="186"/>
      <c r="Y61" s="186"/>
      <c r="Z61" s="186"/>
      <c r="AA61" s="186"/>
      <c r="AB61" s="191">
        <v>3219</v>
      </c>
      <c r="AC61" s="186"/>
      <c r="AD61" s="186"/>
      <c r="AE61" s="186"/>
      <c r="AF61" s="269">
        <v>7.7521433387920238E-2</v>
      </c>
      <c r="AG61" s="186"/>
      <c r="AH61" s="186"/>
      <c r="AI61" s="186"/>
      <c r="AJ61" s="186"/>
    </row>
    <row r="62" spans="2:36" ht="10.5" customHeight="1" x14ac:dyDescent="0.25">
      <c r="B62" s="185" t="s">
        <v>1058</v>
      </c>
      <c r="C62" s="186"/>
      <c r="D62" s="186"/>
      <c r="E62" s="186"/>
      <c r="F62" s="186"/>
      <c r="G62" s="186"/>
      <c r="H62" s="186"/>
      <c r="I62" s="186"/>
      <c r="J62" s="271">
        <v>137195979.07000005</v>
      </c>
      <c r="K62" s="186"/>
      <c r="L62" s="186"/>
      <c r="M62" s="186"/>
      <c r="N62" s="186"/>
      <c r="O62" s="186"/>
      <c r="P62" s="186"/>
      <c r="Q62" s="186"/>
      <c r="R62" s="186"/>
      <c r="S62" s="186"/>
      <c r="T62" s="186"/>
      <c r="U62" s="269">
        <v>4.7073435060514937E-2</v>
      </c>
      <c r="V62" s="186"/>
      <c r="W62" s="186"/>
      <c r="X62" s="186"/>
      <c r="Y62" s="186"/>
      <c r="Z62" s="186"/>
      <c r="AA62" s="186"/>
      <c r="AB62" s="191">
        <v>3689</v>
      </c>
      <c r="AC62" s="186"/>
      <c r="AD62" s="186"/>
      <c r="AE62" s="186"/>
      <c r="AF62" s="269">
        <v>8.8840188806473361E-2</v>
      </c>
      <c r="AG62" s="186"/>
      <c r="AH62" s="186"/>
      <c r="AI62" s="186"/>
      <c r="AJ62" s="186"/>
    </row>
    <row r="63" spans="2:36" ht="10.5" customHeight="1" x14ac:dyDescent="0.25">
      <c r="B63" s="185" t="s">
        <v>1059</v>
      </c>
      <c r="C63" s="186"/>
      <c r="D63" s="186"/>
      <c r="E63" s="186"/>
      <c r="F63" s="186"/>
      <c r="G63" s="186"/>
      <c r="H63" s="186"/>
      <c r="I63" s="186"/>
      <c r="J63" s="271">
        <v>102642068.31000005</v>
      </c>
      <c r="K63" s="186"/>
      <c r="L63" s="186"/>
      <c r="M63" s="186"/>
      <c r="N63" s="186"/>
      <c r="O63" s="186"/>
      <c r="P63" s="186"/>
      <c r="Q63" s="186"/>
      <c r="R63" s="186"/>
      <c r="S63" s="186"/>
      <c r="T63" s="186"/>
      <c r="U63" s="269">
        <v>3.5217611841251488E-2</v>
      </c>
      <c r="V63" s="186"/>
      <c r="W63" s="186"/>
      <c r="X63" s="186"/>
      <c r="Y63" s="186"/>
      <c r="Z63" s="186"/>
      <c r="AA63" s="186"/>
      <c r="AB63" s="191">
        <v>2174</v>
      </c>
      <c r="AC63" s="186"/>
      <c r="AD63" s="186"/>
      <c r="AE63" s="186"/>
      <c r="AF63" s="269">
        <v>5.2355264425392546E-2</v>
      </c>
      <c r="AG63" s="186"/>
      <c r="AH63" s="186"/>
      <c r="AI63" s="186"/>
      <c r="AJ63" s="186"/>
    </row>
    <row r="64" spans="2:36" ht="10.5" customHeight="1" x14ac:dyDescent="0.25">
      <c r="B64" s="185" t="s">
        <v>1060</v>
      </c>
      <c r="C64" s="186"/>
      <c r="D64" s="186"/>
      <c r="E64" s="186"/>
      <c r="F64" s="186"/>
      <c r="G64" s="186"/>
      <c r="H64" s="186"/>
      <c r="I64" s="186"/>
      <c r="J64" s="271">
        <v>124524478.80000004</v>
      </c>
      <c r="K64" s="186"/>
      <c r="L64" s="186"/>
      <c r="M64" s="186"/>
      <c r="N64" s="186"/>
      <c r="O64" s="186"/>
      <c r="P64" s="186"/>
      <c r="Q64" s="186"/>
      <c r="R64" s="186"/>
      <c r="S64" s="186"/>
      <c r="T64" s="186"/>
      <c r="U64" s="269">
        <v>4.2725705271912301E-2</v>
      </c>
      <c r="V64" s="186"/>
      <c r="W64" s="186"/>
      <c r="X64" s="186"/>
      <c r="Y64" s="186"/>
      <c r="Z64" s="186"/>
      <c r="AA64" s="186"/>
      <c r="AB64" s="191">
        <v>2273</v>
      </c>
      <c r="AC64" s="186"/>
      <c r="AD64" s="186"/>
      <c r="AE64" s="186"/>
      <c r="AF64" s="269">
        <v>5.4739427800789907E-2</v>
      </c>
      <c r="AG64" s="186"/>
      <c r="AH64" s="186"/>
      <c r="AI64" s="186"/>
      <c r="AJ64" s="186"/>
    </row>
    <row r="65" spans="2:36" ht="10.5" customHeight="1" x14ac:dyDescent="0.25">
      <c r="B65" s="185" t="s">
        <v>1061</v>
      </c>
      <c r="C65" s="186"/>
      <c r="D65" s="186"/>
      <c r="E65" s="186"/>
      <c r="F65" s="186"/>
      <c r="G65" s="186"/>
      <c r="H65" s="186"/>
      <c r="I65" s="186"/>
      <c r="J65" s="271">
        <v>146549666.91</v>
      </c>
      <c r="K65" s="186"/>
      <c r="L65" s="186"/>
      <c r="M65" s="186"/>
      <c r="N65" s="186"/>
      <c r="O65" s="186"/>
      <c r="P65" s="186"/>
      <c r="Q65" s="186"/>
      <c r="R65" s="186"/>
      <c r="S65" s="186"/>
      <c r="T65" s="186"/>
      <c r="U65" s="269">
        <v>5.028278725944426E-2</v>
      </c>
      <c r="V65" s="186"/>
      <c r="W65" s="186"/>
      <c r="X65" s="186"/>
      <c r="Y65" s="186"/>
      <c r="Z65" s="186"/>
      <c r="AA65" s="186"/>
      <c r="AB65" s="191">
        <v>2577</v>
      </c>
      <c r="AC65" s="186"/>
      <c r="AD65" s="186"/>
      <c r="AE65" s="186"/>
      <c r="AF65" s="269">
        <v>6.2060495135343417E-2</v>
      </c>
      <c r="AG65" s="186"/>
      <c r="AH65" s="186"/>
      <c r="AI65" s="186"/>
      <c r="AJ65" s="186"/>
    </row>
    <row r="66" spans="2:36" ht="10.5" customHeight="1" x14ac:dyDescent="0.25">
      <c r="B66" s="185" t="s">
        <v>1062</v>
      </c>
      <c r="C66" s="186"/>
      <c r="D66" s="186"/>
      <c r="E66" s="186"/>
      <c r="F66" s="186"/>
      <c r="G66" s="186"/>
      <c r="H66" s="186"/>
      <c r="I66" s="186"/>
      <c r="J66" s="271">
        <v>126683288.56000029</v>
      </c>
      <c r="K66" s="186"/>
      <c r="L66" s="186"/>
      <c r="M66" s="186"/>
      <c r="N66" s="186"/>
      <c r="O66" s="186"/>
      <c r="P66" s="186"/>
      <c r="Q66" s="186"/>
      <c r="R66" s="186"/>
      <c r="S66" s="186"/>
      <c r="T66" s="186"/>
      <c r="U66" s="269">
        <v>4.346641641909197E-2</v>
      </c>
      <c r="V66" s="186"/>
      <c r="W66" s="186"/>
      <c r="X66" s="186"/>
      <c r="Y66" s="186"/>
      <c r="Z66" s="186"/>
      <c r="AA66" s="186"/>
      <c r="AB66" s="191">
        <v>2006</v>
      </c>
      <c r="AC66" s="186"/>
      <c r="AD66" s="186"/>
      <c r="AE66" s="186"/>
      <c r="AF66" s="269">
        <v>4.8309411424718236E-2</v>
      </c>
      <c r="AG66" s="186"/>
      <c r="AH66" s="186"/>
      <c r="AI66" s="186"/>
      <c r="AJ66" s="186"/>
    </row>
    <row r="67" spans="2:36" ht="10.5" customHeight="1" x14ac:dyDescent="0.25">
      <c r="B67" s="185" t="s">
        <v>1063</v>
      </c>
      <c r="C67" s="186"/>
      <c r="D67" s="186"/>
      <c r="E67" s="186"/>
      <c r="F67" s="186"/>
      <c r="G67" s="186"/>
      <c r="H67" s="186"/>
      <c r="I67" s="186"/>
      <c r="J67" s="271">
        <v>159749807.68999988</v>
      </c>
      <c r="K67" s="186"/>
      <c r="L67" s="186"/>
      <c r="M67" s="186"/>
      <c r="N67" s="186"/>
      <c r="O67" s="186"/>
      <c r="P67" s="186"/>
      <c r="Q67" s="186"/>
      <c r="R67" s="186"/>
      <c r="S67" s="186"/>
      <c r="T67" s="186"/>
      <c r="U67" s="269">
        <v>5.4811899366147776E-2</v>
      </c>
      <c r="V67" s="186"/>
      <c r="W67" s="186"/>
      <c r="X67" s="186"/>
      <c r="Y67" s="186"/>
      <c r="Z67" s="186"/>
      <c r="AA67" s="186"/>
      <c r="AB67" s="191">
        <v>2231</v>
      </c>
      <c r="AC67" s="186"/>
      <c r="AD67" s="186"/>
      <c r="AE67" s="186"/>
      <c r="AF67" s="269">
        <v>5.3727964550621329E-2</v>
      </c>
      <c r="AG67" s="186"/>
      <c r="AH67" s="186"/>
      <c r="AI67" s="186"/>
      <c r="AJ67" s="186"/>
    </row>
    <row r="68" spans="2:36" ht="10.5" customHeight="1" x14ac:dyDescent="0.25">
      <c r="B68" s="185" t="s">
        <v>1064</v>
      </c>
      <c r="C68" s="186"/>
      <c r="D68" s="186"/>
      <c r="E68" s="186"/>
      <c r="F68" s="186"/>
      <c r="G68" s="186"/>
      <c r="H68" s="186"/>
      <c r="I68" s="186"/>
      <c r="J68" s="271">
        <v>112737879.14000002</v>
      </c>
      <c r="K68" s="186"/>
      <c r="L68" s="186"/>
      <c r="M68" s="186"/>
      <c r="N68" s="186"/>
      <c r="O68" s="186"/>
      <c r="P68" s="186"/>
      <c r="Q68" s="186"/>
      <c r="R68" s="186"/>
      <c r="S68" s="186"/>
      <c r="T68" s="186"/>
      <c r="U68" s="269">
        <v>3.8681594522892389E-2</v>
      </c>
      <c r="V68" s="186"/>
      <c r="W68" s="186"/>
      <c r="X68" s="186"/>
      <c r="Y68" s="186"/>
      <c r="Z68" s="186"/>
      <c r="AA68" s="186"/>
      <c r="AB68" s="191">
        <v>1501</v>
      </c>
      <c r="AC68" s="186"/>
      <c r="AD68" s="186"/>
      <c r="AE68" s="186"/>
      <c r="AF68" s="269">
        <v>3.6147769964357965E-2</v>
      </c>
      <c r="AG68" s="186"/>
      <c r="AH68" s="186"/>
      <c r="AI68" s="186"/>
      <c r="AJ68" s="186"/>
    </row>
    <row r="69" spans="2:36" ht="10.5" customHeight="1" x14ac:dyDescent="0.25">
      <c r="B69" s="185" t="s">
        <v>1065</v>
      </c>
      <c r="C69" s="186"/>
      <c r="D69" s="186"/>
      <c r="E69" s="186"/>
      <c r="F69" s="186"/>
      <c r="G69" s="186"/>
      <c r="H69" s="186"/>
      <c r="I69" s="186"/>
      <c r="J69" s="271">
        <v>119932960.20000015</v>
      </c>
      <c r="K69" s="186"/>
      <c r="L69" s="186"/>
      <c r="M69" s="186"/>
      <c r="N69" s="186"/>
      <c r="O69" s="186"/>
      <c r="P69" s="186"/>
      <c r="Q69" s="186"/>
      <c r="R69" s="186"/>
      <c r="S69" s="186"/>
      <c r="T69" s="186"/>
      <c r="U69" s="269">
        <v>4.1150305219291493E-2</v>
      </c>
      <c r="V69" s="186"/>
      <c r="W69" s="186"/>
      <c r="X69" s="186"/>
      <c r="Y69" s="186"/>
      <c r="Z69" s="186"/>
      <c r="AA69" s="186"/>
      <c r="AB69" s="191">
        <v>1489</v>
      </c>
      <c r="AC69" s="186"/>
      <c r="AD69" s="186"/>
      <c r="AE69" s="186"/>
      <c r="AF69" s="269">
        <v>3.5858780464309799E-2</v>
      </c>
      <c r="AG69" s="186"/>
      <c r="AH69" s="186"/>
      <c r="AI69" s="186"/>
      <c r="AJ69" s="186"/>
    </row>
    <row r="70" spans="2:36" ht="10.5" customHeight="1" x14ac:dyDescent="0.25">
      <c r="B70" s="185" t="s">
        <v>1066</v>
      </c>
      <c r="C70" s="186"/>
      <c r="D70" s="186"/>
      <c r="E70" s="186"/>
      <c r="F70" s="186"/>
      <c r="G70" s="186"/>
      <c r="H70" s="186"/>
      <c r="I70" s="186"/>
      <c r="J70" s="271">
        <v>178542465.67000028</v>
      </c>
      <c r="K70" s="186"/>
      <c r="L70" s="186"/>
      <c r="M70" s="186"/>
      <c r="N70" s="186"/>
      <c r="O70" s="186"/>
      <c r="P70" s="186"/>
      <c r="Q70" s="186"/>
      <c r="R70" s="186"/>
      <c r="S70" s="186"/>
      <c r="T70" s="186"/>
      <c r="U70" s="269">
        <v>6.1259865050219749E-2</v>
      </c>
      <c r="V70" s="186"/>
      <c r="W70" s="186"/>
      <c r="X70" s="186"/>
      <c r="Y70" s="186"/>
      <c r="Z70" s="186"/>
      <c r="AA70" s="186"/>
      <c r="AB70" s="191">
        <v>2168</v>
      </c>
      <c r="AC70" s="186"/>
      <c r="AD70" s="186"/>
      <c r="AE70" s="186"/>
      <c r="AF70" s="269">
        <v>5.221076967536846E-2</v>
      </c>
      <c r="AG70" s="186"/>
      <c r="AH70" s="186"/>
      <c r="AI70" s="186"/>
      <c r="AJ70" s="186"/>
    </row>
    <row r="71" spans="2:36" ht="10.5" customHeight="1" x14ac:dyDescent="0.25">
      <c r="B71" s="185" t="s">
        <v>1067</v>
      </c>
      <c r="C71" s="186"/>
      <c r="D71" s="186"/>
      <c r="E71" s="186"/>
      <c r="F71" s="186"/>
      <c r="G71" s="186"/>
      <c r="H71" s="186"/>
      <c r="I71" s="186"/>
      <c r="J71" s="271">
        <v>165751524.2700001</v>
      </c>
      <c r="K71" s="186"/>
      <c r="L71" s="186"/>
      <c r="M71" s="186"/>
      <c r="N71" s="186"/>
      <c r="O71" s="186"/>
      <c r="P71" s="186"/>
      <c r="Q71" s="186"/>
      <c r="R71" s="186"/>
      <c r="S71" s="186"/>
      <c r="T71" s="186"/>
      <c r="U71" s="269">
        <v>5.6871153708697483E-2</v>
      </c>
      <c r="V71" s="186"/>
      <c r="W71" s="186"/>
      <c r="X71" s="186"/>
      <c r="Y71" s="186"/>
      <c r="Z71" s="186"/>
      <c r="AA71" s="186"/>
      <c r="AB71" s="191">
        <v>1818</v>
      </c>
      <c r="AC71" s="186"/>
      <c r="AD71" s="186"/>
      <c r="AE71" s="186"/>
      <c r="AF71" s="269">
        <v>4.3781909257296983E-2</v>
      </c>
      <c r="AG71" s="186"/>
      <c r="AH71" s="186"/>
      <c r="AI71" s="186"/>
      <c r="AJ71" s="186"/>
    </row>
    <row r="72" spans="2:36" ht="10.5" customHeight="1" x14ac:dyDescent="0.25">
      <c r="B72" s="185" t="s">
        <v>1068</v>
      </c>
      <c r="C72" s="186"/>
      <c r="D72" s="186"/>
      <c r="E72" s="186"/>
      <c r="F72" s="186"/>
      <c r="G72" s="186"/>
      <c r="H72" s="186"/>
      <c r="I72" s="186"/>
      <c r="J72" s="271">
        <v>215809489.94999984</v>
      </c>
      <c r="K72" s="186"/>
      <c r="L72" s="186"/>
      <c r="M72" s="186"/>
      <c r="N72" s="186"/>
      <c r="O72" s="186"/>
      <c r="P72" s="186"/>
      <c r="Q72" s="186"/>
      <c r="R72" s="186"/>
      <c r="S72" s="186"/>
      <c r="T72" s="186"/>
      <c r="U72" s="269">
        <v>7.4046587075419348E-2</v>
      </c>
      <c r="V72" s="186"/>
      <c r="W72" s="186"/>
      <c r="X72" s="186"/>
      <c r="Y72" s="186"/>
      <c r="Z72" s="186"/>
      <c r="AA72" s="186"/>
      <c r="AB72" s="191">
        <v>2232</v>
      </c>
      <c r="AC72" s="186"/>
      <c r="AD72" s="186"/>
      <c r="AE72" s="186"/>
      <c r="AF72" s="269">
        <v>5.3752047008958671E-2</v>
      </c>
      <c r="AG72" s="186"/>
      <c r="AH72" s="186"/>
      <c r="AI72" s="186"/>
      <c r="AJ72" s="186"/>
    </row>
    <row r="73" spans="2:36" ht="10.5" customHeight="1" x14ac:dyDescent="0.25">
      <c r="B73" s="185" t="s">
        <v>1069</v>
      </c>
      <c r="C73" s="186"/>
      <c r="D73" s="186"/>
      <c r="E73" s="186"/>
      <c r="F73" s="186"/>
      <c r="G73" s="186"/>
      <c r="H73" s="186"/>
      <c r="I73" s="186"/>
      <c r="J73" s="271">
        <v>151848269.52000004</v>
      </c>
      <c r="K73" s="186"/>
      <c r="L73" s="186"/>
      <c r="M73" s="186"/>
      <c r="N73" s="186"/>
      <c r="O73" s="186"/>
      <c r="P73" s="186"/>
      <c r="Q73" s="186"/>
      <c r="R73" s="186"/>
      <c r="S73" s="186"/>
      <c r="T73" s="186"/>
      <c r="U73" s="269">
        <v>5.2100795539016732E-2</v>
      </c>
      <c r="V73" s="186"/>
      <c r="W73" s="186"/>
      <c r="X73" s="186"/>
      <c r="Y73" s="186"/>
      <c r="Z73" s="186"/>
      <c r="AA73" s="186"/>
      <c r="AB73" s="191">
        <v>1481</v>
      </c>
      <c r="AC73" s="186"/>
      <c r="AD73" s="186"/>
      <c r="AE73" s="186"/>
      <c r="AF73" s="269">
        <v>3.5666120797611021E-2</v>
      </c>
      <c r="AG73" s="186"/>
      <c r="AH73" s="186"/>
      <c r="AI73" s="186"/>
      <c r="AJ73" s="186"/>
    </row>
    <row r="74" spans="2:36" ht="10.5" customHeight="1" x14ac:dyDescent="0.25">
      <c r="B74" s="185" t="s">
        <v>1070</v>
      </c>
      <c r="C74" s="186"/>
      <c r="D74" s="186"/>
      <c r="E74" s="186"/>
      <c r="F74" s="186"/>
      <c r="G74" s="186"/>
      <c r="H74" s="186"/>
      <c r="I74" s="186"/>
      <c r="J74" s="271">
        <v>116703786.99000004</v>
      </c>
      <c r="K74" s="186"/>
      <c r="L74" s="186"/>
      <c r="M74" s="186"/>
      <c r="N74" s="186"/>
      <c r="O74" s="186"/>
      <c r="P74" s="186"/>
      <c r="Q74" s="186"/>
      <c r="R74" s="186"/>
      <c r="S74" s="186"/>
      <c r="T74" s="186"/>
      <c r="U74" s="269">
        <v>4.0042340711654308E-2</v>
      </c>
      <c r="V74" s="186"/>
      <c r="W74" s="186"/>
      <c r="X74" s="186"/>
      <c r="Y74" s="186"/>
      <c r="Z74" s="186"/>
      <c r="AA74" s="186"/>
      <c r="AB74" s="191">
        <v>1124</v>
      </c>
      <c r="AC74" s="186"/>
      <c r="AD74" s="186"/>
      <c r="AE74" s="186"/>
      <c r="AF74" s="269">
        <v>2.7068683171178113E-2</v>
      </c>
      <c r="AG74" s="186"/>
      <c r="AH74" s="186"/>
      <c r="AI74" s="186"/>
      <c r="AJ74" s="186"/>
    </row>
    <row r="75" spans="2:36" ht="10.5" customHeight="1" x14ac:dyDescent="0.25">
      <c r="B75" s="185" t="s">
        <v>1071</v>
      </c>
      <c r="C75" s="186"/>
      <c r="D75" s="186"/>
      <c r="E75" s="186"/>
      <c r="F75" s="186"/>
      <c r="G75" s="186"/>
      <c r="H75" s="186"/>
      <c r="I75" s="186"/>
      <c r="J75" s="271">
        <v>171602679.21000031</v>
      </c>
      <c r="K75" s="186"/>
      <c r="L75" s="186"/>
      <c r="M75" s="186"/>
      <c r="N75" s="186"/>
      <c r="O75" s="186"/>
      <c r="P75" s="186"/>
      <c r="Q75" s="186"/>
      <c r="R75" s="186"/>
      <c r="S75" s="186"/>
      <c r="T75" s="186"/>
      <c r="U75" s="269">
        <v>5.8878748712313286E-2</v>
      </c>
      <c r="V75" s="186"/>
      <c r="W75" s="186"/>
      <c r="X75" s="186"/>
      <c r="Y75" s="186"/>
      <c r="Z75" s="186"/>
      <c r="AA75" s="186"/>
      <c r="AB75" s="191">
        <v>1775</v>
      </c>
      <c r="AC75" s="186"/>
      <c r="AD75" s="186"/>
      <c r="AE75" s="186"/>
      <c r="AF75" s="269">
        <v>4.2746363548791064E-2</v>
      </c>
      <c r="AG75" s="186"/>
      <c r="AH75" s="186"/>
      <c r="AI75" s="186"/>
      <c r="AJ75" s="186"/>
    </row>
    <row r="76" spans="2:36" ht="10.5" customHeight="1" x14ac:dyDescent="0.25">
      <c r="B76" s="185" t="s">
        <v>1072</v>
      </c>
      <c r="C76" s="186"/>
      <c r="D76" s="186"/>
      <c r="E76" s="186"/>
      <c r="F76" s="186"/>
      <c r="G76" s="186"/>
      <c r="H76" s="186"/>
      <c r="I76" s="186"/>
      <c r="J76" s="271">
        <v>154141769.94000012</v>
      </c>
      <c r="K76" s="186"/>
      <c r="L76" s="186"/>
      <c r="M76" s="186"/>
      <c r="N76" s="186"/>
      <c r="O76" s="186"/>
      <c r="P76" s="186"/>
      <c r="Q76" s="186"/>
      <c r="R76" s="186"/>
      <c r="S76" s="186"/>
      <c r="T76" s="186"/>
      <c r="U76" s="269">
        <v>5.2887720518990475E-2</v>
      </c>
      <c r="V76" s="186"/>
      <c r="W76" s="186"/>
      <c r="X76" s="186"/>
      <c r="Y76" s="186"/>
      <c r="Z76" s="186"/>
      <c r="AA76" s="186"/>
      <c r="AB76" s="191">
        <v>1426</v>
      </c>
      <c r="AC76" s="186"/>
      <c r="AD76" s="186"/>
      <c r="AE76" s="186"/>
      <c r="AF76" s="269">
        <v>3.4341585589056929E-2</v>
      </c>
      <c r="AG76" s="186"/>
      <c r="AH76" s="186"/>
      <c r="AI76" s="186"/>
      <c r="AJ76" s="186"/>
    </row>
    <row r="77" spans="2:36" ht="10.5" customHeight="1" x14ac:dyDescent="0.25">
      <c r="B77" s="185" t="s">
        <v>1073</v>
      </c>
      <c r="C77" s="186"/>
      <c r="D77" s="186"/>
      <c r="E77" s="186"/>
      <c r="F77" s="186"/>
      <c r="G77" s="186"/>
      <c r="H77" s="186"/>
      <c r="I77" s="186"/>
      <c r="J77" s="271">
        <v>181160508.41000041</v>
      </c>
      <c r="K77" s="186"/>
      <c r="L77" s="186"/>
      <c r="M77" s="186"/>
      <c r="N77" s="186"/>
      <c r="O77" s="186"/>
      <c r="P77" s="186"/>
      <c r="Q77" s="186"/>
      <c r="R77" s="186"/>
      <c r="S77" s="186"/>
      <c r="T77" s="186"/>
      <c r="U77" s="269">
        <v>6.2158144035817195E-2</v>
      </c>
      <c r="V77" s="186"/>
      <c r="W77" s="186"/>
      <c r="X77" s="186"/>
      <c r="Y77" s="186"/>
      <c r="Z77" s="186"/>
      <c r="AA77" s="186"/>
      <c r="AB77" s="191">
        <v>1604</v>
      </c>
      <c r="AC77" s="186"/>
      <c r="AD77" s="186"/>
      <c r="AE77" s="186"/>
      <c r="AF77" s="269">
        <v>3.8628263173104707E-2</v>
      </c>
      <c r="AG77" s="186"/>
      <c r="AH77" s="186"/>
      <c r="AI77" s="186"/>
      <c r="AJ77" s="186"/>
    </row>
    <row r="78" spans="2:36" ht="10.5" customHeight="1" x14ac:dyDescent="0.25">
      <c r="B78" s="185" t="s">
        <v>1074</v>
      </c>
      <c r="C78" s="186"/>
      <c r="D78" s="186"/>
      <c r="E78" s="186"/>
      <c r="F78" s="186"/>
      <c r="G78" s="186"/>
      <c r="H78" s="186"/>
      <c r="I78" s="186"/>
      <c r="J78" s="271">
        <v>75207814.200000003</v>
      </c>
      <c r="K78" s="186"/>
      <c r="L78" s="186"/>
      <c r="M78" s="186"/>
      <c r="N78" s="186"/>
      <c r="O78" s="186"/>
      <c r="P78" s="186"/>
      <c r="Q78" s="186"/>
      <c r="R78" s="186"/>
      <c r="S78" s="186"/>
      <c r="T78" s="186"/>
      <c r="U78" s="269">
        <v>2.5804620381626845E-2</v>
      </c>
      <c r="V78" s="186"/>
      <c r="W78" s="186"/>
      <c r="X78" s="186"/>
      <c r="Y78" s="186"/>
      <c r="Z78" s="186"/>
      <c r="AA78" s="186"/>
      <c r="AB78" s="191">
        <v>642</v>
      </c>
      <c r="AC78" s="186"/>
      <c r="AD78" s="186"/>
      <c r="AE78" s="186"/>
      <c r="AF78" s="269">
        <v>1.5460938252576823E-2</v>
      </c>
      <c r="AG78" s="186"/>
      <c r="AH78" s="186"/>
      <c r="AI78" s="186"/>
      <c r="AJ78" s="186"/>
    </row>
    <row r="79" spans="2:36" ht="10.5" customHeight="1" x14ac:dyDescent="0.25">
      <c r="B79" s="185" t="s">
        <v>1076</v>
      </c>
      <c r="C79" s="186"/>
      <c r="D79" s="186"/>
      <c r="E79" s="186"/>
      <c r="F79" s="186"/>
      <c r="G79" s="186"/>
      <c r="H79" s="186"/>
      <c r="I79" s="186"/>
      <c r="J79" s="271">
        <v>63237643.090000086</v>
      </c>
      <c r="K79" s="186"/>
      <c r="L79" s="186"/>
      <c r="M79" s="186"/>
      <c r="N79" s="186"/>
      <c r="O79" s="186"/>
      <c r="P79" s="186"/>
      <c r="Q79" s="186"/>
      <c r="R79" s="186"/>
      <c r="S79" s="186"/>
      <c r="T79" s="186"/>
      <c r="U79" s="269">
        <v>2.169752426824632E-2</v>
      </c>
      <c r="V79" s="186"/>
      <c r="W79" s="186"/>
      <c r="X79" s="186"/>
      <c r="Y79" s="186"/>
      <c r="Z79" s="186"/>
      <c r="AA79" s="186"/>
      <c r="AB79" s="191">
        <v>560</v>
      </c>
      <c r="AC79" s="186"/>
      <c r="AD79" s="186"/>
      <c r="AE79" s="186"/>
      <c r="AF79" s="269">
        <v>1.3486176668914362E-2</v>
      </c>
      <c r="AG79" s="186"/>
      <c r="AH79" s="186"/>
      <c r="AI79" s="186"/>
      <c r="AJ79" s="186"/>
    </row>
    <row r="80" spans="2:36" ht="10.5" customHeight="1" x14ac:dyDescent="0.25">
      <c r="B80" s="185" t="s">
        <v>1077</v>
      </c>
      <c r="C80" s="186"/>
      <c r="D80" s="186"/>
      <c r="E80" s="186"/>
      <c r="F80" s="186"/>
      <c r="G80" s="186"/>
      <c r="H80" s="186"/>
      <c r="I80" s="186"/>
      <c r="J80" s="271">
        <v>127424754.84000006</v>
      </c>
      <c r="K80" s="186"/>
      <c r="L80" s="186"/>
      <c r="M80" s="186"/>
      <c r="N80" s="186"/>
      <c r="O80" s="186"/>
      <c r="P80" s="186"/>
      <c r="Q80" s="186"/>
      <c r="R80" s="186"/>
      <c r="S80" s="186"/>
      <c r="T80" s="186"/>
      <c r="U80" s="269">
        <v>4.3720821577448124E-2</v>
      </c>
      <c r="V80" s="186"/>
      <c r="W80" s="186"/>
      <c r="X80" s="186"/>
      <c r="Y80" s="186"/>
      <c r="Z80" s="186"/>
      <c r="AA80" s="186"/>
      <c r="AB80" s="191">
        <v>997</v>
      </c>
      <c r="AC80" s="186"/>
      <c r="AD80" s="186"/>
      <c r="AE80" s="186"/>
      <c r="AF80" s="269">
        <v>2.4010210962335035E-2</v>
      </c>
      <c r="AG80" s="186"/>
      <c r="AH80" s="186"/>
      <c r="AI80" s="186"/>
      <c r="AJ80" s="186"/>
    </row>
    <row r="81" spans="2:36" ht="10.5" customHeight="1" x14ac:dyDescent="0.25">
      <c r="B81" s="185" t="s">
        <v>1078</v>
      </c>
      <c r="C81" s="186"/>
      <c r="D81" s="186"/>
      <c r="E81" s="186"/>
      <c r="F81" s="186"/>
      <c r="G81" s="186"/>
      <c r="H81" s="186"/>
      <c r="I81" s="186"/>
      <c r="J81" s="271">
        <v>60991494.940000027</v>
      </c>
      <c r="K81" s="186"/>
      <c r="L81" s="186"/>
      <c r="M81" s="186"/>
      <c r="N81" s="186"/>
      <c r="O81" s="186"/>
      <c r="P81" s="186"/>
      <c r="Q81" s="186"/>
      <c r="R81" s="186"/>
      <c r="S81" s="186"/>
      <c r="T81" s="186"/>
      <c r="U81" s="269">
        <v>2.0926846367975087E-2</v>
      </c>
      <c r="V81" s="186"/>
      <c r="W81" s="186"/>
      <c r="X81" s="186"/>
      <c r="Y81" s="186"/>
      <c r="Z81" s="186"/>
      <c r="AA81" s="186"/>
      <c r="AB81" s="191">
        <v>415</v>
      </c>
      <c r="AC81" s="186"/>
      <c r="AD81" s="186"/>
      <c r="AE81" s="186"/>
      <c r="AF81" s="269">
        <v>9.9942202099990371E-3</v>
      </c>
      <c r="AG81" s="186"/>
      <c r="AH81" s="186"/>
      <c r="AI81" s="186"/>
      <c r="AJ81" s="186"/>
    </row>
    <row r="82" spans="2:36" ht="10.5" customHeight="1" x14ac:dyDescent="0.25">
      <c r="B82" s="185" t="s">
        <v>1079</v>
      </c>
      <c r="C82" s="186"/>
      <c r="D82" s="186"/>
      <c r="E82" s="186"/>
      <c r="F82" s="186"/>
      <c r="G82" s="186"/>
      <c r="H82" s="186"/>
      <c r="I82" s="186"/>
      <c r="J82" s="271">
        <v>614282.05000000005</v>
      </c>
      <c r="K82" s="186"/>
      <c r="L82" s="186"/>
      <c r="M82" s="186"/>
      <c r="N82" s="186"/>
      <c r="O82" s="186"/>
      <c r="P82" s="186"/>
      <c r="Q82" s="186"/>
      <c r="R82" s="186"/>
      <c r="S82" s="186"/>
      <c r="T82" s="186"/>
      <c r="U82" s="269">
        <v>2.1076686347171517E-4</v>
      </c>
      <c r="V82" s="186"/>
      <c r="W82" s="186"/>
      <c r="X82" s="186"/>
      <c r="Y82" s="186"/>
      <c r="Z82" s="186"/>
      <c r="AA82" s="186"/>
      <c r="AB82" s="191">
        <v>6</v>
      </c>
      <c r="AC82" s="186"/>
      <c r="AD82" s="186"/>
      <c r="AE82" s="186"/>
      <c r="AF82" s="269">
        <v>1.4449475002408245E-4</v>
      </c>
      <c r="AG82" s="186"/>
      <c r="AH82" s="186"/>
      <c r="AI82" s="186"/>
      <c r="AJ82" s="186"/>
    </row>
    <row r="83" spans="2:36" ht="10.5" customHeight="1" x14ac:dyDescent="0.25">
      <c r="B83" s="185" t="s">
        <v>1080</v>
      </c>
      <c r="C83" s="186"/>
      <c r="D83" s="186"/>
      <c r="E83" s="186"/>
      <c r="F83" s="186"/>
      <c r="G83" s="186"/>
      <c r="H83" s="186"/>
      <c r="I83" s="186"/>
      <c r="J83" s="271">
        <v>607618.6</v>
      </c>
      <c r="K83" s="186"/>
      <c r="L83" s="186"/>
      <c r="M83" s="186"/>
      <c r="N83" s="186"/>
      <c r="O83" s="186"/>
      <c r="P83" s="186"/>
      <c r="Q83" s="186"/>
      <c r="R83" s="186"/>
      <c r="S83" s="186"/>
      <c r="T83" s="186"/>
      <c r="U83" s="269">
        <v>2.0848056118370168E-4</v>
      </c>
      <c r="V83" s="186"/>
      <c r="W83" s="186"/>
      <c r="X83" s="186"/>
      <c r="Y83" s="186"/>
      <c r="Z83" s="186"/>
      <c r="AA83" s="186"/>
      <c r="AB83" s="191">
        <v>8</v>
      </c>
      <c r="AC83" s="186"/>
      <c r="AD83" s="186"/>
      <c r="AE83" s="186"/>
      <c r="AF83" s="269">
        <v>1.9265966669877662E-4</v>
      </c>
      <c r="AG83" s="186"/>
      <c r="AH83" s="186"/>
      <c r="AI83" s="186"/>
      <c r="AJ83" s="186"/>
    </row>
    <row r="84" spans="2:36" ht="10.5" customHeight="1" x14ac:dyDescent="0.25">
      <c r="B84" s="185" t="s">
        <v>1081</v>
      </c>
      <c r="C84" s="186"/>
      <c r="D84" s="186"/>
      <c r="E84" s="186"/>
      <c r="F84" s="186"/>
      <c r="G84" s="186"/>
      <c r="H84" s="186"/>
      <c r="I84" s="186"/>
      <c r="J84" s="271">
        <v>542962.19000000006</v>
      </c>
      <c r="K84" s="186"/>
      <c r="L84" s="186"/>
      <c r="M84" s="186"/>
      <c r="N84" s="186"/>
      <c r="O84" s="186"/>
      <c r="P84" s="186"/>
      <c r="Q84" s="186"/>
      <c r="R84" s="186"/>
      <c r="S84" s="186"/>
      <c r="T84" s="186"/>
      <c r="U84" s="269">
        <v>1.8629624253229193E-4</v>
      </c>
      <c r="V84" s="186"/>
      <c r="W84" s="186"/>
      <c r="X84" s="186"/>
      <c r="Y84" s="186"/>
      <c r="Z84" s="186"/>
      <c r="AA84" s="186"/>
      <c r="AB84" s="191">
        <v>3</v>
      </c>
      <c r="AC84" s="186"/>
      <c r="AD84" s="186"/>
      <c r="AE84" s="186"/>
      <c r="AF84" s="269">
        <v>7.2247375012041224E-5</v>
      </c>
      <c r="AG84" s="186"/>
      <c r="AH84" s="186"/>
      <c r="AI84" s="186"/>
      <c r="AJ84" s="186"/>
    </row>
    <row r="85" spans="2:36" ht="10.5" customHeight="1" x14ac:dyDescent="0.25">
      <c r="B85" s="185" t="s">
        <v>1082</v>
      </c>
      <c r="C85" s="186"/>
      <c r="D85" s="186"/>
      <c r="E85" s="186"/>
      <c r="F85" s="186"/>
      <c r="G85" s="186"/>
      <c r="H85" s="186"/>
      <c r="I85" s="186"/>
      <c r="J85" s="271">
        <v>253905.31</v>
      </c>
      <c r="K85" s="186"/>
      <c r="L85" s="186"/>
      <c r="M85" s="186"/>
      <c r="N85" s="186"/>
      <c r="O85" s="186"/>
      <c r="P85" s="186"/>
      <c r="Q85" s="186"/>
      <c r="R85" s="186"/>
      <c r="S85" s="186"/>
      <c r="T85" s="186"/>
      <c r="U85" s="269">
        <v>8.7117677958380054E-5</v>
      </c>
      <c r="V85" s="186"/>
      <c r="W85" s="186"/>
      <c r="X85" s="186"/>
      <c r="Y85" s="186"/>
      <c r="Z85" s="186"/>
      <c r="AA85" s="186"/>
      <c r="AB85" s="191">
        <v>4</v>
      </c>
      <c r="AC85" s="186"/>
      <c r="AD85" s="186"/>
      <c r="AE85" s="186"/>
      <c r="AF85" s="269">
        <v>9.6329833349388308E-5</v>
      </c>
      <c r="AG85" s="186"/>
      <c r="AH85" s="186"/>
      <c r="AI85" s="186"/>
      <c r="AJ85" s="186"/>
    </row>
    <row r="86" spans="2:36" ht="10.5" customHeight="1" x14ac:dyDescent="0.25">
      <c r="B86" s="185" t="s">
        <v>1083</v>
      </c>
      <c r="C86" s="186"/>
      <c r="D86" s="186"/>
      <c r="E86" s="186"/>
      <c r="F86" s="186"/>
      <c r="G86" s="186"/>
      <c r="H86" s="186"/>
      <c r="I86" s="186"/>
      <c r="J86" s="271">
        <v>482996.5</v>
      </c>
      <c r="K86" s="186"/>
      <c r="L86" s="186"/>
      <c r="M86" s="186"/>
      <c r="N86" s="186"/>
      <c r="O86" s="186"/>
      <c r="P86" s="186"/>
      <c r="Q86" s="186"/>
      <c r="R86" s="186"/>
      <c r="S86" s="186"/>
      <c r="T86" s="186"/>
      <c r="U86" s="269">
        <v>1.657213610145637E-4</v>
      </c>
      <c r="V86" s="186"/>
      <c r="W86" s="186"/>
      <c r="X86" s="186"/>
      <c r="Y86" s="186"/>
      <c r="Z86" s="186"/>
      <c r="AA86" s="186"/>
      <c r="AB86" s="191">
        <v>5</v>
      </c>
      <c r="AC86" s="186"/>
      <c r="AD86" s="186"/>
      <c r="AE86" s="186"/>
      <c r="AF86" s="269">
        <v>1.2041229168673538E-4</v>
      </c>
      <c r="AG86" s="186"/>
      <c r="AH86" s="186"/>
      <c r="AI86" s="186"/>
      <c r="AJ86" s="186"/>
    </row>
    <row r="87" spans="2:36" ht="13.5" customHeight="1" x14ac:dyDescent="0.25">
      <c r="B87" s="277"/>
      <c r="C87" s="273"/>
      <c r="D87" s="273"/>
      <c r="E87" s="273"/>
      <c r="F87" s="273"/>
      <c r="G87" s="273"/>
      <c r="H87" s="273"/>
      <c r="I87" s="273"/>
      <c r="J87" s="274">
        <v>2914509614.4700017</v>
      </c>
      <c r="K87" s="273"/>
      <c r="L87" s="273"/>
      <c r="M87" s="273"/>
      <c r="N87" s="273"/>
      <c r="O87" s="273"/>
      <c r="P87" s="273"/>
      <c r="Q87" s="273"/>
      <c r="R87" s="273"/>
      <c r="S87" s="273"/>
      <c r="T87" s="273"/>
      <c r="U87" s="275">
        <v>0.99999999999999389</v>
      </c>
      <c r="V87" s="273"/>
      <c r="W87" s="273"/>
      <c r="X87" s="273"/>
      <c r="Y87" s="273"/>
      <c r="Z87" s="273"/>
      <c r="AA87" s="273"/>
      <c r="AB87" s="276">
        <v>41524</v>
      </c>
      <c r="AC87" s="273"/>
      <c r="AD87" s="273"/>
      <c r="AE87" s="273"/>
      <c r="AF87" s="275">
        <v>1</v>
      </c>
      <c r="AG87" s="273"/>
      <c r="AH87" s="273"/>
      <c r="AI87" s="273"/>
      <c r="AJ87" s="273"/>
    </row>
    <row r="88" spans="2:36" ht="9"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5">
      <c r="B89" s="199" t="s">
        <v>1037</v>
      </c>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1"/>
    </row>
    <row r="90" spans="2:36" ht="9.1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5">
      <c r="B91" s="190" t="s">
        <v>1052</v>
      </c>
      <c r="C91" s="184"/>
      <c r="D91" s="184"/>
      <c r="E91" s="184"/>
      <c r="F91" s="184"/>
      <c r="G91" s="184"/>
      <c r="H91" s="184"/>
      <c r="I91" s="190" t="s">
        <v>1049</v>
      </c>
      <c r="J91" s="184"/>
      <c r="K91" s="184"/>
      <c r="L91" s="184"/>
      <c r="M91" s="184"/>
      <c r="N91" s="184"/>
      <c r="O91" s="184"/>
      <c r="P91" s="184"/>
      <c r="Q91" s="184"/>
      <c r="R91" s="184"/>
      <c r="S91" s="184"/>
      <c r="T91" s="184"/>
      <c r="U91" s="190" t="s">
        <v>1050</v>
      </c>
      <c r="V91" s="184"/>
      <c r="W91" s="184"/>
      <c r="X91" s="184"/>
      <c r="Y91" s="184"/>
      <c r="Z91" s="184"/>
      <c r="AA91" s="184"/>
      <c r="AB91" s="190" t="s">
        <v>1051</v>
      </c>
      <c r="AC91" s="184"/>
      <c r="AD91" s="184"/>
      <c r="AE91" s="184"/>
      <c r="AF91" s="190" t="s">
        <v>1050</v>
      </c>
      <c r="AG91" s="184"/>
      <c r="AH91" s="184"/>
      <c r="AI91" s="184"/>
      <c r="AJ91" s="184"/>
    </row>
    <row r="92" spans="2:36" ht="10.5" customHeight="1" x14ac:dyDescent="0.25">
      <c r="B92" s="185" t="s">
        <v>1053</v>
      </c>
      <c r="C92" s="186"/>
      <c r="D92" s="186"/>
      <c r="E92" s="186"/>
      <c r="F92" s="186"/>
      <c r="G92" s="186"/>
      <c r="H92" s="186"/>
      <c r="I92" s="271">
        <v>118000</v>
      </c>
      <c r="J92" s="186"/>
      <c r="K92" s="186"/>
      <c r="L92" s="186"/>
      <c r="M92" s="186"/>
      <c r="N92" s="186"/>
      <c r="O92" s="186"/>
      <c r="P92" s="186"/>
      <c r="Q92" s="186"/>
      <c r="R92" s="186"/>
      <c r="S92" s="186"/>
      <c r="T92" s="186"/>
      <c r="U92" s="269">
        <v>4.0487085516600088E-5</v>
      </c>
      <c r="V92" s="186"/>
      <c r="W92" s="186"/>
      <c r="X92" s="186"/>
      <c r="Y92" s="186"/>
      <c r="Z92" s="186"/>
      <c r="AA92" s="186"/>
      <c r="AB92" s="191">
        <v>4</v>
      </c>
      <c r="AC92" s="186"/>
      <c r="AD92" s="186"/>
      <c r="AE92" s="186"/>
      <c r="AF92" s="269">
        <v>9.6329833349388308E-5</v>
      </c>
      <c r="AG92" s="186"/>
      <c r="AH92" s="186"/>
      <c r="AI92" s="186"/>
      <c r="AJ92" s="186"/>
    </row>
    <row r="93" spans="2:36" ht="10.5" customHeight="1" x14ac:dyDescent="0.25">
      <c r="B93" s="185" t="s">
        <v>1054</v>
      </c>
      <c r="C93" s="186"/>
      <c r="D93" s="186"/>
      <c r="E93" s="186"/>
      <c r="F93" s="186"/>
      <c r="G93" s="186"/>
      <c r="H93" s="186"/>
      <c r="I93" s="271">
        <v>2866096.03</v>
      </c>
      <c r="J93" s="186"/>
      <c r="K93" s="186"/>
      <c r="L93" s="186"/>
      <c r="M93" s="186"/>
      <c r="N93" s="186"/>
      <c r="O93" s="186"/>
      <c r="P93" s="186"/>
      <c r="Q93" s="186"/>
      <c r="R93" s="186"/>
      <c r="S93" s="186"/>
      <c r="T93" s="186"/>
      <c r="U93" s="269">
        <v>9.8338877174066115E-4</v>
      </c>
      <c r="V93" s="186"/>
      <c r="W93" s="186"/>
      <c r="X93" s="186"/>
      <c r="Y93" s="186"/>
      <c r="Z93" s="186"/>
      <c r="AA93" s="186"/>
      <c r="AB93" s="191">
        <v>50</v>
      </c>
      <c r="AC93" s="186"/>
      <c r="AD93" s="186"/>
      <c r="AE93" s="186"/>
      <c r="AF93" s="269">
        <v>1.2041229168673539E-3</v>
      </c>
      <c r="AG93" s="186"/>
      <c r="AH93" s="186"/>
      <c r="AI93" s="186"/>
      <c r="AJ93" s="186"/>
    </row>
    <row r="94" spans="2:36" ht="10.5" customHeight="1" x14ac:dyDescent="0.25">
      <c r="B94" s="185" t="s">
        <v>1055</v>
      </c>
      <c r="C94" s="186"/>
      <c r="D94" s="186"/>
      <c r="E94" s="186"/>
      <c r="F94" s="186"/>
      <c r="G94" s="186"/>
      <c r="H94" s="186"/>
      <c r="I94" s="271">
        <v>4696274.5000000009</v>
      </c>
      <c r="J94" s="186"/>
      <c r="K94" s="186"/>
      <c r="L94" s="186"/>
      <c r="M94" s="186"/>
      <c r="N94" s="186"/>
      <c r="O94" s="186"/>
      <c r="P94" s="186"/>
      <c r="Q94" s="186"/>
      <c r="R94" s="186"/>
      <c r="S94" s="186"/>
      <c r="T94" s="186"/>
      <c r="U94" s="269">
        <v>1.6113429431434607E-3</v>
      </c>
      <c r="V94" s="186"/>
      <c r="W94" s="186"/>
      <c r="X94" s="186"/>
      <c r="Y94" s="186"/>
      <c r="Z94" s="186"/>
      <c r="AA94" s="186"/>
      <c r="AB94" s="191">
        <v>70</v>
      </c>
      <c r="AC94" s="186"/>
      <c r="AD94" s="186"/>
      <c r="AE94" s="186"/>
      <c r="AF94" s="269">
        <v>1.6857720836142953E-3</v>
      </c>
      <c r="AG94" s="186"/>
      <c r="AH94" s="186"/>
      <c r="AI94" s="186"/>
      <c r="AJ94" s="186"/>
    </row>
    <row r="95" spans="2:36" ht="10.5" customHeight="1" x14ac:dyDescent="0.25">
      <c r="B95" s="185" t="s">
        <v>1056</v>
      </c>
      <c r="C95" s="186"/>
      <c r="D95" s="186"/>
      <c r="E95" s="186"/>
      <c r="F95" s="186"/>
      <c r="G95" s="186"/>
      <c r="H95" s="186"/>
      <c r="I95" s="271">
        <v>2222406.3199999998</v>
      </c>
      <c r="J95" s="186"/>
      <c r="K95" s="186"/>
      <c r="L95" s="186"/>
      <c r="M95" s="186"/>
      <c r="N95" s="186"/>
      <c r="O95" s="186"/>
      <c r="P95" s="186"/>
      <c r="Q95" s="186"/>
      <c r="R95" s="186"/>
      <c r="S95" s="186"/>
      <c r="T95" s="186"/>
      <c r="U95" s="269">
        <v>7.6253181974976687E-4</v>
      </c>
      <c r="V95" s="186"/>
      <c r="W95" s="186"/>
      <c r="X95" s="186"/>
      <c r="Y95" s="186"/>
      <c r="Z95" s="186"/>
      <c r="AA95" s="186"/>
      <c r="AB95" s="191">
        <v>96</v>
      </c>
      <c r="AC95" s="186"/>
      <c r="AD95" s="186"/>
      <c r="AE95" s="186"/>
      <c r="AF95" s="269">
        <v>2.3119160003853192E-3</v>
      </c>
      <c r="AG95" s="186"/>
      <c r="AH95" s="186"/>
      <c r="AI95" s="186"/>
      <c r="AJ95" s="186"/>
    </row>
    <row r="96" spans="2:36" ht="10.5" customHeight="1" x14ac:dyDescent="0.25">
      <c r="B96" s="185" t="s">
        <v>1057</v>
      </c>
      <c r="C96" s="186"/>
      <c r="D96" s="186"/>
      <c r="E96" s="186"/>
      <c r="F96" s="186"/>
      <c r="G96" s="186"/>
      <c r="H96" s="186"/>
      <c r="I96" s="271">
        <v>32564083.619999997</v>
      </c>
      <c r="J96" s="186"/>
      <c r="K96" s="186"/>
      <c r="L96" s="186"/>
      <c r="M96" s="186"/>
      <c r="N96" s="186"/>
      <c r="O96" s="186"/>
      <c r="P96" s="186"/>
      <c r="Q96" s="186"/>
      <c r="R96" s="186"/>
      <c r="S96" s="186"/>
      <c r="T96" s="186"/>
      <c r="U96" s="269">
        <v>1.1173091849937764E-2</v>
      </c>
      <c r="V96" s="186"/>
      <c r="W96" s="186"/>
      <c r="X96" s="186"/>
      <c r="Y96" s="186"/>
      <c r="Z96" s="186"/>
      <c r="AA96" s="186"/>
      <c r="AB96" s="191">
        <v>409</v>
      </c>
      <c r="AC96" s="186"/>
      <c r="AD96" s="186"/>
      <c r="AE96" s="186"/>
      <c r="AF96" s="269">
        <v>9.8497254599749541E-3</v>
      </c>
      <c r="AG96" s="186"/>
      <c r="AH96" s="186"/>
      <c r="AI96" s="186"/>
      <c r="AJ96" s="186"/>
    </row>
    <row r="97" spans="2:36" ht="10.5" customHeight="1" x14ac:dyDescent="0.25">
      <c r="B97" s="185" t="s">
        <v>1058</v>
      </c>
      <c r="C97" s="186"/>
      <c r="D97" s="186"/>
      <c r="E97" s="186"/>
      <c r="F97" s="186"/>
      <c r="G97" s="186"/>
      <c r="H97" s="186"/>
      <c r="I97" s="271">
        <v>4557413.6599999983</v>
      </c>
      <c r="J97" s="186"/>
      <c r="K97" s="186"/>
      <c r="L97" s="186"/>
      <c r="M97" s="186"/>
      <c r="N97" s="186"/>
      <c r="O97" s="186"/>
      <c r="P97" s="186"/>
      <c r="Q97" s="186"/>
      <c r="R97" s="186"/>
      <c r="S97" s="186"/>
      <c r="T97" s="186"/>
      <c r="U97" s="269">
        <v>1.5636982761605199E-3</v>
      </c>
      <c r="V97" s="186"/>
      <c r="W97" s="186"/>
      <c r="X97" s="186"/>
      <c r="Y97" s="186"/>
      <c r="Z97" s="186"/>
      <c r="AA97" s="186"/>
      <c r="AB97" s="191">
        <v>379</v>
      </c>
      <c r="AC97" s="186"/>
      <c r="AD97" s="186"/>
      <c r="AE97" s="186"/>
      <c r="AF97" s="269">
        <v>9.1272517098545426E-3</v>
      </c>
      <c r="AG97" s="186"/>
      <c r="AH97" s="186"/>
      <c r="AI97" s="186"/>
      <c r="AJ97" s="186"/>
    </row>
    <row r="98" spans="2:36" ht="10.5" customHeight="1" x14ac:dyDescent="0.25">
      <c r="B98" s="185" t="s">
        <v>1059</v>
      </c>
      <c r="C98" s="186"/>
      <c r="D98" s="186"/>
      <c r="E98" s="186"/>
      <c r="F98" s="186"/>
      <c r="G98" s="186"/>
      <c r="H98" s="186"/>
      <c r="I98" s="271">
        <v>11125448.009999998</v>
      </c>
      <c r="J98" s="186"/>
      <c r="K98" s="186"/>
      <c r="L98" s="186"/>
      <c r="M98" s="186"/>
      <c r="N98" s="186"/>
      <c r="O98" s="186"/>
      <c r="P98" s="186"/>
      <c r="Q98" s="186"/>
      <c r="R98" s="186"/>
      <c r="S98" s="186"/>
      <c r="T98" s="186"/>
      <c r="U98" s="269">
        <v>3.8172624151810016E-3</v>
      </c>
      <c r="V98" s="186"/>
      <c r="W98" s="186"/>
      <c r="X98" s="186"/>
      <c r="Y98" s="186"/>
      <c r="Z98" s="186"/>
      <c r="AA98" s="186"/>
      <c r="AB98" s="191">
        <v>542</v>
      </c>
      <c r="AC98" s="186"/>
      <c r="AD98" s="186"/>
      <c r="AE98" s="186"/>
      <c r="AF98" s="269">
        <v>1.3052692418842115E-2</v>
      </c>
      <c r="AG98" s="186"/>
      <c r="AH98" s="186"/>
      <c r="AI98" s="186"/>
      <c r="AJ98" s="186"/>
    </row>
    <row r="99" spans="2:36" ht="10.5" customHeight="1" x14ac:dyDescent="0.25">
      <c r="B99" s="185" t="s">
        <v>1060</v>
      </c>
      <c r="C99" s="186"/>
      <c r="D99" s="186"/>
      <c r="E99" s="186"/>
      <c r="F99" s="186"/>
      <c r="G99" s="186"/>
      <c r="H99" s="186"/>
      <c r="I99" s="271">
        <v>17353936.170000002</v>
      </c>
      <c r="J99" s="186"/>
      <c r="K99" s="186"/>
      <c r="L99" s="186"/>
      <c r="M99" s="186"/>
      <c r="N99" s="186"/>
      <c r="O99" s="186"/>
      <c r="P99" s="186"/>
      <c r="Q99" s="186"/>
      <c r="R99" s="186"/>
      <c r="S99" s="186"/>
      <c r="T99" s="186"/>
      <c r="U99" s="269">
        <v>5.9543245573255039E-3</v>
      </c>
      <c r="V99" s="186"/>
      <c r="W99" s="186"/>
      <c r="X99" s="186"/>
      <c r="Y99" s="186"/>
      <c r="Z99" s="186"/>
      <c r="AA99" s="186"/>
      <c r="AB99" s="191">
        <v>715</v>
      </c>
      <c r="AC99" s="186"/>
      <c r="AD99" s="186"/>
      <c r="AE99" s="186"/>
      <c r="AF99" s="269">
        <v>1.7218957711203159E-2</v>
      </c>
      <c r="AG99" s="186"/>
      <c r="AH99" s="186"/>
      <c r="AI99" s="186"/>
      <c r="AJ99" s="186"/>
    </row>
    <row r="100" spans="2:36" ht="10.5" customHeight="1" x14ac:dyDescent="0.25">
      <c r="B100" s="185" t="s">
        <v>1061</v>
      </c>
      <c r="C100" s="186"/>
      <c r="D100" s="186"/>
      <c r="E100" s="186"/>
      <c r="F100" s="186"/>
      <c r="G100" s="186"/>
      <c r="H100" s="186"/>
      <c r="I100" s="271">
        <v>30585126.810000017</v>
      </c>
      <c r="J100" s="186"/>
      <c r="K100" s="186"/>
      <c r="L100" s="186"/>
      <c r="M100" s="186"/>
      <c r="N100" s="186"/>
      <c r="O100" s="186"/>
      <c r="P100" s="186"/>
      <c r="Q100" s="186"/>
      <c r="R100" s="186"/>
      <c r="S100" s="186"/>
      <c r="T100" s="186"/>
      <c r="U100" s="269">
        <v>1.0494090209258719E-2</v>
      </c>
      <c r="V100" s="186"/>
      <c r="W100" s="186"/>
      <c r="X100" s="186"/>
      <c r="Y100" s="186"/>
      <c r="Z100" s="186"/>
      <c r="AA100" s="186"/>
      <c r="AB100" s="191">
        <v>845</v>
      </c>
      <c r="AC100" s="186"/>
      <c r="AD100" s="186"/>
      <c r="AE100" s="186"/>
      <c r="AF100" s="269">
        <v>2.034967729505828E-2</v>
      </c>
      <c r="AG100" s="186"/>
      <c r="AH100" s="186"/>
      <c r="AI100" s="186"/>
      <c r="AJ100" s="186"/>
    </row>
    <row r="101" spans="2:36" ht="10.5" customHeight="1" x14ac:dyDescent="0.25">
      <c r="B101" s="185" t="s">
        <v>1062</v>
      </c>
      <c r="C101" s="186"/>
      <c r="D101" s="186"/>
      <c r="E101" s="186"/>
      <c r="F101" s="186"/>
      <c r="G101" s="186"/>
      <c r="H101" s="186"/>
      <c r="I101" s="271">
        <v>352230571.03999889</v>
      </c>
      <c r="J101" s="186"/>
      <c r="K101" s="186"/>
      <c r="L101" s="186"/>
      <c r="M101" s="186"/>
      <c r="N101" s="186"/>
      <c r="O101" s="186"/>
      <c r="P101" s="186"/>
      <c r="Q101" s="186"/>
      <c r="R101" s="186"/>
      <c r="S101" s="186"/>
      <c r="T101" s="186"/>
      <c r="U101" s="269">
        <v>0.12085414619709592</v>
      </c>
      <c r="V101" s="186"/>
      <c r="W101" s="186"/>
      <c r="X101" s="186"/>
      <c r="Y101" s="186"/>
      <c r="Z101" s="186"/>
      <c r="AA101" s="186"/>
      <c r="AB101" s="191">
        <v>8833</v>
      </c>
      <c r="AC101" s="186"/>
      <c r="AD101" s="186"/>
      <c r="AE101" s="186"/>
      <c r="AF101" s="269">
        <v>0.21272035449378673</v>
      </c>
      <c r="AG101" s="186"/>
      <c r="AH101" s="186"/>
      <c r="AI101" s="186"/>
      <c r="AJ101" s="186"/>
    </row>
    <row r="102" spans="2:36" ht="10.5" customHeight="1" x14ac:dyDescent="0.25">
      <c r="B102" s="185" t="s">
        <v>1063</v>
      </c>
      <c r="C102" s="186"/>
      <c r="D102" s="186"/>
      <c r="E102" s="186"/>
      <c r="F102" s="186"/>
      <c r="G102" s="186"/>
      <c r="H102" s="186"/>
      <c r="I102" s="271">
        <v>56694223.41999995</v>
      </c>
      <c r="J102" s="186"/>
      <c r="K102" s="186"/>
      <c r="L102" s="186"/>
      <c r="M102" s="186"/>
      <c r="N102" s="186"/>
      <c r="O102" s="186"/>
      <c r="P102" s="186"/>
      <c r="Q102" s="186"/>
      <c r="R102" s="186"/>
      <c r="S102" s="186"/>
      <c r="T102" s="186"/>
      <c r="U102" s="269">
        <v>1.9452405694091266E-2</v>
      </c>
      <c r="V102" s="186"/>
      <c r="W102" s="186"/>
      <c r="X102" s="186"/>
      <c r="Y102" s="186"/>
      <c r="Z102" s="186"/>
      <c r="AA102" s="186"/>
      <c r="AB102" s="191">
        <v>1905</v>
      </c>
      <c r="AC102" s="186"/>
      <c r="AD102" s="186"/>
      <c r="AE102" s="186"/>
      <c r="AF102" s="269">
        <v>4.5877083132646178E-2</v>
      </c>
      <c r="AG102" s="186"/>
      <c r="AH102" s="186"/>
      <c r="AI102" s="186"/>
      <c r="AJ102" s="186"/>
    </row>
    <row r="103" spans="2:36" ht="10.5" customHeight="1" x14ac:dyDescent="0.25">
      <c r="B103" s="185" t="s">
        <v>1064</v>
      </c>
      <c r="C103" s="186"/>
      <c r="D103" s="186"/>
      <c r="E103" s="186"/>
      <c r="F103" s="186"/>
      <c r="G103" s="186"/>
      <c r="H103" s="186"/>
      <c r="I103" s="271">
        <v>61377105.51000008</v>
      </c>
      <c r="J103" s="186"/>
      <c r="K103" s="186"/>
      <c r="L103" s="186"/>
      <c r="M103" s="186"/>
      <c r="N103" s="186"/>
      <c r="O103" s="186"/>
      <c r="P103" s="186"/>
      <c r="Q103" s="186"/>
      <c r="R103" s="186"/>
      <c r="S103" s="186"/>
      <c r="T103" s="186"/>
      <c r="U103" s="269">
        <v>2.1059153555464064E-2</v>
      </c>
      <c r="V103" s="186"/>
      <c r="W103" s="186"/>
      <c r="X103" s="186"/>
      <c r="Y103" s="186"/>
      <c r="Z103" s="186"/>
      <c r="AA103" s="186"/>
      <c r="AB103" s="191">
        <v>1113</v>
      </c>
      <c r="AC103" s="186"/>
      <c r="AD103" s="186"/>
      <c r="AE103" s="186"/>
      <c r="AF103" s="269">
        <v>2.6803776129467296E-2</v>
      </c>
      <c r="AG103" s="186"/>
      <c r="AH103" s="186"/>
      <c r="AI103" s="186"/>
      <c r="AJ103" s="186"/>
    </row>
    <row r="104" spans="2:36" ht="10.5" customHeight="1" x14ac:dyDescent="0.25">
      <c r="B104" s="185" t="s">
        <v>1065</v>
      </c>
      <c r="C104" s="186"/>
      <c r="D104" s="186"/>
      <c r="E104" s="186"/>
      <c r="F104" s="186"/>
      <c r="G104" s="186"/>
      <c r="H104" s="186"/>
      <c r="I104" s="271">
        <v>201220325.69999984</v>
      </c>
      <c r="J104" s="186"/>
      <c r="K104" s="186"/>
      <c r="L104" s="186"/>
      <c r="M104" s="186"/>
      <c r="N104" s="186"/>
      <c r="O104" s="186"/>
      <c r="P104" s="186"/>
      <c r="Q104" s="186"/>
      <c r="R104" s="186"/>
      <c r="S104" s="186"/>
      <c r="T104" s="186"/>
      <c r="U104" s="269">
        <v>6.9040885883847589E-2</v>
      </c>
      <c r="V104" s="186"/>
      <c r="W104" s="186"/>
      <c r="X104" s="186"/>
      <c r="Y104" s="186"/>
      <c r="Z104" s="186"/>
      <c r="AA104" s="186"/>
      <c r="AB104" s="191">
        <v>3443</v>
      </c>
      <c r="AC104" s="186"/>
      <c r="AD104" s="186"/>
      <c r="AE104" s="186"/>
      <c r="AF104" s="269">
        <v>8.2915904055485989E-2</v>
      </c>
      <c r="AG104" s="186"/>
      <c r="AH104" s="186"/>
      <c r="AI104" s="186"/>
      <c r="AJ104" s="186"/>
    </row>
    <row r="105" spans="2:36" ht="10.5" customHeight="1" x14ac:dyDescent="0.25">
      <c r="B105" s="185" t="s">
        <v>1066</v>
      </c>
      <c r="C105" s="186"/>
      <c r="D105" s="186"/>
      <c r="E105" s="186"/>
      <c r="F105" s="186"/>
      <c r="G105" s="186"/>
      <c r="H105" s="186"/>
      <c r="I105" s="271">
        <v>26214092.390000027</v>
      </c>
      <c r="J105" s="186"/>
      <c r="K105" s="186"/>
      <c r="L105" s="186"/>
      <c r="M105" s="186"/>
      <c r="N105" s="186"/>
      <c r="O105" s="186"/>
      <c r="P105" s="186"/>
      <c r="Q105" s="186"/>
      <c r="R105" s="186"/>
      <c r="S105" s="186"/>
      <c r="T105" s="186"/>
      <c r="U105" s="269">
        <v>8.9943406807964973E-3</v>
      </c>
      <c r="V105" s="186"/>
      <c r="W105" s="186"/>
      <c r="X105" s="186"/>
      <c r="Y105" s="186"/>
      <c r="Z105" s="186"/>
      <c r="AA105" s="186"/>
      <c r="AB105" s="191">
        <v>421</v>
      </c>
      <c r="AC105" s="186"/>
      <c r="AD105" s="186"/>
      <c r="AE105" s="186"/>
      <c r="AF105" s="269">
        <v>1.0138714960023118E-2</v>
      </c>
      <c r="AG105" s="186"/>
      <c r="AH105" s="186"/>
      <c r="AI105" s="186"/>
      <c r="AJ105" s="186"/>
    </row>
    <row r="106" spans="2:36" ht="10.5" customHeight="1" x14ac:dyDescent="0.25">
      <c r="B106" s="185" t="s">
        <v>1067</v>
      </c>
      <c r="C106" s="186"/>
      <c r="D106" s="186"/>
      <c r="E106" s="186"/>
      <c r="F106" s="186"/>
      <c r="G106" s="186"/>
      <c r="H106" s="186"/>
      <c r="I106" s="271">
        <v>424252760.90999943</v>
      </c>
      <c r="J106" s="186"/>
      <c r="K106" s="186"/>
      <c r="L106" s="186"/>
      <c r="M106" s="186"/>
      <c r="N106" s="186"/>
      <c r="O106" s="186"/>
      <c r="P106" s="186"/>
      <c r="Q106" s="186"/>
      <c r="R106" s="186"/>
      <c r="S106" s="186"/>
      <c r="T106" s="186"/>
      <c r="U106" s="269">
        <v>0.1455657441662444</v>
      </c>
      <c r="V106" s="186"/>
      <c r="W106" s="186"/>
      <c r="X106" s="186"/>
      <c r="Y106" s="186"/>
      <c r="Z106" s="186"/>
      <c r="AA106" s="186"/>
      <c r="AB106" s="191">
        <v>5767</v>
      </c>
      <c r="AC106" s="186"/>
      <c r="AD106" s="186"/>
      <c r="AE106" s="186"/>
      <c r="AF106" s="269">
        <v>0.13888353723148059</v>
      </c>
      <c r="AG106" s="186"/>
      <c r="AH106" s="186"/>
      <c r="AI106" s="186"/>
      <c r="AJ106" s="186"/>
    </row>
    <row r="107" spans="2:36" ht="10.5" customHeight="1" x14ac:dyDescent="0.25">
      <c r="B107" s="185" t="s">
        <v>1068</v>
      </c>
      <c r="C107" s="186"/>
      <c r="D107" s="186"/>
      <c r="E107" s="186"/>
      <c r="F107" s="186"/>
      <c r="G107" s="186"/>
      <c r="H107" s="186"/>
      <c r="I107" s="271">
        <v>29255486.590000011</v>
      </c>
      <c r="J107" s="186"/>
      <c r="K107" s="186"/>
      <c r="L107" s="186"/>
      <c r="M107" s="186"/>
      <c r="N107" s="186"/>
      <c r="O107" s="186"/>
      <c r="P107" s="186"/>
      <c r="Q107" s="186"/>
      <c r="R107" s="186"/>
      <c r="S107" s="186"/>
      <c r="T107" s="186"/>
      <c r="U107" s="269">
        <v>1.0037876164398963E-2</v>
      </c>
      <c r="V107" s="186"/>
      <c r="W107" s="186"/>
      <c r="X107" s="186"/>
      <c r="Y107" s="186"/>
      <c r="Z107" s="186"/>
      <c r="AA107" s="186"/>
      <c r="AB107" s="191">
        <v>365</v>
      </c>
      <c r="AC107" s="186"/>
      <c r="AD107" s="186"/>
      <c r="AE107" s="186"/>
      <c r="AF107" s="269">
        <v>8.7900972931316823E-3</v>
      </c>
      <c r="AG107" s="186"/>
      <c r="AH107" s="186"/>
      <c r="AI107" s="186"/>
      <c r="AJ107" s="186"/>
    </row>
    <row r="108" spans="2:36" ht="10.5" customHeight="1" x14ac:dyDescent="0.25">
      <c r="B108" s="185" t="s">
        <v>1069</v>
      </c>
      <c r="C108" s="186"/>
      <c r="D108" s="186"/>
      <c r="E108" s="186"/>
      <c r="F108" s="186"/>
      <c r="G108" s="186"/>
      <c r="H108" s="186"/>
      <c r="I108" s="271">
        <v>40187702.61999999</v>
      </c>
      <c r="J108" s="186"/>
      <c r="K108" s="186"/>
      <c r="L108" s="186"/>
      <c r="M108" s="186"/>
      <c r="N108" s="186"/>
      <c r="O108" s="186"/>
      <c r="P108" s="186"/>
      <c r="Q108" s="186"/>
      <c r="R108" s="186"/>
      <c r="S108" s="186"/>
      <c r="T108" s="186"/>
      <c r="U108" s="269">
        <v>1.3788838582132484E-2</v>
      </c>
      <c r="V108" s="186"/>
      <c r="W108" s="186"/>
      <c r="X108" s="186"/>
      <c r="Y108" s="186"/>
      <c r="Z108" s="186"/>
      <c r="AA108" s="186"/>
      <c r="AB108" s="191">
        <v>515</v>
      </c>
      <c r="AC108" s="186"/>
      <c r="AD108" s="186"/>
      <c r="AE108" s="186"/>
      <c r="AF108" s="269">
        <v>1.2402466043733745E-2</v>
      </c>
      <c r="AG108" s="186"/>
      <c r="AH108" s="186"/>
      <c r="AI108" s="186"/>
      <c r="AJ108" s="186"/>
    </row>
    <row r="109" spans="2:36" ht="10.5" customHeight="1" x14ac:dyDescent="0.25">
      <c r="B109" s="185" t="s">
        <v>1070</v>
      </c>
      <c r="C109" s="186"/>
      <c r="D109" s="186"/>
      <c r="E109" s="186"/>
      <c r="F109" s="186"/>
      <c r="G109" s="186"/>
      <c r="H109" s="186"/>
      <c r="I109" s="271">
        <v>200284345.16000015</v>
      </c>
      <c r="J109" s="186"/>
      <c r="K109" s="186"/>
      <c r="L109" s="186"/>
      <c r="M109" s="186"/>
      <c r="N109" s="186"/>
      <c r="O109" s="186"/>
      <c r="P109" s="186"/>
      <c r="Q109" s="186"/>
      <c r="R109" s="186"/>
      <c r="S109" s="186"/>
      <c r="T109" s="186"/>
      <c r="U109" s="269">
        <v>6.8719740763806575E-2</v>
      </c>
      <c r="V109" s="186"/>
      <c r="W109" s="186"/>
      <c r="X109" s="186"/>
      <c r="Y109" s="186"/>
      <c r="Z109" s="186"/>
      <c r="AA109" s="186"/>
      <c r="AB109" s="191">
        <v>2307</v>
      </c>
      <c r="AC109" s="186"/>
      <c r="AD109" s="186"/>
      <c r="AE109" s="186"/>
      <c r="AF109" s="269">
        <v>5.5558231384259707E-2</v>
      </c>
      <c r="AG109" s="186"/>
      <c r="AH109" s="186"/>
      <c r="AI109" s="186"/>
      <c r="AJ109" s="186"/>
    </row>
    <row r="110" spans="2:36" ht="10.5" customHeight="1" x14ac:dyDescent="0.25">
      <c r="B110" s="185" t="s">
        <v>1071</v>
      </c>
      <c r="C110" s="186"/>
      <c r="D110" s="186"/>
      <c r="E110" s="186"/>
      <c r="F110" s="186"/>
      <c r="G110" s="186"/>
      <c r="H110" s="186"/>
      <c r="I110" s="271">
        <v>25475183.029999979</v>
      </c>
      <c r="J110" s="186"/>
      <c r="K110" s="186"/>
      <c r="L110" s="186"/>
      <c r="M110" s="186"/>
      <c r="N110" s="186"/>
      <c r="O110" s="186"/>
      <c r="P110" s="186"/>
      <c r="Q110" s="186"/>
      <c r="R110" s="186"/>
      <c r="S110" s="186"/>
      <c r="T110" s="186"/>
      <c r="U110" s="269">
        <v>8.7408128295478685E-3</v>
      </c>
      <c r="V110" s="186"/>
      <c r="W110" s="186"/>
      <c r="X110" s="186"/>
      <c r="Y110" s="186"/>
      <c r="Z110" s="186"/>
      <c r="AA110" s="186"/>
      <c r="AB110" s="191">
        <v>376</v>
      </c>
      <c r="AC110" s="186"/>
      <c r="AD110" s="186"/>
      <c r="AE110" s="186"/>
      <c r="AF110" s="269">
        <v>9.0550043348425011E-3</v>
      </c>
      <c r="AG110" s="186"/>
      <c r="AH110" s="186"/>
      <c r="AI110" s="186"/>
      <c r="AJ110" s="186"/>
    </row>
    <row r="111" spans="2:36" ht="10.5" customHeight="1" x14ac:dyDescent="0.25">
      <c r="B111" s="185" t="s">
        <v>1072</v>
      </c>
      <c r="C111" s="186"/>
      <c r="D111" s="186"/>
      <c r="E111" s="186"/>
      <c r="F111" s="186"/>
      <c r="G111" s="186"/>
      <c r="H111" s="186"/>
      <c r="I111" s="271">
        <v>666375725.61999989</v>
      </c>
      <c r="J111" s="186"/>
      <c r="K111" s="186"/>
      <c r="L111" s="186"/>
      <c r="M111" s="186"/>
      <c r="N111" s="186"/>
      <c r="O111" s="186"/>
      <c r="P111" s="186"/>
      <c r="Q111" s="186"/>
      <c r="R111" s="186"/>
      <c r="S111" s="186"/>
      <c r="T111" s="186"/>
      <c r="U111" s="269">
        <v>0.22864077109629977</v>
      </c>
      <c r="V111" s="186"/>
      <c r="W111" s="186"/>
      <c r="X111" s="186"/>
      <c r="Y111" s="186"/>
      <c r="Z111" s="186"/>
      <c r="AA111" s="186"/>
      <c r="AB111" s="191">
        <v>6758</v>
      </c>
      <c r="AC111" s="186"/>
      <c r="AD111" s="186"/>
      <c r="AE111" s="186"/>
      <c r="AF111" s="269">
        <v>0.16274925344379154</v>
      </c>
      <c r="AG111" s="186"/>
      <c r="AH111" s="186"/>
      <c r="AI111" s="186"/>
      <c r="AJ111" s="186"/>
    </row>
    <row r="112" spans="2:36" ht="10.5" customHeight="1" x14ac:dyDescent="0.25">
      <c r="B112" s="185" t="s">
        <v>1073</v>
      </c>
      <c r="C112" s="186"/>
      <c r="D112" s="186"/>
      <c r="E112" s="186"/>
      <c r="F112" s="186"/>
      <c r="G112" s="186"/>
      <c r="H112" s="186"/>
      <c r="I112" s="271">
        <v>46393099.790000051</v>
      </c>
      <c r="J112" s="186"/>
      <c r="K112" s="186"/>
      <c r="L112" s="186"/>
      <c r="M112" s="186"/>
      <c r="N112" s="186"/>
      <c r="O112" s="186"/>
      <c r="P112" s="186"/>
      <c r="Q112" s="186"/>
      <c r="R112" s="186"/>
      <c r="S112" s="186"/>
      <c r="T112" s="186"/>
      <c r="U112" s="269">
        <v>1.5917977954049947E-2</v>
      </c>
      <c r="V112" s="186"/>
      <c r="W112" s="186"/>
      <c r="X112" s="186"/>
      <c r="Y112" s="186"/>
      <c r="Z112" s="186"/>
      <c r="AA112" s="186"/>
      <c r="AB112" s="191">
        <v>528</v>
      </c>
      <c r="AC112" s="186"/>
      <c r="AD112" s="186"/>
      <c r="AE112" s="186"/>
      <c r="AF112" s="269">
        <v>1.2715538002119256E-2</v>
      </c>
      <c r="AG112" s="186"/>
      <c r="AH112" s="186"/>
      <c r="AI112" s="186"/>
      <c r="AJ112" s="186"/>
    </row>
    <row r="113" spans="2:36" ht="10.5" customHeight="1" x14ac:dyDescent="0.25">
      <c r="B113" s="185" t="s">
        <v>1074</v>
      </c>
      <c r="C113" s="186"/>
      <c r="D113" s="186"/>
      <c r="E113" s="186"/>
      <c r="F113" s="186"/>
      <c r="G113" s="186"/>
      <c r="H113" s="186"/>
      <c r="I113" s="271">
        <v>13138222.340000002</v>
      </c>
      <c r="J113" s="186"/>
      <c r="K113" s="186"/>
      <c r="L113" s="186"/>
      <c r="M113" s="186"/>
      <c r="N113" s="186"/>
      <c r="O113" s="186"/>
      <c r="P113" s="186"/>
      <c r="Q113" s="186"/>
      <c r="R113" s="186"/>
      <c r="S113" s="186"/>
      <c r="T113" s="186"/>
      <c r="U113" s="269">
        <v>4.5078672153871678E-3</v>
      </c>
      <c r="V113" s="186"/>
      <c r="W113" s="186"/>
      <c r="X113" s="186"/>
      <c r="Y113" s="186"/>
      <c r="Z113" s="186"/>
      <c r="AA113" s="186"/>
      <c r="AB113" s="191">
        <v>144</v>
      </c>
      <c r="AC113" s="186"/>
      <c r="AD113" s="186"/>
      <c r="AE113" s="186"/>
      <c r="AF113" s="269">
        <v>3.4678740005779792E-3</v>
      </c>
      <c r="AG113" s="186"/>
      <c r="AH113" s="186"/>
      <c r="AI113" s="186"/>
      <c r="AJ113" s="186"/>
    </row>
    <row r="114" spans="2:36" ht="10.5" customHeight="1" x14ac:dyDescent="0.25">
      <c r="B114" s="185" t="s">
        <v>1076</v>
      </c>
      <c r="C114" s="186"/>
      <c r="D114" s="186"/>
      <c r="E114" s="186"/>
      <c r="F114" s="186"/>
      <c r="G114" s="186"/>
      <c r="H114" s="186"/>
      <c r="I114" s="271">
        <v>21042367.059999999</v>
      </c>
      <c r="J114" s="186"/>
      <c r="K114" s="186"/>
      <c r="L114" s="186"/>
      <c r="M114" s="186"/>
      <c r="N114" s="186"/>
      <c r="O114" s="186"/>
      <c r="P114" s="186"/>
      <c r="Q114" s="186"/>
      <c r="R114" s="186"/>
      <c r="S114" s="186"/>
      <c r="T114" s="186"/>
      <c r="U114" s="269">
        <v>7.2198653782195657E-3</v>
      </c>
      <c r="V114" s="186"/>
      <c r="W114" s="186"/>
      <c r="X114" s="186"/>
      <c r="Y114" s="186"/>
      <c r="Z114" s="186"/>
      <c r="AA114" s="186"/>
      <c r="AB114" s="191">
        <v>246</v>
      </c>
      <c r="AC114" s="186"/>
      <c r="AD114" s="186"/>
      <c r="AE114" s="186"/>
      <c r="AF114" s="269">
        <v>5.9242847509873809E-3</v>
      </c>
      <c r="AG114" s="186"/>
      <c r="AH114" s="186"/>
      <c r="AI114" s="186"/>
      <c r="AJ114" s="186"/>
    </row>
    <row r="115" spans="2:36" ht="10.5" customHeight="1" x14ac:dyDescent="0.25">
      <c r="B115" s="185" t="s">
        <v>1077</v>
      </c>
      <c r="C115" s="186"/>
      <c r="D115" s="186"/>
      <c r="E115" s="186"/>
      <c r="F115" s="186"/>
      <c r="G115" s="186"/>
      <c r="H115" s="186"/>
      <c r="I115" s="271">
        <v>15586474.529999994</v>
      </c>
      <c r="J115" s="186"/>
      <c r="K115" s="186"/>
      <c r="L115" s="186"/>
      <c r="M115" s="186"/>
      <c r="N115" s="186"/>
      <c r="O115" s="186"/>
      <c r="P115" s="186"/>
      <c r="Q115" s="186"/>
      <c r="R115" s="186"/>
      <c r="S115" s="186"/>
      <c r="T115" s="186"/>
      <c r="U115" s="269">
        <v>5.3478892135459229E-3</v>
      </c>
      <c r="V115" s="186"/>
      <c r="W115" s="186"/>
      <c r="X115" s="186"/>
      <c r="Y115" s="186"/>
      <c r="Z115" s="186"/>
      <c r="AA115" s="186"/>
      <c r="AB115" s="191">
        <v>186</v>
      </c>
      <c r="AC115" s="186"/>
      <c r="AD115" s="186"/>
      <c r="AE115" s="186"/>
      <c r="AF115" s="269">
        <v>4.4793372507465562E-3</v>
      </c>
      <c r="AG115" s="186"/>
      <c r="AH115" s="186"/>
      <c r="AI115" s="186"/>
      <c r="AJ115" s="186"/>
    </row>
    <row r="116" spans="2:36" ht="10.5" customHeight="1" x14ac:dyDescent="0.25">
      <c r="B116" s="185" t="s">
        <v>1078</v>
      </c>
      <c r="C116" s="186"/>
      <c r="D116" s="186"/>
      <c r="E116" s="186"/>
      <c r="F116" s="186"/>
      <c r="G116" s="186"/>
      <c r="H116" s="186"/>
      <c r="I116" s="271">
        <v>550633558.06000137</v>
      </c>
      <c r="J116" s="186"/>
      <c r="K116" s="186"/>
      <c r="L116" s="186"/>
      <c r="M116" s="186"/>
      <c r="N116" s="186"/>
      <c r="O116" s="186"/>
      <c r="P116" s="186"/>
      <c r="Q116" s="186"/>
      <c r="R116" s="186"/>
      <c r="S116" s="186"/>
      <c r="T116" s="186"/>
      <c r="U116" s="269">
        <v>0.18892837248716149</v>
      </c>
      <c r="V116" s="186"/>
      <c r="W116" s="186"/>
      <c r="X116" s="186"/>
      <c r="Y116" s="186"/>
      <c r="Z116" s="186"/>
      <c r="AA116" s="186"/>
      <c r="AB116" s="191">
        <v>4793</v>
      </c>
      <c r="AC116" s="186"/>
      <c r="AD116" s="186"/>
      <c r="AE116" s="186"/>
      <c r="AF116" s="269">
        <v>0.11542722281090453</v>
      </c>
      <c r="AG116" s="186"/>
      <c r="AH116" s="186"/>
      <c r="AI116" s="186"/>
      <c r="AJ116" s="186"/>
    </row>
    <row r="117" spans="2:36" ht="10.5" customHeight="1" x14ac:dyDescent="0.25">
      <c r="B117" s="185" t="s">
        <v>1079</v>
      </c>
      <c r="C117" s="186"/>
      <c r="D117" s="186"/>
      <c r="E117" s="186"/>
      <c r="F117" s="186"/>
      <c r="G117" s="186"/>
      <c r="H117" s="186"/>
      <c r="I117" s="271">
        <v>64737501.430000007</v>
      </c>
      <c r="J117" s="186"/>
      <c r="K117" s="186"/>
      <c r="L117" s="186"/>
      <c r="M117" s="186"/>
      <c r="N117" s="186"/>
      <c r="O117" s="186"/>
      <c r="P117" s="186"/>
      <c r="Q117" s="186"/>
      <c r="R117" s="186"/>
      <c r="S117" s="186"/>
      <c r="T117" s="186"/>
      <c r="U117" s="269">
        <v>2.2212142004469752E-2</v>
      </c>
      <c r="V117" s="186"/>
      <c r="W117" s="186"/>
      <c r="X117" s="186"/>
      <c r="Y117" s="186"/>
      <c r="Z117" s="186"/>
      <c r="AA117" s="186"/>
      <c r="AB117" s="191">
        <v>545</v>
      </c>
      <c r="AC117" s="186"/>
      <c r="AD117" s="186"/>
      <c r="AE117" s="186"/>
      <c r="AF117" s="269">
        <v>1.3124939793854156E-2</v>
      </c>
      <c r="AG117" s="186"/>
      <c r="AH117" s="186"/>
      <c r="AI117" s="186"/>
      <c r="AJ117" s="186"/>
    </row>
    <row r="118" spans="2:36" ht="10.5" customHeight="1" x14ac:dyDescent="0.25">
      <c r="B118" s="185" t="s">
        <v>1080</v>
      </c>
      <c r="C118" s="186"/>
      <c r="D118" s="186"/>
      <c r="E118" s="186"/>
      <c r="F118" s="186"/>
      <c r="G118" s="186"/>
      <c r="H118" s="186"/>
      <c r="I118" s="271">
        <v>90431.679999999993</v>
      </c>
      <c r="J118" s="186"/>
      <c r="K118" s="186"/>
      <c r="L118" s="186"/>
      <c r="M118" s="186"/>
      <c r="N118" s="186"/>
      <c r="O118" s="186"/>
      <c r="P118" s="186"/>
      <c r="Q118" s="186"/>
      <c r="R118" s="186"/>
      <c r="S118" s="186"/>
      <c r="T118" s="186"/>
      <c r="U118" s="269">
        <v>3.1028094589574693E-5</v>
      </c>
      <c r="V118" s="186"/>
      <c r="W118" s="186"/>
      <c r="X118" s="186"/>
      <c r="Y118" s="186"/>
      <c r="Z118" s="186"/>
      <c r="AA118" s="186"/>
      <c r="AB118" s="191">
        <v>1</v>
      </c>
      <c r="AC118" s="186"/>
      <c r="AD118" s="186"/>
      <c r="AE118" s="186"/>
      <c r="AF118" s="269">
        <v>2.4082458337347077E-5</v>
      </c>
      <c r="AG118" s="186"/>
      <c r="AH118" s="186"/>
      <c r="AI118" s="186"/>
      <c r="AJ118" s="186"/>
    </row>
    <row r="119" spans="2:36" ht="10.5" customHeight="1" x14ac:dyDescent="0.25">
      <c r="B119" s="185" t="s">
        <v>1081</v>
      </c>
      <c r="C119" s="186"/>
      <c r="D119" s="186"/>
      <c r="E119" s="186"/>
      <c r="F119" s="186"/>
      <c r="G119" s="186"/>
      <c r="H119" s="186"/>
      <c r="I119" s="271">
        <v>636531.27</v>
      </c>
      <c r="J119" s="186"/>
      <c r="K119" s="186"/>
      <c r="L119" s="186"/>
      <c r="M119" s="186"/>
      <c r="N119" s="186"/>
      <c r="O119" s="186"/>
      <c r="P119" s="186"/>
      <c r="Q119" s="186"/>
      <c r="R119" s="186"/>
      <c r="S119" s="186"/>
      <c r="T119" s="186"/>
      <c r="U119" s="269">
        <v>2.1840081324135647E-4</v>
      </c>
      <c r="V119" s="186"/>
      <c r="W119" s="186"/>
      <c r="X119" s="186"/>
      <c r="Y119" s="186"/>
      <c r="Z119" s="186"/>
      <c r="AA119" s="186"/>
      <c r="AB119" s="191">
        <v>6</v>
      </c>
      <c r="AC119" s="186"/>
      <c r="AD119" s="186"/>
      <c r="AE119" s="186"/>
      <c r="AF119" s="269">
        <v>1.4449475002408245E-4</v>
      </c>
      <c r="AG119" s="186"/>
      <c r="AH119" s="186"/>
      <c r="AI119" s="186"/>
      <c r="AJ119" s="186"/>
    </row>
    <row r="120" spans="2:36" ht="10.5" customHeight="1" x14ac:dyDescent="0.25">
      <c r="B120" s="185" t="s">
        <v>1082</v>
      </c>
      <c r="C120" s="186"/>
      <c r="D120" s="186"/>
      <c r="E120" s="186"/>
      <c r="F120" s="186"/>
      <c r="G120" s="186"/>
      <c r="H120" s="186"/>
      <c r="I120" s="271">
        <v>563069.28</v>
      </c>
      <c r="J120" s="186"/>
      <c r="K120" s="186"/>
      <c r="L120" s="186"/>
      <c r="M120" s="186"/>
      <c r="N120" s="186"/>
      <c r="O120" s="186"/>
      <c r="P120" s="186"/>
      <c r="Q120" s="186"/>
      <c r="R120" s="186"/>
      <c r="S120" s="186"/>
      <c r="T120" s="186"/>
      <c r="U120" s="269">
        <v>1.9319520416212238E-4</v>
      </c>
      <c r="V120" s="186"/>
      <c r="W120" s="186"/>
      <c r="X120" s="186"/>
      <c r="Y120" s="186"/>
      <c r="Z120" s="186"/>
      <c r="AA120" s="186"/>
      <c r="AB120" s="191">
        <v>6</v>
      </c>
      <c r="AC120" s="186"/>
      <c r="AD120" s="186"/>
      <c r="AE120" s="186"/>
      <c r="AF120" s="269">
        <v>1.4449475002408245E-4</v>
      </c>
      <c r="AG120" s="186"/>
      <c r="AH120" s="186"/>
      <c r="AI120" s="186"/>
      <c r="AJ120" s="186"/>
    </row>
    <row r="121" spans="2:36" ht="10.5" customHeight="1" x14ac:dyDescent="0.25">
      <c r="B121" s="185" t="s">
        <v>1083</v>
      </c>
      <c r="C121" s="186"/>
      <c r="D121" s="186"/>
      <c r="E121" s="186"/>
      <c r="F121" s="186"/>
      <c r="G121" s="186"/>
      <c r="H121" s="186"/>
      <c r="I121" s="271">
        <v>9751666.5199999996</v>
      </c>
      <c r="J121" s="186"/>
      <c r="K121" s="186"/>
      <c r="L121" s="186"/>
      <c r="M121" s="186"/>
      <c r="N121" s="186"/>
      <c r="O121" s="186"/>
      <c r="P121" s="186"/>
      <c r="Q121" s="186"/>
      <c r="R121" s="186"/>
      <c r="S121" s="186"/>
      <c r="T121" s="186"/>
      <c r="U121" s="269">
        <v>3.3459030197000505E-3</v>
      </c>
      <c r="V121" s="186"/>
      <c r="W121" s="186"/>
      <c r="X121" s="186"/>
      <c r="Y121" s="186"/>
      <c r="Z121" s="186"/>
      <c r="AA121" s="186"/>
      <c r="AB121" s="191">
        <v>129</v>
      </c>
      <c r="AC121" s="186"/>
      <c r="AD121" s="186"/>
      <c r="AE121" s="186"/>
      <c r="AF121" s="269">
        <v>3.106637125517773E-3</v>
      </c>
      <c r="AG121" s="186"/>
      <c r="AH121" s="186"/>
      <c r="AI121" s="186"/>
      <c r="AJ121" s="186"/>
    </row>
    <row r="122" spans="2:36" ht="10.5" customHeight="1" x14ac:dyDescent="0.25">
      <c r="B122" s="185" t="s">
        <v>1084</v>
      </c>
      <c r="C122" s="186"/>
      <c r="D122" s="186"/>
      <c r="E122" s="186"/>
      <c r="F122" s="186"/>
      <c r="G122" s="186"/>
      <c r="H122" s="186"/>
      <c r="I122" s="271">
        <v>2007191.41</v>
      </c>
      <c r="J122" s="186"/>
      <c r="K122" s="186"/>
      <c r="L122" s="186"/>
      <c r="M122" s="186"/>
      <c r="N122" s="186"/>
      <c r="O122" s="186"/>
      <c r="P122" s="186"/>
      <c r="Q122" s="186"/>
      <c r="R122" s="186"/>
      <c r="S122" s="186"/>
      <c r="T122" s="186"/>
      <c r="U122" s="269">
        <v>6.8868923953267053E-4</v>
      </c>
      <c r="V122" s="186"/>
      <c r="W122" s="186"/>
      <c r="X122" s="186"/>
      <c r="Y122" s="186"/>
      <c r="Z122" s="186"/>
      <c r="AA122" s="186"/>
      <c r="AB122" s="191">
        <v>22</v>
      </c>
      <c r="AC122" s="186"/>
      <c r="AD122" s="186"/>
      <c r="AE122" s="186"/>
      <c r="AF122" s="269">
        <v>5.2981408342163568E-4</v>
      </c>
      <c r="AG122" s="186"/>
      <c r="AH122" s="186"/>
      <c r="AI122" s="186"/>
      <c r="AJ122" s="186"/>
    </row>
    <row r="123" spans="2:36" ht="10.5" customHeight="1" x14ac:dyDescent="0.25">
      <c r="B123" s="185" t="s">
        <v>1085</v>
      </c>
      <c r="C123" s="186"/>
      <c r="D123" s="186"/>
      <c r="E123" s="186"/>
      <c r="F123" s="186"/>
      <c r="G123" s="186"/>
      <c r="H123" s="186"/>
      <c r="I123" s="271">
        <v>273193.99</v>
      </c>
      <c r="J123" s="186"/>
      <c r="K123" s="186"/>
      <c r="L123" s="186"/>
      <c r="M123" s="186"/>
      <c r="N123" s="186"/>
      <c r="O123" s="186"/>
      <c r="P123" s="186"/>
      <c r="Q123" s="186"/>
      <c r="R123" s="186"/>
      <c r="S123" s="186"/>
      <c r="T123" s="186"/>
      <c r="U123" s="269">
        <v>9.3735834201281264E-5</v>
      </c>
      <c r="V123" s="186"/>
      <c r="W123" s="186"/>
      <c r="X123" s="186"/>
      <c r="Y123" s="186"/>
      <c r="Z123" s="186"/>
      <c r="AA123" s="186"/>
      <c r="AB123" s="191">
        <v>5</v>
      </c>
      <c r="AC123" s="186"/>
      <c r="AD123" s="186"/>
      <c r="AE123" s="186"/>
      <c r="AF123" s="269">
        <v>1.2041229168673538E-4</v>
      </c>
      <c r="AG123" s="186"/>
      <c r="AH123" s="186"/>
      <c r="AI123" s="186"/>
      <c r="AJ123" s="186"/>
    </row>
    <row r="124" spans="2:36" ht="12.75" customHeight="1" x14ac:dyDescent="0.25">
      <c r="B124" s="277"/>
      <c r="C124" s="273"/>
      <c r="D124" s="273"/>
      <c r="E124" s="273"/>
      <c r="F124" s="273"/>
      <c r="G124" s="273"/>
      <c r="H124" s="273"/>
      <c r="I124" s="274">
        <v>2914509614.4699988</v>
      </c>
      <c r="J124" s="273"/>
      <c r="K124" s="273"/>
      <c r="L124" s="273"/>
      <c r="M124" s="273"/>
      <c r="N124" s="273"/>
      <c r="O124" s="273"/>
      <c r="P124" s="273"/>
      <c r="Q124" s="273"/>
      <c r="R124" s="273"/>
      <c r="S124" s="273"/>
      <c r="T124" s="273"/>
      <c r="U124" s="275">
        <v>0.99999999999999489</v>
      </c>
      <c r="V124" s="273"/>
      <c r="W124" s="273"/>
      <c r="X124" s="273"/>
      <c r="Y124" s="273"/>
      <c r="Z124" s="273"/>
      <c r="AA124" s="273"/>
      <c r="AB124" s="276">
        <v>41524</v>
      </c>
      <c r="AC124" s="273"/>
      <c r="AD124" s="273"/>
      <c r="AE124" s="273"/>
      <c r="AF124" s="275">
        <v>1</v>
      </c>
      <c r="AG124" s="273"/>
      <c r="AH124" s="273"/>
      <c r="AI124" s="273"/>
      <c r="AJ124" s="273"/>
    </row>
    <row r="125" spans="2:36" ht="9"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5">
      <c r="B126" s="199" t="s">
        <v>1038</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1"/>
    </row>
    <row r="127" spans="2:36" ht="8.2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5">
      <c r="B128" s="190" t="s">
        <v>1086</v>
      </c>
      <c r="C128" s="184"/>
      <c r="D128" s="184"/>
      <c r="E128" s="184"/>
      <c r="F128" s="184"/>
      <c r="G128" s="184"/>
      <c r="H128" s="184"/>
      <c r="I128" s="190" t="s">
        <v>1049</v>
      </c>
      <c r="J128" s="184"/>
      <c r="K128" s="184"/>
      <c r="L128" s="184"/>
      <c r="M128" s="184"/>
      <c r="N128" s="184"/>
      <c r="O128" s="184"/>
      <c r="P128" s="184"/>
      <c r="Q128" s="184"/>
      <c r="R128" s="184"/>
      <c r="S128" s="190" t="s">
        <v>1050</v>
      </c>
      <c r="T128" s="184"/>
      <c r="U128" s="184"/>
      <c r="V128" s="184"/>
      <c r="W128" s="184"/>
      <c r="X128" s="184"/>
      <c r="Y128" s="184"/>
      <c r="Z128" s="184"/>
      <c r="AA128" s="190" t="s">
        <v>1051</v>
      </c>
      <c r="AB128" s="184"/>
      <c r="AC128" s="184"/>
      <c r="AD128" s="184"/>
      <c r="AE128" s="190" t="s">
        <v>1050</v>
      </c>
      <c r="AF128" s="184"/>
      <c r="AG128" s="184"/>
      <c r="AH128" s="184"/>
      <c r="AI128" s="184"/>
      <c r="AJ128" s="1"/>
    </row>
    <row r="129" spans="2:36" ht="12" customHeight="1" x14ac:dyDescent="0.25">
      <c r="B129" s="278">
        <v>1999</v>
      </c>
      <c r="C129" s="186"/>
      <c r="D129" s="186"/>
      <c r="E129" s="186"/>
      <c r="F129" s="186"/>
      <c r="G129" s="186"/>
      <c r="H129" s="186"/>
      <c r="I129" s="271">
        <v>7558.81</v>
      </c>
      <c r="J129" s="186"/>
      <c r="K129" s="186"/>
      <c r="L129" s="186"/>
      <c r="M129" s="186"/>
      <c r="N129" s="186"/>
      <c r="O129" s="186"/>
      <c r="P129" s="186"/>
      <c r="Q129" s="186"/>
      <c r="R129" s="186"/>
      <c r="S129" s="269">
        <v>2.5935100582519678E-6</v>
      </c>
      <c r="T129" s="186"/>
      <c r="U129" s="186"/>
      <c r="V129" s="186"/>
      <c r="W129" s="186"/>
      <c r="X129" s="186"/>
      <c r="Y129" s="186"/>
      <c r="Z129" s="186"/>
      <c r="AA129" s="191">
        <v>2</v>
      </c>
      <c r="AB129" s="186"/>
      <c r="AC129" s="186"/>
      <c r="AD129" s="186"/>
      <c r="AE129" s="269">
        <v>4.8164916674694154E-5</v>
      </c>
      <c r="AF129" s="186"/>
      <c r="AG129" s="186"/>
      <c r="AH129" s="186"/>
      <c r="AI129" s="186"/>
      <c r="AJ129" s="1"/>
    </row>
    <row r="130" spans="2:36" ht="12" customHeight="1" x14ac:dyDescent="0.25">
      <c r="B130" s="278">
        <v>2000</v>
      </c>
      <c r="C130" s="186"/>
      <c r="D130" s="186"/>
      <c r="E130" s="186"/>
      <c r="F130" s="186"/>
      <c r="G130" s="186"/>
      <c r="H130" s="186"/>
      <c r="I130" s="271">
        <v>41207.65</v>
      </c>
      <c r="J130" s="186"/>
      <c r="K130" s="186"/>
      <c r="L130" s="186"/>
      <c r="M130" s="186"/>
      <c r="N130" s="186"/>
      <c r="O130" s="186"/>
      <c r="P130" s="186"/>
      <c r="Q130" s="186"/>
      <c r="R130" s="186"/>
      <c r="S130" s="269">
        <v>1.4138793639729894E-5</v>
      </c>
      <c r="T130" s="186"/>
      <c r="U130" s="186"/>
      <c r="V130" s="186"/>
      <c r="W130" s="186"/>
      <c r="X130" s="186"/>
      <c r="Y130" s="186"/>
      <c r="Z130" s="186"/>
      <c r="AA130" s="191">
        <v>2</v>
      </c>
      <c r="AB130" s="186"/>
      <c r="AC130" s="186"/>
      <c r="AD130" s="186"/>
      <c r="AE130" s="269">
        <v>4.8164916674694154E-5</v>
      </c>
      <c r="AF130" s="186"/>
      <c r="AG130" s="186"/>
      <c r="AH130" s="186"/>
      <c r="AI130" s="186"/>
      <c r="AJ130" s="1"/>
    </row>
    <row r="131" spans="2:36" ht="12" customHeight="1" x14ac:dyDescent="0.25">
      <c r="B131" s="278">
        <v>2001</v>
      </c>
      <c r="C131" s="186"/>
      <c r="D131" s="186"/>
      <c r="E131" s="186"/>
      <c r="F131" s="186"/>
      <c r="G131" s="186"/>
      <c r="H131" s="186"/>
      <c r="I131" s="271">
        <v>2670.89</v>
      </c>
      <c r="J131" s="186"/>
      <c r="K131" s="186"/>
      <c r="L131" s="186"/>
      <c r="M131" s="186"/>
      <c r="N131" s="186"/>
      <c r="O131" s="186"/>
      <c r="P131" s="186"/>
      <c r="Q131" s="186"/>
      <c r="R131" s="186"/>
      <c r="S131" s="269">
        <v>9.1641145623247558E-7</v>
      </c>
      <c r="T131" s="186"/>
      <c r="U131" s="186"/>
      <c r="V131" s="186"/>
      <c r="W131" s="186"/>
      <c r="X131" s="186"/>
      <c r="Y131" s="186"/>
      <c r="Z131" s="186"/>
      <c r="AA131" s="191">
        <v>1</v>
      </c>
      <c r="AB131" s="186"/>
      <c r="AC131" s="186"/>
      <c r="AD131" s="186"/>
      <c r="AE131" s="269">
        <v>2.4082458337347077E-5</v>
      </c>
      <c r="AF131" s="186"/>
      <c r="AG131" s="186"/>
      <c r="AH131" s="186"/>
      <c r="AI131" s="186"/>
      <c r="AJ131" s="1"/>
    </row>
    <row r="132" spans="2:36" ht="12" customHeight="1" x14ac:dyDescent="0.25">
      <c r="B132" s="278">
        <v>2002</v>
      </c>
      <c r="C132" s="186"/>
      <c r="D132" s="186"/>
      <c r="E132" s="186"/>
      <c r="F132" s="186"/>
      <c r="G132" s="186"/>
      <c r="H132" s="186"/>
      <c r="I132" s="271">
        <v>285550.16000000003</v>
      </c>
      <c r="J132" s="186"/>
      <c r="K132" s="186"/>
      <c r="L132" s="186"/>
      <c r="M132" s="186"/>
      <c r="N132" s="186"/>
      <c r="O132" s="186"/>
      <c r="P132" s="186"/>
      <c r="Q132" s="186"/>
      <c r="R132" s="186"/>
      <c r="S132" s="269">
        <v>9.7975370738973317E-5</v>
      </c>
      <c r="T132" s="186"/>
      <c r="U132" s="186"/>
      <c r="V132" s="186"/>
      <c r="W132" s="186"/>
      <c r="X132" s="186"/>
      <c r="Y132" s="186"/>
      <c r="Z132" s="186"/>
      <c r="AA132" s="191">
        <v>6</v>
      </c>
      <c r="AB132" s="186"/>
      <c r="AC132" s="186"/>
      <c r="AD132" s="186"/>
      <c r="AE132" s="269">
        <v>1.4449475002408245E-4</v>
      </c>
      <c r="AF132" s="186"/>
      <c r="AG132" s="186"/>
      <c r="AH132" s="186"/>
      <c r="AI132" s="186"/>
      <c r="AJ132" s="1"/>
    </row>
    <row r="133" spans="2:36" ht="12" customHeight="1" x14ac:dyDescent="0.25">
      <c r="B133" s="278">
        <v>2003</v>
      </c>
      <c r="C133" s="186"/>
      <c r="D133" s="186"/>
      <c r="E133" s="186"/>
      <c r="F133" s="186"/>
      <c r="G133" s="186"/>
      <c r="H133" s="186"/>
      <c r="I133" s="271">
        <v>341916.80999999994</v>
      </c>
      <c r="J133" s="186"/>
      <c r="K133" s="186"/>
      <c r="L133" s="186"/>
      <c r="M133" s="186"/>
      <c r="N133" s="186"/>
      <c r="O133" s="186"/>
      <c r="P133" s="186"/>
      <c r="Q133" s="186"/>
      <c r="R133" s="186"/>
      <c r="S133" s="269">
        <v>1.1731538242400945E-4</v>
      </c>
      <c r="T133" s="186"/>
      <c r="U133" s="186"/>
      <c r="V133" s="186"/>
      <c r="W133" s="186"/>
      <c r="X133" s="186"/>
      <c r="Y133" s="186"/>
      <c r="Z133" s="186"/>
      <c r="AA133" s="191">
        <v>33</v>
      </c>
      <c r="AB133" s="186"/>
      <c r="AC133" s="186"/>
      <c r="AD133" s="186"/>
      <c r="AE133" s="269">
        <v>7.9472112513245352E-4</v>
      </c>
      <c r="AF133" s="186"/>
      <c r="AG133" s="186"/>
      <c r="AH133" s="186"/>
      <c r="AI133" s="186"/>
      <c r="AJ133" s="1"/>
    </row>
    <row r="134" spans="2:36" ht="12" customHeight="1" x14ac:dyDescent="0.25">
      <c r="B134" s="278">
        <v>2004</v>
      </c>
      <c r="C134" s="186"/>
      <c r="D134" s="186"/>
      <c r="E134" s="186"/>
      <c r="F134" s="186"/>
      <c r="G134" s="186"/>
      <c r="H134" s="186"/>
      <c r="I134" s="271">
        <v>1135911.5299999998</v>
      </c>
      <c r="J134" s="186"/>
      <c r="K134" s="186"/>
      <c r="L134" s="186"/>
      <c r="M134" s="186"/>
      <c r="N134" s="186"/>
      <c r="O134" s="186"/>
      <c r="P134" s="186"/>
      <c r="Q134" s="186"/>
      <c r="R134" s="186"/>
      <c r="S134" s="269">
        <v>3.8974362080001769E-4</v>
      </c>
      <c r="T134" s="186"/>
      <c r="U134" s="186"/>
      <c r="V134" s="186"/>
      <c r="W134" s="186"/>
      <c r="X134" s="186"/>
      <c r="Y134" s="186"/>
      <c r="Z134" s="186"/>
      <c r="AA134" s="191">
        <v>50</v>
      </c>
      <c r="AB134" s="186"/>
      <c r="AC134" s="186"/>
      <c r="AD134" s="186"/>
      <c r="AE134" s="269">
        <v>1.2041229168673539E-3</v>
      </c>
      <c r="AF134" s="186"/>
      <c r="AG134" s="186"/>
      <c r="AH134" s="186"/>
      <c r="AI134" s="186"/>
      <c r="AJ134" s="1"/>
    </row>
    <row r="135" spans="2:36" ht="12" customHeight="1" x14ac:dyDescent="0.25">
      <c r="B135" s="278">
        <v>2005</v>
      </c>
      <c r="C135" s="186"/>
      <c r="D135" s="186"/>
      <c r="E135" s="186"/>
      <c r="F135" s="186"/>
      <c r="G135" s="186"/>
      <c r="H135" s="186"/>
      <c r="I135" s="271">
        <v>3034787.21</v>
      </c>
      <c r="J135" s="186"/>
      <c r="K135" s="186"/>
      <c r="L135" s="186"/>
      <c r="M135" s="186"/>
      <c r="N135" s="186"/>
      <c r="O135" s="186"/>
      <c r="P135" s="186"/>
      <c r="Q135" s="186"/>
      <c r="R135" s="186"/>
      <c r="S135" s="269">
        <v>1.0412685533555451E-3</v>
      </c>
      <c r="T135" s="186"/>
      <c r="U135" s="186"/>
      <c r="V135" s="186"/>
      <c r="W135" s="186"/>
      <c r="X135" s="186"/>
      <c r="Y135" s="186"/>
      <c r="Z135" s="186"/>
      <c r="AA135" s="191">
        <v>121</v>
      </c>
      <c r="AB135" s="186"/>
      <c r="AC135" s="186"/>
      <c r="AD135" s="186"/>
      <c r="AE135" s="269">
        <v>2.9139774588189961E-3</v>
      </c>
      <c r="AF135" s="186"/>
      <c r="AG135" s="186"/>
      <c r="AH135" s="186"/>
      <c r="AI135" s="186"/>
      <c r="AJ135" s="1"/>
    </row>
    <row r="136" spans="2:36" ht="12" customHeight="1" x14ac:dyDescent="0.25">
      <c r="B136" s="278">
        <v>2006</v>
      </c>
      <c r="C136" s="186"/>
      <c r="D136" s="186"/>
      <c r="E136" s="186"/>
      <c r="F136" s="186"/>
      <c r="G136" s="186"/>
      <c r="H136" s="186"/>
      <c r="I136" s="271">
        <v>2269702.06</v>
      </c>
      <c r="J136" s="186"/>
      <c r="K136" s="186"/>
      <c r="L136" s="186"/>
      <c r="M136" s="186"/>
      <c r="N136" s="186"/>
      <c r="O136" s="186"/>
      <c r="P136" s="186"/>
      <c r="Q136" s="186"/>
      <c r="R136" s="186"/>
      <c r="S136" s="269">
        <v>7.7875950339341936E-4</v>
      </c>
      <c r="T136" s="186"/>
      <c r="U136" s="186"/>
      <c r="V136" s="186"/>
      <c r="W136" s="186"/>
      <c r="X136" s="186"/>
      <c r="Y136" s="186"/>
      <c r="Z136" s="186"/>
      <c r="AA136" s="191">
        <v>52</v>
      </c>
      <c r="AB136" s="186"/>
      <c r="AC136" s="186"/>
      <c r="AD136" s="186"/>
      <c r="AE136" s="269">
        <v>1.252287833542048E-3</v>
      </c>
      <c r="AF136" s="186"/>
      <c r="AG136" s="186"/>
      <c r="AH136" s="186"/>
      <c r="AI136" s="186"/>
      <c r="AJ136" s="1"/>
    </row>
    <row r="137" spans="2:36" ht="12" customHeight="1" x14ac:dyDescent="0.25">
      <c r="B137" s="278">
        <v>2007</v>
      </c>
      <c r="C137" s="186"/>
      <c r="D137" s="186"/>
      <c r="E137" s="186"/>
      <c r="F137" s="186"/>
      <c r="G137" s="186"/>
      <c r="H137" s="186"/>
      <c r="I137" s="271">
        <v>4656307.88</v>
      </c>
      <c r="J137" s="186"/>
      <c r="K137" s="186"/>
      <c r="L137" s="186"/>
      <c r="M137" s="186"/>
      <c r="N137" s="186"/>
      <c r="O137" s="186"/>
      <c r="P137" s="186"/>
      <c r="Q137" s="186"/>
      <c r="R137" s="186"/>
      <c r="S137" s="269">
        <v>1.5976299604167717E-3</v>
      </c>
      <c r="T137" s="186"/>
      <c r="U137" s="186"/>
      <c r="V137" s="186"/>
      <c r="W137" s="186"/>
      <c r="X137" s="186"/>
      <c r="Y137" s="186"/>
      <c r="Z137" s="186"/>
      <c r="AA137" s="191">
        <v>19</v>
      </c>
      <c r="AB137" s="186"/>
      <c r="AC137" s="186"/>
      <c r="AD137" s="186"/>
      <c r="AE137" s="269">
        <v>4.5756670840959446E-4</v>
      </c>
      <c r="AF137" s="186"/>
      <c r="AG137" s="186"/>
      <c r="AH137" s="186"/>
      <c r="AI137" s="186"/>
      <c r="AJ137" s="1"/>
    </row>
    <row r="138" spans="2:36" ht="12" customHeight="1" x14ac:dyDescent="0.25">
      <c r="B138" s="278">
        <v>2008</v>
      </c>
      <c r="C138" s="186"/>
      <c r="D138" s="186"/>
      <c r="E138" s="186"/>
      <c r="F138" s="186"/>
      <c r="G138" s="186"/>
      <c r="H138" s="186"/>
      <c r="I138" s="271">
        <v>2466865.9000000004</v>
      </c>
      <c r="J138" s="186"/>
      <c r="K138" s="186"/>
      <c r="L138" s="186"/>
      <c r="M138" s="186"/>
      <c r="N138" s="186"/>
      <c r="O138" s="186"/>
      <c r="P138" s="186"/>
      <c r="Q138" s="186"/>
      <c r="R138" s="186"/>
      <c r="S138" s="269">
        <v>8.464085648413963E-4</v>
      </c>
      <c r="T138" s="186"/>
      <c r="U138" s="186"/>
      <c r="V138" s="186"/>
      <c r="W138" s="186"/>
      <c r="X138" s="186"/>
      <c r="Y138" s="186"/>
      <c r="Z138" s="186"/>
      <c r="AA138" s="191">
        <v>32</v>
      </c>
      <c r="AB138" s="186"/>
      <c r="AC138" s="186"/>
      <c r="AD138" s="186"/>
      <c r="AE138" s="269">
        <v>7.7063866679510646E-4</v>
      </c>
      <c r="AF138" s="186"/>
      <c r="AG138" s="186"/>
      <c r="AH138" s="186"/>
      <c r="AI138" s="186"/>
      <c r="AJ138" s="1"/>
    </row>
    <row r="139" spans="2:36" ht="12" customHeight="1" x14ac:dyDescent="0.25">
      <c r="B139" s="278">
        <v>2009</v>
      </c>
      <c r="C139" s="186"/>
      <c r="D139" s="186"/>
      <c r="E139" s="186"/>
      <c r="F139" s="186"/>
      <c r="G139" s="186"/>
      <c r="H139" s="186"/>
      <c r="I139" s="271">
        <v>8107790.6200000001</v>
      </c>
      <c r="J139" s="186"/>
      <c r="K139" s="186"/>
      <c r="L139" s="186"/>
      <c r="M139" s="186"/>
      <c r="N139" s="186"/>
      <c r="O139" s="186"/>
      <c r="P139" s="186"/>
      <c r="Q139" s="186"/>
      <c r="R139" s="186"/>
      <c r="S139" s="269">
        <v>2.7818712896832912E-3</v>
      </c>
      <c r="T139" s="186"/>
      <c r="U139" s="186"/>
      <c r="V139" s="186"/>
      <c r="W139" s="186"/>
      <c r="X139" s="186"/>
      <c r="Y139" s="186"/>
      <c r="Z139" s="186"/>
      <c r="AA139" s="191">
        <v>179</v>
      </c>
      <c r="AB139" s="186"/>
      <c r="AC139" s="186"/>
      <c r="AD139" s="186"/>
      <c r="AE139" s="269">
        <v>4.3107600423851269E-3</v>
      </c>
      <c r="AF139" s="186"/>
      <c r="AG139" s="186"/>
      <c r="AH139" s="186"/>
      <c r="AI139" s="186"/>
      <c r="AJ139" s="1"/>
    </row>
    <row r="140" spans="2:36" ht="12" customHeight="1" x14ac:dyDescent="0.25">
      <c r="B140" s="278">
        <v>2010</v>
      </c>
      <c r="C140" s="186"/>
      <c r="D140" s="186"/>
      <c r="E140" s="186"/>
      <c r="F140" s="186"/>
      <c r="G140" s="186"/>
      <c r="H140" s="186"/>
      <c r="I140" s="271">
        <v>13875534.209999995</v>
      </c>
      <c r="J140" s="186"/>
      <c r="K140" s="186"/>
      <c r="L140" s="186"/>
      <c r="M140" s="186"/>
      <c r="N140" s="186"/>
      <c r="O140" s="186"/>
      <c r="P140" s="186"/>
      <c r="Q140" s="186"/>
      <c r="R140" s="186"/>
      <c r="S140" s="269">
        <v>4.7608469504133938E-3</v>
      </c>
      <c r="T140" s="186"/>
      <c r="U140" s="186"/>
      <c r="V140" s="186"/>
      <c r="W140" s="186"/>
      <c r="X140" s="186"/>
      <c r="Y140" s="186"/>
      <c r="Z140" s="186"/>
      <c r="AA140" s="191">
        <v>326</v>
      </c>
      <c r="AB140" s="186"/>
      <c r="AC140" s="186"/>
      <c r="AD140" s="186"/>
      <c r="AE140" s="269">
        <v>7.8508814179751463E-3</v>
      </c>
      <c r="AF140" s="186"/>
      <c r="AG140" s="186"/>
      <c r="AH140" s="186"/>
      <c r="AI140" s="186"/>
      <c r="AJ140" s="1"/>
    </row>
    <row r="141" spans="2:36" ht="12" customHeight="1" x14ac:dyDescent="0.25">
      <c r="B141" s="278">
        <v>2011</v>
      </c>
      <c r="C141" s="186"/>
      <c r="D141" s="186"/>
      <c r="E141" s="186"/>
      <c r="F141" s="186"/>
      <c r="G141" s="186"/>
      <c r="H141" s="186"/>
      <c r="I141" s="271">
        <v>5889109.4299999997</v>
      </c>
      <c r="J141" s="186"/>
      <c r="K141" s="186"/>
      <c r="L141" s="186"/>
      <c r="M141" s="186"/>
      <c r="N141" s="186"/>
      <c r="O141" s="186"/>
      <c r="P141" s="186"/>
      <c r="Q141" s="186"/>
      <c r="R141" s="186"/>
      <c r="S141" s="269">
        <v>2.0206176026188664E-3</v>
      </c>
      <c r="T141" s="186"/>
      <c r="U141" s="186"/>
      <c r="V141" s="186"/>
      <c r="W141" s="186"/>
      <c r="X141" s="186"/>
      <c r="Y141" s="186"/>
      <c r="Z141" s="186"/>
      <c r="AA141" s="191">
        <v>391</v>
      </c>
      <c r="AB141" s="186"/>
      <c r="AC141" s="186"/>
      <c r="AD141" s="186"/>
      <c r="AE141" s="269">
        <v>9.4162412099027069E-3</v>
      </c>
      <c r="AF141" s="186"/>
      <c r="AG141" s="186"/>
      <c r="AH141" s="186"/>
      <c r="AI141" s="186"/>
      <c r="AJ141" s="1"/>
    </row>
    <row r="142" spans="2:36" ht="12" customHeight="1" x14ac:dyDescent="0.25">
      <c r="B142" s="278">
        <v>2012</v>
      </c>
      <c r="C142" s="186"/>
      <c r="D142" s="186"/>
      <c r="E142" s="186"/>
      <c r="F142" s="186"/>
      <c r="G142" s="186"/>
      <c r="H142" s="186"/>
      <c r="I142" s="271">
        <v>2098451.1599999997</v>
      </c>
      <c r="J142" s="186"/>
      <c r="K142" s="186"/>
      <c r="L142" s="186"/>
      <c r="M142" s="186"/>
      <c r="N142" s="186"/>
      <c r="O142" s="186"/>
      <c r="P142" s="186"/>
      <c r="Q142" s="186"/>
      <c r="R142" s="186"/>
      <c r="S142" s="269">
        <v>7.2000145396041294E-4</v>
      </c>
      <c r="T142" s="186"/>
      <c r="U142" s="186"/>
      <c r="V142" s="186"/>
      <c r="W142" s="186"/>
      <c r="X142" s="186"/>
      <c r="Y142" s="186"/>
      <c r="Z142" s="186"/>
      <c r="AA142" s="191">
        <v>88</v>
      </c>
      <c r="AB142" s="186"/>
      <c r="AC142" s="186"/>
      <c r="AD142" s="186"/>
      <c r="AE142" s="269">
        <v>2.1192563336865427E-3</v>
      </c>
      <c r="AF142" s="186"/>
      <c r="AG142" s="186"/>
      <c r="AH142" s="186"/>
      <c r="AI142" s="186"/>
      <c r="AJ142" s="1"/>
    </row>
    <row r="143" spans="2:36" ht="12" customHeight="1" x14ac:dyDescent="0.25">
      <c r="B143" s="278">
        <v>2013</v>
      </c>
      <c r="C143" s="186"/>
      <c r="D143" s="186"/>
      <c r="E143" s="186"/>
      <c r="F143" s="186"/>
      <c r="G143" s="186"/>
      <c r="H143" s="186"/>
      <c r="I143" s="271">
        <v>7397492.4899999974</v>
      </c>
      <c r="J143" s="186"/>
      <c r="K143" s="186"/>
      <c r="L143" s="186"/>
      <c r="M143" s="186"/>
      <c r="N143" s="186"/>
      <c r="O143" s="186"/>
      <c r="P143" s="186"/>
      <c r="Q143" s="186"/>
      <c r="R143" s="186"/>
      <c r="S143" s="269">
        <v>2.5381602631443824E-3</v>
      </c>
      <c r="T143" s="186"/>
      <c r="U143" s="186"/>
      <c r="V143" s="186"/>
      <c r="W143" s="186"/>
      <c r="X143" s="186"/>
      <c r="Y143" s="186"/>
      <c r="Z143" s="186"/>
      <c r="AA143" s="191">
        <v>188</v>
      </c>
      <c r="AB143" s="186"/>
      <c r="AC143" s="186"/>
      <c r="AD143" s="186"/>
      <c r="AE143" s="269">
        <v>4.5275021674212506E-3</v>
      </c>
      <c r="AF143" s="186"/>
      <c r="AG143" s="186"/>
      <c r="AH143" s="186"/>
      <c r="AI143" s="186"/>
      <c r="AJ143" s="1"/>
    </row>
    <row r="144" spans="2:36" ht="12" customHeight="1" x14ac:dyDescent="0.25">
      <c r="B144" s="278">
        <v>2014</v>
      </c>
      <c r="C144" s="186"/>
      <c r="D144" s="186"/>
      <c r="E144" s="186"/>
      <c r="F144" s="186"/>
      <c r="G144" s="186"/>
      <c r="H144" s="186"/>
      <c r="I144" s="271">
        <v>50002333.780000046</v>
      </c>
      <c r="J144" s="186"/>
      <c r="K144" s="186"/>
      <c r="L144" s="186"/>
      <c r="M144" s="186"/>
      <c r="N144" s="186"/>
      <c r="O144" s="186"/>
      <c r="P144" s="186"/>
      <c r="Q144" s="186"/>
      <c r="R144" s="186"/>
      <c r="S144" s="269">
        <v>1.7156345455766484E-2</v>
      </c>
      <c r="T144" s="186"/>
      <c r="U144" s="186"/>
      <c r="V144" s="186"/>
      <c r="W144" s="186"/>
      <c r="X144" s="186"/>
      <c r="Y144" s="186"/>
      <c r="Z144" s="186"/>
      <c r="AA144" s="191">
        <v>1120</v>
      </c>
      <c r="AB144" s="186"/>
      <c r="AC144" s="186"/>
      <c r="AD144" s="186"/>
      <c r="AE144" s="269">
        <v>2.6972353337828724E-2</v>
      </c>
      <c r="AF144" s="186"/>
      <c r="AG144" s="186"/>
      <c r="AH144" s="186"/>
      <c r="AI144" s="186"/>
      <c r="AJ144" s="1"/>
    </row>
    <row r="145" spans="2:36" ht="12" customHeight="1" x14ac:dyDescent="0.25">
      <c r="B145" s="278">
        <v>2015</v>
      </c>
      <c r="C145" s="186"/>
      <c r="D145" s="186"/>
      <c r="E145" s="186"/>
      <c r="F145" s="186"/>
      <c r="G145" s="186"/>
      <c r="H145" s="186"/>
      <c r="I145" s="271">
        <v>494710031.12999916</v>
      </c>
      <c r="J145" s="186"/>
      <c r="K145" s="186"/>
      <c r="L145" s="186"/>
      <c r="M145" s="186"/>
      <c r="N145" s="186"/>
      <c r="O145" s="186"/>
      <c r="P145" s="186"/>
      <c r="Q145" s="186"/>
      <c r="R145" s="186"/>
      <c r="S145" s="269">
        <v>0.16974040115491684</v>
      </c>
      <c r="T145" s="186"/>
      <c r="U145" s="186"/>
      <c r="V145" s="186"/>
      <c r="W145" s="186"/>
      <c r="X145" s="186"/>
      <c r="Y145" s="186"/>
      <c r="Z145" s="186"/>
      <c r="AA145" s="191">
        <v>8412</v>
      </c>
      <c r="AB145" s="186"/>
      <c r="AC145" s="186"/>
      <c r="AD145" s="186"/>
      <c r="AE145" s="269">
        <v>0.2025816395337636</v>
      </c>
      <c r="AF145" s="186"/>
      <c r="AG145" s="186"/>
      <c r="AH145" s="186"/>
      <c r="AI145" s="186"/>
      <c r="AJ145" s="1"/>
    </row>
    <row r="146" spans="2:36" ht="12" customHeight="1" x14ac:dyDescent="0.25">
      <c r="B146" s="278">
        <v>2016</v>
      </c>
      <c r="C146" s="186"/>
      <c r="D146" s="186"/>
      <c r="E146" s="186"/>
      <c r="F146" s="186"/>
      <c r="G146" s="186"/>
      <c r="H146" s="186"/>
      <c r="I146" s="271">
        <v>770040763.87999892</v>
      </c>
      <c r="J146" s="186"/>
      <c r="K146" s="186"/>
      <c r="L146" s="186"/>
      <c r="M146" s="186"/>
      <c r="N146" s="186"/>
      <c r="O146" s="186"/>
      <c r="P146" s="186"/>
      <c r="Q146" s="186"/>
      <c r="R146" s="186"/>
      <c r="S146" s="269">
        <v>0.26420937507184411</v>
      </c>
      <c r="T146" s="186"/>
      <c r="U146" s="186"/>
      <c r="V146" s="186"/>
      <c r="W146" s="186"/>
      <c r="X146" s="186"/>
      <c r="Y146" s="186"/>
      <c r="Z146" s="186"/>
      <c r="AA146" s="191">
        <v>12346</v>
      </c>
      <c r="AB146" s="186"/>
      <c r="AC146" s="186"/>
      <c r="AD146" s="186"/>
      <c r="AE146" s="269">
        <v>0.29732203063288698</v>
      </c>
      <c r="AF146" s="186"/>
      <c r="AG146" s="186"/>
      <c r="AH146" s="186"/>
      <c r="AI146" s="186"/>
      <c r="AJ146" s="1"/>
    </row>
    <row r="147" spans="2:36" ht="12" customHeight="1" x14ac:dyDescent="0.25">
      <c r="B147" s="278">
        <v>2017</v>
      </c>
      <c r="C147" s="186"/>
      <c r="D147" s="186"/>
      <c r="E147" s="186"/>
      <c r="F147" s="186"/>
      <c r="G147" s="186"/>
      <c r="H147" s="186"/>
      <c r="I147" s="271">
        <v>436756396.58999926</v>
      </c>
      <c r="J147" s="186"/>
      <c r="K147" s="186"/>
      <c r="L147" s="186"/>
      <c r="M147" s="186"/>
      <c r="N147" s="186"/>
      <c r="O147" s="186"/>
      <c r="P147" s="186"/>
      <c r="Q147" s="186"/>
      <c r="R147" s="186"/>
      <c r="S147" s="269">
        <v>0.14985587778526627</v>
      </c>
      <c r="T147" s="186"/>
      <c r="U147" s="186"/>
      <c r="V147" s="186"/>
      <c r="W147" s="186"/>
      <c r="X147" s="186"/>
      <c r="Y147" s="186"/>
      <c r="Z147" s="186"/>
      <c r="AA147" s="191">
        <v>5787</v>
      </c>
      <c r="AB147" s="186"/>
      <c r="AC147" s="186"/>
      <c r="AD147" s="186"/>
      <c r="AE147" s="269">
        <v>0.13936518639822754</v>
      </c>
      <c r="AF147" s="186"/>
      <c r="AG147" s="186"/>
      <c r="AH147" s="186"/>
      <c r="AI147" s="186"/>
      <c r="AJ147" s="1"/>
    </row>
    <row r="148" spans="2:36" ht="12" customHeight="1" x14ac:dyDescent="0.25">
      <c r="B148" s="278">
        <v>2018</v>
      </c>
      <c r="C148" s="186"/>
      <c r="D148" s="186"/>
      <c r="E148" s="186"/>
      <c r="F148" s="186"/>
      <c r="G148" s="186"/>
      <c r="H148" s="186"/>
      <c r="I148" s="271">
        <v>357561386.53000104</v>
      </c>
      <c r="J148" s="186"/>
      <c r="K148" s="186"/>
      <c r="L148" s="186"/>
      <c r="M148" s="186"/>
      <c r="N148" s="186"/>
      <c r="O148" s="186"/>
      <c r="P148" s="186"/>
      <c r="Q148" s="186"/>
      <c r="R148" s="186"/>
      <c r="S148" s="269">
        <v>0.12268320706673107</v>
      </c>
      <c r="T148" s="186"/>
      <c r="U148" s="186"/>
      <c r="V148" s="186"/>
      <c r="W148" s="186"/>
      <c r="X148" s="186"/>
      <c r="Y148" s="186"/>
      <c r="Z148" s="186"/>
      <c r="AA148" s="191">
        <v>4127</v>
      </c>
      <c r="AB148" s="186"/>
      <c r="AC148" s="186"/>
      <c r="AD148" s="186"/>
      <c r="AE148" s="269">
        <v>9.9388305558231388E-2</v>
      </c>
      <c r="AF148" s="186"/>
      <c r="AG148" s="186"/>
      <c r="AH148" s="186"/>
      <c r="AI148" s="186"/>
      <c r="AJ148" s="1"/>
    </row>
    <row r="149" spans="2:36" ht="12" customHeight="1" x14ac:dyDescent="0.25">
      <c r="B149" s="278">
        <v>2019</v>
      </c>
      <c r="C149" s="186"/>
      <c r="D149" s="186"/>
      <c r="E149" s="186"/>
      <c r="F149" s="186"/>
      <c r="G149" s="186"/>
      <c r="H149" s="186"/>
      <c r="I149" s="271">
        <v>524213635.71999794</v>
      </c>
      <c r="J149" s="186"/>
      <c r="K149" s="186"/>
      <c r="L149" s="186"/>
      <c r="M149" s="186"/>
      <c r="N149" s="186"/>
      <c r="O149" s="186"/>
      <c r="P149" s="186"/>
      <c r="Q149" s="186"/>
      <c r="R149" s="186"/>
      <c r="S149" s="269">
        <v>0.17986340930816461</v>
      </c>
      <c r="T149" s="186"/>
      <c r="U149" s="186"/>
      <c r="V149" s="186"/>
      <c r="W149" s="186"/>
      <c r="X149" s="186"/>
      <c r="Y149" s="186"/>
      <c r="Z149" s="186"/>
      <c r="AA149" s="191">
        <v>5993</v>
      </c>
      <c r="AB149" s="186"/>
      <c r="AC149" s="186"/>
      <c r="AD149" s="186"/>
      <c r="AE149" s="269">
        <v>0.14432617281572102</v>
      </c>
      <c r="AF149" s="186"/>
      <c r="AG149" s="186"/>
      <c r="AH149" s="186"/>
      <c r="AI149" s="186"/>
      <c r="AJ149" s="1"/>
    </row>
    <row r="150" spans="2:36" ht="12" customHeight="1" x14ac:dyDescent="0.25">
      <c r="B150" s="278">
        <v>2020</v>
      </c>
      <c r="C150" s="186"/>
      <c r="D150" s="186"/>
      <c r="E150" s="186"/>
      <c r="F150" s="186"/>
      <c r="G150" s="186"/>
      <c r="H150" s="186"/>
      <c r="I150" s="271">
        <v>229522422.03999975</v>
      </c>
      <c r="J150" s="186"/>
      <c r="K150" s="186"/>
      <c r="L150" s="186"/>
      <c r="M150" s="186"/>
      <c r="N150" s="186"/>
      <c r="O150" s="186"/>
      <c r="P150" s="186"/>
      <c r="Q150" s="186"/>
      <c r="R150" s="186"/>
      <c r="S150" s="269">
        <v>7.8751643467039459E-2</v>
      </c>
      <c r="T150" s="186"/>
      <c r="U150" s="186"/>
      <c r="V150" s="186"/>
      <c r="W150" s="186"/>
      <c r="X150" s="186"/>
      <c r="Y150" s="186"/>
      <c r="Z150" s="186"/>
      <c r="AA150" s="191">
        <v>2248</v>
      </c>
      <c r="AB150" s="186"/>
      <c r="AC150" s="186"/>
      <c r="AD150" s="186"/>
      <c r="AE150" s="269">
        <v>5.4137366342356226E-2</v>
      </c>
      <c r="AF150" s="186"/>
      <c r="AG150" s="186"/>
      <c r="AH150" s="186"/>
      <c r="AI150" s="186"/>
      <c r="AJ150" s="1"/>
    </row>
    <row r="151" spans="2:36" ht="12" customHeight="1" x14ac:dyDescent="0.25">
      <c r="B151" s="278">
        <v>2021</v>
      </c>
      <c r="C151" s="186"/>
      <c r="D151" s="186"/>
      <c r="E151" s="186"/>
      <c r="F151" s="186"/>
      <c r="G151" s="186"/>
      <c r="H151" s="186"/>
      <c r="I151" s="271">
        <v>91787.99</v>
      </c>
      <c r="J151" s="186"/>
      <c r="K151" s="186"/>
      <c r="L151" s="186"/>
      <c r="M151" s="186"/>
      <c r="N151" s="186"/>
      <c r="O151" s="186"/>
      <c r="P151" s="186"/>
      <c r="Q151" s="186"/>
      <c r="R151" s="186"/>
      <c r="S151" s="269">
        <v>3.1493459326498621E-5</v>
      </c>
      <c r="T151" s="186"/>
      <c r="U151" s="186"/>
      <c r="V151" s="186"/>
      <c r="W151" s="186"/>
      <c r="X151" s="186"/>
      <c r="Y151" s="186"/>
      <c r="Z151" s="186"/>
      <c r="AA151" s="191">
        <v>1</v>
      </c>
      <c r="AB151" s="186"/>
      <c r="AC151" s="186"/>
      <c r="AD151" s="186"/>
      <c r="AE151" s="269">
        <v>2.4082458337347077E-5</v>
      </c>
      <c r="AF151" s="186"/>
      <c r="AG151" s="186"/>
      <c r="AH151" s="186"/>
      <c r="AI151" s="186"/>
      <c r="AJ151" s="1"/>
    </row>
    <row r="152" spans="2:36" ht="12" customHeight="1" x14ac:dyDescent="0.25">
      <c r="B152" s="277"/>
      <c r="C152" s="273"/>
      <c r="D152" s="273"/>
      <c r="E152" s="273"/>
      <c r="F152" s="273"/>
      <c r="G152" s="273"/>
      <c r="H152" s="273"/>
      <c r="I152" s="274">
        <v>2914509614.469996</v>
      </c>
      <c r="J152" s="273"/>
      <c r="K152" s="273"/>
      <c r="L152" s="273"/>
      <c r="M152" s="273"/>
      <c r="N152" s="273"/>
      <c r="O152" s="273"/>
      <c r="P152" s="273"/>
      <c r="Q152" s="273"/>
      <c r="R152" s="273"/>
      <c r="S152" s="275">
        <v>0.99999999999999589</v>
      </c>
      <c r="T152" s="273"/>
      <c r="U152" s="273"/>
      <c r="V152" s="273"/>
      <c r="W152" s="273"/>
      <c r="X152" s="273"/>
      <c r="Y152" s="273"/>
      <c r="Z152" s="273"/>
      <c r="AA152" s="276">
        <v>41524</v>
      </c>
      <c r="AB152" s="273"/>
      <c r="AC152" s="273"/>
      <c r="AD152" s="273"/>
      <c r="AE152" s="275">
        <v>1</v>
      </c>
      <c r="AF152" s="273"/>
      <c r="AG152" s="273"/>
      <c r="AH152" s="273"/>
      <c r="AI152" s="273"/>
      <c r="AJ152" s="1"/>
    </row>
    <row r="153" spans="2:36" ht="9"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5">
      <c r="B154" s="199" t="s">
        <v>1039</v>
      </c>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1"/>
    </row>
    <row r="155" spans="2:36" ht="8.2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5">
      <c r="B156" s="190" t="s">
        <v>1087</v>
      </c>
      <c r="C156" s="184"/>
      <c r="D156" s="184"/>
      <c r="E156" s="184"/>
      <c r="F156" s="184"/>
      <c r="G156" s="184"/>
      <c r="H156" s="190" t="s">
        <v>1049</v>
      </c>
      <c r="I156" s="184"/>
      <c r="J156" s="184"/>
      <c r="K156" s="184"/>
      <c r="L156" s="184"/>
      <c r="M156" s="184"/>
      <c r="N156" s="184"/>
      <c r="O156" s="184"/>
      <c r="P156" s="184"/>
      <c r="Q156" s="184"/>
      <c r="R156" s="184"/>
      <c r="S156" s="184"/>
      <c r="T156" s="190" t="s">
        <v>1050</v>
      </c>
      <c r="U156" s="184"/>
      <c r="V156" s="184"/>
      <c r="W156" s="184"/>
      <c r="X156" s="184"/>
      <c r="Y156" s="184"/>
      <c r="Z156" s="184"/>
      <c r="AA156" s="190" t="s">
        <v>1088</v>
      </c>
      <c r="AB156" s="184"/>
      <c r="AC156" s="184"/>
      <c r="AD156" s="184"/>
      <c r="AE156" s="184"/>
      <c r="AF156" s="190" t="s">
        <v>1050</v>
      </c>
      <c r="AG156" s="184"/>
      <c r="AH156" s="184"/>
      <c r="AI156" s="184"/>
      <c r="AJ156" s="1"/>
    </row>
    <row r="157" spans="2:36" ht="10.5" customHeight="1" x14ac:dyDescent="0.25">
      <c r="B157" s="185" t="s">
        <v>1089</v>
      </c>
      <c r="C157" s="186"/>
      <c r="D157" s="186"/>
      <c r="E157" s="186"/>
      <c r="F157" s="186"/>
      <c r="G157" s="186"/>
      <c r="H157" s="271">
        <v>621251888.35000098</v>
      </c>
      <c r="I157" s="186"/>
      <c r="J157" s="186"/>
      <c r="K157" s="186"/>
      <c r="L157" s="186"/>
      <c r="M157" s="186"/>
      <c r="N157" s="186"/>
      <c r="O157" s="186"/>
      <c r="P157" s="186"/>
      <c r="Q157" s="186"/>
      <c r="R157" s="186"/>
      <c r="S157" s="186"/>
      <c r="T157" s="269">
        <v>0.21315829094047242</v>
      </c>
      <c r="U157" s="186"/>
      <c r="V157" s="186"/>
      <c r="W157" s="186"/>
      <c r="X157" s="186"/>
      <c r="Y157" s="186"/>
      <c r="Z157" s="186"/>
      <c r="AA157" s="191">
        <v>12730</v>
      </c>
      <c r="AB157" s="186"/>
      <c r="AC157" s="186"/>
      <c r="AD157" s="186"/>
      <c r="AE157" s="186"/>
      <c r="AF157" s="269">
        <v>0.53256913358155877</v>
      </c>
      <c r="AG157" s="186"/>
      <c r="AH157" s="186"/>
      <c r="AI157" s="186"/>
      <c r="AJ157" s="1"/>
    </row>
    <row r="158" spans="2:36" ht="10.5" customHeight="1" x14ac:dyDescent="0.25">
      <c r="B158" s="185" t="s">
        <v>1090</v>
      </c>
      <c r="C158" s="186"/>
      <c r="D158" s="186"/>
      <c r="E158" s="186"/>
      <c r="F158" s="186"/>
      <c r="G158" s="186"/>
      <c r="H158" s="271">
        <v>1024546754.8600011</v>
      </c>
      <c r="I158" s="186"/>
      <c r="J158" s="186"/>
      <c r="K158" s="186"/>
      <c r="L158" s="186"/>
      <c r="M158" s="186"/>
      <c r="N158" s="186"/>
      <c r="O158" s="186"/>
      <c r="P158" s="186"/>
      <c r="Q158" s="186"/>
      <c r="R158" s="186"/>
      <c r="S158" s="186"/>
      <c r="T158" s="269">
        <v>0.35153315321840606</v>
      </c>
      <c r="U158" s="186"/>
      <c r="V158" s="186"/>
      <c r="W158" s="186"/>
      <c r="X158" s="186"/>
      <c r="Y158" s="186"/>
      <c r="Z158" s="186"/>
      <c r="AA158" s="191">
        <v>7108</v>
      </c>
      <c r="AB158" s="186"/>
      <c r="AC158" s="186"/>
      <c r="AD158" s="186"/>
      <c r="AE158" s="186"/>
      <c r="AF158" s="269">
        <v>0.29736853114671796</v>
      </c>
      <c r="AG158" s="186"/>
      <c r="AH158" s="186"/>
      <c r="AI158" s="186"/>
      <c r="AJ158" s="1"/>
    </row>
    <row r="159" spans="2:36" ht="10.5" customHeight="1" x14ac:dyDescent="0.25">
      <c r="B159" s="185" t="s">
        <v>1091</v>
      </c>
      <c r="C159" s="186"/>
      <c r="D159" s="186"/>
      <c r="E159" s="186"/>
      <c r="F159" s="186"/>
      <c r="G159" s="186"/>
      <c r="H159" s="271">
        <v>666288797.31000018</v>
      </c>
      <c r="I159" s="186"/>
      <c r="J159" s="186"/>
      <c r="K159" s="186"/>
      <c r="L159" s="186"/>
      <c r="M159" s="186"/>
      <c r="N159" s="186"/>
      <c r="O159" s="186"/>
      <c r="P159" s="186"/>
      <c r="Q159" s="186"/>
      <c r="R159" s="186"/>
      <c r="S159" s="186"/>
      <c r="T159" s="269">
        <v>0.22861094504612345</v>
      </c>
      <c r="U159" s="186"/>
      <c r="V159" s="186"/>
      <c r="W159" s="186"/>
      <c r="X159" s="186"/>
      <c r="Y159" s="186"/>
      <c r="Z159" s="186"/>
      <c r="AA159" s="191">
        <v>2774</v>
      </c>
      <c r="AB159" s="186"/>
      <c r="AC159" s="186"/>
      <c r="AD159" s="186"/>
      <c r="AE159" s="186"/>
      <c r="AF159" s="269">
        <v>0.11605237836254863</v>
      </c>
      <c r="AG159" s="186"/>
      <c r="AH159" s="186"/>
      <c r="AI159" s="186"/>
      <c r="AJ159" s="1"/>
    </row>
    <row r="160" spans="2:36" ht="10.5" customHeight="1" x14ac:dyDescent="0.25">
      <c r="B160" s="185" t="s">
        <v>1092</v>
      </c>
      <c r="C160" s="186"/>
      <c r="D160" s="186"/>
      <c r="E160" s="186"/>
      <c r="F160" s="186"/>
      <c r="G160" s="186"/>
      <c r="H160" s="271">
        <v>253834650.68000001</v>
      </c>
      <c r="I160" s="186"/>
      <c r="J160" s="186"/>
      <c r="K160" s="186"/>
      <c r="L160" s="186"/>
      <c r="M160" s="186"/>
      <c r="N160" s="186"/>
      <c r="O160" s="186"/>
      <c r="P160" s="186"/>
      <c r="Q160" s="186"/>
      <c r="R160" s="186"/>
      <c r="S160" s="186"/>
      <c r="T160" s="269">
        <v>8.7093433975910656E-2</v>
      </c>
      <c r="U160" s="186"/>
      <c r="V160" s="186"/>
      <c r="W160" s="186"/>
      <c r="X160" s="186"/>
      <c r="Y160" s="186"/>
      <c r="Z160" s="186"/>
      <c r="AA160" s="191">
        <v>746</v>
      </c>
      <c r="AB160" s="186"/>
      <c r="AC160" s="186"/>
      <c r="AD160" s="186"/>
      <c r="AE160" s="186"/>
      <c r="AF160" s="269">
        <v>3.1209471614441701E-2</v>
      </c>
      <c r="AG160" s="186"/>
      <c r="AH160" s="186"/>
      <c r="AI160" s="186"/>
      <c r="AJ160" s="1"/>
    </row>
    <row r="161" spans="2:36" ht="10.5" customHeight="1" x14ac:dyDescent="0.25">
      <c r="B161" s="185" t="s">
        <v>1093</v>
      </c>
      <c r="C161" s="186"/>
      <c r="D161" s="186"/>
      <c r="E161" s="186"/>
      <c r="F161" s="186"/>
      <c r="G161" s="186"/>
      <c r="H161" s="271">
        <v>348587523.27000034</v>
      </c>
      <c r="I161" s="186"/>
      <c r="J161" s="186"/>
      <c r="K161" s="186"/>
      <c r="L161" s="186"/>
      <c r="M161" s="186"/>
      <c r="N161" s="186"/>
      <c r="O161" s="186"/>
      <c r="P161" s="186"/>
      <c r="Q161" s="186"/>
      <c r="R161" s="186"/>
      <c r="S161" s="186"/>
      <c r="T161" s="269">
        <v>0.11960417681908736</v>
      </c>
      <c r="U161" s="186"/>
      <c r="V161" s="186"/>
      <c r="W161" s="186"/>
      <c r="X161" s="186"/>
      <c r="Y161" s="186"/>
      <c r="Z161" s="186"/>
      <c r="AA161" s="191">
        <v>545</v>
      </c>
      <c r="AB161" s="186"/>
      <c r="AC161" s="186"/>
      <c r="AD161" s="186"/>
      <c r="AE161" s="186"/>
      <c r="AF161" s="269">
        <v>2.2800485294732879E-2</v>
      </c>
      <c r="AG161" s="186"/>
      <c r="AH161" s="186"/>
      <c r="AI161" s="186"/>
      <c r="AJ161" s="1"/>
    </row>
    <row r="162" spans="2:36" ht="12" customHeight="1" x14ac:dyDescent="0.25">
      <c r="B162" s="277"/>
      <c r="C162" s="273"/>
      <c r="D162" s="273"/>
      <c r="E162" s="273"/>
      <c r="F162" s="273"/>
      <c r="G162" s="273"/>
      <c r="H162" s="274">
        <v>2914509614.4700027</v>
      </c>
      <c r="I162" s="273"/>
      <c r="J162" s="273"/>
      <c r="K162" s="273"/>
      <c r="L162" s="273"/>
      <c r="M162" s="273"/>
      <c r="N162" s="273"/>
      <c r="O162" s="273"/>
      <c r="P162" s="273"/>
      <c r="Q162" s="273"/>
      <c r="R162" s="273"/>
      <c r="S162" s="273"/>
      <c r="T162" s="275">
        <v>0.99999999999999456</v>
      </c>
      <c r="U162" s="273"/>
      <c r="V162" s="273"/>
      <c r="W162" s="273"/>
      <c r="X162" s="273"/>
      <c r="Y162" s="273"/>
      <c r="Z162" s="273"/>
      <c r="AA162" s="276">
        <v>23903</v>
      </c>
      <c r="AB162" s="273"/>
      <c r="AC162" s="273"/>
      <c r="AD162" s="273"/>
      <c r="AE162" s="273"/>
      <c r="AF162" s="275">
        <v>1</v>
      </c>
      <c r="AG162" s="273"/>
      <c r="AH162" s="273"/>
      <c r="AI162" s="273"/>
      <c r="AJ162" s="1"/>
    </row>
    <row r="163" spans="2:36" ht="9"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5">
      <c r="B164" s="199" t="s">
        <v>1040</v>
      </c>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1"/>
    </row>
    <row r="165" spans="2:36" ht="8.2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5">
      <c r="B166" s="190"/>
      <c r="C166" s="184"/>
      <c r="D166" s="184"/>
      <c r="E166" s="184"/>
      <c r="F166" s="184"/>
      <c r="G166" s="190" t="s">
        <v>1049</v>
      </c>
      <c r="H166" s="184"/>
      <c r="I166" s="184"/>
      <c r="J166" s="184"/>
      <c r="K166" s="184"/>
      <c r="L166" s="184"/>
      <c r="M166" s="184"/>
      <c r="N166" s="184"/>
      <c r="O166" s="184"/>
      <c r="P166" s="184"/>
      <c r="Q166" s="184"/>
      <c r="R166" s="184"/>
      <c r="S166" s="190" t="s">
        <v>1050</v>
      </c>
      <c r="T166" s="184"/>
      <c r="U166" s="184"/>
      <c r="V166" s="184"/>
      <c r="W166" s="184"/>
      <c r="X166" s="184"/>
      <c r="Y166" s="184"/>
      <c r="Z166" s="190" t="s">
        <v>1051</v>
      </c>
      <c r="AA166" s="184"/>
      <c r="AB166" s="184"/>
      <c r="AC166" s="184"/>
      <c r="AD166" s="184"/>
      <c r="AE166" s="184"/>
      <c r="AF166" s="190" t="s">
        <v>1050</v>
      </c>
      <c r="AG166" s="184"/>
      <c r="AH166" s="184"/>
      <c r="AI166" s="184"/>
      <c r="AJ166" s="1"/>
    </row>
    <row r="167" spans="2:36" ht="11.25" customHeight="1" x14ac:dyDescent="0.25">
      <c r="B167" s="185" t="s">
        <v>1094</v>
      </c>
      <c r="C167" s="186"/>
      <c r="D167" s="186"/>
      <c r="E167" s="186"/>
      <c r="F167" s="186"/>
      <c r="G167" s="271">
        <v>2980400.1200000006</v>
      </c>
      <c r="H167" s="186"/>
      <c r="I167" s="186"/>
      <c r="J167" s="186"/>
      <c r="K167" s="186"/>
      <c r="L167" s="186"/>
      <c r="M167" s="186"/>
      <c r="N167" s="186"/>
      <c r="O167" s="186"/>
      <c r="P167" s="186"/>
      <c r="Q167" s="186"/>
      <c r="R167" s="186"/>
      <c r="S167" s="269">
        <v>1.0226077502722476E-3</v>
      </c>
      <c r="T167" s="186"/>
      <c r="U167" s="186"/>
      <c r="V167" s="186"/>
      <c r="W167" s="186"/>
      <c r="X167" s="186"/>
      <c r="Y167" s="186"/>
      <c r="Z167" s="191">
        <v>65</v>
      </c>
      <c r="AA167" s="186"/>
      <c r="AB167" s="186"/>
      <c r="AC167" s="186"/>
      <c r="AD167" s="186"/>
      <c r="AE167" s="186"/>
      <c r="AF167" s="269">
        <v>1.5653597919275599E-3</v>
      </c>
      <c r="AG167" s="186"/>
      <c r="AH167" s="186"/>
      <c r="AI167" s="186"/>
      <c r="AJ167" s="1"/>
    </row>
    <row r="168" spans="2:36" ht="11.25" customHeight="1" x14ac:dyDescent="0.25">
      <c r="B168" s="185" t="s">
        <v>1095</v>
      </c>
      <c r="C168" s="186"/>
      <c r="D168" s="186"/>
      <c r="E168" s="186"/>
      <c r="F168" s="186"/>
      <c r="G168" s="271">
        <v>61172103.519999973</v>
      </c>
      <c r="H168" s="186"/>
      <c r="I168" s="186"/>
      <c r="J168" s="186"/>
      <c r="K168" s="186"/>
      <c r="L168" s="186"/>
      <c r="M168" s="186"/>
      <c r="N168" s="186"/>
      <c r="O168" s="186"/>
      <c r="P168" s="186"/>
      <c r="Q168" s="186"/>
      <c r="R168" s="186"/>
      <c r="S168" s="269">
        <v>2.0988815139360614E-2</v>
      </c>
      <c r="T168" s="186"/>
      <c r="U168" s="186"/>
      <c r="V168" s="186"/>
      <c r="W168" s="186"/>
      <c r="X168" s="186"/>
      <c r="Y168" s="186"/>
      <c r="Z168" s="191">
        <v>776</v>
      </c>
      <c r="AA168" s="186"/>
      <c r="AB168" s="186"/>
      <c r="AC168" s="186"/>
      <c r="AD168" s="186"/>
      <c r="AE168" s="186"/>
      <c r="AF168" s="269">
        <v>1.8687987669781331E-2</v>
      </c>
      <c r="AG168" s="186"/>
      <c r="AH168" s="186"/>
      <c r="AI168" s="186"/>
      <c r="AJ168" s="1"/>
    </row>
    <row r="169" spans="2:36" ht="11.25" customHeight="1" x14ac:dyDescent="0.25">
      <c r="B169" s="185" t="s">
        <v>1096</v>
      </c>
      <c r="C169" s="186"/>
      <c r="D169" s="186"/>
      <c r="E169" s="186"/>
      <c r="F169" s="186"/>
      <c r="G169" s="271">
        <v>602077716.49999857</v>
      </c>
      <c r="H169" s="186"/>
      <c r="I169" s="186"/>
      <c r="J169" s="186"/>
      <c r="K169" s="186"/>
      <c r="L169" s="186"/>
      <c r="M169" s="186"/>
      <c r="N169" s="186"/>
      <c r="O169" s="186"/>
      <c r="P169" s="186"/>
      <c r="Q169" s="186"/>
      <c r="R169" s="186"/>
      <c r="S169" s="269">
        <v>0.20657942369131144</v>
      </c>
      <c r="T169" s="186"/>
      <c r="U169" s="186"/>
      <c r="V169" s="186"/>
      <c r="W169" s="186"/>
      <c r="X169" s="186"/>
      <c r="Y169" s="186"/>
      <c r="Z169" s="191">
        <v>8240</v>
      </c>
      <c r="AA169" s="186"/>
      <c r="AB169" s="186"/>
      <c r="AC169" s="186"/>
      <c r="AD169" s="186"/>
      <c r="AE169" s="186"/>
      <c r="AF169" s="269">
        <v>0.19843945669973992</v>
      </c>
      <c r="AG169" s="186"/>
      <c r="AH169" s="186"/>
      <c r="AI169" s="186"/>
      <c r="AJ169" s="1"/>
    </row>
    <row r="170" spans="2:36" ht="11.25" customHeight="1" x14ac:dyDescent="0.25">
      <c r="B170" s="185" t="s">
        <v>1097</v>
      </c>
      <c r="C170" s="186"/>
      <c r="D170" s="186"/>
      <c r="E170" s="186"/>
      <c r="F170" s="186"/>
      <c r="G170" s="271">
        <v>1899533799.6499991</v>
      </c>
      <c r="H170" s="186"/>
      <c r="I170" s="186"/>
      <c r="J170" s="186"/>
      <c r="K170" s="186"/>
      <c r="L170" s="186"/>
      <c r="M170" s="186"/>
      <c r="N170" s="186"/>
      <c r="O170" s="186"/>
      <c r="P170" s="186"/>
      <c r="Q170" s="186"/>
      <c r="R170" s="186"/>
      <c r="S170" s="269">
        <v>0.65175074057713411</v>
      </c>
      <c r="T170" s="186"/>
      <c r="U170" s="186"/>
      <c r="V170" s="186"/>
      <c r="W170" s="186"/>
      <c r="X170" s="186"/>
      <c r="Y170" s="186"/>
      <c r="Z170" s="191">
        <v>26842</v>
      </c>
      <c r="AA170" s="186"/>
      <c r="AB170" s="186"/>
      <c r="AC170" s="186"/>
      <c r="AD170" s="186"/>
      <c r="AE170" s="186"/>
      <c r="AF170" s="269">
        <v>0.64642134669107021</v>
      </c>
      <c r="AG170" s="186"/>
      <c r="AH170" s="186"/>
      <c r="AI170" s="186"/>
      <c r="AJ170" s="1"/>
    </row>
    <row r="171" spans="2:36" ht="11.25" customHeight="1" x14ac:dyDescent="0.25">
      <c r="B171" s="185" t="s">
        <v>1098</v>
      </c>
      <c r="C171" s="186"/>
      <c r="D171" s="186"/>
      <c r="E171" s="186"/>
      <c r="F171" s="186"/>
      <c r="G171" s="271">
        <v>220566021.23000053</v>
      </c>
      <c r="H171" s="186"/>
      <c r="I171" s="186"/>
      <c r="J171" s="186"/>
      <c r="K171" s="186"/>
      <c r="L171" s="186"/>
      <c r="M171" s="186"/>
      <c r="N171" s="186"/>
      <c r="O171" s="186"/>
      <c r="P171" s="186"/>
      <c r="Q171" s="186"/>
      <c r="R171" s="186"/>
      <c r="S171" s="269">
        <v>7.5678604776231048E-2</v>
      </c>
      <c r="T171" s="186"/>
      <c r="U171" s="186"/>
      <c r="V171" s="186"/>
      <c r="W171" s="186"/>
      <c r="X171" s="186"/>
      <c r="Y171" s="186"/>
      <c r="Z171" s="191">
        <v>3237</v>
      </c>
      <c r="AA171" s="186"/>
      <c r="AB171" s="186"/>
      <c r="AC171" s="186"/>
      <c r="AD171" s="186"/>
      <c r="AE171" s="186"/>
      <c r="AF171" s="269">
        <v>7.7954917637992491E-2</v>
      </c>
      <c r="AG171" s="186"/>
      <c r="AH171" s="186"/>
      <c r="AI171" s="186"/>
      <c r="AJ171" s="1"/>
    </row>
    <row r="172" spans="2:36" ht="11.25" customHeight="1" x14ac:dyDescent="0.25">
      <c r="B172" s="185" t="s">
        <v>1099</v>
      </c>
      <c r="C172" s="186"/>
      <c r="D172" s="186"/>
      <c r="E172" s="186"/>
      <c r="F172" s="186"/>
      <c r="G172" s="271">
        <v>98596805.760000065</v>
      </c>
      <c r="H172" s="186"/>
      <c r="I172" s="186"/>
      <c r="J172" s="186"/>
      <c r="K172" s="186"/>
      <c r="L172" s="186"/>
      <c r="M172" s="186"/>
      <c r="N172" s="186"/>
      <c r="O172" s="186"/>
      <c r="P172" s="186"/>
      <c r="Q172" s="186"/>
      <c r="R172" s="186"/>
      <c r="S172" s="269">
        <v>3.3829638190412979E-2</v>
      </c>
      <c r="T172" s="186"/>
      <c r="U172" s="186"/>
      <c r="V172" s="186"/>
      <c r="W172" s="186"/>
      <c r="X172" s="186"/>
      <c r="Y172" s="186"/>
      <c r="Z172" s="191">
        <v>1585</v>
      </c>
      <c r="AA172" s="186"/>
      <c r="AB172" s="186"/>
      <c r="AC172" s="186"/>
      <c r="AD172" s="186"/>
      <c r="AE172" s="186"/>
      <c r="AF172" s="269">
        <v>3.8170696464695113E-2</v>
      </c>
      <c r="AG172" s="186"/>
      <c r="AH172" s="186"/>
      <c r="AI172" s="186"/>
      <c r="AJ172" s="1"/>
    </row>
    <row r="173" spans="2:36" ht="11.25" customHeight="1" x14ac:dyDescent="0.25">
      <c r="B173" s="185" t="s">
        <v>1100</v>
      </c>
      <c r="C173" s="186"/>
      <c r="D173" s="186"/>
      <c r="E173" s="186"/>
      <c r="F173" s="186"/>
      <c r="G173" s="271">
        <v>18614751.980000004</v>
      </c>
      <c r="H173" s="186"/>
      <c r="I173" s="186"/>
      <c r="J173" s="186"/>
      <c r="K173" s="186"/>
      <c r="L173" s="186"/>
      <c r="M173" s="186"/>
      <c r="N173" s="186"/>
      <c r="O173" s="186"/>
      <c r="P173" s="186"/>
      <c r="Q173" s="186"/>
      <c r="R173" s="186"/>
      <c r="S173" s="269">
        <v>6.386924197326789E-3</v>
      </c>
      <c r="T173" s="186"/>
      <c r="U173" s="186"/>
      <c r="V173" s="186"/>
      <c r="W173" s="186"/>
      <c r="X173" s="186"/>
      <c r="Y173" s="186"/>
      <c r="Z173" s="191">
        <v>398</v>
      </c>
      <c r="AA173" s="186"/>
      <c r="AB173" s="186"/>
      <c r="AC173" s="186"/>
      <c r="AD173" s="186"/>
      <c r="AE173" s="186"/>
      <c r="AF173" s="269">
        <v>9.584818418264137E-3</v>
      </c>
      <c r="AG173" s="186"/>
      <c r="AH173" s="186"/>
      <c r="AI173" s="186"/>
      <c r="AJ173" s="1"/>
    </row>
    <row r="174" spans="2:36" ht="11.25" customHeight="1" x14ac:dyDescent="0.25">
      <c r="B174" s="185" t="s">
        <v>1101</v>
      </c>
      <c r="C174" s="186"/>
      <c r="D174" s="186"/>
      <c r="E174" s="186"/>
      <c r="F174" s="186"/>
      <c r="G174" s="271">
        <v>7654884.790000001</v>
      </c>
      <c r="H174" s="186"/>
      <c r="I174" s="186"/>
      <c r="J174" s="186"/>
      <c r="K174" s="186"/>
      <c r="L174" s="186"/>
      <c r="M174" s="186"/>
      <c r="N174" s="186"/>
      <c r="O174" s="186"/>
      <c r="P174" s="186"/>
      <c r="Q174" s="186"/>
      <c r="R174" s="186"/>
      <c r="S174" s="269">
        <v>2.6264743653597578E-3</v>
      </c>
      <c r="T174" s="186"/>
      <c r="U174" s="186"/>
      <c r="V174" s="186"/>
      <c r="W174" s="186"/>
      <c r="X174" s="186"/>
      <c r="Y174" s="186"/>
      <c r="Z174" s="191">
        <v>232</v>
      </c>
      <c r="AA174" s="186"/>
      <c r="AB174" s="186"/>
      <c r="AC174" s="186"/>
      <c r="AD174" s="186"/>
      <c r="AE174" s="186"/>
      <c r="AF174" s="269">
        <v>5.5871303342645215E-3</v>
      </c>
      <c r="AG174" s="186"/>
      <c r="AH174" s="186"/>
      <c r="AI174" s="186"/>
      <c r="AJ174" s="1"/>
    </row>
    <row r="175" spans="2:36" ht="11.25" customHeight="1" x14ac:dyDescent="0.25">
      <c r="B175" s="185" t="s">
        <v>1102</v>
      </c>
      <c r="C175" s="186"/>
      <c r="D175" s="186"/>
      <c r="E175" s="186"/>
      <c r="F175" s="186"/>
      <c r="G175" s="271">
        <v>2375240.69</v>
      </c>
      <c r="H175" s="186"/>
      <c r="I175" s="186"/>
      <c r="J175" s="186"/>
      <c r="K175" s="186"/>
      <c r="L175" s="186"/>
      <c r="M175" s="186"/>
      <c r="N175" s="186"/>
      <c r="O175" s="186"/>
      <c r="P175" s="186"/>
      <c r="Q175" s="186"/>
      <c r="R175" s="186"/>
      <c r="S175" s="269">
        <v>8.1497095710625605E-4</v>
      </c>
      <c r="T175" s="186"/>
      <c r="U175" s="186"/>
      <c r="V175" s="186"/>
      <c r="W175" s="186"/>
      <c r="X175" s="186"/>
      <c r="Y175" s="186"/>
      <c r="Z175" s="191">
        <v>83</v>
      </c>
      <c r="AA175" s="186"/>
      <c r="AB175" s="186"/>
      <c r="AC175" s="186"/>
      <c r="AD175" s="186"/>
      <c r="AE175" s="186"/>
      <c r="AF175" s="269">
        <v>1.9988440419998073E-3</v>
      </c>
      <c r="AG175" s="186"/>
      <c r="AH175" s="186"/>
      <c r="AI175" s="186"/>
      <c r="AJ175" s="1"/>
    </row>
    <row r="176" spans="2:36" ht="11.25" customHeight="1" x14ac:dyDescent="0.25">
      <c r="B176" s="185" t="s">
        <v>1103</v>
      </c>
      <c r="C176" s="186"/>
      <c r="D176" s="186"/>
      <c r="E176" s="186"/>
      <c r="F176" s="186"/>
      <c r="G176" s="271">
        <v>679722.2899999998</v>
      </c>
      <c r="H176" s="186"/>
      <c r="I176" s="186"/>
      <c r="J176" s="186"/>
      <c r="K176" s="186"/>
      <c r="L176" s="186"/>
      <c r="M176" s="186"/>
      <c r="N176" s="186"/>
      <c r="O176" s="186"/>
      <c r="P176" s="186"/>
      <c r="Q176" s="186"/>
      <c r="R176" s="186"/>
      <c r="S176" s="269">
        <v>2.3322012273533255E-4</v>
      </c>
      <c r="T176" s="186"/>
      <c r="U176" s="186"/>
      <c r="V176" s="186"/>
      <c r="W176" s="186"/>
      <c r="X176" s="186"/>
      <c r="Y176" s="186"/>
      <c r="Z176" s="191">
        <v>44</v>
      </c>
      <c r="AA176" s="186"/>
      <c r="AB176" s="186"/>
      <c r="AC176" s="186"/>
      <c r="AD176" s="186"/>
      <c r="AE176" s="186"/>
      <c r="AF176" s="269">
        <v>1.0596281668432714E-3</v>
      </c>
      <c r="AG176" s="186"/>
      <c r="AH176" s="186"/>
      <c r="AI176" s="186"/>
      <c r="AJ176" s="1"/>
    </row>
    <row r="177" spans="2:36" ht="11.25" customHeight="1" x14ac:dyDescent="0.25">
      <c r="B177" s="185" t="s">
        <v>1104</v>
      </c>
      <c r="C177" s="186"/>
      <c r="D177" s="186"/>
      <c r="E177" s="186"/>
      <c r="F177" s="186"/>
      <c r="G177" s="271">
        <v>220897.68</v>
      </c>
      <c r="H177" s="186"/>
      <c r="I177" s="186"/>
      <c r="J177" s="186"/>
      <c r="K177" s="186"/>
      <c r="L177" s="186"/>
      <c r="M177" s="186"/>
      <c r="N177" s="186"/>
      <c r="O177" s="186"/>
      <c r="P177" s="186"/>
      <c r="Q177" s="186"/>
      <c r="R177" s="186"/>
      <c r="S177" s="269">
        <v>7.5792400513377653E-5</v>
      </c>
      <c r="T177" s="186"/>
      <c r="U177" s="186"/>
      <c r="V177" s="186"/>
      <c r="W177" s="186"/>
      <c r="X177" s="186"/>
      <c r="Y177" s="186"/>
      <c r="Z177" s="191">
        <v>14</v>
      </c>
      <c r="AA177" s="186"/>
      <c r="AB177" s="186"/>
      <c r="AC177" s="186"/>
      <c r="AD177" s="186"/>
      <c r="AE177" s="186"/>
      <c r="AF177" s="269">
        <v>3.3715441672285906E-4</v>
      </c>
      <c r="AG177" s="186"/>
      <c r="AH177" s="186"/>
      <c r="AI177" s="186"/>
      <c r="AJ177" s="1"/>
    </row>
    <row r="178" spans="2:36" ht="11.25" customHeight="1" x14ac:dyDescent="0.25">
      <c r="B178" s="185" t="s">
        <v>1105</v>
      </c>
      <c r="C178" s="186"/>
      <c r="D178" s="186"/>
      <c r="E178" s="186"/>
      <c r="F178" s="186"/>
      <c r="G178" s="271">
        <v>34221.339999999997</v>
      </c>
      <c r="H178" s="186"/>
      <c r="I178" s="186"/>
      <c r="J178" s="186"/>
      <c r="K178" s="186"/>
      <c r="L178" s="186"/>
      <c r="M178" s="186"/>
      <c r="N178" s="186"/>
      <c r="O178" s="186"/>
      <c r="P178" s="186"/>
      <c r="Q178" s="186"/>
      <c r="R178" s="186"/>
      <c r="S178" s="269">
        <v>1.1741714568412265E-5</v>
      </c>
      <c r="T178" s="186"/>
      <c r="U178" s="186"/>
      <c r="V178" s="186"/>
      <c r="W178" s="186"/>
      <c r="X178" s="186"/>
      <c r="Y178" s="186"/>
      <c r="Z178" s="191">
        <v>7</v>
      </c>
      <c r="AA178" s="186"/>
      <c r="AB178" s="186"/>
      <c r="AC178" s="186"/>
      <c r="AD178" s="186"/>
      <c r="AE178" s="186"/>
      <c r="AF178" s="269">
        <v>1.6857720836142953E-4</v>
      </c>
      <c r="AG178" s="186"/>
      <c r="AH178" s="186"/>
      <c r="AI178" s="186"/>
      <c r="AJ178" s="1"/>
    </row>
    <row r="179" spans="2:36" ht="11.25" customHeight="1" x14ac:dyDescent="0.25">
      <c r="B179" s="185" t="s">
        <v>1106</v>
      </c>
      <c r="C179" s="186"/>
      <c r="D179" s="186"/>
      <c r="E179" s="186"/>
      <c r="F179" s="186"/>
      <c r="G179" s="271">
        <v>3048.92</v>
      </c>
      <c r="H179" s="186"/>
      <c r="I179" s="186"/>
      <c r="J179" s="186"/>
      <c r="K179" s="186"/>
      <c r="L179" s="186"/>
      <c r="M179" s="186"/>
      <c r="N179" s="186"/>
      <c r="O179" s="186"/>
      <c r="P179" s="186"/>
      <c r="Q179" s="186"/>
      <c r="R179" s="186"/>
      <c r="S179" s="269">
        <v>1.0461176675701049E-6</v>
      </c>
      <c r="T179" s="186"/>
      <c r="U179" s="186"/>
      <c r="V179" s="186"/>
      <c r="W179" s="186"/>
      <c r="X179" s="186"/>
      <c r="Y179" s="186"/>
      <c r="Z179" s="191">
        <v>1</v>
      </c>
      <c r="AA179" s="186"/>
      <c r="AB179" s="186"/>
      <c r="AC179" s="186"/>
      <c r="AD179" s="186"/>
      <c r="AE179" s="186"/>
      <c r="AF179" s="269">
        <v>2.4082458337347077E-5</v>
      </c>
      <c r="AG179" s="186"/>
      <c r="AH179" s="186"/>
      <c r="AI179" s="186"/>
      <c r="AJ179" s="1"/>
    </row>
    <row r="180" spans="2:36" ht="11.25" customHeight="1" x14ac:dyDescent="0.25">
      <c r="B180" s="277"/>
      <c r="C180" s="273"/>
      <c r="D180" s="273"/>
      <c r="E180" s="273"/>
      <c r="F180" s="273"/>
      <c r="G180" s="274">
        <v>2914509614.4699984</v>
      </c>
      <c r="H180" s="273"/>
      <c r="I180" s="273"/>
      <c r="J180" s="273"/>
      <c r="K180" s="273"/>
      <c r="L180" s="273"/>
      <c r="M180" s="273"/>
      <c r="N180" s="273"/>
      <c r="O180" s="273"/>
      <c r="P180" s="273"/>
      <c r="Q180" s="273"/>
      <c r="R180" s="273"/>
      <c r="S180" s="275">
        <v>0.99999999999999512</v>
      </c>
      <c r="T180" s="273"/>
      <c r="U180" s="273"/>
      <c r="V180" s="273"/>
      <c r="W180" s="273"/>
      <c r="X180" s="273"/>
      <c r="Y180" s="273"/>
      <c r="Z180" s="276">
        <v>41524</v>
      </c>
      <c r="AA180" s="273"/>
      <c r="AB180" s="273"/>
      <c r="AC180" s="273"/>
      <c r="AD180" s="273"/>
      <c r="AE180" s="273"/>
      <c r="AF180" s="275">
        <v>1</v>
      </c>
      <c r="AG180" s="273"/>
      <c r="AH180" s="273"/>
      <c r="AI180" s="273"/>
      <c r="AJ180" s="1"/>
    </row>
    <row r="181" spans="2:36" ht="9"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5">
      <c r="B182" s="199" t="s">
        <v>1041</v>
      </c>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1"/>
    </row>
    <row r="183" spans="2:36" ht="8.2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5">
      <c r="B184" s="190"/>
      <c r="C184" s="184"/>
      <c r="D184" s="184"/>
      <c r="E184" s="184"/>
      <c r="F184" s="190" t="s">
        <v>1049</v>
      </c>
      <c r="G184" s="184"/>
      <c r="H184" s="184"/>
      <c r="I184" s="184"/>
      <c r="J184" s="184"/>
      <c r="K184" s="184"/>
      <c r="L184" s="184"/>
      <c r="M184" s="184"/>
      <c r="N184" s="184"/>
      <c r="O184" s="184"/>
      <c r="P184" s="184"/>
      <c r="Q184" s="184"/>
      <c r="R184" s="190" t="s">
        <v>1050</v>
      </c>
      <c r="S184" s="184"/>
      <c r="T184" s="184"/>
      <c r="U184" s="184"/>
      <c r="V184" s="184"/>
      <c r="W184" s="184"/>
      <c r="X184" s="184"/>
      <c r="Y184" s="190" t="s">
        <v>1051</v>
      </c>
      <c r="Z184" s="184"/>
      <c r="AA184" s="184"/>
      <c r="AB184" s="184"/>
      <c r="AC184" s="184"/>
      <c r="AD184" s="184"/>
      <c r="AE184" s="184"/>
      <c r="AF184" s="190" t="s">
        <v>1050</v>
      </c>
      <c r="AG184" s="184"/>
      <c r="AH184" s="184"/>
      <c r="AI184" s="184"/>
      <c r="AJ184" s="1"/>
    </row>
    <row r="185" spans="2:36" ht="11.25" customHeight="1" x14ac:dyDescent="0.25">
      <c r="B185" s="185" t="s">
        <v>897</v>
      </c>
      <c r="C185" s="186"/>
      <c r="D185" s="186"/>
      <c r="E185" s="186"/>
      <c r="F185" s="271">
        <v>2735312554.1299944</v>
      </c>
      <c r="G185" s="186"/>
      <c r="H185" s="186"/>
      <c r="I185" s="186"/>
      <c r="J185" s="186"/>
      <c r="K185" s="186"/>
      <c r="L185" s="186"/>
      <c r="M185" s="186"/>
      <c r="N185" s="186"/>
      <c r="O185" s="186"/>
      <c r="P185" s="186"/>
      <c r="Q185" s="186"/>
      <c r="R185" s="269">
        <v>0.9385155363872123</v>
      </c>
      <c r="S185" s="186"/>
      <c r="T185" s="186"/>
      <c r="U185" s="186"/>
      <c r="V185" s="186"/>
      <c r="W185" s="186"/>
      <c r="X185" s="186"/>
      <c r="Y185" s="191">
        <v>39337</v>
      </c>
      <c r="Z185" s="186"/>
      <c r="AA185" s="186"/>
      <c r="AB185" s="186"/>
      <c r="AC185" s="186"/>
      <c r="AD185" s="186"/>
      <c r="AE185" s="186"/>
      <c r="AF185" s="269">
        <v>0.9473316636162219</v>
      </c>
      <c r="AG185" s="186"/>
      <c r="AH185" s="186"/>
      <c r="AI185" s="186"/>
      <c r="AJ185" s="1"/>
    </row>
    <row r="186" spans="2:36" ht="11.25" customHeight="1" x14ac:dyDescent="0.25">
      <c r="B186" s="185" t="s">
        <v>1107</v>
      </c>
      <c r="C186" s="186"/>
      <c r="D186" s="186"/>
      <c r="E186" s="186"/>
      <c r="F186" s="271">
        <v>2657788.2800000003</v>
      </c>
      <c r="G186" s="186"/>
      <c r="H186" s="186"/>
      <c r="I186" s="186"/>
      <c r="J186" s="186"/>
      <c r="K186" s="186"/>
      <c r="L186" s="186"/>
      <c r="M186" s="186"/>
      <c r="N186" s="186"/>
      <c r="O186" s="186"/>
      <c r="P186" s="186"/>
      <c r="Q186" s="186"/>
      <c r="R186" s="269">
        <v>9.11916113367607E-4</v>
      </c>
      <c r="S186" s="186"/>
      <c r="T186" s="186"/>
      <c r="U186" s="186"/>
      <c r="V186" s="186"/>
      <c r="W186" s="186"/>
      <c r="X186" s="186"/>
      <c r="Y186" s="191">
        <v>56</v>
      </c>
      <c r="Z186" s="186"/>
      <c r="AA186" s="186"/>
      <c r="AB186" s="186"/>
      <c r="AC186" s="186"/>
      <c r="AD186" s="186"/>
      <c r="AE186" s="186"/>
      <c r="AF186" s="269">
        <v>1.3486176668914363E-3</v>
      </c>
      <c r="AG186" s="186"/>
      <c r="AH186" s="186"/>
      <c r="AI186" s="186"/>
      <c r="AJ186" s="1"/>
    </row>
    <row r="187" spans="2:36" ht="11.25" customHeight="1" x14ac:dyDescent="0.25">
      <c r="B187" s="185" t="s">
        <v>1108</v>
      </c>
      <c r="C187" s="186"/>
      <c r="D187" s="186"/>
      <c r="E187" s="186"/>
      <c r="F187" s="271">
        <v>176539272.06</v>
      </c>
      <c r="G187" s="186"/>
      <c r="H187" s="186"/>
      <c r="I187" s="186"/>
      <c r="J187" s="186"/>
      <c r="K187" s="186"/>
      <c r="L187" s="186"/>
      <c r="M187" s="186"/>
      <c r="N187" s="186"/>
      <c r="O187" s="186"/>
      <c r="P187" s="186"/>
      <c r="Q187" s="186"/>
      <c r="R187" s="269">
        <v>6.0572547499419996E-2</v>
      </c>
      <c r="S187" s="186"/>
      <c r="T187" s="186"/>
      <c r="U187" s="186"/>
      <c r="V187" s="186"/>
      <c r="W187" s="186"/>
      <c r="X187" s="186"/>
      <c r="Y187" s="191">
        <v>2131</v>
      </c>
      <c r="Z187" s="186"/>
      <c r="AA187" s="186"/>
      <c r="AB187" s="186"/>
      <c r="AC187" s="186"/>
      <c r="AD187" s="186"/>
      <c r="AE187" s="186"/>
      <c r="AF187" s="269">
        <v>5.131971871688662E-2</v>
      </c>
      <c r="AG187" s="186"/>
      <c r="AH187" s="186"/>
      <c r="AI187" s="186"/>
      <c r="AJ187" s="1"/>
    </row>
    <row r="188" spans="2:36" ht="12.75" customHeight="1" x14ac:dyDescent="0.25">
      <c r="B188" s="277"/>
      <c r="C188" s="273"/>
      <c r="D188" s="273"/>
      <c r="E188" s="273"/>
      <c r="F188" s="274">
        <v>2914509614.4699945</v>
      </c>
      <c r="G188" s="273"/>
      <c r="H188" s="273"/>
      <c r="I188" s="273"/>
      <c r="J188" s="273"/>
      <c r="K188" s="273"/>
      <c r="L188" s="273"/>
      <c r="M188" s="273"/>
      <c r="N188" s="273"/>
      <c r="O188" s="273"/>
      <c r="P188" s="273"/>
      <c r="Q188" s="273"/>
      <c r="R188" s="275">
        <v>0.99999999999999645</v>
      </c>
      <c r="S188" s="273"/>
      <c r="T188" s="273"/>
      <c r="U188" s="273"/>
      <c r="V188" s="273"/>
      <c r="W188" s="273"/>
      <c r="X188" s="273"/>
      <c r="Y188" s="276">
        <v>41524</v>
      </c>
      <c r="Z188" s="273"/>
      <c r="AA188" s="273"/>
      <c r="AB188" s="273"/>
      <c r="AC188" s="273"/>
      <c r="AD188" s="273"/>
      <c r="AE188" s="273"/>
      <c r="AF188" s="275">
        <v>1</v>
      </c>
      <c r="AG188" s="273"/>
      <c r="AH188" s="273"/>
      <c r="AI188" s="273"/>
      <c r="AJ188" s="1"/>
    </row>
    <row r="189" spans="2:36" ht="9"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5">
      <c r="B190" s="199" t="s">
        <v>1042</v>
      </c>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1"/>
    </row>
    <row r="191" spans="2:36" ht="8.2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5">
      <c r="B192" s="190"/>
      <c r="C192" s="184"/>
      <c r="D192" s="184"/>
      <c r="E192" s="184"/>
      <c r="F192" s="190" t="s">
        <v>1049</v>
      </c>
      <c r="G192" s="184"/>
      <c r="H192" s="184"/>
      <c r="I192" s="184"/>
      <c r="J192" s="184"/>
      <c r="K192" s="184"/>
      <c r="L192" s="184"/>
      <c r="M192" s="184"/>
      <c r="N192" s="184"/>
      <c r="O192" s="184"/>
      <c r="P192" s="184"/>
      <c r="Q192" s="184"/>
      <c r="R192" s="190" t="s">
        <v>1050</v>
      </c>
      <c r="S192" s="184"/>
      <c r="T192" s="184"/>
      <c r="U192" s="184"/>
      <c r="V192" s="184"/>
      <c r="W192" s="184"/>
      <c r="X192" s="184"/>
      <c r="Y192" s="190" t="s">
        <v>1051</v>
      </c>
      <c r="Z192" s="184"/>
      <c r="AA192" s="184"/>
      <c r="AB192" s="184"/>
      <c r="AC192" s="184"/>
      <c r="AD192" s="184"/>
      <c r="AE192" s="184"/>
      <c r="AF192" s="190" t="s">
        <v>1050</v>
      </c>
      <c r="AG192" s="184"/>
      <c r="AH192" s="184"/>
      <c r="AI192" s="184"/>
      <c r="AJ192" s="184"/>
    </row>
    <row r="193" spans="2:36" ht="12" customHeight="1" x14ac:dyDescent="0.25">
      <c r="B193" s="185" t="s">
        <v>1109</v>
      </c>
      <c r="C193" s="186"/>
      <c r="D193" s="186"/>
      <c r="E193" s="186"/>
      <c r="F193" s="271">
        <v>35048600.059999995</v>
      </c>
      <c r="G193" s="186"/>
      <c r="H193" s="186"/>
      <c r="I193" s="186"/>
      <c r="J193" s="186"/>
      <c r="K193" s="186"/>
      <c r="L193" s="186"/>
      <c r="M193" s="186"/>
      <c r="N193" s="186"/>
      <c r="O193" s="186"/>
      <c r="P193" s="186"/>
      <c r="Q193" s="186"/>
      <c r="R193" s="269">
        <v>1.2025556507341849E-2</v>
      </c>
      <c r="S193" s="186"/>
      <c r="T193" s="186"/>
      <c r="U193" s="186"/>
      <c r="V193" s="186"/>
      <c r="W193" s="186"/>
      <c r="X193" s="186"/>
      <c r="Y193" s="191">
        <v>685</v>
      </c>
      <c r="Z193" s="186"/>
      <c r="AA193" s="186"/>
      <c r="AB193" s="186"/>
      <c r="AC193" s="186"/>
      <c r="AD193" s="186"/>
      <c r="AE193" s="186"/>
      <c r="AF193" s="269">
        <v>1.6496483961082747E-2</v>
      </c>
      <c r="AG193" s="186"/>
      <c r="AH193" s="186"/>
      <c r="AI193" s="186"/>
      <c r="AJ193" s="186"/>
    </row>
    <row r="194" spans="2:36" ht="12" customHeight="1" x14ac:dyDescent="0.25">
      <c r="B194" s="185" t="s">
        <v>1110</v>
      </c>
      <c r="C194" s="186"/>
      <c r="D194" s="186"/>
      <c r="E194" s="186"/>
      <c r="F194" s="271">
        <v>21651971.900000002</v>
      </c>
      <c r="G194" s="186"/>
      <c r="H194" s="186"/>
      <c r="I194" s="186"/>
      <c r="J194" s="186"/>
      <c r="K194" s="186"/>
      <c r="L194" s="186"/>
      <c r="M194" s="186"/>
      <c r="N194" s="186"/>
      <c r="O194" s="186"/>
      <c r="P194" s="186"/>
      <c r="Q194" s="186"/>
      <c r="R194" s="269">
        <v>7.4290274399857982E-3</v>
      </c>
      <c r="S194" s="186"/>
      <c r="T194" s="186"/>
      <c r="U194" s="186"/>
      <c r="V194" s="186"/>
      <c r="W194" s="186"/>
      <c r="X194" s="186"/>
      <c r="Y194" s="191">
        <v>260</v>
      </c>
      <c r="Z194" s="186"/>
      <c r="AA194" s="186"/>
      <c r="AB194" s="186"/>
      <c r="AC194" s="186"/>
      <c r="AD194" s="186"/>
      <c r="AE194" s="186"/>
      <c r="AF194" s="269">
        <v>6.2614391677102395E-3</v>
      </c>
      <c r="AG194" s="186"/>
      <c r="AH194" s="186"/>
      <c r="AI194" s="186"/>
      <c r="AJ194" s="186"/>
    </row>
    <row r="195" spans="2:36" ht="12" customHeight="1" x14ac:dyDescent="0.25">
      <c r="B195" s="185" t="s">
        <v>1111</v>
      </c>
      <c r="C195" s="186"/>
      <c r="D195" s="186"/>
      <c r="E195" s="186"/>
      <c r="F195" s="271">
        <v>21175118.929999989</v>
      </c>
      <c r="G195" s="186"/>
      <c r="H195" s="186"/>
      <c r="I195" s="186"/>
      <c r="J195" s="186"/>
      <c r="K195" s="186"/>
      <c r="L195" s="186"/>
      <c r="M195" s="186"/>
      <c r="N195" s="186"/>
      <c r="O195" s="186"/>
      <c r="P195" s="186"/>
      <c r="Q195" s="186"/>
      <c r="R195" s="269">
        <v>7.2654139910431261E-3</v>
      </c>
      <c r="S195" s="186"/>
      <c r="T195" s="186"/>
      <c r="U195" s="186"/>
      <c r="V195" s="186"/>
      <c r="W195" s="186"/>
      <c r="X195" s="186"/>
      <c r="Y195" s="191">
        <v>195</v>
      </c>
      <c r="Z195" s="186"/>
      <c r="AA195" s="186"/>
      <c r="AB195" s="186"/>
      <c r="AC195" s="186"/>
      <c r="AD195" s="186"/>
      <c r="AE195" s="186"/>
      <c r="AF195" s="269">
        <v>4.6960793757826799E-3</v>
      </c>
      <c r="AG195" s="186"/>
      <c r="AH195" s="186"/>
      <c r="AI195" s="186"/>
      <c r="AJ195" s="186"/>
    </row>
    <row r="196" spans="2:36" ht="12" customHeight="1" x14ac:dyDescent="0.25">
      <c r="B196" s="185" t="s">
        <v>1112</v>
      </c>
      <c r="C196" s="186"/>
      <c r="D196" s="186"/>
      <c r="E196" s="186"/>
      <c r="F196" s="271">
        <v>31448545.200000003</v>
      </c>
      <c r="G196" s="186"/>
      <c r="H196" s="186"/>
      <c r="I196" s="186"/>
      <c r="J196" s="186"/>
      <c r="K196" s="186"/>
      <c r="L196" s="186"/>
      <c r="M196" s="186"/>
      <c r="N196" s="186"/>
      <c r="O196" s="186"/>
      <c r="P196" s="186"/>
      <c r="Q196" s="186"/>
      <c r="R196" s="269">
        <v>1.0790338465127681E-2</v>
      </c>
      <c r="S196" s="186"/>
      <c r="T196" s="186"/>
      <c r="U196" s="186"/>
      <c r="V196" s="186"/>
      <c r="W196" s="186"/>
      <c r="X196" s="186"/>
      <c r="Y196" s="191">
        <v>303</v>
      </c>
      <c r="Z196" s="186"/>
      <c r="AA196" s="186"/>
      <c r="AB196" s="186"/>
      <c r="AC196" s="186"/>
      <c r="AD196" s="186"/>
      <c r="AE196" s="186"/>
      <c r="AF196" s="269">
        <v>7.2969848762161641E-3</v>
      </c>
      <c r="AG196" s="186"/>
      <c r="AH196" s="186"/>
      <c r="AI196" s="186"/>
      <c r="AJ196" s="186"/>
    </row>
    <row r="197" spans="2:36" ht="12" customHeight="1" x14ac:dyDescent="0.25">
      <c r="B197" s="185" t="s">
        <v>1113</v>
      </c>
      <c r="C197" s="186"/>
      <c r="D197" s="186"/>
      <c r="E197" s="186"/>
      <c r="F197" s="271">
        <v>12867508.120000007</v>
      </c>
      <c r="G197" s="186"/>
      <c r="H197" s="186"/>
      <c r="I197" s="186"/>
      <c r="J197" s="186"/>
      <c r="K197" s="186"/>
      <c r="L197" s="186"/>
      <c r="M197" s="186"/>
      <c r="N197" s="186"/>
      <c r="O197" s="186"/>
      <c r="P197" s="186"/>
      <c r="Q197" s="186"/>
      <c r="R197" s="269">
        <v>4.41498221728803E-3</v>
      </c>
      <c r="S197" s="186"/>
      <c r="T197" s="186"/>
      <c r="U197" s="186"/>
      <c r="V197" s="186"/>
      <c r="W197" s="186"/>
      <c r="X197" s="186"/>
      <c r="Y197" s="191">
        <v>135</v>
      </c>
      <c r="Z197" s="186"/>
      <c r="AA197" s="186"/>
      <c r="AB197" s="186"/>
      <c r="AC197" s="186"/>
      <c r="AD197" s="186"/>
      <c r="AE197" s="186"/>
      <c r="AF197" s="269">
        <v>3.2511318755418551E-3</v>
      </c>
      <c r="AG197" s="186"/>
      <c r="AH197" s="186"/>
      <c r="AI197" s="186"/>
      <c r="AJ197" s="186"/>
    </row>
    <row r="198" spans="2:36" ht="12" customHeight="1" x14ac:dyDescent="0.25">
      <c r="B198" s="185" t="s">
        <v>1114</v>
      </c>
      <c r="C198" s="186"/>
      <c r="D198" s="186"/>
      <c r="E198" s="186"/>
      <c r="F198" s="271">
        <v>7632447.7899999991</v>
      </c>
      <c r="G198" s="186"/>
      <c r="H198" s="186"/>
      <c r="I198" s="186"/>
      <c r="J198" s="186"/>
      <c r="K198" s="186"/>
      <c r="L198" s="186"/>
      <c r="M198" s="186"/>
      <c r="N198" s="186"/>
      <c r="O198" s="186"/>
      <c r="P198" s="186"/>
      <c r="Q198" s="186"/>
      <c r="R198" s="269">
        <v>2.6187759862264072E-3</v>
      </c>
      <c r="S198" s="186"/>
      <c r="T198" s="186"/>
      <c r="U198" s="186"/>
      <c r="V198" s="186"/>
      <c r="W198" s="186"/>
      <c r="X198" s="186"/>
      <c r="Y198" s="191">
        <v>68</v>
      </c>
      <c r="Z198" s="186"/>
      <c r="AA198" s="186"/>
      <c r="AB198" s="186"/>
      <c r="AC198" s="186"/>
      <c r="AD198" s="186"/>
      <c r="AE198" s="186"/>
      <c r="AF198" s="269">
        <v>1.6376071669396012E-3</v>
      </c>
      <c r="AG198" s="186"/>
      <c r="AH198" s="186"/>
      <c r="AI198" s="186"/>
      <c r="AJ198" s="186"/>
    </row>
    <row r="199" spans="2:36" ht="12" customHeight="1" x14ac:dyDescent="0.25">
      <c r="B199" s="185" t="s">
        <v>1115</v>
      </c>
      <c r="C199" s="186"/>
      <c r="D199" s="186"/>
      <c r="E199" s="186"/>
      <c r="F199" s="271">
        <v>3862194.89</v>
      </c>
      <c r="G199" s="186"/>
      <c r="H199" s="186"/>
      <c r="I199" s="186"/>
      <c r="J199" s="186"/>
      <c r="K199" s="186"/>
      <c r="L199" s="186"/>
      <c r="M199" s="186"/>
      <c r="N199" s="186"/>
      <c r="O199" s="186"/>
      <c r="P199" s="186"/>
      <c r="Q199" s="186"/>
      <c r="R199" s="269">
        <v>1.3251611423153072E-3</v>
      </c>
      <c r="S199" s="186"/>
      <c r="T199" s="186"/>
      <c r="U199" s="186"/>
      <c r="V199" s="186"/>
      <c r="W199" s="186"/>
      <c r="X199" s="186"/>
      <c r="Y199" s="191">
        <v>40</v>
      </c>
      <c r="Z199" s="186"/>
      <c r="AA199" s="186"/>
      <c r="AB199" s="186"/>
      <c r="AC199" s="186"/>
      <c r="AD199" s="186"/>
      <c r="AE199" s="186"/>
      <c r="AF199" s="269">
        <v>9.6329833349388303E-4</v>
      </c>
      <c r="AG199" s="186"/>
      <c r="AH199" s="186"/>
      <c r="AI199" s="186"/>
      <c r="AJ199" s="186"/>
    </row>
    <row r="200" spans="2:36" ht="12" customHeight="1" x14ac:dyDescent="0.25">
      <c r="B200" s="185" t="s">
        <v>1116</v>
      </c>
      <c r="C200" s="186"/>
      <c r="D200" s="186"/>
      <c r="E200" s="186"/>
      <c r="F200" s="271">
        <v>3267869.3999999994</v>
      </c>
      <c r="G200" s="186"/>
      <c r="H200" s="186"/>
      <c r="I200" s="186"/>
      <c r="J200" s="186"/>
      <c r="K200" s="186"/>
      <c r="L200" s="186"/>
      <c r="M200" s="186"/>
      <c r="N200" s="186"/>
      <c r="O200" s="186"/>
      <c r="P200" s="186"/>
      <c r="Q200" s="186"/>
      <c r="R200" s="269">
        <v>1.1212415919905161E-3</v>
      </c>
      <c r="S200" s="186"/>
      <c r="T200" s="186"/>
      <c r="U200" s="186"/>
      <c r="V200" s="186"/>
      <c r="W200" s="186"/>
      <c r="X200" s="186"/>
      <c r="Y200" s="191">
        <v>38</v>
      </c>
      <c r="Z200" s="186"/>
      <c r="AA200" s="186"/>
      <c r="AB200" s="186"/>
      <c r="AC200" s="186"/>
      <c r="AD200" s="186"/>
      <c r="AE200" s="186"/>
      <c r="AF200" s="269">
        <v>9.1513341681918891E-4</v>
      </c>
      <c r="AG200" s="186"/>
      <c r="AH200" s="186"/>
      <c r="AI200" s="186"/>
      <c r="AJ200" s="186"/>
    </row>
    <row r="201" spans="2:36" ht="12" customHeight="1" x14ac:dyDescent="0.25">
      <c r="B201" s="185" t="s">
        <v>1117</v>
      </c>
      <c r="C201" s="186"/>
      <c r="D201" s="186"/>
      <c r="E201" s="186"/>
      <c r="F201" s="271">
        <v>6004471.5399999982</v>
      </c>
      <c r="G201" s="186"/>
      <c r="H201" s="186"/>
      <c r="I201" s="186"/>
      <c r="J201" s="186"/>
      <c r="K201" s="186"/>
      <c r="L201" s="186"/>
      <c r="M201" s="186"/>
      <c r="N201" s="186"/>
      <c r="O201" s="186"/>
      <c r="P201" s="186"/>
      <c r="Q201" s="186"/>
      <c r="R201" s="269">
        <v>2.0601995993387453E-3</v>
      </c>
      <c r="S201" s="186"/>
      <c r="T201" s="186"/>
      <c r="U201" s="186"/>
      <c r="V201" s="186"/>
      <c r="W201" s="186"/>
      <c r="X201" s="186"/>
      <c r="Y201" s="191">
        <v>62</v>
      </c>
      <c r="Z201" s="186"/>
      <c r="AA201" s="186"/>
      <c r="AB201" s="186"/>
      <c r="AC201" s="186"/>
      <c r="AD201" s="186"/>
      <c r="AE201" s="186"/>
      <c r="AF201" s="269">
        <v>1.4931124169155188E-3</v>
      </c>
      <c r="AG201" s="186"/>
      <c r="AH201" s="186"/>
      <c r="AI201" s="186"/>
      <c r="AJ201" s="186"/>
    </row>
    <row r="202" spans="2:36" ht="12" customHeight="1" x14ac:dyDescent="0.25">
      <c r="B202" s="185" t="s">
        <v>1118</v>
      </c>
      <c r="C202" s="186"/>
      <c r="D202" s="186"/>
      <c r="E202" s="186"/>
      <c r="F202" s="271">
        <v>88439.18</v>
      </c>
      <c r="G202" s="186"/>
      <c r="H202" s="186"/>
      <c r="I202" s="186"/>
      <c r="J202" s="186"/>
      <c r="K202" s="186"/>
      <c r="L202" s="186"/>
      <c r="M202" s="186"/>
      <c r="N202" s="186"/>
      <c r="O202" s="186"/>
      <c r="P202" s="186"/>
      <c r="Q202" s="186"/>
      <c r="R202" s="269">
        <v>3.0344446132864375E-5</v>
      </c>
      <c r="S202" s="186"/>
      <c r="T202" s="186"/>
      <c r="U202" s="186"/>
      <c r="V202" s="186"/>
      <c r="W202" s="186"/>
      <c r="X202" s="186"/>
      <c r="Y202" s="191">
        <v>2</v>
      </c>
      <c r="Z202" s="186"/>
      <c r="AA202" s="186"/>
      <c r="AB202" s="186"/>
      <c r="AC202" s="186"/>
      <c r="AD202" s="186"/>
      <c r="AE202" s="186"/>
      <c r="AF202" s="269">
        <v>4.8164916674694154E-5</v>
      </c>
      <c r="AG202" s="186"/>
      <c r="AH202" s="186"/>
      <c r="AI202" s="186"/>
      <c r="AJ202" s="186"/>
    </row>
    <row r="203" spans="2:36" ht="12" customHeight="1" x14ac:dyDescent="0.25">
      <c r="B203" s="185" t="s">
        <v>1119</v>
      </c>
      <c r="C203" s="186"/>
      <c r="D203" s="186"/>
      <c r="E203" s="186"/>
      <c r="F203" s="271">
        <v>4339052.33</v>
      </c>
      <c r="G203" s="186"/>
      <c r="H203" s="186"/>
      <c r="I203" s="186"/>
      <c r="J203" s="186"/>
      <c r="K203" s="186"/>
      <c r="L203" s="186"/>
      <c r="M203" s="186"/>
      <c r="N203" s="186"/>
      <c r="O203" s="186"/>
      <c r="P203" s="186"/>
      <c r="Q203" s="186"/>
      <c r="R203" s="269">
        <v>1.4887761249636718E-3</v>
      </c>
      <c r="S203" s="186"/>
      <c r="T203" s="186"/>
      <c r="U203" s="186"/>
      <c r="V203" s="186"/>
      <c r="W203" s="186"/>
      <c r="X203" s="186"/>
      <c r="Y203" s="191">
        <v>48</v>
      </c>
      <c r="Z203" s="186"/>
      <c r="AA203" s="186"/>
      <c r="AB203" s="186"/>
      <c r="AC203" s="186"/>
      <c r="AD203" s="186"/>
      <c r="AE203" s="186"/>
      <c r="AF203" s="269">
        <v>1.1559580001926596E-3</v>
      </c>
      <c r="AG203" s="186"/>
      <c r="AH203" s="186"/>
      <c r="AI203" s="186"/>
      <c r="AJ203" s="186"/>
    </row>
    <row r="204" spans="2:36" ht="12" customHeight="1" x14ac:dyDescent="0.25">
      <c r="B204" s="185" t="s">
        <v>1120</v>
      </c>
      <c r="C204" s="186"/>
      <c r="D204" s="186"/>
      <c r="E204" s="186"/>
      <c r="F204" s="271">
        <v>20338834.77</v>
      </c>
      <c r="G204" s="186"/>
      <c r="H204" s="186"/>
      <c r="I204" s="186"/>
      <c r="J204" s="186"/>
      <c r="K204" s="186"/>
      <c r="L204" s="186"/>
      <c r="M204" s="186"/>
      <c r="N204" s="186"/>
      <c r="O204" s="186"/>
      <c r="P204" s="186"/>
      <c r="Q204" s="186"/>
      <c r="R204" s="269">
        <v>6.9784757850931455E-3</v>
      </c>
      <c r="S204" s="186"/>
      <c r="T204" s="186"/>
      <c r="U204" s="186"/>
      <c r="V204" s="186"/>
      <c r="W204" s="186"/>
      <c r="X204" s="186"/>
      <c r="Y204" s="191">
        <v>210</v>
      </c>
      <c r="Z204" s="186"/>
      <c r="AA204" s="186"/>
      <c r="AB204" s="186"/>
      <c r="AC204" s="186"/>
      <c r="AD204" s="186"/>
      <c r="AE204" s="186"/>
      <c r="AF204" s="269">
        <v>5.0573162508428865E-3</v>
      </c>
      <c r="AG204" s="186"/>
      <c r="AH204" s="186"/>
      <c r="AI204" s="186"/>
      <c r="AJ204" s="186"/>
    </row>
    <row r="205" spans="2:36" ht="12" customHeight="1" x14ac:dyDescent="0.25">
      <c r="B205" s="185" t="s">
        <v>1121</v>
      </c>
      <c r="C205" s="186"/>
      <c r="D205" s="186"/>
      <c r="E205" s="186"/>
      <c r="F205" s="271">
        <v>3569339.57</v>
      </c>
      <c r="G205" s="186"/>
      <c r="H205" s="186"/>
      <c r="I205" s="186"/>
      <c r="J205" s="186"/>
      <c r="K205" s="186"/>
      <c r="L205" s="186"/>
      <c r="M205" s="186"/>
      <c r="N205" s="186"/>
      <c r="O205" s="186"/>
      <c r="P205" s="186"/>
      <c r="Q205" s="186"/>
      <c r="R205" s="269">
        <v>1.2246792915963976E-3</v>
      </c>
      <c r="S205" s="186"/>
      <c r="T205" s="186"/>
      <c r="U205" s="186"/>
      <c r="V205" s="186"/>
      <c r="W205" s="186"/>
      <c r="X205" s="186"/>
      <c r="Y205" s="191">
        <v>20</v>
      </c>
      <c r="Z205" s="186"/>
      <c r="AA205" s="186"/>
      <c r="AB205" s="186"/>
      <c r="AC205" s="186"/>
      <c r="AD205" s="186"/>
      <c r="AE205" s="186"/>
      <c r="AF205" s="269">
        <v>4.8164916674694151E-4</v>
      </c>
      <c r="AG205" s="186"/>
      <c r="AH205" s="186"/>
      <c r="AI205" s="186"/>
      <c r="AJ205" s="186"/>
    </row>
    <row r="206" spans="2:36" ht="12" customHeight="1" x14ac:dyDescent="0.25">
      <c r="B206" s="185" t="s">
        <v>1122</v>
      </c>
      <c r="C206" s="186"/>
      <c r="D206" s="186"/>
      <c r="E206" s="186"/>
      <c r="F206" s="271">
        <v>2743215220.7899923</v>
      </c>
      <c r="G206" s="186"/>
      <c r="H206" s="186"/>
      <c r="I206" s="186"/>
      <c r="J206" s="186"/>
      <c r="K206" s="186"/>
      <c r="L206" s="186"/>
      <c r="M206" s="186"/>
      <c r="N206" s="186"/>
      <c r="O206" s="186"/>
      <c r="P206" s="186"/>
      <c r="Q206" s="186"/>
      <c r="R206" s="269">
        <v>0.9412270274115565</v>
      </c>
      <c r="S206" s="186"/>
      <c r="T206" s="186"/>
      <c r="U206" s="186"/>
      <c r="V206" s="186"/>
      <c r="W206" s="186"/>
      <c r="X206" s="186"/>
      <c r="Y206" s="191">
        <v>39458</v>
      </c>
      <c r="Z206" s="186"/>
      <c r="AA206" s="186"/>
      <c r="AB206" s="186"/>
      <c r="AC206" s="186"/>
      <c r="AD206" s="186"/>
      <c r="AE206" s="186"/>
      <c r="AF206" s="269">
        <v>0.95024564107504095</v>
      </c>
      <c r="AG206" s="186"/>
      <c r="AH206" s="186"/>
      <c r="AI206" s="186"/>
      <c r="AJ206" s="186"/>
    </row>
    <row r="207" spans="2:36" ht="12.75" customHeight="1" x14ac:dyDescent="0.25">
      <c r="B207" s="277"/>
      <c r="C207" s="273"/>
      <c r="D207" s="273"/>
      <c r="E207" s="273"/>
      <c r="F207" s="274">
        <v>2914509614.4699922</v>
      </c>
      <c r="G207" s="273"/>
      <c r="H207" s="273"/>
      <c r="I207" s="273"/>
      <c r="J207" s="273"/>
      <c r="K207" s="273"/>
      <c r="L207" s="273"/>
      <c r="M207" s="273"/>
      <c r="N207" s="273"/>
      <c r="O207" s="273"/>
      <c r="P207" s="273"/>
      <c r="Q207" s="273"/>
      <c r="R207" s="275">
        <v>0.99999999999999722</v>
      </c>
      <c r="S207" s="273"/>
      <c r="T207" s="273"/>
      <c r="U207" s="273"/>
      <c r="V207" s="273"/>
      <c r="W207" s="273"/>
      <c r="X207" s="273"/>
      <c r="Y207" s="276">
        <v>41524</v>
      </c>
      <c r="Z207" s="273"/>
      <c r="AA207" s="273"/>
      <c r="AB207" s="273"/>
      <c r="AC207" s="273"/>
      <c r="AD207" s="273"/>
      <c r="AE207" s="273"/>
      <c r="AF207" s="275">
        <v>1</v>
      </c>
      <c r="AG207" s="273"/>
      <c r="AH207" s="273"/>
      <c r="AI207" s="273"/>
      <c r="AJ207" s="273"/>
    </row>
    <row r="208" spans="2:36" ht="9"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ht="18.75" customHeight="1" x14ac:dyDescent="0.25">
      <c r="B209" s="199" t="s">
        <v>1043</v>
      </c>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1"/>
    </row>
    <row r="210" spans="2:36" ht="8.2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2" customHeight="1" x14ac:dyDescent="0.25">
      <c r="B211" s="190"/>
      <c r="C211" s="184"/>
      <c r="D211" s="184"/>
      <c r="E211" s="190" t="s">
        <v>1049</v>
      </c>
      <c r="F211" s="184"/>
      <c r="G211" s="184"/>
      <c r="H211" s="184"/>
      <c r="I211" s="184"/>
      <c r="J211" s="184"/>
      <c r="K211" s="184"/>
      <c r="L211" s="184"/>
      <c r="M211" s="184"/>
      <c r="N211" s="184"/>
      <c r="O211" s="184"/>
      <c r="P211" s="184"/>
      <c r="Q211" s="190" t="s">
        <v>1050</v>
      </c>
      <c r="R211" s="184"/>
      <c r="S211" s="184"/>
      <c r="T211" s="184"/>
      <c r="U211" s="184"/>
      <c r="V211" s="184"/>
      <c r="W211" s="184"/>
      <c r="X211" s="190" t="s">
        <v>1051</v>
      </c>
      <c r="Y211" s="184"/>
      <c r="Z211" s="184"/>
      <c r="AA211" s="184"/>
      <c r="AB211" s="184"/>
      <c r="AC211" s="184"/>
      <c r="AD211" s="184"/>
      <c r="AE211" s="190" t="s">
        <v>1050</v>
      </c>
      <c r="AF211" s="184"/>
      <c r="AG211" s="184"/>
      <c r="AH211" s="184"/>
      <c r="AI211" s="184"/>
      <c r="AJ211" s="1"/>
    </row>
    <row r="212" spans="2:36" ht="12" customHeight="1" x14ac:dyDescent="0.25">
      <c r="B212" s="185" t="s">
        <v>1123</v>
      </c>
      <c r="C212" s="186"/>
      <c r="D212" s="186"/>
      <c r="E212" s="271">
        <v>2914509614.469995</v>
      </c>
      <c r="F212" s="186"/>
      <c r="G212" s="186"/>
      <c r="H212" s="186"/>
      <c r="I212" s="186"/>
      <c r="J212" s="186"/>
      <c r="K212" s="186"/>
      <c r="L212" s="186"/>
      <c r="M212" s="186"/>
      <c r="N212" s="186"/>
      <c r="O212" s="186"/>
      <c r="P212" s="186"/>
      <c r="Q212" s="269">
        <v>1</v>
      </c>
      <c r="R212" s="186"/>
      <c r="S212" s="186"/>
      <c r="T212" s="186"/>
      <c r="U212" s="186"/>
      <c r="V212" s="186"/>
      <c r="W212" s="186"/>
      <c r="X212" s="191">
        <v>41524</v>
      </c>
      <c r="Y212" s="186"/>
      <c r="Z212" s="186"/>
      <c r="AA212" s="186"/>
      <c r="AB212" s="186"/>
      <c r="AC212" s="186"/>
      <c r="AD212" s="186"/>
      <c r="AE212" s="269">
        <v>1</v>
      </c>
      <c r="AF212" s="186"/>
      <c r="AG212" s="186"/>
      <c r="AH212" s="186"/>
      <c r="AI212" s="186"/>
      <c r="AJ212" s="1"/>
    </row>
    <row r="213" spans="2:36" ht="12" customHeight="1" x14ac:dyDescent="0.25">
      <c r="B213" s="277"/>
      <c r="C213" s="273"/>
      <c r="D213" s="273"/>
      <c r="E213" s="274">
        <v>2914509614.469995</v>
      </c>
      <c r="F213" s="273"/>
      <c r="G213" s="273"/>
      <c r="H213" s="273"/>
      <c r="I213" s="273"/>
      <c r="J213" s="273"/>
      <c r="K213" s="273"/>
      <c r="L213" s="273"/>
      <c r="M213" s="273"/>
      <c r="N213" s="273"/>
      <c r="O213" s="273"/>
      <c r="P213" s="273"/>
      <c r="Q213" s="275">
        <v>0.99999999999999623</v>
      </c>
      <c r="R213" s="273"/>
      <c r="S213" s="273"/>
      <c r="T213" s="273"/>
      <c r="U213" s="273"/>
      <c r="V213" s="273"/>
      <c r="W213" s="273"/>
      <c r="X213" s="276">
        <v>41524</v>
      </c>
      <c r="Y213" s="273"/>
      <c r="Z213" s="273"/>
      <c r="AA213" s="273"/>
      <c r="AB213" s="273"/>
      <c r="AC213" s="273"/>
      <c r="AD213" s="273"/>
      <c r="AE213" s="275">
        <v>1</v>
      </c>
      <c r="AF213" s="273"/>
      <c r="AG213" s="273"/>
      <c r="AH213" s="273"/>
      <c r="AI213" s="273"/>
      <c r="AJ213" s="1"/>
    </row>
    <row r="214" spans="2:36" ht="17"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ht="18.75" customHeight="1" x14ac:dyDescent="0.25">
      <c r="B215" s="199" t="s">
        <v>1044</v>
      </c>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1"/>
    </row>
    <row r="216" spans="2:36" ht="6.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3.5" customHeight="1" x14ac:dyDescent="0.25">
      <c r="B217" s="190"/>
      <c r="C217" s="184"/>
      <c r="D217" s="190" t="s">
        <v>1049</v>
      </c>
      <c r="E217" s="184"/>
      <c r="F217" s="184"/>
      <c r="G217" s="184"/>
      <c r="H217" s="184"/>
      <c r="I217" s="184"/>
      <c r="J217" s="184"/>
      <c r="K217" s="184"/>
      <c r="L217" s="184"/>
      <c r="M217" s="184"/>
      <c r="N217" s="184"/>
      <c r="O217" s="184"/>
      <c r="P217" s="190" t="s">
        <v>1050</v>
      </c>
      <c r="Q217" s="184"/>
      <c r="R217" s="184"/>
      <c r="S217" s="184"/>
      <c r="T217" s="184"/>
      <c r="U217" s="184"/>
      <c r="V217" s="184"/>
      <c r="W217" s="190" t="s">
        <v>1051</v>
      </c>
      <c r="X217" s="184"/>
      <c r="Y217" s="184"/>
      <c r="Z217" s="184"/>
      <c r="AA217" s="184"/>
      <c r="AB217" s="184"/>
      <c r="AC217" s="184"/>
      <c r="AD217" s="190" t="s">
        <v>1050</v>
      </c>
      <c r="AE217" s="184"/>
      <c r="AF217" s="184"/>
      <c r="AG217" s="184"/>
      <c r="AH217" s="184"/>
      <c r="AI217" s="184"/>
      <c r="AJ217" s="1"/>
    </row>
    <row r="218" spans="2:36" ht="12" customHeight="1" x14ac:dyDescent="0.25">
      <c r="B218" s="185" t="s">
        <v>1124</v>
      </c>
      <c r="C218" s="186"/>
      <c r="D218" s="271">
        <v>2775910775.3099914</v>
      </c>
      <c r="E218" s="186"/>
      <c r="F218" s="186"/>
      <c r="G218" s="186"/>
      <c r="H218" s="186"/>
      <c r="I218" s="186"/>
      <c r="J218" s="186"/>
      <c r="K218" s="186"/>
      <c r="L218" s="186"/>
      <c r="M218" s="186"/>
      <c r="N218" s="186"/>
      <c r="O218" s="186"/>
      <c r="P218" s="269">
        <v>0.9524452283595557</v>
      </c>
      <c r="Q218" s="186"/>
      <c r="R218" s="186"/>
      <c r="S218" s="186"/>
      <c r="T218" s="186"/>
      <c r="U218" s="186"/>
      <c r="V218" s="186"/>
      <c r="W218" s="191">
        <v>39959</v>
      </c>
      <c r="X218" s="186"/>
      <c r="Y218" s="186"/>
      <c r="Z218" s="186"/>
      <c r="AA218" s="186"/>
      <c r="AB218" s="186"/>
      <c r="AC218" s="186"/>
      <c r="AD218" s="269">
        <v>0.9623109527020518</v>
      </c>
      <c r="AE218" s="186"/>
      <c r="AF218" s="186"/>
      <c r="AG218" s="186"/>
      <c r="AH218" s="186"/>
      <c r="AI218" s="186"/>
      <c r="AJ218" s="1"/>
    </row>
    <row r="219" spans="2:36" ht="12" customHeight="1" x14ac:dyDescent="0.25">
      <c r="B219" s="185" t="s">
        <v>1125</v>
      </c>
      <c r="C219" s="186"/>
      <c r="D219" s="271">
        <v>90716136.269999996</v>
      </c>
      <c r="E219" s="186"/>
      <c r="F219" s="186"/>
      <c r="G219" s="186"/>
      <c r="H219" s="186"/>
      <c r="I219" s="186"/>
      <c r="J219" s="186"/>
      <c r="K219" s="186"/>
      <c r="L219" s="186"/>
      <c r="M219" s="186"/>
      <c r="N219" s="186"/>
      <c r="O219" s="186"/>
      <c r="P219" s="269">
        <v>3.1125694634737681E-2</v>
      </c>
      <c r="Q219" s="186"/>
      <c r="R219" s="186"/>
      <c r="S219" s="186"/>
      <c r="T219" s="186"/>
      <c r="U219" s="186"/>
      <c r="V219" s="186"/>
      <c r="W219" s="191">
        <v>538</v>
      </c>
      <c r="X219" s="186"/>
      <c r="Y219" s="186"/>
      <c r="Z219" s="186"/>
      <c r="AA219" s="186"/>
      <c r="AB219" s="186"/>
      <c r="AC219" s="186"/>
      <c r="AD219" s="269">
        <v>1.2956362585492726E-2</v>
      </c>
      <c r="AE219" s="186"/>
      <c r="AF219" s="186"/>
      <c r="AG219" s="186"/>
      <c r="AH219" s="186"/>
      <c r="AI219" s="186"/>
      <c r="AJ219" s="1"/>
    </row>
    <row r="220" spans="2:36" ht="12" customHeight="1" x14ac:dyDescent="0.25">
      <c r="B220" s="185" t="s">
        <v>1126</v>
      </c>
      <c r="C220" s="186"/>
      <c r="D220" s="271">
        <v>47882702.890000015</v>
      </c>
      <c r="E220" s="186"/>
      <c r="F220" s="186"/>
      <c r="G220" s="186"/>
      <c r="H220" s="186"/>
      <c r="I220" s="186"/>
      <c r="J220" s="186"/>
      <c r="K220" s="186"/>
      <c r="L220" s="186"/>
      <c r="M220" s="186"/>
      <c r="N220" s="186"/>
      <c r="O220" s="186"/>
      <c r="P220" s="269">
        <v>1.6429077005706696E-2</v>
      </c>
      <c r="Q220" s="186"/>
      <c r="R220" s="186"/>
      <c r="S220" s="186"/>
      <c r="T220" s="186"/>
      <c r="U220" s="186"/>
      <c r="V220" s="186"/>
      <c r="W220" s="191">
        <v>1027</v>
      </c>
      <c r="X220" s="186"/>
      <c r="Y220" s="186"/>
      <c r="Z220" s="186"/>
      <c r="AA220" s="186"/>
      <c r="AB220" s="186"/>
      <c r="AC220" s="186"/>
      <c r="AD220" s="269">
        <v>2.4732684712455447E-2</v>
      </c>
      <c r="AE220" s="186"/>
      <c r="AF220" s="186"/>
      <c r="AG220" s="186"/>
      <c r="AH220" s="186"/>
      <c r="AI220" s="186"/>
      <c r="AJ220" s="1"/>
    </row>
    <row r="221" spans="2:36" ht="12" customHeight="1" x14ac:dyDescent="0.25">
      <c r="B221" s="277"/>
      <c r="C221" s="273"/>
      <c r="D221" s="274">
        <v>2914509614.4699912</v>
      </c>
      <c r="E221" s="273"/>
      <c r="F221" s="273"/>
      <c r="G221" s="273"/>
      <c r="H221" s="273"/>
      <c r="I221" s="273"/>
      <c r="J221" s="273"/>
      <c r="K221" s="273"/>
      <c r="L221" s="273"/>
      <c r="M221" s="273"/>
      <c r="N221" s="273"/>
      <c r="O221" s="273"/>
      <c r="P221" s="275">
        <v>0.99999999999999756</v>
      </c>
      <c r="Q221" s="273"/>
      <c r="R221" s="273"/>
      <c r="S221" s="273"/>
      <c r="T221" s="273"/>
      <c r="U221" s="273"/>
      <c r="V221" s="273"/>
      <c r="W221" s="276">
        <v>41524</v>
      </c>
      <c r="X221" s="273"/>
      <c r="Y221" s="273"/>
      <c r="Z221" s="273"/>
      <c r="AA221" s="273"/>
      <c r="AB221" s="273"/>
      <c r="AC221" s="273"/>
      <c r="AD221" s="275">
        <v>1</v>
      </c>
      <c r="AE221" s="273"/>
      <c r="AF221" s="273"/>
      <c r="AG221" s="273"/>
      <c r="AH221" s="273"/>
      <c r="AI221" s="273"/>
      <c r="AJ221" s="1"/>
    </row>
    <row r="222" spans="2:36" ht="9"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ht="18.75" customHeight="1" x14ac:dyDescent="0.25">
      <c r="B223" s="199" t="s">
        <v>1045</v>
      </c>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1"/>
    </row>
    <row r="224" spans="2:36" ht="8.2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2.75" customHeight="1" x14ac:dyDescent="0.25">
      <c r="B225" s="6"/>
      <c r="C225" s="190" t="s">
        <v>1049</v>
      </c>
      <c r="D225" s="184"/>
      <c r="E225" s="184"/>
      <c r="F225" s="184"/>
      <c r="G225" s="184"/>
      <c r="H225" s="184"/>
      <c r="I225" s="184"/>
      <c r="J225" s="184"/>
      <c r="K225" s="184"/>
      <c r="L225" s="184"/>
      <c r="M225" s="184"/>
      <c r="N225" s="184"/>
      <c r="O225" s="190" t="s">
        <v>1050</v>
      </c>
      <c r="P225" s="184"/>
      <c r="Q225" s="184"/>
      <c r="R225" s="184"/>
      <c r="S225" s="184"/>
      <c r="T225" s="184"/>
      <c r="U225" s="184"/>
      <c r="V225" s="190" t="s">
        <v>1051</v>
      </c>
      <c r="W225" s="184"/>
      <c r="X225" s="184"/>
      <c r="Y225" s="184"/>
      <c r="Z225" s="184"/>
      <c r="AA225" s="184"/>
      <c r="AB225" s="184"/>
      <c r="AC225" s="190" t="s">
        <v>1050</v>
      </c>
      <c r="AD225" s="184"/>
      <c r="AE225" s="184"/>
      <c r="AF225" s="184"/>
      <c r="AG225" s="184"/>
      <c r="AH225" s="184"/>
      <c r="AI225" s="1"/>
      <c r="AJ225" s="1"/>
    </row>
    <row r="226" spans="2:36" ht="12" customHeight="1" x14ac:dyDescent="0.25">
      <c r="B226" s="9" t="s">
        <v>86</v>
      </c>
      <c r="C226" s="271">
        <v>192889.4</v>
      </c>
      <c r="D226" s="186"/>
      <c r="E226" s="186"/>
      <c r="F226" s="186"/>
      <c r="G226" s="186"/>
      <c r="H226" s="186"/>
      <c r="I226" s="186"/>
      <c r="J226" s="186"/>
      <c r="K226" s="186"/>
      <c r="L226" s="186"/>
      <c r="M226" s="186"/>
      <c r="N226" s="186"/>
      <c r="O226" s="269">
        <v>6.6182454517336322E-5</v>
      </c>
      <c r="P226" s="186"/>
      <c r="Q226" s="186"/>
      <c r="R226" s="186"/>
      <c r="S226" s="186"/>
      <c r="T226" s="186"/>
      <c r="U226" s="186"/>
      <c r="V226" s="191">
        <v>145</v>
      </c>
      <c r="W226" s="186"/>
      <c r="X226" s="186"/>
      <c r="Y226" s="186"/>
      <c r="Z226" s="186"/>
      <c r="AA226" s="186"/>
      <c r="AB226" s="186"/>
      <c r="AC226" s="269">
        <v>3.4919564589153259E-3</v>
      </c>
      <c r="AD226" s="186"/>
      <c r="AE226" s="186"/>
      <c r="AF226" s="186"/>
      <c r="AG226" s="186"/>
      <c r="AH226" s="186"/>
      <c r="AI226" s="1"/>
      <c r="AJ226" s="1"/>
    </row>
    <row r="227" spans="2:36" ht="12" customHeight="1" x14ac:dyDescent="0.25">
      <c r="B227" s="9" t="s">
        <v>1127</v>
      </c>
      <c r="C227" s="271">
        <v>50128633.91999992</v>
      </c>
      <c r="D227" s="186"/>
      <c r="E227" s="186"/>
      <c r="F227" s="186"/>
      <c r="G227" s="186"/>
      <c r="H227" s="186"/>
      <c r="I227" s="186"/>
      <c r="J227" s="186"/>
      <c r="K227" s="186"/>
      <c r="L227" s="186"/>
      <c r="M227" s="186"/>
      <c r="N227" s="186"/>
      <c r="O227" s="269">
        <v>1.7199680409740493E-2</v>
      </c>
      <c r="P227" s="186"/>
      <c r="Q227" s="186"/>
      <c r="R227" s="186"/>
      <c r="S227" s="186"/>
      <c r="T227" s="186"/>
      <c r="U227" s="186"/>
      <c r="V227" s="191">
        <v>2560</v>
      </c>
      <c r="W227" s="186"/>
      <c r="X227" s="186"/>
      <c r="Y227" s="186"/>
      <c r="Z227" s="186"/>
      <c r="AA227" s="186"/>
      <c r="AB227" s="186"/>
      <c r="AC227" s="269">
        <v>6.1651093343608514E-2</v>
      </c>
      <c r="AD227" s="186"/>
      <c r="AE227" s="186"/>
      <c r="AF227" s="186"/>
      <c r="AG227" s="186"/>
      <c r="AH227" s="186"/>
      <c r="AI227" s="1"/>
      <c r="AJ227" s="1"/>
    </row>
    <row r="228" spans="2:36" ht="12" customHeight="1" x14ac:dyDescent="0.25">
      <c r="B228" s="9" t="s">
        <v>1128</v>
      </c>
      <c r="C228" s="271">
        <v>174883996.60999963</v>
      </c>
      <c r="D228" s="186"/>
      <c r="E228" s="186"/>
      <c r="F228" s="186"/>
      <c r="G228" s="186"/>
      <c r="H228" s="186"/>
      <c r="I228" s="186"/>
      <c r="J228" s="186"/>
      <c r="K228" s="186"/>
      <c r="L228" s="186"/>
      <c r="M228" s="186"/>
      <c r="N228" s="186"/>
      <c r="O228" s="269">
        <v>6.0004604459608979E-2</v>
      </c>
      <c r="P228" s="186"/>
      <c r="Q228" s="186"/>
      <c r="R228" s="186"/>
      <c r="S228" s="186"/>
      <c r="T228" s="186"/>
      <c r="U228" s="186"/>
      <c r="V228" s="191">
        <v>5038</v>
      </c>
      <c r="W228" s="186"/>
      <c r="X228" s="186"/>
      <c r="Y228" s="186"/>
      <c r="Z228" s="186"/>
      <c r="AA228" s="186"/>
      <c r="AB228" s="186"/>
      <c r="AC228" s="269">
        <v>0.12132742510355457</v>
      </c>
      <c r="AD228" s="186"/>
      <c r="AE228" s="186"/>
      <c r="AF228" s="186"/>
      <c r="AG228" s="186"/>
      <c r="AH228" s="186"/>
      <c r="AI228" s="1"/>
      <c r="AJ228" s="1"/>
    </row>
    <row r="229" spans="2:36" ht="12" customHeight="1" x14ac:dyDescent="0.25">
      <c r="B229" s="9" t="s">
        <v>1129</v>
      </c>
      <c r="C229" s="271">
        <v>280599426.76999921</v>
      </c>
      <c r="D229" s="186"/>
      <c r="E229" s="186"/>
      <c r="F229" s="186"/>
      <c r="G229" s="186"/>
      <c r="H229" s="186"/>
      <c r="I229" s="186"/>
      <c r="J229" s="186"/>
      <c r="K229" s="186"/>
      <c r="L229" s="186"/>
      <c r="M229" s="186"/>
      <c r="N229" s="186"/>
      <c r="O229" s="269">
        <v>9.6276720233440083E-2</v>
      </c>
      <c r="P229" s="186"/>
      <c r="Q229" s="186"/>
      <c r="R229" s="186"/>
      <c r="S229" s="186"/>
      <c r="T229" s="186"/>
      <c r="U229" s="186"/>
      <c r="V229" s="191">
        <v>5614</v>
      </c>
      <c r="W229" s="186"/>
      <c r="X229" s="186"/>
      <c r="Y229" s="186"/>
      <c r="Z229" s="186"/>
      <c r="AA229" s="186"/>
      <c r="AB229" s="186"/>
      <c r="AC229" s="269">
        <v>0.13519892110586648</v>
      </c>
      <c r="AD229" s="186"/>
      <c r="AE229" s="186"/>
      <c r="AF229" s="186"/>
      <c r="AG229" s="186"/>
      <c r="AH229" s="186"/>
      <c r="AI229" s="1"/>
      <c r="AJ229" s="1"/>
    </row>
    <row r="230" spans="2:36" ht="12" customHeight="1" x14ac:dyDescent="0.25">
      <c r="B230" s="9" t="s">
        <v>1130</v>
      </c>
      <c r="C230" s="271">
        <v>315511215.70000041</v>
      </c>
      <c r="D230" s="186"/>
      <c r="E230" s="186"/>
      <c r="F230" s="186"/>
      <c r="G230" s="186"/>
      <c r="H230" s="186"/>
      <c r="I230" s="186"/>
      <c r="J230" s="186"/>
      <c r="K230" s="186"/>
      <c r="L230" s="186"/>
      <c r="M230" s="186"/>
      <c r="N230" s="186"/>
      <c r="O230" s="269">
        <v>0.10825533535163036</v>
      </c>
      <c r="P230" s="186"/>
      <c r="Q230" s="186"/>
      <c r="R230" s="186"/>
      <c r="S230" s="186"/>
      <c r="T230" s="186"/>
      <c r="U230" s="186"/>
      <c r="V230" s="191">
        <v>5243</v>
      </c>
      <c r="W230" s="186"/>
      <c r="X230" s="186"/>
      <c r="Y230" s="186"/>
      <c r="Z230" s="186"/>
      <c r="AA230" s="186"/>
      <c r="AB230" s="186"/>
      <c r="AC230" s="269">
        <v>0.12626432906271073</v>
      </c>
      <c r="AD230" s="186"/>
      <c r="AE230" s="186"/>
      <c r="AF230" s="186"/>
      <c r="AG230" s="186"/>
      <c r="AH230" s="186"/>
      <c r="AI230" s="1"/>
      <c r="AJ230" s="1"/>
    </row>
    <row r="231" spans="2:36" ht="12" customHeight="1" x14ac:dyDescent="0.25">
      <c r="B231" s="9" t="s">
        <v>1131</v>
      </c>
      <c r="C231" s="271">
        <v>370595831.52000064</v>
      </c>
      <c r="D231" s="186"/>
      <c r="E231" s="186"/>
      <c r="F231" s="186"/>
      <c r="G231" s="186"/>
      <c r="H231" s="186"/>
      <c r="I231" s="186"/>
      <c r="J231" s="186"/>
      <c r="K231" s="186"/>
      <c r="L231" s="186"/>
      <c r="M231" s="186"/>
      <c r="N231" s="186"/>
      <c r="O231" s="269">
        <v>0.12715546714276096</v>
      </c>
      <c r="P231" s="186"/>
      <c r="Q231" s="186"/>
      <c r="R231" s="186"/>
      <c r="S231" s="186"/>
      <c r="T231" s="186"/>
      <c r="U231" s="186"/>
      <c r="V231" s="191">
        <v>5282</v>
      </c>
      <c r="W231" s="186"/>
      <c r="X231" s="186"/>
      <c r="Y231" s="186"/>
      <c r="Z231" s="186"/>
      <c r="AA231" s="186"/>
      <c r="AB231" s="186"/>
      <c r="AC231" s="269">
        <v>0.12720354493786726</v>
      </c>
      <c r="AD231" s="186"/>
      <c r="AE231" s="186"/>
      <c r="AF231" s="186"/>
      <c r="AG231" s="186"/>
      <c r="AH231" s="186"/>
      <c r="AI231" s="1"/>
      <c r="AJ231" s="1"/>
    </row>
    <row r="232" spans="2:36" ht="12" customHeight="1" x14ac:dyDescent="0.25">
      <c r="B232" s="9" t="s">
        <v>1132</v>
      </c>
      <c r="C232" s="271">
        <v>380959919.11999947</v>
      </c>
      <c r="D232" s="186"/>
      <c r="E232" s="186"/>
      <c r="F232" s="186"/>
      <c r="G232" s="186"/>
      <c r="H232" s="186"/>
      <c r="I232" s="186"/>
      <c r="J232" s="186"/>
      <c r="K232" s="186"/>
      <c r="L232" s="186"/>
      <c r="M232" s="186"/>
      <c r="N232" s="186"/>
      <c r="O232" s="269">
        <v>0.13071149850685154</v>
      </c>
      <c r="P232" s="186"/>
      <c r="Q232" s="186"/>
      <c r="R232" s="186"/>
      <c r="S232" s="186"/>
      <c r="T232" s="186"/>
      <c r="U232" s="186"/>
      <c r="V232" s="191">
        <v>4678</v>
      </c>
      <c r="W232" s="186"/>
      <c r="X232" s="186"/>
      <c r="Y232" s="186"/>
      <c r="Z232" s="186"/>
      <c r="AA232" s="186"/>
      <c r="AB232" s="186"/>
      <c r="AC232" s="269">
        <v>0.11265774010210962</v>
      </c>
      <c r="AD232" s="186"/>
      <c r="AE232" s="186"/>
      <c r="AF232" s="186"/>
      <c r="AG232" s="186"/>
      <c r="AH232" s="186"/>
      <c r="AI232" s="1"/>
      <c r="AJ232" s="1"/>
    </row>
    <row r="233" spans="2:36" ht="12" customHeight="1" x14ac:dyDescent="0.25">
      <c r="B233" s="9" t="s">
        <v>1133</v>
      </c>
      <c r="C233" s="271">
        <v>390372099.6399985</v>
      </c>
      <c r="D233" s="186"/>
      <c r="E233" s="186"/>
      <c r="F233" s="186"/>
      <c r="G233" s="186"/>
      <c r="H233" s="186"/>
      <c r="I233" s="186"/>
      <c r="J233" s="186"/>
      <c r="K233" s="186"/>
      <c r="L233" s="186"/>
      <c r="M233" s="186"/>
      <c r="N233" s="186"/>
      <c r="O233" s="269">
        <v>0.13394092018152001</v>
      </c>
      <c r="P233" s="186"/>
      <c r="Q233" s="186"/>
      <c r="R233" s="186"/>
      <c r="S233" s="186"/>
      <c r="T233" s="186"/>
      <c r="U233" s="186"/>
      <c r="V233" s="191">
        <v>4404</v>
      </c>
      <c r="W233" s="186"/>
      <c r="X233" s="186"/>
      <c r="Y233" s="186"/>
      <c r="Z233" s="186"/>
      <c r="AA233" s="186"/>
      <c r="AB233" s="186"/>
      <c r="AC233" s="269">
        <v>0.10605914651767652</v>
      </c>
      <c r="AD233" s="186"/>
      <c r="AE233" s="186"/>
      <c r="AF233" s="186"/>
      <c r="AG233" s="186"/>
      <c r="AH233" s="186"/>
      <c r="AI233" s="1"/>
      <c r="AJ233" s="1"/>
    </row>
    <row r="234" spans="2:36" ht="12" customHeight="1" x14ac:dyDescent="0.25">
      <c r="B234" s="9" t="s">
        <v>1134</v>
      </c>
      <c r="C234" s="271">
        <v>392386558.61000061</v>
      </c>
      <c r="D234" s="186"/>
      <c r="E234" s="186"/>
      <c r="F234" s="186"/>
      <c r="G234" s="186"/>
      <c r="H234" s="186"/>
      <c r="I234" s="186"/>
      <c r="J234" s="186"/>
      <c r="K234" s="186"/>
      <c r="L234" s="186"/>
      <c r="M234" s="186"/>
      <c r="N234" s="186"/>
      <c r="O234" s="269">
        <v>0.1346321030000637</v>
      </c>
      <c r="P234" s="186"/>
      <c r="Q234" s="186"/>
      <c r="R234" s="186"/>
      <c r="S234" s="186"/>
      <c r="T234" s="186"/>
      <c r="U234" s="186"/>
      <c r="V234" s="191">
        <v>3815</v>
      </c>
      <c r="W234" s="186"/>
      <c r="X234" s="186"/>
      <c r="Y234" s="186"/>
      <c r="Z234" s="186"/>
      <c r="AA234" s="186"/>
      <c r="AB234" s="186"/>
      <c r="AC234" s="269">
        <v>9.18745785569791E-2</v>
      </c>
      <c r="AD234" s="186"/>
      <c r="AE234" s="186"/>
      <c r="AF234" s="186"/>
      <c r="AG234" s="186"/>
      <c r="AH234" s="186"/>
      <c r="AI234" s="1"/>
      <c r="AJ234" s="1"/>
    </row>
    <row r="235" spans="2:36" ht="12" customHeight="1" x14ac:dyDescent="0.25">
      <c r="B235" s="9" t="s">
        <v>1135</v>
      </c>
      <c r="C235" s="271">
        <v>380032864.6699993</v>
      </c>
      <c r="D235" s="186"/>
      <c r="E235" s="186"/>
      <c r="F235" s="186"/>
      <c r="G235" s="186"/>
      <c r="H235" s="186"/>
      <c r="I235" s="186"/>
      <c r="J235" s="186"/>
      <c r="K235" s="186"/>
      <c r="L235" s="186"/>
      <c r="M235" s="186"/>
      <c r="N235" s="186"/>
      <c r="O235" s="269">
        <v>0.13039341602553203</v>
      </c>
      <c r="P235" s="186"/>
      <c r="Q235" s="186"/>
      <c r="R235" s="186"/>
      <c r="S235" s="186"/>
      <c r="T235" s="186"/>
      <c r="U235" s="186"/>
      <c r="V235" s="191">
        <v>3314</v>
      </c>
      <c r="W235" s="186"/>
      <c r="X235" s="186"/>
      <c r="Y235" s="186"/>
      <c r="Z235" s="186"/>
      <c r="AA235" s="186"/>
      <c r="AB235" s="186"/>
      <c r="AC235" s="269">
        <v>7.9809266929968217E-2</v>
      </c>
      <c r="AD235" s="186"/>
      <c r="AE235" s="186"/>
      <c r="AF235" s="186"/>
      <c r="AG235" s="186"/>
      <c r="AH235" s="186"/>
      <c r="AI235" s="1"/>
      <c r="AJ235" s="1"/>
    </row>
    <row r="236" spans="2:36" ht="12" customHeight="1" x14ac:dyDescent="0.25">
      <c r="B236" s="9" t="s">
        <v>1136</v>
      </c>
      <c r="C236" s="271">
        <v>152485930.77000004</v>
      </c>
      <c r="D236" s="186"/>
      <c r="E236" s="186"/>
      <c r="F236" s="186"/>
      <c r="G236" s="186"/>
      <c r="H236" s="186"/>
      <c r="I236" s="186"/>
      <c r="J236" s="186"/>
      <c r="K236" s="186"/>
      <c r="L236" s="186"/>
      <c r="M236" s="186"/>
      <c r="N236" s="186"/>
      <c r="O236" s="269">
        <v>5.2319584060706414E-2</v>
      </c>
      <c r="P236" s="186"/>
      <c r="Q236" s="186"/>
      <c r="R236" s="186"/>
      <c r="S236" s="186"/>
      <c r="T236" s="186"/>
      <c r="U236" s="186"/>
      <c r="V236" s="191">
        <v>1181</v>
      </c>
      <c r="W236" s="186"/>
      <c r="X236" s="186"/>
      <c r="Y236" s="186"/>
      <c r="Z236" s="186"/>
      <c r="AA236" s="186"/>
      <c r="AB236" s="186"/>
      <c r="AC236" s="269">
        <v>2.8441383296406896E-2</v>
      </c>
      <c r="AD236" s="186"/>
      <c r="AE236" s="186"/>
      <c r="AF236" s="186"/>
      <c r="AG236" s="186"/>
      <c r="AH236" s="186"/>
      <c r="AI236" s="1"/>
      <c r="AJ236" s="1"/>
    </row>
    <row r="237" spans="2:36" ht="12" customHeight="1" x14ac:dyDescent="0.25">
      <c r="B237" s="9" t="s">
        <v>1137</v>
      </c>
      <c r="C237" s="271">
        <v>8868124.2200000044</v>
      </c>
      <c r="D237" s="186"/>
      <c r="E237" s="186"/>
      <c r="F237" s="186"/>
      <c r="G237" s="186"/>
      <c r="H237" s="186"/>
      <c r="I237" s="186"/>
      <c r="J237" s="186"/>
      <c r="K237" s="186"/>
      <c r="L237" s="186"/>
      <c r="M237" s="186"/>
      <c r="N237" s="186"/>
      <c r="O237" s="269">
        <v>3.0427500310760414E-3</v>
      </c>
      <c r="P237" s="186"/>
      <c r="Q237" s="186"/>
      <c r="R237" s="186"/>
      <c r="S237" s="186"/>
      <c r="T237" s="186"/>
      <c r="U237" s="186"/>
      <c r="V237" s="191">
        <v>77</v>
      </c>
      <c r="W237" s="186"/>
      <c r="X237" s="186"/>
      <c r="Y237" s="186"/>
      <c r="Z237" s="186"/>
      <c r="AA237" s="186"/>
      <c r="AB237" s="186"/>
      <c r="AC237" s="269">
        <v>1.8543492919757248E-3</v>
      </c>
      <c r="AD237" s="186"/>
      <c r="AE237" s="186"/>
      <c r="AF237" s="186"/>
      <c r="AG237" s="186"/>
      <c r="AH237" s="186"/>
      <c r="AI237" s="1"/>
      <c r="AJ237" s="1"/>
    </row>
    <row r="238" spans="2:36" ht="12" customHeight="1" x14ac:dyDescent="0.25">
      <c r="B238" s="9" t="s">
        <v>1138</v>
      </c>
      <c r="C238" s="271">
        <v>3130443.11</v>
      </c>
      <c r="D238" s="186"/>
      <c r="E238" s="186"/>
      <c r="F238" s="186"/>
      <c r="G238" s="186"/>
      <c r="H238" s="186"/>
      <c r="I238" s="186"/>
      <c r="J238" s="186"/>
      <c r="K238" s="186"/>
      <c r="L238" s="186"/>
      <c r="M238" s="186"/>
      <c r="N238" s="186"/>
      <c r="O238" s="269">
        <v>1.0740891347408611E-3</v>
      </c>
      <c r="P238" s="186"/>
      <c r="Q238" s="186"/>
      <c r="R238" s="186"/>
      <c r="S238" s="186"/>
      <c r="T238" s="186"/>
      <c r="U238" s="186"/>
      <c r="V238" s="191">
        <v>47</v>
      </c>
      <c r="W238" s="186"/>
      <c r="X238" s="186"/>
      <c r="Y238" s="186"/>
      <c r="Z238" s="186"/>
      <c r="AA238" s="186"/>
      <c r="AB238" s="186"/>
      <c r="AC238" s="269">
        <v>1.1318755418553126E-3</v>
      </c>
      <c r="AD238" s="186"/>
      <c r="AE238" s="186"/>
      <c r="AF238" s="186"/>
      <c r="AG238" s="186"/>
      <c r="AH238" s="186"/>
      <c r="AI238" s="1"/>
      <c r="AJ238" s="1"/>
    </row>
    <row r="239" spans="2:36" ht="12" customHeight="1" x14ac:dyDescent="0.25">
      <c r="B239" s="9" t="s">
        <v>1139</v>
      </c>
      <c r="C239" s="271">
        <v>14361680.410000008</v>
      </c>
      <c r="D239" s="186"/>
      <c r="E239" s="186"/>
      <c r="F239" s="186"/>
      <c r="G239" s="186"/>
      <c r="H239" s="186"/>
      <c r="I239" s="186"/>
      <c r="J239" s="186"/>
      <c r="K239" s="186"/>
      <c r="L239" s="186"/>
      <c r="M239" s="186"/>
      <c r="N239" s="186"/>
      <c r="O239" s="269">
        <v>4.9276490078114486E-3</v>
      </c>
      <c r="P239" s="186"/>
      <c r="Q239" s="186"/>
      <c r="R239" s="186"/>
      <c r="S239" s="186"/>
      <c r="T239" s="186"/>
      <c r="U239" s="186"/>
      <c r="V239" s="191">
        <v>126</v>
      </c>
      <c r="W239" s="186"/>
      <c r="X239" s="186"/>
      <c r="Y239" s="186"/>
      <c r="Z239" s="186"/>
      <c r="AA239" s="186"/>
      <c r="AB239" s="186"/>
      <c r="AC239" s="269">
        <v>3.0343897505057315E-3</v>
      </c>
      <c r="AD239" s="186"/>
      <c r="AE239" s="186"/>
      <c r="AF239" s="186"/>
      <c r="AG239" s="186"/>
      <c r="AH239" s="186"/>
      <c r="AI239" s="1"/>
      <c r="AJ239" s="1"/>
    </row>
    <row r="240" spans="2:36" ht="12.75" customHeight="1" x14ac:dyDescent="0.25">
      <c r="B240" s="20"/>
      <c r="C240" s="274">
        <v>2914509614.4699969</v>
      </c>
      <c r="D240" s="273"/>
      <c r="E240" s="273"/>
      <c r="F240" s="273"/>
      <c r="G240" s="273"/>
      <c r="H240" s="273"/>
      <c r="I240" s="273"/>
      <c r="J240" s="273"/>
      <c r="K240" s="273"/>
      <c r="L240" s="273"/>
      <c r="M240" s="273"/>
      <c r="N240" s="273"/>
      <c r="O240" s="275">
        <v>0.99999999999999556</v>
      </c>
      <c r="P240" s="273"/>
      <c r="Q240" s="273"/>
      <c r="R240" s="273"/>
      <c r="S240" s="273"/>
      <c r="T240" s="273"/>
      <c r="U240" s="273"/>
      <c r="V240" s="276">
        <v>41524</v>
      </c>
      <c r="W240" s="273"/>
      <c r="X240" s="273"/>
      <c r="Y240" s="273"/>
      <c r="Z240" s="273"/>
      <c r="AA240" s="273"/>
      <c r="AB240" s="273"/>
      <c r="AC240" s="275">
        <v>1</v>
      </c>
      <c r="AD240" s="273"/>
      <c r="AE240" s="273"/>
      <c r="AF240" s="273"/>
      <c r="AG240" s="273"/>
      <c r="AH240" s="273"/>
      <c r="AI240" s="1"/>
      <c r="AJ240" s="1"/>
    </row>
    <row r="241" spans="2:36" ht="9"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ht="18.75" customHeight="1" x14ac:dyDescent="0.25">
      <c r="B242" s="199" t="s">
        <v>1046</v>
      </c>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1"/>
    </row>
    <row r="243" spans="2:36" ht="8.2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3.5" customHeight="1" x14ac:dyDescent="0.25">
      <c r="B244" s="190"/>
      <c r="C244" s="184"/>
      <c r="D244" s="190" t="s">
        <v>1049</v>
      </c>
      <c r="E244" s="184"/>
      <c r="F244" s="184"/>
      <c r="G244" s="184"/>
      <c r="H244" s="184"/>
      <c r="I244" s="184"/>
      <c r="J244" s="184"/>
      <c r="K244" s="184"/>
      <c r="L244" s="184"/>
      <c r="M244" s="184"/>
      <c r="N244" s="184"/>
      <c r="O244" s="184"/>
      <c r="P244" s="190" t="s">
        <v>1050</v>
      </c>
      <c r="Q244" s="184"/>
      <c r="R244" s="184"/>
      <c r="S244" s="184"/>
      <c r="T244" s="184"/>
      <c r="U244" s="184"/>
      <c r="V244" s="184"/>
      <c r="W244" s="190" t="s">
        <v>1051</v>
      </c>
      <c r="X244" s="184"/>
      <c r="Y244" s="184"/>
      <c r="Z244" s="184"/>
      <c r="AA244" s="184"/>
      <c r="AB244" s="184"/>
      <c r="AC244" s="184"/>
      <c r="AD244" s="190" t="s">
        <v>1050</v>
      </c>
      <c r="AE244" s="184"/>
      <c r="AF244" s="184"/>
      <c r="AG244" s="184"/>
      <c r="AH244" s="184"/>
      <c r="AI244" s="184"/>
      <c r="AJ244" s="1"/>
    </row>
    <row r="245" spans="2:36" ht="11.25" customHeight="1" x14ac:dyDescent="0.25">
      <c r="B245" s="185" t="s">
        <v>1140</v>
      </c>
      <c r="C245" s="186"/>
      <c r="D245" s="271">
        <v>14589476.680000007</v>
      </c>
      <c r="E245" s="186"/>
      <c r="F245" s="186"/>
      <c r="G245" s="186"/>
      <c r="H245" s="186"/>
      <c r="I245" s="186"/>
      <c r="J245" s="186"/>
      <c r="K245" s="186"/>
      <c r="L245" s="186"/>
      <c r="M245" s="186"/>
      <c r="N245" s="186"/>
      <c r="O245" s="186"/>
      <c r="P245" s="269">
        <v>5.0058083897084951E-3</v>
      </c>
      <c r="Q245" s="186"/>
      <c r="R245" s="186"/>
      <c r="S245" s="186"/>
      <c r="T245" s="186"/>
      <c r="U245" s="186"/>
      <c r="V245" s="186"/>
      <c r="W245" s="191">
        <v>1439</v>
      </c>
      <c r="X245" s="186"/>
      <c r="Y245" s="186"/>
      <c r="Z245" s="186"/>
      <c r="AA245" s="186"/>
      <c r="AB245" s="186"/>
      <c r="AC245" s="186"/>
      <c r="AD245" s="269">
        <v>3.4654657547442444E-2</v>
      </c>
      <c r="AE245" s="186"/>
      <c r="AF245" s="186"/>
      <c r="AG245" s="186"/>
      <c r="AH245" s="186"/>
      <c r="AI245" s="186"/>
      <c r="AJ245" s="1"/>
    </row>
    <row r="246" spans="2:36" ht="11.25" customHeight="1" x14ac:dyDescent="0.25">
      <c r="B246" s="185" t="s">
        <v>1141</v>
      </c>
      <c r="C246" s="186"/>
      <c r="D246" s="271">
        <v>74168952.50000003</v>
      </c>
      <c r="E246" s="186"/>
      <c r="F246" s="186"/>
      <c r="G246" s="186"/>
      <c r="H246" s="186"/>
      <c r="I246" s="186"/>
      <c r="J246" s="186"/>
      <c r="K246" s="186"/>
      <c r="L246" s="186"/>
      <c r="M246" s="186"/>
      <c r="N246" s="186"/>
      <c r="O246" s="186"/>
      <c r="P246" s="269">
        <v>2.5448175614780917E-2</v>
      </c>
      <c r="Q246" s="186"/>
      <c r="R246" s="186"/>
      <c r="S246" s="186"/>
      <c r="T246" s="186"/>
      <c r="U246" s="186"/>
      <c r="V246" s="186"/>
      <c r="W246" s="191">
        <v>2761</v>
      </c>
      <c r="X246" s="186"/>
      <c r="Y246" s="186"/>
      <c r="Z246" s="186"/>
      <c r="AA246" s="186"/>
      <c r="AB246" s="186"/>
      <c r="AC246" s="186"/>
      <c r="AD246" s="269">
        <v>6.6491667469415275E-2</v>
      </c>
      <c r="AE246" s="186"/>
      <c r="AF246" s="186"/>
      <c r="AG246" s="186"/>
      <c r="AH246" s="186"/>
      <c r="AI246" s="186"/>
      <c r="AJ246" s="1"/>
    </row>
    <row r="247" spans="2:36" ht="11.25" customHeight="1" x14ac:dyDescent="0.25">
      <c r="B247" s="185" t="s">
        <v>1142</v>
      </c>
      <c r="C247" s="186"/>
      <c r="D247" s="271">
        <v>209732254.31000051</v>
      </c>
      <c r="E247" s="186"/>
      <c r="F247" s="186"/>
      <c r="G247" s="186"/>
      <c r="H247" s="186"/>
      <c r="I247" s="186"/>
      <c r="J247" s="186"/>
      <c r="K247" s="186"/>
      <c r="L247" s="186"/>
      <c r="M247" s="186"/>
      <c r="N247" s="186"/>
      <c r="O247" s="186"/>
      <c r="P247" s="269">
        <v>7.1961421320663563E-2</v>
      </c>
      <c r="Q247" s="186"/>
      <c r="R247" s="186"/>
      <c r="S247" s="186"/>
      <c r="T247" s="186"/>
      <c r="U247" s="186"/>
      <c r="V247" s="186"/>
      <c r="W247" s="191">
        <v>5437</v>
      </c>
      <c r="X247" s="186"/>
      <c r="Y247" s="186"/>
      <c r="Z247" s="186"/>
      <c r="AA247" s="186"/>
      <c r="AB247" s="186"/>
      <c r="AC247" s="186"/>
      <c r="AD247" s="269">
        <v>0.13093632598015606</v>
      </c>
      <c r="AE247" s="186"/>
      <c r="AF247" s="186"/>
      <c r="AG247" s="186"/>
      <c r="AH247" s="186"/>
      <c r="AI247" s="186"/>
      <c r="AJ247" s="1"/>
    </row>
    <row r="248" spans="2:36" ht="11.25" customHeight="1" x14ac:dyDescent="0.25">
      <c r="B248" s="185" t="s">
        <v>1143</v>
      </c>
      <c r="C248" s="186"/>
      <c r="D248" s="271">
        <v>431022209.09000009</v>
      </c>
      <c r="E248" s="186"/>
      <c r="F248" s="186"/>
      <c r="G248" s="186"/>
      <c r="H248" s="186"/>
      <c r="I248" s="186"/>
      <c r="J248" s="186"/>
      <c r="K248" s="186"/>
      <c r="L248" s="186"/>
      <c r="M248" s="186"/>
      <c r="N248" s="186"/>
      <c r="O248" s="186"/>
      <c r="P248" s="269">
        <v>0.14788841558458221</v>
      </c>
      <c r="Q248" s="186"/>
      <c r="R248" s="186"/>
      <c r="S248" s="186"/>
      <c r="T248" s="186"/>
      <c r="U248" s="186"/>
      <c r="V248" s="186"/>
      <c r="W248" s="191">
        <v>7004</v>
      </c>
      <c r="X248" s="186"/>
      <c r="Y248" s="186"/>
      <c r="Z248" s="186"/>
      <c r="AA248" s="186"/>
      <c r="AB248" s="186"/>
      <c r="AC248" s="186"/>
      <c r="AD248" s="269">
        <v>0.16867353819477893</v>
      </c>
      <c r="AE248" s="186"/>
      <c r="AF248" s="186"/>
      <c r="AG248" s="186"/>
      <c r="AH248" s="186"/>
      <c r="AI248" s="186"/>
      <c r="AJ248" s="1"/>
    </row>
    <row r="249" spans="2:36" ht="11.25" customHeight="1" x14ac:dyDescent="0.25">
      <c r="B249" s="185" t="s">
        <v>1144</v>
      </c>
      <c r="C249" s="186"/>
      <c r="D249" s="271">
        <v>555550768.10000038</v>
      </c>
      <c r="E249" s="186"/>
      <c r="F249" s="186"/>
      <c r="G249" s="186"/>
      <c r="H249" s="186"/>
      <c r="I249" s="186"/>
      <c r="J249" s="186"/>
      <c r="K249" s="186"/>
      <c r="L249" s="186"/>
      <c r="M249" s="186"/>
      <c r="N249" s="186"/>
      <c r="O249" s="186"/>
      <c r="P249" s="269">
        <v>0.19061552082099625</v>
      </c>
      <c r="Q249" s="186"/>
      <c r="R249" s="186"/>
      <c r="S249" s="186"/>
      <c r="T249" s="186"/>
      <c r="U249" s="186"/>
      <c r="V249" s="186"/>
      <c r="W249" s="191">
        <v>6134</v>
      </c>
      <c r="X249" s="186"/>
      <c r="Y249" s="186"/>
      <c r="Z249" s="186"/>
      <c r="AA249" s="186"/>
      <c r="AB249" s="186"/>
      <c r="AC249" s="186"/>
      <c r="AD249" s="269">
        <v>0.14772179944128697</v>
      </c>
      <c r="AE249" s="186"/>
      <c r="AF249" s="186"/>
      <c r="AG249" s="186"/>
      <c r="AH249" s="186"/>
      <c r="AI249" s="186"/>
      <c r="AJ249" s="1"/>
    </row>
    <row r="250" spans="2:36" ht="11.25" customHeight="1" x14ac:dyDescent="0.25">
      <c r="B250" s="185" t="s">
        <v>1145</v>
      </c>
      <c r="C250" s="186"/>
      <c r="D250" s="271">
        <v>75802005.859999955</v>
      </c>
      <c r="E250" s="186"/>
      <c r="F250" s="186"/>
      <c r="G250" s="186"/>
      <c r="H250" s="186"/>
      <c r="I250" s="186"/>
      <c r="J250" s="186"/>
      <c r="K250" s="186"/>
      <c r="L250" s="186"/>
      <c r="M250" s="186"/>
      <c r="N250" s="186"/>
      <c r="O250" s="186"/>
      <c r="P250" s="269">
        <v>2.6008494013420647E-2</v>
      </c>
      <c r="Q250" s="186"/>
      <c r="R250" s="186"/>
      <c r="S250" s="186"/>
      <c r="T250" s="186"/>
      <c r="U250" s="186"/>
      <c r="V250" s="186"/>
      <c r="W250" s="191">
        <v>1513</v>
      </c>
      <c r="X250" s="186"/>
      <c r="Y250" s="186"/>
      <c r="Z250" s="186"/>
      <c r="AA250" s="186"/>
      <c r="AB250" s="186"/>
      <c r="AC250" s="186"/>
      <c r="AD250" s="269">
        <v>3.6436759464406124E-2</v>
      </c>
      <c r="AE250" s="186"/>
      <c r="AF250" s="186"/>
      <c r="AG250" s="186"/>
      <c r="AH250" s="186"/>
      <c r="AI250" s="186"/>
      <c r="AJ250" s="1"/>
    </row>
    <row r="251" spans="2:36" ht="11.25" customHeight="1" x14ac:dyDescent="0.25">
      <c r="B251" s="185" t="s">
        <v>1146</v>
      </c>
      <c r="C251" s="186"/>
      <c r="D251" s="271">
        <v>122378732.96000013</v>
      </c>
      <c r="E251" s="186"/>
      <c r="F251" s="186"/>
      <c r="G251" s="186"/>
      <c r="H251" s="186"/>
      <c r="I251" s="186"/>
      <c r="J251" s="186"/>
      <c r="K251" s="186"/>
      <c r="L251" s="186"/>
      <c r="M251" s="186"/>
      <c r="N251" s="186"/>
      <c r="O251" s="186"/>
      <c r="P251" s="269">
        <v>4.1989476498005815E-2</v>
      </c>
      <c r="Q251" s="186"/>
      <c r="R251" s="186"/>
      <c r="S251" s="186"/>
      <c r="T251" s="186"/>
      <c r="U251" s="186"/>
      <c r="V251" s="186"/>
      <c r="W251" s="191">
        <v>1892</v>
      </c>
      <c r="X251" s="186"/>
      <c r="Y251" s="186"/>
      <c r="Z251" s="186"/>
      <c r="AA251" s="186"/>
      <c r="AB251" s="186"/>
      <c r="AC251" s="186"/>
      <c r="AD251" s="269">
        <v>4.556401117426067E-2</v>
      </c>
      <c r="AE251" s="186"/>
      <c r="AF251" s="186"/>
      <c r="AG251" s="186"/>
      <c r="AH251" s="186"/>
      <c r="AI251" s="186"/>
      <c r="AJ251" s="1"/>
    </row>
    <row r="252" spans="2:36" ht="11.25" customHeight="1" x14ac:dyDescent="0.25">
      <c r="B252" s="185" t="s">
        <v>1147</v>
      </c>
      <c r="C252" s="186"/>
      <c r="D252" s="271">
        <v>144482071.31999996</v>
      </c>
      <c r="E252" s="186"/>
      <c r="F252" s="186"/>
      <c r="G252" s="186"/>
      <c r="H252" s="186"/>
      <c r="I252" s="186"/>
      <c r="J252" s="186"/>
      <c r="K252" s="186"/>
      <c r="L252" s="186"/>
      <c r="M252" s="186"/>
      <c r="N252" s="186"/>
      <c r="O252" s="186"/>
      <c r="P252" s="269">
        <v>4.9573372687697848E-2</v>
      </c>
      <c r="Q252" s="186"/>
      <c r="R252" s="186"/>
      <c r="S252" s="186"/>
      <c r="T252" s="186"/>
      <c r="U252" s="186"/>
      <c r="V252" s="186"/>
      <c r="W252" s="191">
        <v>2125</v>
      </c>
      <c r="X252" s="186"/>
      <c r="Y252" s="186"/>
      <c r="Z252" s="186"/>
      <c r="AA252" s="186"/>
      <c r="AB252" s="186"/>
      <c r="AC252" s="186"/>
      <c r="AD252" s="269">
        <v>5.117522396686254E-2</v>
      </c>
      <c r="AE252" s="186"/>
      <c r="AF252" s="186"/>
      <c r="AG252" s="186"/>
      <c r="AH252" s="186"/>
      <c r="AI252" s="186"/>
      <c r="AJ252" s="1"/>
    </row>
    <row r="253" spans="2:36" ht="11.25" customHeight="1" x14ac:dyDescent="0.25">
      <c r="B253" s="185" t="s">
        <v>1148</v>
      </c>
      <c r="C253" s="186"/>
      <c r="D253" s="271">
        <v>167818615.80999982</v>
      </c>
      <c r="E253" s="186"/>
      <c r="F253" s="186"/>
      <c r="G253" s="186"/>
      <c r="H253" s="186"/>
      <c r="I253" s="186"/>
      <c r="J253" s="186"/>
      <c r="K253" s="186"/>
      <c r="L253" s="186"/>
      <c r="M253" s="186"/>
      <c r="N253" s="186"/>
      <c r="O253" s="186"/>
      <c r="P253" s="269">
        <v>5.7580395335397556E-2</v>
      </c>
      <c r="Q253" s="186"/>
      <c r="R253" s="186"/>
      <c r="S253" s="186"/>
      <c r="T253" s="186"/>
      <c r="U253" s="186"/>
      <c r="V253" s="186"/>
      <c r="W253" s="191">
        <v>2198</v>
      </c>
      <c r="X253" s="186"/>
      <c r="Y253" s="186"/>
      <c r="Z253" s="186"/>
      <c r="AA253" s="186"/>
      <c r="AB253" s="186"/>
      <c r="AC253" s="186"/>
      <c r="AD253" s="269">
        <v>5.2933243425488871E-2</v>
      </c>
      <c r="AE253" s="186"/>
      <c r="AF253" s="186"/>
      <c r="AG253" s="186"/>
      <c r="AH253" s="186"/>
      <c r="AI253" s="186"/>
      <c r="AJ253" s="1"/>
    </row>
    <row r="254" spans="2:36" ht="11.25" customHeight="1" x14ac:dyDescent="0.25">
      <c r="B254" s="185" t="s">
        <v>1149</v>
      </c>
      <c r="C254" s="186"/>
      <c r="D254" s="271">
        <v>149224624.73999992</v>
      </c>
      <c r="E254" s="186"/>
      <c r="F254" s="186"/>
      <c r="G254" s="186"/>
      <c r="H254" s="186"/>
      <c r="I254" s="186"/>
      <c r="J254" s="186"/>
      <c r="K254" s="186"/>
      <c r="L254" s="186"/>
      <c r="M254" s="186"/>
      <c r="N254" s="186"/>
      <c r="O254" s="186"/>
      <c r="P254" s="269">
        <v>5.1200594432465496E-2</v>
      </c>
      <c r="Q254" s="186"/>
      <c r="R254" s="186"/>
      <c r="S254" s="186"/>
      <c r="T254" s="186"/>
      <c r="U254" s="186"/>
      <c r="V254" s="186"/>
      <c r="W254" s="191">
        <v>1825</v>
      </c>
      <c r="X254" s="186"/>
      <c r="Y254" s="186"/>
      <c r="Z254" s="186"/>
      <c r="AA254" s="186"/>
      <c r="AB254" s="186"/>
      <c r="AC254" s="186"/>
      <c r="AD254" s="269">
        <v>4.3950486465658412E-2</v>
      </c>
      <c r="AE254" s="186"/>
      <c r="AF254" s="186"/>
      <c r="AG254" s="186"/>
      <c r="AH254" s="186"/>
      <c r="AI254" s="186"/>
      <c r="AJ254" s="1"/>
    </row>
    <row r="255" spans="2:36" ht="11.25" customHeight="1" x14ac:dyDescent="0.25">
      <c r="B255" s="185" t="s">
        <v>1150</v>
      </c>
      <c r="C255" s="186"/>
      <c r="D255" s="271">
        <v>459040009.1000008</v>
      </c>
      <c r="E255" s="186"/>
      <c r="F255" s="186"/>
      <c r="G255" s="186"/>
      <c r="H255" s="186"/>
      <c r="I255" s="186"/>
      <c r="J255" s="186"/>
      <c r="K255" s="186"/>
      <c r="L255" s="186"/>
      <c r="M255" s="186"/>
      <c r="N255" s="186"/>
      <c r="O255" s="186"/>
      <c r="P255" s="269">
        <v>0.15750162799976777</v>
      </c>
      <c r="Q255" s="186"/>
      <c r="R255" s="186"/>
      <c r="S255" s="186"/>
      <c r="T255" s="186"/>
      <c r="U255" s="186"/>
      <c r="V255" s="186"/>
      <c r="W255" s="191">
        <v>4977</v>
      </c>
      <c r="X255" s="186"/>
      <c r="Y255" s="186"/>
      <c r="Z255" s="186"/>
      <c r="AA255" s="186"/>
      <c r="AB255" s="186"/>
      <c r="AC255" s="186"/>
      <c r="AD255" s="269">
        <v>0.1198583951449764</v>
      </c>
      <c r="AE255" s="186"/>
      <c r="AF255" s="186"/>
      <c r="AG255" s="186"/>
      <c r="AH255" s="186"/>
      <c r="AI255" s="186"/>
      <c r="AJ255" s="1"/>
    </row>
    <row r="256" spans="2:36" ht="11.25" customHeight="1" x14ac:dyDescent="0.25">
      <c r="B256" s="185" t="s">
        <v>1151</v>
      </c>
      <c r="C256" s="186"/>
      <c r="D256" s="271">
        <v>203544833.06000015</v>
      </c>
      <c r="E256" s="186"/>
      <c r="F256" s="186"/>
      <c r="G256" s="186"/>
      <c r="H256" s="186"/>
      <c r="I256" s="186"/>
      <c r="J256" s="186"/>
      <c r="K256" s="186"/>
      <c r="L256" s="186"/>
      <c r="M256" s="186"/>
      <c r="N256" s="186"/>
      <c r="O256" s="186"/>
      <c r="P256" s="269">
        <v>6.983844968273141E-2</v>
      </c>
      <c r="Q256" s="186"/>
      <c r="R256" s="186"/>
      <c r="S256" s="186"/>
      <c r="T256" s="186"/>
      <c r="U256" s="186"/>
      <c r="V256" s="186"/>
      <c r="W256" s="191">
        <v>1929</v>
      </c>
      <c r="X256" s="186"/>
      <c r="Y256" s="186"/>
      <c r="Z256" s="186"/>
      <c r="AA256" s="186"/>
      <c r="AB256" s="186"/>
      <c r="AC256" s="186"/>
      <c r="AD256" s="269">
        <v>4.645506213274251E-2</v>
      </c>
      <c r="AE256" s="186"/>
      <c r="AF256" s="186"/>
      <c r="AG256" s="186"/>
      <c r="AH256" s="186"/>
      <c r="AI256" s="186"/>
      <c r="AJ256" s="1"/>
    </row>
    <row r="257" spans="2:36" ht="11.25" customHeight="1" x14ac:dyDescent="0.25">
      <c r="B257" s="185" t="s">
        <v>1152</v>
      </c>
      <c r="C257" s="186"/>
      <c r="D257" s="271">
        <v>79204124.919999987</v>
      </c>
      <c r="E257" s="186"/>
      <c r="F257" s="186"/>
      <c r="G257" s="186"/>
      <c r="H257" s="186"/>
      <c r="I257" s="186"/>
      <c r="J257" s="186"/>
      <c r="K257" s="186"/>
      <c r="L257" s="186"/>
      <c r="M257" s="186"/>
      <c r="N257" s="186"/>
      <c r="O257" s="186"/>
      <c r="P257" s="269">
        <v>2.7175798126300953E-2</v>
      </c>
      <c r="Q257" s="186"/>
      <c r="R257" s="186"/>
      <c r="S257" s="186"/>
      <c r="T257" s="186"/>
      <c r="U257" s="186"/>
      <c r="V257" s="186"/>
      <c r="W257" s="191">
        <v>704</v>
      </c>
      <c r="X257" s="186"/>
      <c r="Y257" s="186"/>
      <c r="Z257" s="186"/>
      <c r="AA257" s="186"/>
      <c r="AB257" s="186"/>
      <c r="AC257" s="186"/>
      <c r="AD257" s="269">
        <v>1.6954050669492342E-2</v>
      </c>
      <c r="AE257" s="186"/>
      <c r="AF257" s="186"/>
      <c r="AG257" s="186"/>
      <c r="AH257" s="186"/>
      <c r="AI257" s="186"/>
      <c r="AJ257" s="1"/>
    </row>
    <row r="258" spans="2:36" ht="11.25" customHeight="1" x14ac:dyDescent="0.25">
      <c r="B258" s="185" t="s">
        <v>1153</v>
      </c>
      <c r="C258" s="186"/>
      <c r="D258" s="271">
        <v>227950936.02000028</v>
      </c>
      <c r="E258" s="186"/>
      <c r="F258" s="186"/>
      <c r="G258" s="186"/>
      <c r="H258" s="186"/>
      <c r="I258" s="186"/>
      <c r="J258" s="186"/>
      <c r="K258" s="186"/>
      <c r="L258" s="186"/>
      <c r="M258" s="186"/>
      <c r="N258" s="186"/>
      <c r="O258" s="186"/>
      <c r="P258" s="269">
        <v>7.8212449493481162E-2</v>
      </c>
      <c r="Q258" s="186"/>
      <c r="R258" s="186"/>
      <c r="S258" s="186"/>
      <c r="T258" s="186"/>
      <c r="U258" s="186"/>
      <c r="V258" s="186"/>
      <c r="W258" s="191">
        <v>1586</v>
      </c>
      <c r="X258" s="186"/>
      <c r="Y258" s="186"/>
      <c r="Z258" s="186"/>
      <c r="AA258" s="186"/>
      <c r="AB258" s="186"/>
      <c r="AC258" s="186"/>
      <c r="AD258" s="269">
        <v>3.8194778923032462E-2</v>
      </c>
      <c r="AE258" s="186"/>
      <c r="AF258" s="186"/>
      <c r="AG258" s="186"/>
      <c r="AH258" s="186"/>
      <c r="AI258" s="186"/>
      <c r="AJ258" s="1"/>
    </row>
    <row r="259" spans="2:36" ht="11.25" customHeight="1" x14ac:dyDescent="0.25">
      <c r="B259" s="277"/>
      <c r="C259" s="273"/>
      <c r="D259" s="274">
        <v>2914509614.4700017</v>
      </c>
      <c r="E259" s="273"/>
      <c r="F259" s="273"/>
      <c r="G259" s="273"/>
      <c r="H259" s="273"/>
      <c r="I259" s="273"/>
      <c r="J259" s="273"/>
      <c r="K259" s="273"/>
      <c r="L259" s="273"/>
      <c r="M259" s="273"/>
      <c r="N259" s="273"/>
      <c r="O259" s="273"/>
      <c r="P259" s="275">
        <v>0.99999999999999489</v>
      </c>
      <c r="Q259" s="273"/>
      <c r="R259" s="273"/>
      <c r="S259" s="273"/>
      <c r="T259" s="273"/>
      <c r="U259" s="273"/>
      <c r="V259" s="273"/>
      <c r="W259" s="276">
        <v>41524</v>
      </c>
      <c r="X259" s="273"/>
      <c r="Y259" s="273"/>
      <c r="Z259" s="273"/>
      <c r="AA259" s="273"/>
      <c r="AB259" s="273"/>
      <c r="AC259" s="273"/>
      <c r="AD259" s="275">
        <v>1</v>
      </c>
      <c r="AE259" s="273"/>
      <c r="AF259" s="273"/>
      <c r="AG259" s="273"/>
      <c r="AH259" s="273"/>
      <c r="AI259" s="273"/>
      <c r="AJ259" s="1"/>
    </row>
    <row r="260" spans="2:36" ht="9"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ht="18.75" customHeight="1" x14ac:dyDescent="0.25">
      <c r="B261" s="199" t="s">
        <v>1047</v>
      </c>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1"/>
    </row>
    <row r="262" spans="2:36" ht="8.2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0.5" customHeight="1" x14ac:dyDescent="0.25">
      <c r="B263" s="190" t="s">
        <v>1052</v>
      </c>
      <c r="C263" s="184"/>
      <c r="D263" s="190" t="s">
        <v>1049</v>
      </c>
      <c r="E263" s="184"/>
      <c r="F263" s="184"/>
      <c r="G263" s="184"/>
      <c r="H263" s="184"/>
      <c r="I263" s="184"/>
      <c r="J263" s="184"/>
      <c r="K263" s="184"/>
      <c r="L263" s="184"/>
      <c r="M263" s="184"/>
      <c r="N263" s="184"/>
      <c r="O263" s="184"/>
      <c r="P263" s="190" t="s">
        <v>1050</v>
      </c>
      <c r="Q263" s="184"/>
      <c r="R263" s="184"/>
      <c r="S263" s="184"/>
      <c r="T263" s="184"/>
      <c r="U263" s="184"/>
      <c r="V263" s="184"/>
      <c r="W263" s="190" t="s">
        <v>1051</v>
      </c>
      <c r="X263" s="184"/>
      <c r="Y263" s="184"/>
      <c r="Z263" s="184"/>
      <c r="AA263" s="184"/>
      <c r="AB263" s="184"/>
      <c r="AC263" s="184"/>
      <c r="AD263" s="190" t="s">
        <v>1050</v>
      </c>
      <c r="AE263" s="184"/>
      <c r="AF263" s="184"/>
      <c r="AG263" s="184"/>
      <c r="AH263" s="184"/>
      <c r="AI263" s="184"/>
      <c r="AJ263" s="1"/>
    </row>
    <row r="264" spans="2:36" ht="10.5" customHeight="1" x14ac:dyDescent="0.25">
      <c r="B264" s="185" t="s">
        <v>1154</v>
      </c>
      <c r="C264" s="186"/>
      <c r="D264" s="271">
        <v>35437197.210000008</v>
      </c>
      <c r="E264" s="186"/>
      <c r="F264" s="186"/>
      <c r="G264" s="186"/>
      <c r="H264" s="186"/>
      <c r="I264" s="186"/>
      <c r="J264" s="186"/>
      <c r="K264" s="186"/>
      <c r="L264" s="186"/>
      <c r="M264" s="186"/>
      <c r="N264" s="186"/>
      <c r="O264" s="186"/>
      <c r="P264" s="269">
        <v>1.2158888422965197E-2</v>
      </c>
      <c r="Q264" s="186"/>
      <c r="R264" s="186"/>
      <c r="S264" s="186"/>
      <c r="T264" s="186"/>
      <c r="U264" s="186"/>
      <c r="V264" s="186"/>
      <c r="W264" s="191">
        <v>1588</v>
      </c>
      <c r="X264" s="186"/>
      <c r="Y264" s="186"/>
      <c r="Z264" s="186"/>
      <c r="AA264" s="186"/>
      <c r="AB264" s="186"/>
      <c r="AC264" s="186"/>
      <c r="AD264" s="269">
        <v>3.8242943839707159E-2</v>
      </c>
      <c r="AE264" s="186"/>
      <c r="AF264" s="186"/>
      <c r="AG264" s="186"/>
      <c r="AH264" s="186"/>
      <c r="AI264" s="186"/>
      <c r="AJ264" s="1"/>
    </row>
    <row r="265" spans="2:36" ht="10.5" customHeight="1" x14ac:dyDescent="0.25">
      <c r="B265" s="185" t="s">
        <v>1054</v>
      </c>
      <c r="C265" s="186"/>
      <c r="D265" s="271">
        <v>81466140.179999948</v>
      </c>
      <c r="E265" s="186"/>
      <c r="F265" s="186"/>
      <c r="G265" s="186"/>
      <c r="H265" s="186"/>
      <c r="I265" s="186"/>
      <c r="J265" s="186"/>
      <c r="K265" s="186"/>
      <c r="L265" s="186"/>
      <c r="M265" s="186"/>
      <c r="N265" s="186"/>
      <c r="O265" s="186"/>
      <c r="P265" s="269">
        <v>2.7951920204872801E-2</v>
      </c>
      <c r="Q265" s="186"/>
      <c r="R265" s="186"/>
      <c r="S265" s="186"/>
      <c r="T265" s="186"/>
      <c r="U265" s="186"/>
      <c r="V265" s="186"/>
      <c r="W265" s="191">
        <v>2576</v>
      </c>
      <c r="X265" s="186"/>
      <c r="Y265" s="186"/>
      <c r="Z265" s="186"/>
      <c r="AA265" s="186"/>
      <c r="AB265" s="186"/>
      <c r="AC265" s="186"/>
      <c r="AD265" s="269">
        <v>6.2036412677006068E-2</v>
      </c>
      <c r="AE265" s="186"/>
      <c r="AF265" s="186"/>
      <c r="AG265" s="186"/>
      <c r="AH265" s="186"/>
      <c r="AI265" s="186"/>
      <c r="AJ265" s="1"/>
    </row>
    <row r="266" spans="2:36" ht="10.5" customHeight="1" x14ac:dyDescent="0.25">
      <c r="B266" s="185" t="s">
        <v>1055</v>
      </c>
      <c r="C266" s="186"/>
      <c r="D266" s="271">
        <v>242126772.78999931</v>
      </c>
      <c r="E266" s="186"/>
      <c r="F266" s="186"/>
      <c r="G266" s="186"/>
      <c r="H266" s="186"/>
      <c r="I266" s="186"/>
      <c r="J266" s="186"/>
      <c r="K266" s="186"/>
      <c r="L266" s="186"/>
      <c r="M266" s="186"/>
      <c r="N266" s="186"/>
      <c r="O266" s="186"/>
      <c r="P266" s="269">
        <v>8.3076333523789056E-2</v>
      </c>
      <c r="Q266" s="186"/>
      <c r="R266" s="186"/>
      <c r="S266" s="186"/>
      <c r="T266" s="186"/>
      <c r="U266" s="186"/>
      <c r="V266" s="186"/>
      <c r="W266" s="191">
        <v>6882</v>
      </c>
      <c r="X266" s="186"/>
      <c r="Y266" s="186"/>
      <c r="Z266" s="186"/>
      <c r="AA266" s="186"/>
      <c r="AB266" s="186"/>
      <c r="AC266" s="186"/>
      <c r="AD266" s="269">
        <v>0.16573547827762258</v>
      </c>
      <c r="AE266" s="186"/>
      <c r="AF266" s="186"/>
      <c r="AG266" s="186"/>
      <c r="AH266" s="186"/>
      <c r="AI266" s="186"/>
      <c r="AJ266" s="1"/>
    </row>
    <row r="267" spans="2:36" ht="10.5" customHeight="1" x14ac:dyDescent="0.25">
      <c r="B267" s="185" t="s">
        <v>1056</v>
      </c>
      <c r="C267" s="186"/>
      <c r="D267" s="271">
        <v>210110328.85999927</v>
      </c>
      <c r="E267" s="186"/>
      <c r="F267" s="186"/>
      <c r="G267" s="186"/>
      <c r="H267" s="186"/>
      <c r="I267" s="186"/>
      <c r="J267" s="186"/>
      <c r="K267" s="186"/>
      <c r="L267" s="186"/>
      <c r="M267" s="186"/>
      <c r="N267" s="186"/>
      <c r="O267" s="186"/>
      <c r="P267" s="269">
        <v>7.2091142817591214E-2</v>
      </c>
      <c r="Q267" s="186"/>
      <c r="R267" s="186"/>
      <c r="S267" s="186"/>
      <c r="T267" s="186"/>
      <c r="U267" s="186"/>
      <c r="V267" s="186"/>
      <c r="W267" s="191">
        <v>4111</v>
      </c>
      <c r="X267" s="186"/>
      <c r="Y267" s="186"/>
      <c r="Z267" s="186"/>
      <c r="AA267" s="186"/>
      <c r="AB267" s="186"/>
      <c r="AC267" s="186"/>
      <c r="AD267" s="269">
        <v>9.9002986224833833E-2</v>
      </c>
      <c r="AE267" s="186"/>
      <c r="AF267" s="186"/>
      <c r="AG267" s="186"/>
      <c r="AH267" s="186"/>
      <c r="AI267" s="186"/>
      <c r="AJ267" s="1"/>
    </row>
    <row r="268" spans="2:36" ht="10.5" customHeight="1" x14ac:dyDescent="0.25">
      <c r="B268" s="185" t="s">
        <v>1057</v>
      </c>
      <c r="C268" s="186"/>
      <c r="D268" s="271">
        <v>266595145.91999945</v>
      </c>
      <c r="E268" s="186"/>
      <c r="F268" s="186"/>
      <c r="G268" s="186"/>
      <c r="H268" s="186"/>
      <c r="I268" s="186"/>
      <c r="J268" s="186"/>
      <c r="K268" s="186"/>
      <c r="L268" s="186"/>
      <c r="M268" s="186"/>
      <c r="N268" s="186"/>
      <c r="O268" s="186"/>
      <c r="P268" s="269">
        <v>9.1471698908250035E-2</v>
      </c>
      <c r="Q268" s="186"/>
      <c r="R268" s="186"/>
      <c r="S268" s="186"/>
      <c r="T268" s="186"/>
      <c r="U268" s="186"/>
      <c r="V268" s="186"/>
      <c r="W268" s="191">
        <v>4550</v>
      </c>
      <c r="X268" s="186"/>
      <c r="Y268" s="186"/>
      <c r="Z268" s="186"/>
      <c r="AA268" s="186"/>
      <c r="AB268" s="186"/>
      <c r="AC268" s="186"/>
      <c r="AD268" s="269">
        <v>0.1095751854349292</v>
      </c>
      <c r="AE268" s="186"/>
      <c r="AF268" s="186"/>
      <c r="AG268" s="186"/>
      <c r="AH268" s="186"/>
      <c r="AI268" s="186"/>
      <c r="AJ268" s="1"/>
    </row>
    <row r="269" spans="2:36" ht="10.5" customHeight="1" x14ac:dyDescent="0.25">
      <c r="B269" s="185" t="s">
        <v>1058</v>
      </c>
      <c r="C269" s="186"/>
      <c r="D269" s="271">
        <v>254051530.75999978</v>
      </c>
      <c r="E269" s="186"/>
      <c r="F269" s="186"/>
      <c r="G269" s="186"/>
      <c r="H269" s="186"/>
      <c r="I269" s="186"/>
      <c r="J269" s="186"/>
      <c r="K269" s="186"/>
      <c r="L269" s="186"/>
      <c r="M269" s="186"/>
      <c r="N269" s="186"/>
      <c r="O269" s="186"/>
      <c r="P269" s="269">
        <v>8.7167847894095554E-2</v>
      </c>
      <c r="Q269" s="186"/>
      <c r="R269" s="186"/>
      <c r="S269" s="186"/>
      <c r="T269" s="186"/>
      <c r="U269" s="186"/>
      <c r="V269" s="186"/>
      <c r="W269" s="191">
        <v>3512</v>
      </c>
      <c r="X269" s="186"/>
      <c r="Y269" s="186"/>
      <c r="Z269" s="186"/>
      <c r="AA269" s="186"/>
      <c r="AB269" s="186"/>
      <c r="AC269" s="186"/>
      <c r="AD269" s="269">
        <v>8.4577593680762939E-2</v>
      </c>
      <c r="AE269" s="186"/>
      <c r="AF269" s="186"/>
      <c r="AG269" s="186"/>
      <c r="AH269" s="186"/>
      <c r="AI269" s="186"/>
      <c r="AJ269" s="1"/>
    </row>
    <row r="270" spans="2:36" ht="10.5" customHeight="1" x14ac:dyDescent="0.25">
      <c r="B270" s="185" t="s">
        <v>1059</v>
      </c>
      <c r="C270" s="186"/>
      <c r="D270" s="271">
        <v>271761332.70999998</v>
      </c>
      <c r="E270" s="186"/>
      <c r="F270" s="186"/>
      <c r="G270" s="186"/>
      <c r="H270" s="186"/>
      <c r="I270" s="186"/>
      <c r="J270" s="186"/>
      <c r="K270" s="186"/>
      <c r="L270" s="186"/>
      <c r="M270" s="186"/>
      <c r="N270" s="186"/>
      <c r="O270" s="186"/>
      <c r="P270" s="269">
        <v>9.3244273877415129E-2</v>
      </c>
      <c r="Q270" s="186"/>
      <c r="R270" s="186"/>
      <c r="S270" s="186"/>
      <c r="T270" s="186"/>
      <c r="U270" s="186"/>
      <c r="V270" s="186"/>
      <c r="W270" s="191">
        <v>3393</v>
      </c>
      <c r="X270" s="186"/>
      <c r="Y270" s="186"/>
      <c r="Z270" s="186"/>
      <c r="AA270" s="186"/>
      <c r="AB270" s="186"/>
      <c r="AC270" s="186"/>
      <c r="AD270" s="269">
        <v>8.1711781138618628E-2</v>
      </c>
      <c r="AE270" s="186"/>
      <c r="AF270" s="186"/>
      <c r="AG270" s="186"/>
      <c r="AH270" s="186"/>
      <c r="AI270" s="186"/>
      <c r="AJ270" s="1"/>
    </row>
    <row r="271" spans="2:36" ht="10.5" customHeight="1" x14ac:dyDescent="0.25">
      <c r="B271" s="185" t="s">
        <v>1060</v>
      </c>
      <c r="C271" s="186"/>
      <c r="D271" s="271">
        <v>316292288.60999912</v>
      </c>
      <c r="E271" s="186"/>
      <c r="F271" s="186"/>
      <c r="G271" s="186"/>
      <c r="H271" s="186"/>
      <c r="I271" s="186"/>
      <c r="J271" s="186"/>
      <c r="K271" s="186"/>
      <c r="L271" s="186"/>
      <c r="M271" s="186"/>
      <c r="N271" s="186"/>
      <c r="O271" s="186"/>
      <c r="P271" s="269">
        <v>0.10852332997622202</v>
      </c>
      <c r="Q271" s="186"/>
      <c r="R271" s="186"/>
      <c r="S271" s="186"/>
      <c r="T271" s="186"/>
      <c r="U271" s="186"/>
      <c r="V271" s="186"/>
      <c r="W271" s="191">
        <v>3540</v>
      </c>
      <c r="X271" s="186"/>
      <c r="Y271" s="186"/>
      <c r="Z271" s="186"/>
      <c r="AA271" s="186"/>
      <c r="AB271" s="186"/>
      <c r="AC271" s="186"/>
      <c r="AD271" s="269">
        <v>8.5251902514208652E-2</v>
      </c>
      <c r="AE271" s="186"/>
      <c r="AF271" s="186"/>
      <c r="AG271" s="186"/>
      <c r="AH271" s="186"/>
      <c r="AI271" s="186"/>
      <c r="AJ271" s="1"/>
    </row>
    <row r="272" spans="2:36" ht="10.5" customHeight="1" x14ac:dyDescent="0.25">
      <c r="B272" s="185" t="s">
        <v>1061</v>
      </c>
      <c r="C272" s="186"/>
      <c r="D272" s="271">
        <v>326300587.65999967</v>
      </c>
      <c r="E272" s="186"/>
      <c r="F272" s="186"/>
      <c r="G272" s="186"/>
      <c r="H272" s="186"/>
      <c r="I272" s="186"/>
      <c r="J272" s="186"/>
      <c r="K272" s="186"/>
      <c r="L272" s="186"/>
      <c r="M272" s="186"/>
      <c r="N272" s="186"/>
      <c r="O272" s="186"/>
      <c r="P272" s="269">
        <v>0.11195728641277355</v>
      </c>
      <c r="Q272" s="186"/>
      <c r="R272" s="186"/>
      <c r="S272" s="186"/>
      <c r="T272" s="186"/>
      <c r="U272" s="186"/>
      <c r="V272" s="186"/>
      <c r="W272" s="191">
        <v>3199</v>
      </c>
      <c r="X272" s="186"/>
      <c r="Y272" s="186"/>
      <c r="Z272" s="186"/>
      <c r="AA272" s="186"/>
      <c r="AB272" s="186"/>
      <c r="AC272" s="186"/>
      <c r="AD272" s="269">
        <v>7.7039784221173302E-2</v>
      </c>
      <c r="AE272" s="186"/>
      <c r="AF272" s="186"/>
      <c r="AG272" s="186"/>
      <c r="AH272" s="186"/>
      <c r="AI272" s="186"/>
      <c r="AJ272" s="1"/>
    </row>
    <row r="273" spans="2:36" ht="10.5" customHeight="1" x14ac:dyDescent="0.25">
      <c r="B273" s="185" t="s">
        <v>1062</v>
      </c>
      <c r="C273" s="186"/>
      <c r="D273" s="271">
        <v>255512636.00000048</v>
      </c>
      <c r="E273" s="186"/>
      <c r="F273" s="186"/>
      <c r="G273" s="186"/>
      <c r="H273" s="186"/>
      <c r="I273" s="186"/>
      <c r="J273" s="186"/>
      <c r="K273" s="186"/>
      <c r="L273" s="186"/>
      <c r="M273" s="186"/>
      <c r="N273" s="186"/>
      <c r="O273" s="186"/>
      <c r="P273" s="269">
        <v>8.7669169019524887E-2</v>
      </c>
      <c r="Q273" s="186"/>
      <c r="R273" s="186"/>
      <c r="S273" s="186"/>
      <c r="T273" s="186"/>
      <c r="U273" s="186"/>
      <c r="V273" s="186"/>
      <c r="W273" s="191">
        <v>2536</v>
      </c>
      <c r="X273" s="186"/>
      <c r="Y273" s="186"/>
      <c r="Z273" s="186"/>
      <c r="AA273" s="186"/>
      <c r="AB273" s="186"/>
      <c r="AC273" s="186"/>
      <c r="AD273" s="269">
        <v>6.1073114343512189E-2</v>
      </c>
      <c r="AE273" s="186"/>
      <c r="AF273" s="186"/>
      <c r="AG273" s="186"/>
      <c r="AH273" s="186"/>
      <c r="AI273" s="186"/>
      <c r="AJ273" s="1"/>
    </row>
    <row r="274" spans="2:36" ht="10.5" customHeight="1" x14ac:dyDescent="0.25">
      <c r="B274" s="185" t="s">
        <v>1063</v>
      </c>
      <c r="C274" s="186"/>
      <c r="D274" s="271">
        <v>290701566.84000033</v>
      </c>
      <c r="E274" s="186"/>
      <c r="F274" s="186"/>
      <c r="G274" s="186"/>
      <c r="H274" s="186"/>
      <c r="I274" s="186"/>
      <c r="J274" s="186"/>
      <c r="K274" s="186"/>
      <c r="L274" s="186"/>
      <c r="M274" s="186"/>
      <c r="N274" s="186"/>
      <c r="O274" s="186"/>
      <c r="P274" s="269">
        <v>9.9742874546277435E-2</v>
      </c>
      <c r="Q274" s="186"/>
      <c r="R274" s="186"/>
      <c r="S274" s="186"/>
      <c r="T274" s="186"/>
      <c r="U274" s="186"/>
      <c r="V274" s="186"/>
      <c r="W274" s="191">
        <v>2692</v>
      </c>
      <c r="X274" s="186"/>
      <c r="Y274" s="186"/>
      <c r="Z274" s="186"/>
      <c r="AA274" s="186"/>
      <c r="AB274" s="186"/>
      <c r="AC274" s="186"/>
      <c r="AD274" s="269">
        <v>6.4829977844138326E-2</v>
      </c>
      <c r="AE274" s="186"/>
      <c r="AF274" s="186"/>
      <c r="AG274" s="186"/>
      <c r="AH274" s="186"/>
      <c r="AI274" s="186"/>
      <c r="AJ274" s="1"/>
    </row>
    <row r="275" spans="2:36" ht="10.5" customHeight="1" x14ac:dyDescent="0.25">
      <c r="B275" s="185" t="s">
        <v>1064</v>
      </c>
      <c r="C275" s="186"/>
      <c r="D275" s="271">
        <v>159180531.50999984</v>
      </c>
      <c r="E275" s="186"/>
      <c r="F275" s="186"/>
      <c r="G275" s="186"/>
      <c r="H275" s="186"/>
      <c r="I275" s="186"/>
      <c r="J275" s="186"/>
      <c r="K275" s="186"/>
      <c r="L275" s="186"/>
      <c r="M275" s="186"/>
      <c r="N275" s="186"/>
      <c r="O275" s="186"/>
      <c r="P275" s="269">
        <v>5.4616574506976469E-2</v>
      </c>
      <c r="Q275" s="186"/>
      <c r="R275" s="186"/>
      <c r="S275" s="186"/>
      <c r="T275" s="186"/>
      <c r="U275" s="186"/>
      <c r="V275" s="186"/>
      <c r="W275" s="191">
        <v>1362</v>
      </c>
      <c r="X275" s="186"/>
      <c r="Y275" s="186"/>
      <c r="Z275" s="186"/>
      <c r="AA275" s="186"/>
      <c r="AB275" s="186"/>
      <c r="AC275" s="186"/>
      <c r="AD275" s="269">
        <v>3.2800308255466717E-2</v>
      </c>
      <c r="AE275" s="186"/>
      <c r="AF275" s="186"/>
      <c r="AG275" s="186"/>
      <c r="AH275" s="186"/>
      <c r="AI275" s="186"/>
      <c r="AJ275" s="1"/>
    </row>
    <row r="276" spans="2:36" ht="10.5" customHeight="1" x14ac:dyDescent="0.25">
      <c r="B276" s="185" t="s">
        <v>1065</v>
      </c>
      <c r="C276" s="186"/>
      <c r="D276" s="271">
        <v>196410775.61999989</v>
      </c>
      <c r="E276" s="186"/>
      <c r="F276" s="186"/>
      <c r="G276" s="186"/>
      <c r="H276" s="186"/>
      <c r="I276" s="186"/>
      <c r="J276" s="186"/>
      <c r="K276" s="186"/>
      <c r="L276" s="186"/>
      <c r="M276" s="186"/>
      <c r="N276" s="186"/>
      <c r="O276" s="186"/>
      <c r="P276" s="269">
        <v>6.7390676855158413E-2</v>
      </c>
      <c r="Q276" s="186"/>
      <c r="R276" s="186"/>
      <c r="S276" s="186"/>
      <c r="T276" s="186"/>
      <c r="U276" s="186"/>
      <c r="V276" s="186"/>
      <c r="W276" s="191">
        <v>1508</v>
      </c>
      <c r="X276" s="186"/>
      <c r="Y276" s="186"/>
      <c r="Z276" s="186"/>
      <c r="AA276" s="186"/>
      <c r="AB276" s="186"/>
      <c r="AC276" s="186"/>
      <c r="AD276" s="269">
        <v>3.6316347172719393E-2</v>
      </c>
      <c r="AE276" s="186"/>
      <c r="AF276" s="186"/>
      <c r="AG276" s="186"/>
      <c r="AH276" s="186"/>
      <c r="AI276" s="186"/>
      <c r="AJ276" s="1"/>
    </row>
    <row r="277" spans="2:36" ht="10.5" customHeight="1" x14ac:dyDescent="0.25">
      <c r="B277" s="185" t="s">
        <v>1066</v>
      </c>
      <c r="C277" s="186"/>
      <c r="D277" s="271">
        <v>6507242.5600000005</v>
      </c>
      <c r="E277" s="186"/>
      <c r="F277" s="186"/>
      <c r="G277" s="186"/>
      <c r="H277" s="186"/>
      <c r="I277" s="186"/>
      <c r="J277" s="186"/>
      <c r="K277" s="186"/>
      <c r="L277" s="186"/>
      <c r="M277" s="186"/>
      <c r="N277" s="186"/>
      <c r="O277" s="186"/>
      <c r="P277" s="269">
        <v>2.2327058135930499E-3</v>
      </c>
      <c r="Q277" s="186"/>
      <c r="R277" s="186"/>
      <c r="S277" s="186"/>
      <c r="T277" s="186"/>
      <c r="U277" s="186"/>
      <c r="V277" s="186"/>
      <c r="W277" s="191">
        <v>53</v>
      </c>
      <c r="X277" s="186"/>
      <c r="Y277" s="186"/>
      <c r="Z277" s="186"/>
      <c r="AA277" s="186"/>
      <c r="AB277" s="186"/>
      <c r="AC277" s="186"/>
      <c r="AD277" s="269">
        <v>1.276370291879395E-3</v>
      </c>
      <c r="AE277" s="186"/>
      <c r="AF277" s="186"/>
      <c r="AG277" s="186"/>
      <c r="AH277" s="186"/>
      <c r="AI277" s="186"/>
      <c r="AJ277" s="1"/>
    </row>
    <row r="278" spans="2:36" ht="10.5" customHeight="1" x14ac:dyDescent="0.25">
      <c r="B278" s="185" t="s">
        <v>1067</v>
      </c>
      <c r="C278" s="186"/>
      <c r="D278" s="271">
        <v>1271268.55</v>
      </c>
      <c r="E278" s="186"/>
      <c r="F278" s="186"/>
      <c r="G278" s="186"/>
      <c r="H278" s="186"/>
      <c r="I278" s="186"/>
      <c r="J278" s="186"/>
      <c r="K278" s="186"/>
      <c r="L278" s="186"/>
      <c r="M278" s="186"/>
      <c r="N278" s="186"/>
      <c r="O278" s="186"/>
      <c r="P278" s="269">
        <v>4.3618608896961214E-4</v>
      </c>
      <c r="Q278" s="186"/>
      <c r="R278" s="186"/>
      <c r="S278" s="186"/>
      <c r="T278" s="186"/>
      <c r="U278" s="186"/>
      <c r="V278" s="186"/>
      <c r="W278" s="191">
        <v>12</v>
      </c>
      <c r="X278" s="186"/>
      <c r="Y278" s="186"/>
      <c r="Z278" s="186"/>
      <c r="AA278" s="186"/>
      <c r="AB278" s="186"/>
      <c r="AC278" s="186"/>
      <c r="AD278" s="269">
        <v>2.889895000481649E-4</v>
      </c>
      <c r="AE278" s="186"/>
      <c r="AF278" s="186"/>
      <c r="AG278" s="186"/>
      <c r="AH278" s="186"/>
      <c r="AI278" s="186"/>
      <c r="AJ278" s="1"/>
    </row>
    <row r="279" spans="2:36" ht="10.5" customHeight="1" x14ac:dyDescent="0.25">
      <c r="B279" s="185" t="s">
        <v>1068</v>
      </c>
      <c r="C279" s="186"/>
      <c r="D279" s="271">
        <v>558441.58000000007</v>
      </c>
      <c r="E279" s="186"/>
      <c r="F279" s="186"/>
      <c r="G279" s="186"/>
      <c r="H279" s="186"/>
      <c r="I279" s="186"/>
      <c r="J279" s="186"/>
      <c r="K279" s="186"/>
      <c r="L279" s="186"/>
      <c r="M279" s="186"/>
      <c r="N279" s="186"/>
      <c r="O279" s="186"/>
      <c r="P279" s="269">
        <v>1.9160738987699397E-4</v>
      </c>
      <c r="Q279" s="186"/>
      <c r="R279" s="186"/>
      <c r="S279" s="186"/>
      <c r="T279" s="186"/>
      <c r="U279" s="186"/>
      <c r="V279" s="186"/>
      <c r="W279" s="191">
        <v>6</v>
      </c>
      <c r="X279" s="186"/>
      <c r="Y279" s="186"/>
      <c r="Z279" s="186"/>
      <c r="AA279" s="186"/>
      <c r="AB279" s="186"/>
      <c r="AC279" s="186"/>
      <c r="AD279" s="269">
        <v>1.4449475002408245E-4</v>
      </c>
      <c r="AE279" s="186"/>
      <c r="AF279" s="186"/>
      <c r="AG279" s="186"/>
      <c r="AH279" s="186"/>
      <c r="AI279" s="186"/>
      <c r="AJ279" s="1"/>
    </row>
    <row r="280" spans="2:36" ht="10.5" customHeight="1" x14ac:dyDescent="0.25">
      <c r="B280" s="185" t="s">
        <v>1070</v>
      </c>
      <c r="C280" s="186"/>
      <c r="D280" s="271">
        <v>225827.11</v>
      </c>
      <c r="E280" s="186"/>
      <c r="F280" s="186"/>
      <c r="G280" s="186"/>
      <c r="H280" s="186"/>
      <c r="I280" s="186"/>
      <c r="J280" s="186"/>
      <c r="K280" s="186"/>
      <c r="L280" s="186"/>
      <c r="M280" s="186"/>
      <c r="N280" s="186"/>
      <c r="O280" s="186"/>
      <c r="P280" s="269">
        <v>7.7483741648615774E-5</v>
      </c>
      <c r="Q280" s="186"/>
      <c r="R280" s="186"/>
      <c r="S280" s="186"/>
      <c r="T280" s="186"/>
      <c r="U280" s="186"/>
      <c r="V280" s="186"/>
      <c r="W280" s="191">
        <v>4</v>
      </c>
      <c r="X280" s="186"/>
      <c r="Y280" s="186"/>
      <c r="Z280" s="186"/>
      <c r="AA280" s="186"/>
      <c r="AB280" s="186"/>
      <c r="AC280" s="186"/>
      <c r="AD280" s="269">
        <v>9.6329833349388308E-5</v>
      </c>
      <c r="AE280" s="186"/>
      <c r="AF280" s="186"/>
      <c r="AG280" s="186"/>
      <c r="AH280" s="186"/>
      <c r="AI280" s="186"/>
      <c r="AJ280" s="1"/>
    </row>
    <row r="281" spans="2:36" ht="9.75" customHeight="1" x14ac:dyDescent="0.25">
      <c r="B281" s="277"/>
      <c r="C281" s="273"/>
      <c r="D281" s="274">
        <v>2914509614.4699969</v>
      </c>
      <c r="E281" s="273"/>
      <c r="F281" s="273"/>
      <c r="G281" s="273"/>
      <c r="H281" s="273"/>
      <c r="I281" s="273"/>
      <c r="J281" s="273"/>
      <c r="K281" s="273"/>
      <c r="L281" s="273"/>
      <c r="M281" s="273"/>
      <c r="N281" s="273"/>
      <c r="O281" s="273"/>
      <c r="P281" s="275">
        <v>0.99999999999999556</v>
      </c>
      <c r="Q281" s="273"/>
      <c r="R281" s="273"/>
      <c r="S281" s="273"/>
      <c r="T281" s="273"/>
      <c r="U281" s="273"/>
      <c r="V281" s="273"/>
      <c r="W281" s="276">
        <v>41524</v>
      </c>
      <c r="X281" s="273"/>
      <c r="Y281" s="273"/>
      <c r="Z281" s="273"/>
      <c r="AA281" s="273"/>
      <c r="AB281" s="273"/>
      <c r="AC281" s="273"/>
      <c r="AD281" s="275">
        <v>1</v>
      </c>
      <c r="AE281" s="273"/>
      <c r="AF281" s="273"/>
      <c r="AG281" s="273"/>
      <c r="AH281" s="273"/>
      <c r="AI281" s="273"/>
      <c r="AJ281" s="1"/>
    </row>
    <row r="282" spans="2:36" ht="9"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ht="18.75" customHeight="1" x14ac:dyDescent="0.25">
      <c r="B283" s="199" t="s">
        <v>1048</v>
      </c>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1"/>
    </row>
    <row r="284" spans="2:36" ht="8.2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ht="12" customHeight="1" x14ac:dyDescent="0.25">
      <c r="B285" s="190" t="s">
        <v>1052</v>
      </c>
      <c r="C285" s="184"/>
      <c r="D285" s="190" t="s">
        <v>1049</v>
      </c>
      <c r="E285" s="184"/>
      <c r="F285" s="184"/>
      <c r="G285" s="184"/>
      <c r="H285" s="184"/>
      <c r="I285" s="184"/>
      <c r="J285" s="184"/>
      <c r="K285" s="184"/>
      <c r="L285" s="184"/>
      <c r="M285" s="184"/>
      <c r="N285" s="184"/>
      <c r="O285" s="184"/>
      <c r="P285" s="190" t="s">
        <v>1050</v>
      </c>
      <c r="Q285" s="184"/>
      <c r="R285" s="184"/>
      <c r="S285" s="184"/>
      <c r="T285" s="184"/>
      <c r="U285" s="184"/>
      <c r="V285" s="184"/>
      <c r="W285" s="190" t="s">
        <v>1051</v>
      </c>
      <c r="X285" s="184"/>
      <c r="Y285" s="184"/>
      <c r="Z285" s="184"/>
      <c r="AA285" s="184"/>
      <c r="AB285" s="184"/>
      <c r="AC285" s="184"/>
      <c r="AD285" s="184"/>
      <c r="AE285" s="190" t="s">
        <v>1050</v>
      </c>
      <c r="AF285" s="184"/>
      <c r="AG285" s="184"/>
      <c r="AH285" s="184"/>
      <c r="AI285" s="184"/>
      <c r="AJ285" s="1"/>
    </row>
    <row r="286" spans="2:36" ht="12" customHeight="1" x14ac:dyDescent="0.25">
      <c r="B286" s="185" t="s">
        <v>1122</v>
      </c>
      <c r="C286" s="186"/>
      <c r="D286" s="271">
        <v>2743215220.7899923</v>
      </c>
      <c r="E286" s="186"/>
      <c r="F286" s="186"/>
      <c r="G286" s="186"/>
      <c r="H286" s="186"/>
      <c r="I286" s="186"/>
      <c r="J286" s="186"/>
      <c r="K286" s="186"/>
      <c r="L286" s="186"/>
      <c r="M286" s="186"/>
      <c r="N286" s="186"/>
      <c r="O286" s="186"/>
      <c r="P286" s="269">
        <v>0.94122702741155639</v>
      </c>
      <c r="Q286" s="186"/>
      <c r="R286" s="186"/>
      <c r="S286" s="186"/>
      <c r="T286" s="186"/>
      <c r="U286" s="186"/>
      <c r="V286" s="186"/>
      <c r="W286" s="191">
        <v>39458</v>
      </c>
      <c r="X286" s="186"/>
      <c r="Y286" s="186"/>
      <c r="Z286" s="186"/>
      <c r="AA286" s="186"/>
      <c r="AB286" s="186"/>
      <c r="AC286" s="186"/>
      <c r="AD286" s="186"/>
      <c r="AE286" s="269">
        <v>0.95024564107504095</v>
      </c>
      <c r="AF286" s="186"/>
      <c r="AG286" s="186"/>
      <c r="AH286" s="186"/>
      <c r="AI286" s="186"/>
      <c r="AJ286" s="1"/>
    </row>
    <row r="287" spans="2:36" ht="12" customHeight="1" x14ac:dyDescent="0.25">
      <c r="B287" s="185" t="s">
        <v>1154</v>
      </c>
      <c r="C287" s="186"/>
      <c r="D287" s="271">
        <v>61825646.570000067</v>
      </c>
      <c r="E287" s="186"/>
      <c r="F287" s="186"/>
      <c r="G287" s="186"/>
      <c r="H287" s="186"/>
      <c r="I287" s="186"/>
      <c r="J287" s="186"/>
      <c r="K287" s="186"/>
      <c r="L287" s="186"/>
      <c r="M287" s="186"/>
      <c r="N287" s="186"/>
      <c r="O287" s="186"/>
      <c r="P287" s="269">
        <v>2.1213052879649925E-2</v>
      </c>
      <c r="Q287" s="186"/>
      <c r="R287" s="186"/>
      <c r="S287" s="186"/>
      <c r="T287" s="186"/>
      <c r="U287" s="186"/>
      <c r="V287" s="186"/>
      <c r="W287" s="191">
        <v>989</v>
      </c>
      <c r="X287" s="186"/>
      <c r="Y287" s="186"/>
      <c r="Z287" s="186"/>
      <c r="AA287" s="186"/>
      <c r="AB287" s="186"/>
      <c r="AC287" s="186"/>
      <c r="AD287" s="186"/>
      <c r="AE287" s="269">
        <v>2.3817551295636258E-2</v>
      </c>
      <c r="AF287" s="186"/>
      <c r="AG287" s="186"/>
      <c r="AH287" s="186"/>
      <c r="AI287" s="186"/>
      <c r="AJ287" s="1"/>
    </row>
    <row r="288" spans="2:36" ht="12" customHeight="1" x14ac:dyDescent="0.25">
      <c r="B288" s="185" t="s">
        <v>1054</v>
      </c>
      <c r="C288" s="186"/>
      <c r="D288" s="271">
        <v>51529761.980000004</v>
      </c>
      <c r="E288" s="186"/>
      <c r="F288" s="186"/>
      <c r="G288" s="186"/>
      <c r="H288" s="186"/>
      <c r="I288" s="186"/>
      <c r="J288" s="186"/>
      <c r="K288" s="186"/>
      <c r="L288" s="186"/>
      <c r="M288" s="186"/>
      <c r="N288" s="186"/>
      <c r="O288" s="186"/>
      <c r="P288" s="269">
        <v>1.7680422711307733E-2</v>
      </c>
      <c r="Q288" s="186"/>
      <c r="R288" s="186"/>
      <c r="S288" s="186"/>
      <c r="T288" s="186"/>
      <c r="U288" s="186"/>
      <c r="V288" s="186"/>
      <c r="W288" s="191">
        <v>506</v>
      </c>
      <c r="X288" s="186"/>
      <c r="Y288" s="186"/>
      <c r="Z288" s="186"/>
      <c r="AA288" s="186"/>
      <c r="AB288" s="186"/>
      <c r="AC288" s="186"/>
      <c r="AD288" s="186"/>
      <c r="AE288" s="269">
        <v>1.218572391869762E-2</v>
      </c>
      <c r="AF288" s="186"/>
      <c r="AG288" s="186"/>
      <c r="AH288" s="186"/>
      <c r="AI288" s="186"/>
      <c r="AJ288" s="1"/>
    </row>
    <row r="289" spans="2:36" ht="12" customHeight="1" x14ac:dyDescent="0.25">
      <c r="B289" s="185" t="s">
        <v>1055</v>
      </c>
      <c r="C289" s="186"/>
      <c r="D289" s="271">
        <v>17376152.829999991</v>
      </c>
      <c r="E289" s="186"/>
      <c r="F289" s="186"/>
      <c r="G289" s="186"/>
      <c r="H289" s="186"/>
      <c r="I289" s="186"/>
      <c r="J289" s="186"/>
      <c r="K289" s="186"/>
      <c r="L289" s="186"/>
      <c r="M289" s="186"/>
      <c r="N289" s="186"/>
      <c r="O289" s="186"/>
      <c r="P289" s="269">
        <v>5.961947335404439E-3</v>
      </c>
      <c r="Q289" s="186"/>
      <c r="R289" s="186"/>
      <c r="S289" s="186"/>
      <c r="T289" s="186"/>
      <c r="U289" s="186"/>
      <c r="V289" s="186"/>
      <c r="W289" s="191">
        <v>161</v>
      </c>
      <c r="X289" s="186"/>
      <c r="Y289" s="186"/>
      <c r="Z289" s="186"/>
      <c r="AA289" s="186"/>
      <c r="AB289" s="186"/>
      <c r="AC289" s="186"/>
      <c r="AD289" s="186"/>
      <c r="AE289" s="269">
        <v>3.8772757923128793E-3</v>
      </c>
      <c r="AF289" s="186"/>
      <c r="AG289" s="186"/>
      <c r="AH289" s="186"/>
      <c r="AI289" s="186"/>
      <c r="AJ289" s="1"/>
    </row>
    <row r="290" spans="2:36" ht="12" customHeight="1" x14ac:dyDescent="0.25">
      <c r="B290" s="185" t="s">
        <v>1056</v>
      </c>
      <c r="C290" s="186"/>
      <c r="D290" s="271">
        <v>6501099.3999999994</v>
      </c>
      <c r="E290" s="186"/>
      <c r="F290" s="186"/>
      <c r="G290" s="186"/>
      <c r="H290" s="186"/>
      <c r="I290" s="186"/>
      <c r="J290" s="186"/>
      <c r="K290" s="186"/>
      <c r="L290" s="186"/>
      <c r="M290" s="186"/>
      <c r="N290" s="186"/>
      <c r="O290" s="186"/>
      <c r="P290" s="269">
        <v>2.2305980284721872E-3</v>
      </c>
      <c r="Q290" s="186"/>
      <c r="R290" s="186"/>
      <c r="S290" s="186"/>
      <c r="T290" s="186"/>
      <c r="U290" s="186"/>
      <c r="V290" s="186"/>
      <c r="W290" s="191">
        <v>71</v>
      </c>
      <c r="X290" s="186"/>
      <c r="Y290" s="186"/>
      <c r="Z290" s="186"/>
      <c r="AA290" s="186"/>
      <c r="AB290" s="186"/>
      <c r="AC290" s="186"/>
      <c r="AD290" s="186"/>
      <c r="AE290" s="269">
        <v>1.7098545419516424E-3</v>
      </c>
      <c r="AF290" s="186"/>
      <c r="AG290" s="186"/>
      <c r="AH290" s="186"/>
      <c r="AI290" s="186"/>
      <c r="AJ290" s="1"/>
    </row>
    <row r="291" spans="2:36" ht="12" customHeight="1" x14ac:dyDescent="0.25">
      <c r="B291" s="185" t="s">
        <v>1057</v>
      </c>
      <c r="C291" s="186"/>
      <c r="D291" s="271">
        <v>5814506.2299999977</v>
      </c>
      <c r="E291" s="186"/>
      <c r="F291" s="186"/>
      <c r="G291" s="186"/>
      <c r="H291" s="186"/>
      <c r="I291" s="186"/>
      <c r="J291" s="186"/>
      <c r="K291" s="186"/>
      <c r="L291" s="186"/>
      <c r="M291" s="186"/>
      <c r="N291" s="186"/>
      <c r="O291" s="186"/>
      <c r="P291" s="269">
        <v>1.9950204319560544E-3</v>
      </c>
      <c r="Q291" s="186"/>
      <c r="R291" s="186"/>
      <c r="S291" s="186"/>
      <c r="T291" s="186"/>
      <c r="U291" s="186"/>
      <c r="V291" s="186"/>
      <c r="W291" s="191">
        <v>61</v>
      </c>
      <c r="X291" s="186"/>
      <c r="Y291" s="186"/>
      <c r="Z291" s="186"/>
      <c r="AA291" s="186"/>
      <c r="AB291" s="186"/>
      <c r="AC291" s="186"/>
      <c r="AD291" s="186"/>
      <c r="AE291" s="269">
        <v>1.4690299585781717E-3</v>
      </c>
      <c r="AF291" s="186"/>
      <c r="AG291" s="186"/>
      <c r="AH291" s="186"/>
      <c r="AI291" s="186"/>
      <c r="AJ291" s="1"/>
    </row>
    <row r="292" spans="2:36" ht="12" customHeight="1" x14ac:dyDescent="0.25">
      <c r="B292" s="185" t="s">
        <v>1060</v>
      </c>
      <c r="C292" s="186"/>
      <c r="D292" s="271">
        <v>4459686.3600000003</v>
      </c>
      <c r="E292" s="186"/>
      <c r="F292" s="186"/>
      <c r="G292" s="186"/>
      <c r="H292" s="186"/>
      <c r="I292" s="186"/>
      <c r="J292" s="186"/>
      <c r="K292" s="186"/>
      <c r="L292" s="186"/>
      <c r="M292" s="186"/>
      <c r="N292" s="186"/>
      <c r="O292" s="186"/>
      <c r="P292" s="269">
        <v>1.5301669748689437E-3</v>
      </c>
      <c r="Q292" s="186"/>
      <c r="R292" s="186"/>
      <c r="S292" s="186"/>
      <c r="T292" s="186"/>
      <c r="U292" s="186"/>
      <c r="V292" s="186"/>
      <c r="W292" s="191">
        <v>28</v>
      </c>
      <c r="X292" s="186"/>
      <c r="Y292" s="186"/>
      <c r="Z292" s="186"/>
      <c r="AA292" s="186"/>
      <c r="AB292" s="186"/>
      <c r="AC292" s="186"/>
      <c r="AD292" s="186"/>
      <c r="AE292" s="269">
        <v>6.7430883344571813E-4</v>
      </c>
      <c r="AF292" s="186"/>
      <c r="AG292" s="186"/>
      <c r="AH292" s="186"/>
      <c r="AI292" s="186"/>
      <c r="AJ292" s="1"/>
    </row>
    <row r="293" spans="2:36" ht="12" customHeight="1" x14ac:dyDescent="0.25">
      <c r="B293" s="185" t="s">
        <v>1059</v>
      </c>
      <c r="C293" s="186"/>
      <c r="D293" s="271">
        <v>23787540.310000017</v>
      </c>
      <c r="E293" s="186"/>
      <c r="F293" s="186"/>
      <c r="G293" s="186"/>
      <c r="H293" s="186"/>
      <c r="I293" s="186"/>
      <c r="J293" s="186"/>
      <c r="K293" s="186"/>
      <c r="L293" s="186"/>
      <c r="M293" s="186"/>
      <c r="N293" s="186"/>
      <c r="O293" s="186"/>
      <c r="P293" s="269">
        <v>8.1617642267842756E-3</v>
      </c>
      <c r="Q293" s="186"/>
      <c r="R293" s="186"/>
      <c r="S293" s="186"/>
      <c r="T293" s="186"/>
      <c r="U293" s="186"/>
      <c r="V293" s="186"/>
      <c r="W293" s="191">
        <v>250</v>
      </c>
      <c r="X293" s="186"/>
      <c r="Y293" s="186"/>
      <c r="Z293" s="186"/>
      <c r="AA293" s="186"/>
      <c r="AB293" s="186"/>
      <c r="AC293" s="186"/>
      <c r="AD293" s="186"/>
      <c r="AE293" s="269">
        <v>6.0206145843367687E-3</v>
      </c>
      <c r="AF293" s="186"/>
      <c r="AG293" s="186"/>
      <c r="AH293" s="186"/>
      <c r="AI293" s="186"/>
      <c r="AJ293" s="1"/>
    </row>
    <row r="294" spans="2:36" ht="9.75" customHeight="1" x14ac:dyDescent="0.25">
      <c r="B294" s="277"/>
      <c r="C294" s="273"/>
      <c r="D294" s="274">
        <v>2914509614.4699926</v>
      </c>
      <c r="E294" s="273"/>
      <c r="F294" s="273"/>
      <c r="G294" s="273"/>
      <c r="H294" s="273"/>
      <c r="I294" s="273"/>
      <c r="J294" s="273"/>
      <c r="K294" s="273"/>
      <c r="L294" s="273"/>
      <c r="M294" s="273"/>
      <c r="N294" s="273"/>
      <c r="O294" s="273"/>
      <c r="P294" s="275">
        <v>0.999999999999997</v>
      </c>
      <c r="Q294" s="273"/>
      <c r="R294" s="273"/>
      <c r="S294" s="273"/>
      <c r="T294" s="273"/>
      <c r="U294" s="273"/>
      <c r="V294" s="273"/>
      <c r="W294" s="276">
        <v>41524</v>
      </c>
      <c r="X294" s="273"/>
      <c r="Y294" s="273"/>
      <c r="Z294" s="273"/>
      <c r="AA294" s="273"/>
      <c r="AB294" s="273"/>
      <c r="AC294" s="273"/>
      <c r="AD294" s="273"/>
      <c r="AE294" s="275">
        <v>1</v>
      </c>
      <c r="AF294" s="273"/>
      <c r="AG294" s="273"/>
      <c r="AH294" s="273"/>
      <c r="AI294" s="273"/>
    </row>
  </sheetData>
  <mergeCells count="1213">
    <mergeCell ref="B293:C293"/>
    <mergeCell ref="D293:O293"/>
    <mergeCell ref="P293:V293"/>
    <mergeCell ref="W293:AD293"/>
    <mergeCell ref="AE293:AI293"/>
    <mergeCell ref="B294:C294"/>
    <mergeCell ref="D294:O294"/>
    <mergeCell ref="P294:V294"/>
    <mergeCell ref="W294:AD294"/>
    <mergeCell ref="AE294:AI294"/>
    <mergeCell ref="B291:C291"/>
    <mergeCell ref="D291:O291"/>
    <mergeCell ref="P291:V291"/>
    <mergeCell ref="W291:AD291"/>
    <mergeCell ref="AE291:AI291"/>
    <mergeCell ref="B292:C292"/>
    <mergeCell ref="D292:O292"/>
    <mergeCell ref="P292:V292"/>
    <mergeCell ref="W292:AD292"/>
    <mergeCell ref="AE292:AI292"/>
    <mergeCell ref="B289:C289"/>
    <mergeCell ref="D289:O289"/>
    <mergeCell ref="P289:V289"/>
    <mergeCell ref="W289:AD289"/>
    <mergeCell ref="AE289:AI289"/>
    <mergeCell ref="B290:C290"/>
    <mergeCell ref="D290:O290"/>
    <mergeCell ref="P290:V290"/>
    <mergeCell ref="W290:AD290"/>
    <mergeCell ref="AE290:AI290"/>
    <mergeCell ref="B287:C287"/>
    <mergeCell ref="D287:O287"/>
    <mergeCell ref="P287:V287"/>
    <mergeCell ref="W287:AD287"/>
    <mergeCell ref="AE287:AI287"/>
    <mergeCell ref="B288:C288"/>
    <mergeCell ref="D288:O288"/>
    <mergeCell ref="P288:V288"/>
    <mergeCell ref="W288:AD288"/>
    <mergeCell ref="AE288:AI288"/>
    <mergeCell ref="B285:C285"/>
    <mergeCell ref="D285:O285"/>
    <mergeCell ref="P285:V285"/>
    <mergeCell ref="W285:AD285"/>
    <mergeCell ref="AE285:AI285"/>
    <mergeCell ref="B286:C286"/>
    <mergeCell ref="D286:O286"/>
    <mergeCell ref="P286:V286"/>
    <mergeCell ref="W286:AD286"/>
    <mergeCell ref="AE286:AI286"/>
    <mergeCell ref="B280:C280"/>
    <mergeCell ref="D280:O280"/>
    <mergeCell ref="P280:V280"/>
    <mergeCell ref="W280:AC280"/>
    <mergeCell ref="AD280:AI280"/>
    <mergeCell ref="B281:C281"/>
    <mergeCell ref="D281:O281"/>
    <mergeCell ref="P281:V281"/>
    <mergeCell ref="W281:AC281"/>
    <mergeCell ref="AD281:AI281"/>
    <mergeCell ref="B278:C278"/>
    <mergeCell ref="D278:O278"/>
    <mergeCell ref="P278:V278"/>
    <mergeCell ref="W278:AC278"/>
    <mergeCell ref="AD278:AI278"/>
    <mergeCell ref="B279:C279"/>
    <mergeCell ref="D279:O279"/>
    <mergeCell ref="P279:V279"/>
    <mergeCell ref="W279:AC279"/>
    <mergeCell ref="AD279:AI279"/>
    <mergeCell ref="B276:C276"/>
    <mergeCell ref="D276:O276"/>
    <mergeCell ref="P276:V276"/>
    <mergeCell ref="W276:AC276"/>
    <mergeCell ref="AD276:AI276"/>
    <mergeCell ref="B277:C277"/>
    <mergeCell ref="D277:O277"/>
    <mergeCell ref="P277:V277"/>
    <mergeCell ref="W277:AC277"/>
    <mergeCell ref="AD277:AI277"/>
    <mergeCell ref="B274:C274"/>
    <mergeCell ref="D274:O274"/>
    <mergeCell ref="P274:V274"/>
    <mergeCell ref="W274:AC274"/>
    <mergeCell ref="AD274:AI274"/>
    <mergeCell ref="B275:C275"/>
    <mergeCell ref="D275:O275"/>
    <mergeCell ref="P275:V275"/>
    <mergeCell ref="W275:AC275"/>
    <mergeCell ref="AD275:AI275"/>
    <mergeCell ref="B272:C272"/>
    <mergeCell ref="D272:O272"/>
    <mergeCell ref="P272:V272"/>
    <mergeCell ref="W272:AC272"/>
    <mergeCell ref="AD272:AI272"/>
    <mergeCell ref="B273:C273"/>
    <mergeCell ref="D273:O273"/>
    <mergeCell ref="P273:V273"/>
    <mergeCell ref="W273:AC273"/>
    <mergeCell ref="AD273:AI273"/>
    <mergeCell ref="B270:C270"/>
    <mergeCell ref="D270:O270"/>
    <mergeCell ref="P270:V270"/>
    <mergeCell ref="W270:AC270"/>
    <mergeCell ref="AD270:AI270"/>
    <mergeCell ref="B271:C271"/>
    <mergeCell ref="D271:O271"/>
    <mergeCell ref="P271:V271"/>
    <mergeCell ref="W271:AC271"/>
    <mergeCell ref="AD271:AI271"/>
    <mergeCell ref="B268:C268"/>
    <mergeCell ref="D268:O268"/>
    <mergeCell ref="P268:V268"/>
    <mergeCell ref="W268:AC268"/>
    <mergeCell ref="AD268:AI268"/>
    <mergeCell ref="B269:C269"/>
    <mergeCell ref="D269:O269"/>
    <mergeCell ref="P269:V269"/>
    <mergeCell ref="W269:AC269"/>
    <mergeCell ref="AD269:AI269"/>
    <mergeCell ref="B266:C266"/>
    <mergeCell ref="D266:O266"/>
    <mergeCell ref="P266:V266"/>
    <mergeCell ref="W266:AC266"/>
    <mergeCell ref="AD266:AI266"/>
    <mergeCell ref="B267:C267"/>
    <mergeCell ref="D267:O267"/>
    <mergeCell ref="P267:V267"/>
    <mergeCell ref="W267:AC267"/>
    <mergeCell ref="AD267:AI267"/>
    <mergeCell ref="B264:C264"/>
    <mergeCell ref="D264:O264"/>
    <mergeCell ref="P264:V264"/>
    <mergeCell ref="W264:AC264"/>
    <mergeCell ref="AD264:AI264"/>
    <mergeCell ref="B265:C265"/>
    <mergeCell ref="D265:O265"/>
    <mergeCell ref="P265:V265"/>
    <mergeCell ref="W265:AC265"/>
    <mergeCell ref="AD265:AI265"/>
    <mergeCell ref="B259:C259"/>
    <mergeCell ref="D259:O259"/>
    <mergeCell ref="P259:V259"/>
    <mergeCell ref="W259:AC259"/>
    <mergeCell ref="AD259:AI259"/>
    <mergeCell ref="B263:C263"/>
    <mergeCell ref="D263:O263"/>
    <mergeCell ref="P263:V263"/>
    <mergeCell ref="W263:AC263"/>
    <mergeCell ref="AD263:AI263"/>
    <mergeCell ref="B257:C257"/>
    <mergeCell ref="D257:O257"/>
    <mergeCell ref="P257:V257"/>
    <mergeCell ref="W257:AC257"/>
    <mergeCell ref="AD257:AI257"/>
    <mergeCell ref="B258:C258"/>
    <mergeCell ref="D258:O258"/>
    <mergeCell ref="P258:V258"/>
    <mergeCell ref="W258:AC258"/>
    <mergeCell ref="AD258:AI258"/>
    <mergeCell ref="B255:C255"/>
    <mergeCell ref="D255:O255"/>
    <mergeCell ref="P255:V255"/>
    <mergeCell ref="W255:AC255"/>
    <mergeCell ref="AD255:AI255"/>
    <mergeCell ref="B256:C256"/>
    <mergeCell ref="D256:O256"/>
    <mergeCell ref="P256:V256"/>
    <mergeCell ref="W256:AC256"/>
    <mergeCell ref="AD256:AI256"/>
    <mergeCell ref="B253:C253"/>
    <mergeCell ref="D253:O253"/>
    <mergeCell ref="P253:V253"/>
    <mergeCell ref="W253:AC253"/>
    <mergeCell ref="AD253:AI253"/>
    <mergeCell ref="B254:C254"/>
    <mergeCell ref="D254:O254"/>
    <mergeCell ref="P254:V254"/>
    <mergeCell ref="W254:AC254"/>
    <mergeCell ref="AD254:AI254"/>
    <mergeCell ref="B251:C251"/>
    <mergeCell ref="D251:O251"/>
    <mergeCell ref="P251:V251"/>
    <mergeCell ref="W251:AC251"/>
    <mergeCell ref="AD251:AI251"/>
    <mergeCell ref="B252:C252"/>
    <mergeCell ref="D252:O252"/>
    <mergeCell ref="P252:V252"/>
    <mergeCell ref="W252:AC252"/>
    <mergeCell ref="AD252:AI252"/>
    <mergeCell ref="B249:C249"/>
    <mergeCell ref="D249:O249"/>
    <mergeCell ref="P249:V249"/>
    <mergeCell ref="W249:AC249"/>
    <mergeCell ref="AD249:AI249"/>
    <mergeCell ref="B250:C250"/>
    <mergeCell ref="D250:O250"/>
    <mergeCell ref="P250:V250"/>
    <mergeCell ref="W250:AC250"/>
    <mergeCell ref="AD250:AI250"/>
    <mergeCell ref="B247:C247"/>
    <mergeCell ref="D247:O247"/>
    <mergeCell ref="P247:V247"/>
    <mergeCell ref="W247:AC247"/>
    <mergeCell ref="AD247:AI247"/>
    <mergeCell ref="B248:C248"/>
    <mergeCell ref="D248:O248"/>
    <mergeCell ref="P248:V248"/>
    <mergeCell ref="W248:AC248"/>
    <mergeCell ref="AD248:AI248"/>
    <mergeCell ref="B245:C245"/>
    <mergeCell ref="D245:O245"/>
    <mergeCell ref="P245:V245"/>
    <mergeCell ref="W245:AC245"/>
    <mergeCell ref="AD245:AI245"/>
    <mergeCell ref="B246:C246"/>
    <mergeCell ref="D246:O246"/>
    <mergeCell ref="P246:V246"/>
    <mergeCell ref="W246:AC246"/>
    <mergeCell ref="AD246:AI246"/>
    <mergeCell ref="C240:N240"/>
    <mergeCell ref="O240:U240"/>
    <mergeCell ref="V240:AB240"/>
    <mergeCell ref="AC240:AH240"/>
    <mergeCell ref="B244:C244"/>
    <mergeCell ref="D244:O244"/>
    <mergeCell ref="P244:V244"/>
    <mergeCell ref="W244:AC244"/>
    <mergeCell ref="AD244:AI244"/>
    <mergeCell ref="C238:N238"/>
    <mergeCell ref="O238:U238"/>
    <mergeCell ref="V238:AB238"/>
    <mergeCell ref="AC238:AH238"/>
    <mergeCell ref="C239:N239"/>
    <mergeCell ref="O239:U239"/>
    <mergeCell ref="V239:AB239"/>
    <mergeCell ref="AC239:AH239"/>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32:N232"/>
    <mergeCell ref="O232:U232"/>
    <mergeCell ref="V232:AB232"/>
    <mergeCell ref="AC232:AH232"/>
    <mergeCell ref="C233:N233"/>
    <mergeCell ref="O233:U233"/>
    <mergeCell ref="V233:AB233"/>
    <mergeCell ref="AC233:AH23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C226:N226"/>
    <mergeCell ref="O226:U226"/>
    <mergeCell ref="V226:AB226"/>
    <mergeCell ref="AC226:AH226"/>
    <mergeCell ref="C227:N227"/>
    <mergeCell ref="O227:U227"/>
    <mergeCell ref="V227:AB227"/>
    <mergeCell ref="AC227:AH227"/>
    <mergeCell ref="B221:C221"/>
    <mergeCell ref="D221:O221"/>
    <mergeCell ref="P221:V221"/>
    <mergeCell ref="W221:AC221"/>
    <mergeCell ref="AD221:AI221"/>
    <mergeCell ref="C225:N225"/>
    <mergeCell ref="O225:U225"/>
    <mergeCell ref="V225:AB225"/>
    <mergeCell ref="AC225:AH225"/>
    <mergeCell ref="B219:C219"/>
    <mergeCell ref="D219:O219"/>
    <mergeCell ref="P219:V219"/>
    <mergeCell ref="W219:AC219"/>
    <mergeCell ref="AD219:AI219"/>
    <mergeCell ref="B220:C220"/>
    <mergeCell ref="D220:O220"/>
    <mergeCell ref="P220:V220"/>
    <mergeCell ref="W220:AC220"/>
    <mergeCell ref="AD220:AI220"/>
    <mergeCell ref="B218:C218"/>
    <mergeCell ref="D218:O218"/>
    <mergeCell ref="P218:V218"/>
    <mergeCell ref="W218:AC218"/>
    <mergeCell ref="AD218:AI218"/>
    <mergeCell ref="AE212:AI212"/>
    <mergeCell ref="B213:D213"/>
    <mergeCell ref="E213:P213"/>
    <mergeCell ref="Q213:W213"/>
    <mergeCell ref="X213:AD213"/>
    <mergeCell ref="AE213:AI213"/>
    <mergeCell ref="B207:E207"/>
    <mergeCell ref="F207:Q207"/>
    <mergeCell ref="R207:X207"/>
    <mergeCell ref="Y207:AE207"/>
    <mergeCell ref="AF207:AJ207"/>
    <mergeCell ref="B211:D211"/>
    <mergeCell ref="E211:P211"/>
    <mergeCell ref="Q211:W211"/>
    <mergeCell ref="X211:AD211"/>
    <mergeCell ref="AE211:AI211"/>
    <mergeCell ref="B206:E206"/>
    <mergeCell ref="F206:Q206"/>
    <mergeCell ref="R206:X206"/>
    <mergeCell ref="Y206:AE206"/>
    <mergeCell ref="AF206:AJ206"/>
    <mergeCell ref="B203:E203"/>
    <mergeCell ref="F203:Q203"/>
    <mergeCell ref="R203:X203"/>
    <mergeCell ref="Y203:AE203"/>
    <mergeCell ref="AF203:AJ203"/>
    <mergeCell ref="B204:E204"/>
    <mergeCell ref="F204:Q204"/>
    <mergeCell ref="R204:X204"/>
    <mergeCell ref="Y204:AE204"/>
    <mergeCell ref="AF204:AJ204"/>
    <mergeCell ref="B217:C217"/>
    <mergeCell ref="D217:O217"/>
    <mergeCell ref="P217:V217"/>
    <mergeCell ref="W217:AC217"/>
    <mergeCell ref="AD217:AI217"/>
    <mergeCell ref="B202:E202"/>
    <mergeCell ref="F202:Q202"/>
    <mergeCell ref="R202:X202"/>
    <mergeCell ref="Y202:AE202"/>
    <mergeCell ref="AF202:AJ202"/>
    <mergeCell ref="B199:E199"/>
    <mergeCell ref="F199:Q199"/>
    <mergeCell ref="R199:X199"/>
    <mergeCell ref="Y199:AE199"/>
    <mergeCell ref="AF199:AJ199"/>
    <mergeCell ref="B200:E200"/>
    <mergeCell ref="F200:Q200"/>
    <mergeCell ref="R200:X200"/>
    <mergeCell ref="Y200:AE200"/>
    <mergeCell ref="AF200:AJ200"/>
    <mergeCell ref="B205:E205"/>
    <mergeCell ref="F205:Q205"/>
    <mergeCell ref="R205:X205"/>
    <mergeCell ref="Y205:AE205"/>
    <mergeCell ref="AF205:AJ205"/>
    <mergeCell ref="B198:E198"/>
    <mergeCell ref="F198:Q198"/>
    <mergeCell ref="R198:X198"/>
    <mergeCell ref="Y198:AE198"/>
    <mergeCell ref="AF198:AJ198"/>
    <mergeCell ref="B195:E195"/>
    <mergeCell ref="F195:Q195"/>
    <mergeCell ref="R195:X195"/>
    <mergeCell ref="Y195:AE195"/>
    <mergeCell ref="AF195:AJ195"/>
    <mergeCell ref="B196:E196"/>
    <mergeCell ref="F196:Q196"/>
    <mergeCell ref="R196:X196"/>
    <mergeCell ref="Y196:AE196"/>
    <mergeCell ref="AF196:AJ196"/>
    <mergeCell ref="B201:E201"/>
    <mergeCell ref="F201:Q201"/>
    <mergeCell ref="R201:X201"/>
    <mergeCell ref="Y201:AE201"/>
    <mergeCell ref="AF201:AJ201"/>
    <mergeCell ref="B194:E194"/>
    <mergeCell ref="F194:Q194"/>
    <mergeCell ref="R194:X194"/>
    <mergeCell ref="Y194:AE194"/>
    <mergeCell ref="AF194:AJ194"/>
    <mergeCell ref="B188:E188"/>
    <mergeCell ref="F188:Q188"/>
    <mergeCell ref="R188:X188"/>
    <mergeCell ref="Y188:AE188"/>
    <mergeCell ref="AF188:AI188"/>
    <mergeCell ref="B192:E192"/>
    <mergeCell ref="F192:Q192"/>
    <mergeCell ref="R192:X192"/>
    <mergeCell ref="Y192:AE192"/>
    <mergeCell ref="AF192:AJ192"/>
    <mergeCell ref="B197:E197"/>
    <mergeCell ref="F197:Q197"/>
    <mergeCell ref="R197:X197"/>
    <mergeCell ref="Y197:AE197"/>
    <mergeCell ref="AF197:AJ197"/>
    <mergeCell ref="B187:E187"/>
    <mergeCell ref="F187:Q187"/>
    <mergeCell ref="R187:X187"/>
    <mergeCell ref="Y187:AE187"/>
    <mergeCell ref="AF187:AI187"/>
    <mergeCell ref="B184:E184"/>
    <mergeCell ref="F184:Q184"/>
    <mergeCell ref="R184:X184"/>
    <mergeCell ref="Y184:AE184"/>
    <mergeCell ref="AF184:AI184"/>
    <mergeCell ref="B185:E185"/>
    <mergeCell ref="F185:Q185"/>
    <mergeCell ref="R185:X185"/>
    <mergeCell ref="Y185:AE185"/>
    <mergeCell ref="AF185:AI185"/>
    <mergeCell ref="B193:E193"/>
    <mergeCell ref="F193:Q193"/>
    <mergeCell ref="R193:X193"/>
    <mergeCell ref="Y193:AE193"/>
    <mergeCell ref="AF193:AJ193"/>
    <mergeCell ref="B180:F180"/>
    <mergeCell ref="G180:R180"/>
    <mergeCell ref="S180:Y180"/>
    <mergeCell ref="Z180:AE180"/>
    <mergeCell ref="AF180:AI180"/>
    <mergeCell ref="B177:F177"/>
    <mergeCell ref="G177:R177"/>
    <mergeCell ref="S177:Y177"/>
    <mergeCell ref="Z177:AE177"/>
    <mergeCell ref="AF177:AI177"/>
    <mergeCell ref="B178:F178"/>
    <mergeCell ref="G178:R178"/>
    <mergeCell ref="S178:Y178"/>
    <mergeCell ref="Z178:AE178"/>
    <mergeCell ref="AF178:AI178"/>
    <mergeCell ref="B186:E186"/>
    <mergeCell ref="F186:Q186"/>
    <mergeCell ref="R186:X186"/>
    <mergeCell ref="Y186:AE186"/>
    <mergeCell ref="AF186:AI186"/>
    <mergeCell ref="B176:F176"/>
    <mergeCell ref="G176:R176"/>
    <mergeCell ref="S176:Y176"/>
    <mergeCell ref="Z176:AE176"/>
    <mergeCell ref="AF176:AI176"/>
    <mergeCell ref="B173:F173"/>
    <mergeCell ref="G173:R173"/>
    <mergeCell ref="S173:Y173"/>
    <mergeCell ref="Z173:AE173"/>
    <mergeCell ref="AF173:AI173"/>
    <mergeCell ref="B174:F174"/>
    <mergeCell ref="G174:R174"/>
    <mergeCell ref="S174:Y174"/>
    <mergeCell ref="Z174:AE174"/>
    <mergeCell ref="AF174:AI174"/>
    <mergeCell ref="B179:F179"/>
    <mergeCell ref="G179:R179"/>
    <mergeCell ref="S179:Y179"/>
    <mergeCell ref="Z179:AE179"/>
    <mergeCell ref="AF179:AI179"/>
    <mergeCell ref="B172:F172"/>
    <mergeCell ref="G172:R172"/>
    <mergeCell ref="S172:Y172"/>
    <mergeCell ref="Z172:AE172"/>
    <mergeCell ref="AF172:AI172"/>
    <mergeCell ref="B169:F169"/>
    <mergeCell ref="G169:R169"/>
    <mergeCell ref="S169:Y169"/>
    <mergeCell ref="Z169:AE169"/>
    <mergeCell ref="AF169:AI169"/>
    <mergeCell ref="B170:F170"/>
    <mergeCell ref="G170:R170"/>
    <mergeCell ref="S170:Y170"/>
    <mergeCell ref="Z170:AE170"/>
    <mergeCell ref="AF170:AI170"/>
    <mergeCell ref="B175:F175"/>
    <mergeCell ref="G175:R175"/>
    <mergeCell ref="S175:Y175"/>
    <mergeCell ref="Z175:AE175"/>
    <mergeCell ref="AF175:AI175"/>
    <mergeCell ref="B168:F168"/>
    <mergeCell ref="G168:R168"/>
    <mergeCell ref="S168:Y168"/>
    <mergeCell ref="Z168:AE168"/>
    <mergeCell ref="AF168:AI168"/>
    <mergeCell ref="B162:G162"/>
    <mergeCell ref="H162:S162"/>
    <mergeCell ref="T162:Z162"/>
    <mergeCell ref="AA162:AE162"/>
    <mergeCell ref="AF162:AI162"/>
    <mergeCell ref="B166:F166"/>
    <mergeCell ref="G166:R166"/>
    <mergeCell ref="S166:Y166"/>
    <mergeCell ref="Z166:AE166"/>
    <mergeCell ref="AF166:AI166"/>
    <mergeCell ref="B171:F171"/>
    <mergeCell ref="G171:R171"/>
    <mergeCell ref="S171:Y171"/>
    <mergeCell ref="Z171:AE171"/>
    <mergeCell ref="AF171:AI171"/>
    <mergeCell ref="B161:G161"/>
    <mergeCell ref="H161:S161"/>
    <mergeCell ref="T161:Z161"/>
    <mergeCell ref="AA161:AE161"/>
    <mergeCell ref="AF161:AI161"/>
    <mergeCell ref="B158:G158"/>
    <mergeCell ref="H158:S158"/>
    <mergeCell ref="T158:Z158"/>
    <mergeCell ref="AA158:AE158"/>
    <mergeCell ref="AF158:AI158"/>
    <mergeCell ref="B159:G159"/>
    <mergeCell ref="H159:S159"/>
    <mergeCell ref="T159:Z159"/>
    <mergeCell ref="AA159:AE159"/>
    <mergeCell ref="AF159:AI159"/>
    <mergeCell ref="B167:F167"/>
    <mergeCell ref="G167:R167"/>
    <mergeCell ref="S167:Y167"/>
    <mergeCell ref="Z167:AE167"/>
    <mergeCell ref="AF167:AI167"/>
    <mergeCell ref="B157:G157"/>
    <mergeCell ref="H157:S157"/>
    <mergeCell ref="T157:Z157"/>
    <mergeCell ref="AA157:AE157"/>
    <mergeCell ref="AF157:AI157"/>
    <mergeCell ref="B151:H151"/>
    <mergeCell ref="I151:R151"/>
    <mergeCell ref="S151:Z151"/>
    <mergeCell ref="AA151:AD151"/>
    <mergeCell ref="AE151:AI151"/>
    <mergeCell ref="B152:H152"/>
    <mergeCell ref="I152:R152"/>
    <mergeCell ref="S152:Z152"/>
    <mergeCell ref="AA152:AD152"/>
    <mergeCell ref="AE152:AI152"/>
    <mergeCell ref="B160:G160"/>
    <mergeCell ref="H160:S160"/>
    <mergeCell ref="T160:Z160"/>
    <mergeCell ref="AA160:AE160"/>
    <mergeCell ref="AF160:AI160"/>
    <mergeCell ref="B150:H150"/>
    <mergeCell ref="I150:R150"/>
    <mergeCell ref="S150:Z150"/>
    <mergeCell ref="AA150:AD150"/>
    <mergeCell ref="AE150:AI150"/>
    <mergeCell ref="B147:H147"/>
    <mergeCell ref="I147:R147"/>
    <mergeCell ref="S147:Z147"/>
    <mergeCell ref="AA147:AD147"/>
    <mergeCell ref="AE147:AI147"/>
    <mergeCell ref="B148:H148"/>
    <mergeCell ref="I148:R148"/>
    <mergeCell ref="S148:Z148"/>
    <mergeCell ref="AA148:AD148"/>
    <mergeCell ref="AE148:AI148"/>
    <mergeCell ref="B156:G156"/>
    <mergeCell ref="H156:S156"/>
    <mergeCell ref="T156:Z156"/>
    <mergeCell ref="AA156:AE156"/>
    <mergeCell ref="AF156:AI156"/>
    <mergeCell ref="B146:H146"/>
    <mergeCell ref="I146:R146"/>
    <mergeCell ref="S146:Z146"/>
    <mergeCell ref="AA146:AD146"/>
    <mergeCell ref="AE146:AI146"/>
    <mergeCell ref="B143:H143"/>
    <mergeCell ref="I143:R143"/>
    <mergeCell ref="S143:Z143"/>
    <mergeCell ref="AA143:AD143"/>
    <mergeCell ref="AE143:AI143"/>
    <mergeCell ref="B144:H144"/>
    <mergeCell ref="I144:R144"/>
    <mergeCell ref="S144:Z144"/>
    <mergeCell ref="AA144:AD144"/>
    <mergeCell ref="AE144:AI144"/>
    <mergeCell ref="B149:H149"/>
    <mergeCell ref="I149:R149"/>
    <mergeCell ref="S149:Z149"/>
    <mergeCell ref="AA149:AD149"/>
    <mergeCell ref="AE149:AI149"/>
    <mergeCell ref="B142:H142"/>
    <mergeCell ref="I142:R142"/>
    <mergeCell ref="S142:Z142"/>
    <mergeCell ref="AA142:AD142"/>
    <mergeCell ref="AE142:AI142"/>
    <mergeCell ref="B139:H139"/>
    <mergeCell ref="I139:R139"/>
    <mergeCell ref="S139:Z139"/>
    <mergeCell ref="AA139:AD139"/>
    <mergeCell ref="AE139:AI139"/>
    <mergeCell ref="B140:H140"/>
    <mergeCell ref="I140:R140"/>
    <mergeCell ref="S140:Z140"/>
    <mergeCell ref="AA140:AD140"/>
    <mergeCell ref="AE140:AI140"/>
    <mergeCell ref="B145:H145"/>
    <mergeCell ref="I145:R145"/>
    <mergeCell ref="S145:Z145"/>
    <mergeCell ref="AA145:AD145"/>
    <mergeCell ref="AE145:AI145"/>
    <mergeCell ref="B138:H138"/>
    <mergeCell ref="I138:R138"/>
    <mergeCell ref="S138:Z138"/>
    <mergeCell ref="AA138:AD138"/>
    <mergeCell ref="AE138:AI138"/>
    <mergeCell ref="B135:H135"/>
    <mergeCell ref="I135:R135"/>
    <mergeCell ref="S135:Z135"/>
    <mergeCell ref="AA135:AD135"/>
    <mergeCell ref="AE135:AI135"/>
    <mergeCell ref="B136:H136"/>
    <mergeCell ref="I136:R136"/>
    <mergeCell ref="S136:Z136"/>
    <mergeCell ref="AA136:AD136"/>
    <mergeCell ref="AE136:AI136"/>
    <mergeCell ref="B141:H141"/>
    <mergeCell ref="I141:R141"/>
    <mergeCell ref="S141:Z141"/>
    <mergeCell ref="AA141:AD141"/>
    <mergeCell ref="AE141:AI141"/>
    <mergeCell ref="B134:H134"/>
    <mergeCell ref="I134:R134"/>
    <mergeCell ref="S134:Z134"/>
    <mergeCell ref="AA134:AD134"/>
    <mergeCell ref="AE134:AI134"/>
    <mergeCell ref="B131:H131"/>
    <mergeCell ref="I131:R131"/>
    <mergeCell ref="S131:Z131"/>
    <mergeCell ref="AA131:AD131"/>
    <mergeCell ref="AE131:AI131"/>
    <mergeCell ref="B132:H132"/>
    <mergeCell ref="I132:R132"/>
    <mergeCell ref="S132:Z132"/>
    <mergeCell ref="AA132:AD132"/>
    <mergeCell ref="AE132:AI132"/>
    <mergeCell ref="B137:H137"/>
    <mergeCell ref="I137:R137"/>
    <mergeCell ref="S137:Z137"/>
    <mergeCell ref="AA137:AD137"/>
    <mergeCell ref="AE137:AI137"/>
    <mergeCell ref="B130:H130"/>
    <mergeCell ref="I130:R130"/>
    <mergeCell ref="S130:Z130"/>
    <mergeCell ref="AA130:AD130"/>
    <mergeCell ref="AE130:AI130"/>
    <mergeCell ref="B124:H124"/>
    <mergeCell ref="I124:T124"/>
    <mergeCell ref="U124:AA124"/>
    <mergeCell ref="AB124:AE124"/>
    <mergeCell ref="AF124:AJ124"/>
    <mergeCell ref="B128:H128"/>
    <mergeCell ref="I128:R128"/>
    <mergeCell ref="S128:Z128"/>
    <mergeCell ref="AA128:AD128"/>
    <mergeCell ref="AE128:AI128"/>
    <mergeCell ref="B133:H133"/>
    <mergeCell ref="I133:R133"/>
    <mergeCell ref="S133:Z133"/>
    <mergeCell ref="AA133:AD133"/>
    <mergeCell ref="AE133:AI133"/>
    <mergeCell ref="B123:H123"/>
    <mergeCell ref="I123:T123"/>
    <mergeCell ref="U123:AA123"/>
    <mergeCell ref="AB123:AE123"/>
    <mergeCell ref="AF123:AJ123"/>
    <mergeCell ref="B120:H120"/>
    <mergeCell ref="I120:T120"/>
    <mergeCell ref="U120:AA120"/>
    <mergeCell ref="AB120:AE120"/>
    <mergeCell ref="AF120:AJ120"/>
    <mergeCell ref="B121:H121"/>
    <mergeCell ref="I121:T121"/>
    <mergeCell ref="U121:AA121"/>
    <mergeCell ref="AB121:AE121"/>
    <mergeCell ref="AF121:AJ121"/>
    <mergeCell ref="B129:H129"/>
    <mergeCell ref="I129:R129"/>
    <mergeCell ref="S129:Z129"/>
    <mergeCell ref="AA129:AD129"/>
    <mergeCell ref="AE129:AI129"/>
    <mergeCell ref="B119:H119"/>
    <mergeCell ref="I119:T119"/>
    <mergeCell ref="U119:AA119"/>
    <mergeCell ref="AB119:AE119"/>
    <mergeCell ref="AF119:AJ119"/>
    <mergeCell ref="B116:H116"/>
    <mergeCell ref="I116:T116"/>
    <mergeCell ref="U116:AA116"/>
    <mergeCell ref="AB116:AE116"/>
    <mergeCell ref="AF116:AJ116"/>
    <mergeCell ref="B117:H117"/>
    <mergeCell ref="I117:T117"/>
    <mergeCell ref="U117:AA117"/>
    <mergeCell ref="AB117:AE117"/>
    <mergeCell ref="AF117:AJ117"/>
    <mergeCell ref="B122:H122"/>
    <mergeCell ref="I122:T122"/>
    <mergeCell ref="U122:AA122"/>
    <mergeCell ref="AB122:AE122"/>
    <mergeCell ref="AF122:AJ122"/>
    <mergeCell ref="B115:H115"/>
    <mergeCell ref="I115:T115"/>
    <mergeCell ref="U115:AA115"/>
    <mergeCell ref="AB115:AE115"/>
    <mergeCell ref="AF115:AJ115"/>
    <mergeCell ref="B112:H112"/>
    <mergeCell ref="I112:T112"/>
    <mergeCell ref="U112:AA112"/>
    <mergeCell ref="AB112:AE112"/>
    <mergeCell ref="AF112:AJ112"/>
    <mergeCell ref="B113:H113"/>
    <mergeCell ref="I113:T113"/>
    <mergeCell ref="U113:AA113"/>
    <mergeCell ref="AB113:AE113"/>
    <mergeCell ref="AF113:AJ113"/>
    <mergeCell ref="B118:H118"/>
    <mergeCell ref="I118:T118"/>
    <mergeCell ref="U118:AA118"/>
    <mergeCell ref="AB118:AE118"/>
    <mergeCell ref="AF118:AJ118"/>
    <mergeCell ref="B111:H111"/>
    <mergeCell ref="I111:T111"/>
    <mergeCell ref="U111:AA111"/>
    <mergeCell ref="AB111:AE111"/>
    <mergeCell ref="AF111:AJ111"/>
    <mergeCell ref="B108:H108"/>
    <mergeCell ref="I108:T108"/>
    <mergeCell ref="U108:AA108"/>
    <mergeCell ref="AB108:AE108"/>
    <mergeCell ref="AF108:AJ108"/>
    <mergeCell ref="B109:H109"/>
    <mergeCell ref="I109:T109"/>
    <mergeCell ref="U109:AA109"/>
    <mergeCell ref="AB109:AE109"/>
    <mergeCell ref="AF109:AJ109"/>
    <mergeCell ref="B114:H114"/>
    <mergeCell ref="I114:T114"/>
    <mergeCell ref="U114:AA114"/>
    <mergeCell ref="AB114:AE114"/>
    <mergeCell ref="AF114:AJ114"/>
    <mergeCell ref="B107:H107"/>
    <mergeCell ref="I107:T107"/>
    <mergeCell ref="U107:AA107"/>
    <mergeCell ref="AB107:AE107"/>
    <mergeCell ref="AF107:AJ107"/>
    <mergeCell ref="B104:H104"/>
    <mergeCell ref="I104:T104"/>
    <mergeCell ref="U104:AA104"/>
    <mergeCell ref="AB104:AE104"/>
    <mergeCell ref="AF104:AJ104"/>
    <mergeCell ref="B105:H105"/>
    <mergeCell ref="I105:T105"/>
    <mergeCell ref="U105:AA105"/>
    <mergeCell ref="AB105:AE105"/>
    <mergeCell ref="AF105:AJ105"/>
    <mergeCell ref="B110:H110"/>
    <mergeCell ref="I110:T110"/>
    <mergeCell ref="U110:AA110"/>
    <mergeCell ref="AB110:AE110"/>
    <mergeCell ref="AF110:AJ110"/>
    <mergeCell ref="B103:H103"/>
    <mergeCell ref="I103:T103"/>
    <mergeCell ref="U103:AA103"/>
    <mergeCell ref="AB103:AE103"/>
    <mergeCell ref="AF103:AJ103"/>
    <mergeCell ref="B100:H100"/>
    <mergeCell ref="I100:T100"/>
    <mergeCell ref="U100:AA100"/>
    <mergeCell ref="AB100:AE100"/>
    <mergeCell ref="AF100:AJ100"/>
    <mergeCell ref="B101:H101"/>
    <mergeCell ref="I101:T101"/>
    <mergeCell ref="U101:AA101"/>
    <mergeCell ref="AB101:AE101"/>
    <mergeCell ref="AF101:AJ101"/>
    <mergeCell ref="B106:H106"/>
    <mergeCell ref="I106:T106"/>
    <mergeCell ref="U106:AA106"/>
    <mergeCell ref="AB106:AE106"/>
    <mergeCell ref="AF106:AJ106"/>
    <mergeCell ref="B99:H99"/>
    <mergeCell ref="I99:T99"/>
    <mergeCell ref="U99:AA99"/>
    <mergeCell ref="AB99:AE99"/>
    <mergeCell ref="AF99:AJ99"/>
    <mergeCell ref="B96:H96"/>
    <mergeCell ref="I96:T96"/>
    <mergeCell ref="U96:AA96"/>
    <mergeCell ref="AB96:AE96"/>
    <mergeCell ref="AF96:AJ96"/>
    <mergeCell ref="B97:H97"/>
    <mergeCell ref="I97:T97"/>
    <mergeCell ref="U97:AA97"/>
    <mergeCell ref="AB97:AE97"/>
    <mergeCell ref="AF97:AJ97"/>
    <mergeCell ref="B102:H102"/>
    <mergeCell ref="I102:T102"/>
    <mergeCell ref="U102:AA102"/>
    <mergeCell ref="AB102:AE102"/>
    <mergeCell ref="AF102:AJ102"/>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98:H98"/>
    <mergeCell ref="I98:T98"/>
    <mergeCell ref="U98:AA98"/>
    <mergeCell ref="AB98:AE98"/>
    <mergeCell ref="AF98:AJ98"/>
    <mergeCell ref="B85:I85"/>
    <mergeCell ref="J85:T85"/>
    <mergeCell ref="U85:AA85"/>
    <mergeCell ref="AB85:AE85"/>
    <mergeCell ref="AF85:AJ85"/>
    <mergeCell ref="B86:I86"/>
    <mergeCell ref="J86:T86"/>
    <mergeCell ref="U86:AA86"/>
    <mergeCell ref="AB86:AE86"/>
    <mergeCell ref="AF86:AJ86"/>
    <mergeCell ref="B83:I83"/>
    <mergeCell ref="J83:T83"/>
    <mergeCell ref="U83:AA83"/>
    <mergeCell ref="AB83:AE83"/>
    <mergeCell ref="AF83:AJ83"/>
    <mergeCell ref="B84:I84"/>
    <mergeCell ref="J84:T84"/>
    <mergeCell ref="U84:AA84"/>
    <mergeCell ref="AB84:AE84"/>
    <mergeCell ref="AF84:AJ84"/>
    <mergeCell ref="B81:I81"/>
    <mergeCell ref="J81:T81"/>
    <mergeCell ref="U81:AA81"/>
    <mergeCell ref="AB81:AE81"/>
    <mergeCell ref="AF81:AJ81"/>
    <mergeCell ref="B82:I82"/>
    <mergeCell ref="J82:T82"/>
    <mergeCell ref="U82:AA82"/>
    <mergeCell ref="AB82:AE82"/>
    <mergeCell ref="AF82:AJ82"/>
    <mergeCell ref="B79:I79"/>
    <mergeCell ref="J79:T79"/>
    <mergeCell ref="U79:AA79"/>
    <mergeCell ref="AB79:AE79"/>
    <mergeCell ref="AF79:AJ79"/>
    <mergeCell ref="B80:I80"/>
    <mergeCell ref="J80:T80"/>
    <mergeCell ref="U80:AA80"/>
    <mergeCell ref="AB80:AE80"/>
    <mergeCell ref="AF80:AJ80"/>
    <mergeCell ref="B77:I77"/>
    <mergeCell ref="J77:T77"/>
    <mergeCell ref="U77:AA77"/>
    <mergeCell ref="AB77:AE77"/>
    <mergeCell ref="AF77:AJ77"/>
    <mergeCell ref="B78:I78"/>
    <mergeCell ref="J78:T78"/>
    <mergeCell ref="U78:AA78"/>
    <mergeCell ref="AB78:AE78"/>
    <mergeCell ref="AF78:AJ78"/>
    <mergeCell ref="B75:I75"/>
    <mergeCell ref="J75:T75"/>
    <mergeCell ref="U75:AA75"/>
    <mergeCell ref="AB75:AE75"/>
    <mergeCell ref="AF75:AJ75"/>
    <mergeCell ref="B76:I76"/>
    <mergeCell ref="J76:T76"/>
    <mergeCell ref="U76:AA76"/>
    <mergeCell ref="AB76:AE76"/>
    <mergeCell ref="AF76:AJ76"/>
    <mergeCell ref="B73:I73"/>
    <mergeCell ref="J73:T73"/>
    <mergeCell ref="U73:AA73"/>
    <mergeCell ref="AB73:AE73"/>
    <mergeCell ref="AF73:AJ73"/>
    <mergeCell ref="B74:I74"/>
    <mergeCell ref="J74:T74"/>
    <mergeCell ref="U74:AA74"/>
    <mergeCell ref="AB74:AE74"/>
    <mergeCell ref="AF74:AJ74"/>
    <mergeCell ref="B71:I71"/>
    <mergeCell ref="J71:T71"/>
    <mergeCell ref="U71:AA71"/>
    <mergeCell ref="AB71:AE71"/>
    <mergeCell ref="AF71:AJ71"/>
    <mergeCell ref="B72:I72"/>
    <mergeCell ref="J72:T72"/>
    <mergeCell ref="U72:AA72"/>
    <mergeCell ref="AB72:AE72"/>
    <mergeCell ref="AF72:AJ72"/>
    <mergeCell ref="B69:I69"/>
    <mergeCell ref="J69:T69"/>
    <mergeCell ref="U69:AA69"/>
    <mergeCell ref="AB69:AE69"/>
    <mergeCell ref="AF69:AJ69"/>
    <mergeCell ref="B70:I70"/>
    <mergeCell ref="J70:T70"/>
    <mergeCell ref="U70:AA70"/>
    <mergeCell ref="AB70:AE70"/>
    <mergeCell ref="AF70:AJ70"/>
    <mergeCell ref="B67:I67"/>
    <mergeCell ref="J67:T67"/>
    <mergeCell ref="U67:AA67"/>
    <mergeCell ref="AB67:AE67"/>
    <mergeCell ref="AF67:AJ67"/>
    <mergeCell ref="B68:I68"/>
    <mergeCell ref="J68:T68"/>
    <mergeCell ref="U68:AA68"/>
    <mergeCell ref="AB68:AE68"/>
    <mergeCell ref="AF68:AJ68"/>
    <mergeCell ref="B65:I65"/>
    <mergeCell ref="J65:T65"/>
    <mergeCell ref="U65:AA65"/>
    <mergeCell ref="AB65:AE65"/>
    <mergeCell ref="AF65:AJ65"/>
    <mergeCell ref="B66:I66"/>
    <mergeCell ref="J66:T66"/>
    <mergeCell ref="U66:AA66"/>
    <mergeCell ref="AB66:AE66"/>
    <mergeCell ref="AF66:AJ66"/>
    <mergeCell ref="B63:I63"/>
    <mergeCell ref="J63:T63"/>
    <mergeCell ref="U63:AA63"/>
    <mergeCell ref="AB63:AE63"/>
    <mergeCell ref="AF63:AJ63"/>
    <mergeCell ref="B64:I64"/>
    <mergeCell ref="J64:T64"/>
    <mergeCell ref="U64:AA64"/>
    <mergeCell ref="AB64:AE64"/>
    <mergeCell ref="AF64:AJ64"/>
    <mergeCell ref="B61:I61"/>
    <mergeCell ref="J61:T61"/>
    <mergeCell ref="U61:AA61"/>
    <mergeCell ref="AB61:AE61"/>
    <mergeCell ref="AF61:AJ61"/>
    <mergeCell ref="B62:I62"/>
    <mergeCell ref="J62:T62"/>
    <mergeCell ref="U62:AA62"/>
    <mergeCell ref="AB62:AE62"/>
    <mergeCell ref="AF62:AJ62"/>
    <mergeCell ref="B59:I59"/>
    <mergeCell ref="J59:T59"/>
    <mergeCell ref="U59:AA59"/>
    <mergeCell ref="AB59:AE59"/>
    <mergeCell ref="AF59:AJ59"/>
    <mergeCell ref="B60:I60"/>
    <mergeCell ref="J60:T60"/>
    <mergeCell ref="U60:AA60"/>
    <mergeCell ref="AB60:AE60"/>
    <mergeCell ref="AF60:AJ60"/>
    <mergeCell ref="B57:I57"/>
    <mergeCell ref="J57:T57"/>
    <mergeCell ref="U57:AA57"/>
    <mergeCell ref="AB57:AE57"/>
    <mergeCell ref="AF57:AJ57"/>
    <mergeCell ref="B58:I58"/>
    <mergeCell ref="J58:T58"/>
    <mergeCell ref="U58:AA58"/>
    <mergeCell ref="AB58:AE58"/>
    <mergeCell ref="AF58:AJ58"/>
    <mergeCell ref="B55:I55"/>
    <mergeCell ref="J55:T55"/>
    <mergeCell ref="U55:AA55"/>
    <mergeCell ref="AB55:AE55"/>
    <mergeCell ref="AF55:AJ55"/>
    <mergeCell ref="B56:I56"/>
    <mergeCell ref="J56:T56"/>
    <mergeCell ref="U56:AA56"/>
    <mergeCell ref="AB56:AE56"/>
    <mergeCell ref="AF56:AJ56"/>
    <mergeCell ref="B50:I50"/>
    <mergeCell ref="J50:T50"/>
    <mergeCell ref="U50:AA50"/>
    <mergeCell ref="AB50:AF50"/>
    <mergeCell ref="AG50:AI50"/>
    <mergeCell ref="B51:I51"/>
    <mergeCell ref="J51:T51"/>
    <mergeCell ref="U51:AA51"/>
    <mergeCell ref="AB51:AF51"/>
    <mergeCell ref="AG51:AI51"/>
    <mergeCell ref="B48:I48"/>
    <mergeCell ref="J48:T48"/>
    <mergeCell ref="U48:AA48"/>
    <mergeCell ref="AB48:AF48"/>
    <mergeCell ref="AG48:AI48"/>
    <mergeCell ref="B49:I49"/>
    <mergeCell ref="J49:T49"/>
    <mergeCell ref="U49:AA49"/>
    <mergeCell ref="AB49:AF49"/>
    <mergeCell ref="AG49:AI49"/>
    <mergeCell ref="B46:I46"/>
    <mergeCell ref="J46:T46"/>
    <mergeCell ref="U46:AA46"/>
    <mergeCell ref="AB46:AF46"/>
    <mergeCell ref="AG46:AI46"/>
    <mergeCell ref="B47:I47"/>
    <mergeCell ref="J47:T47"/>
    <mergeCell ref="U47:AA47"/>
    <mergeCell ref="AB47:AF47"/>
    <mergeCell ref="AG47:AI47"/>
    <mergeCell ref="B44:I44"/>
    <mergeCell ref="J44:T44"/>
    <mergeCell ref="U44:AA44"/>
    <mergeCell ref="AB44:AF44"/>
    <mergeCell ref="AG44:AI44"/>
    <mergeCell ref="B45:I45"/>
    <mergeCell ref="J45:T45"/>
    <mergeCell ref="U45:AA45"/>
    <mergeCell ref="AB45:AF45"/>
    <mergeCell ref="AG45:AI45"/>
    <mergeCell ref="B42:I42"/>
    <mergeCell ref="J42:T42"/>
    <mergeCell ref="U42:AA42"/>
    <mergeCell ref="AB42:AF42"/>
    <mergeCell ref="AG42:AI42"/>
    <mergeCell ref="B43:I43"/>
    <mergeCell ref="J43:T43"/>
    <mergeCell ref="U43:AA43"/>
    <mergeCell ref="AB43:AF43"/>
    <mergeCell ref="AG43:AI43"/>
    <mergeCell ref="B40:I40"/>
    <mergeCell ref="J40:T40"/>
    <mergeCell ref="U40:AA40"/>
    <mergeCell ref="AB40:AF40"/>
    <mergeCell ref="AG40:AI40"/>
    <mergeCell ref="B41:I41"/>
    <mergeCell ref="J41:T41"/>
    <mergeCell ref="U41:AA41"/>
    <mergeCell ref="AB41:AF41"/>
    <mergeCell ref="AG41:AI41"/>
    <mergeCell ref="B38:I38"/>
    <mergeCell ref="J38:T38"/>
    <mergeCell ref="U38:AA38"/>
    <mergeCell ref="AB38:AF38"/>
    <mergeCell ref="AG38:AI38"/>
    <mergeCell ref="B39:I39"/>
    <mergeCell ref="J39:T39"/>
    <mergeCell ref="U39:AA39"/>
    <mergeCell ref="AB39:AF39"/>
    <mergeCell ref="AG39:AI39"/>
    <mergeCell ref="B36:I36"/>
    <mergeCell ref="J36:T36"/>
    <mergeCell ref="U36:AA36"/>
    <mergeCell ref="AB36:AF36"/>
    <mergeCell ref="AG36:AI36"/>
    <mergeCell ref="B37:I37"/>
    <mergeCell ref="J37:T37"/>
    <mergeCell ref="U37:AA37"/>
    <mergeCell ref="AB37:AF37"/>
    <mergeCell ref="AG37:AI37"/>
    <mergeCell ref="B34:I34"/>
    <mergeCell ref="J34:T34"/>
    <mergeCell ref="U34:AA34"/>
    <mergeCell ref="AB34:AF34"/>
    <mergeCell ref="AG34:AI34"/>
    <mergeCell ref="B35:I35"/>
    <mergeCell ref="J35:T35"/>
    <mergeCell ref="U35:AA35"/>
    <mergeCell ref="AB35:AF35"/>
    <mergeCell ref="AG35:AI35"/>
    <mergeCell ref="B32:I32"/>
    <mergeCell ref="J32:T32"/>
    <mergeCell ref="U32:AA32"/>
    <mergeCell ref="AB32:AF32"/>
    <mergeCell ref="AG32:AI32"/>
    <mergeCell ref="B33:I33"/>
    <mergeCell ref="J33:T33"/>
    <mergeCell ref="U33:AA33"/>
    <mergeCell ref="AB33:AF33"/>
    <mergeCell ref="AG33:AI33"/>
    <mergeCell ref="B30:I30"/>
    <mergeCell ref="J30:T30"/>
    <mergeCell ref="U30:AA30"/>
    <mergeCell ref="AB30:AF30"/>
    <mergeCell ref="AG30:AI30"/>
    <mergeCell ref="B31:I31"/>
    <mergeCell ref="J31:T31"/>
    <mergeCell ref="U31:AA31"/>
    <mergeCell ref="AB31:AF31"/>
    <mergeCell ref="AG31:AI31"/>
    <mergeCell ref="B28:I28"/>
    <mergeCell ref="J28:T28"/>
    <mergeCell ref="U28:AA28"/>
    <mergeCell ref="AB28:AF28"/>
    <mergeCell ref="AG28:AI28"/>
    <mergeCell ref="B29:I29"/>
    <mergeCell ref="J29:T29"/>
    <mergeCell ref="U29:AA29"/>
    <mergeCell ref="AB29:AF29"/>
    <mergeCell ref="AG29:AI29"/>
    <mergeCell ref="B23:H23"/>
    <mergeCell ref="I23:T23"/>
    <mergeCell ref="U23:AA23"/>
    <mergeCell ref="AB23:AG23"/>
    <mergeCell ref="AH23:AI23"/>
    <mergeCell ref="B24:H24"/>
    <mergeCell ref="I24:T24"/>
    <mergeCell ref="U24:AA24"/>
    <mergeCell ref="AB24:AG24"/>
    <mergeCell ref="AH24:AI24"/>
    <mergeCell ref="B21:H21"/>
    <mergeCell ref="I21:T21"/>
    <mergeCell ref="U21:AA21"/>
    <mergeCell ref="AB21:AG21"/>
    <mergeCell ref="AH21:AI21"/>
    <mergeCell ref="B22:H22"/>
    <mergeCell ref="I22:T22"/>
    <mergeCell ref="U22:AA22"/>
    <mergeCell ref="AB22:AG22"/>
    <mergeCell ref="AH22:AI22"/>
    <mergeCell ref="B14:H14"/>
    <mergeCell ref="I14:T14"/>
    <mergeCell ref="U14:AA14"/>
    <mergeCell ref="AB14:AG14"/>
    <mergeCell ref="AH14:AI14"/>
    <mergeCell ref="B19:H19"/>
    <mergeCell ref="I19:T19"/>
    <mergeCell ref="U19:AA19"/>
    <mergeCell ref="AB19:AG19"/>
    <mergeCell ref="AH19:AI19"/>
    <mergeCell ref="B20:H20"/>
    <mergeCell ref="I20:T20"/>
    <mergeCell ref="U20:AA20"/>
    <mergeCell ref="AB20:AG20"/>
    <mergeCell ref="AH20:AI20"/>
    <mergeCell ref="B17:H17"/>
    <mergeCell ref="I17:T17"/>
    <mergeCell ref="U17:AA17"/>
    <mergeCell ref="AB17:AG17"/>
    <mergeCell ref="AH17:AI17"/>
    <mergeCell ref="B18:H18"/>
    <mergeCell ref="I18:T18"/>
    <mergeCell ref="U18:AA18"/>
    <mergeCell ref="AB18:AG18"/>
    <mergeCell ref="AH18:AI18"/>
    <mergeCell ref="B209:AJ209"/>
    <mergeCell ref="B215:AJ215"/>
    <mergeCell ref="B223:AJ223"/>
    <mergeCell ref="B242:AJ242"/>
    <mergeCell ref="B261:AJ261"/>
    <mergeCell ref="B283:AJ283"/>
    <mergeCell ref="B212:D212"/>
    <mergeCell ref="E212:P212"/>
    <mergeCell ref="Q212:W212"/>
    <mergeCell ref="X212:AD212"/>
    <mergeCell ref="B89:AJ89"/>
    <mergeCell ref="B126:AJ126"/>
    <mergeCell ref="B154:AJ154"/>
    <mergeCell ref="B164:AJ164"/>
    <mergeCell ref="B182:AJ182"/>
    <mergeCell ref="B190:AJ190"/>
    <mergeCell ref="B92:H92"/>
    <mergeCell ref="I92:T92"/>
    <mergeCell ref="U92:AA92"/>
    <mergeCell ref="AB92:AE92"/>
    <mergeCell ref="B94:H94"/>
    <mergeCell ref="I94:T94"/>
    <mergeCell ref="U94:AA94"/>
    <mergeCell ref="AB94:AE94"/>
    <mergeCell ref="AF94:AJ94"/>
    <mergeCell ref="B95:H95"/>
    <mergeCell ref="I95:T95"/>
    <mergeCell ref="U95:AA95"/>
    <mergeCell ref="AB95:AE95"/>
    <mergeCell ref="AF95:AJ95"/>
    <mergeCell ref="AF92:AJ92"/>
    <mergeCell ref="B93:H93"/>
    <mergeCell ref="N3:AJ3"/>
    <mergeCell ref="B5:AJ5"/>
    <mergeCell ref="B7:J8"/>
    <mergeCell ref="B9:AJ9"/>
    <mergeCell ref="B26:AJ26"/>
    <mergeCell ref="B53:AJ53"/>
    <mergeCell ref="L7:T7"/>
    <mergeCell ref="B11:H11"/>
    <mergeCell ref="I11:T11"/>
    <mergeCell ref="U11:AA11"/>
    <mergeCell ref="AB11:AG11"/>
    <mergeCell ref="AH11:AI11"/>
    <mergeCell ref="B12:H12"/>
    <mergeCell ref="I12:T12"/>
    <mergeCell ref="U12:AA12"/>
    <mergeCell ref="AB12:AG12"/>
    <mergeCell ref="AH12:AI12"/>
    <mergeCell ref="B15:H15"/>
    <mergeCell ref="I15:T15"/>
    <mergeCell ref="U15:AA15"/>
    <mergeCell ref="AB15:AG15"/>
    <mergeCell ref="AH15:AI15"/>
    <mergeCell ref="B16:H16"/>
    <mergeCell ref="I16:T16"/>
    <mergeCell ref="U16:AA16"/>
    <mergeCell ref="AB16:AG16"/>
    <mergeCell ref="AH16:AI16"/>
    <mergeCell ref="B13:H13"/>
    <mergeCell ref="I13:T13"/>
    <mergeCell ref="U13:AA13"/>
    <mergeCell ref="AB13:AG13"/>
    <mergeCell ref="AH13:AI13"/>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3" manualBreakCount="3">
    <brk id="52" max="16383" man="1"/>
    <brk id="189" max="16383" man="1"/>
    <brk id="2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topLeftCell="A8" zoomScaleNormal="100" workbookViewId="0">
      <selection activeCell="V12" sqref="V12"/>
    </sheetView>
  </sheetViews>
  <sheetFormatPr defaultRowHeight="12.5" x14ac:dyDescent="0.25"/>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5"/>
    <row r="2" spans="1:18" ht="8.25" customHeight="1" x14ac:dyDescent="0.25">
      <c r="A2" s="1"/>
      <c r="B2" s="1"/>
      <c r="C2" s="1"/>
      <c r="D2" s="1"/>
      <c r="E2" s="1"/>
      <c r="F2" s="1"/>
      <c r="G2" s="1"/>
      <c r="H2" s="1"/>
      <c r="I2" s="1"/>
      <c r="J2" s="1"/>
      <c r="K2" s="1"/>
      <c r="L2" s="1"/>
      <c r="M2" s="1"/>
      <c r="N2" s="1"/>
      <c r="O2" s="1"/>
      <c r="P2" s="1"/>
      <c r="Q2" s="1"/>
      <c r="R2" s="1"/>
    </row>
    <row r="3" spans="1:18" ht="22.5" customHeight="1" x14ac:dyDescent="0.25">
      <c r="A3" s="1"/>
      <c r="B3" s="1"/>
      <c r="C3" s="1"/>
      <c r="D3" s="1"/>
      <c r="E3" s="1"/>
      <c r="F3" s="1"/>
      <c r="G3" s="1"/>
      <c r="H3" s="1"/>
      <c r="I3" s="1"/>
      <c r="J3" s="1"/>
      <c r="K3" s="161" t="s">
        <v>855</v>
      </c>
      <c r="L3" s="162"/>
      <c r="M3" s="162"/>
      <c r="N3" s="162"/>
      <c r="O3" s="162"/>
      <c r="P3" s="162"/>
      <c r="Q3" s="162"/>
      <c r="R3" s="162"/>
    </row>
    <row r="4" spans="1:18" ht="7" customHeight="1" x14ac:dyDescent="0.25">
      <c r="A4" s="1"/>
      <c r="B4" s="1"/>
      <c r="C4" s="1"/>
      <c r="D4" s="1"/>
      <c r="E4" s="1"/>
      <c r="F4" s="1"/>
      <c r="G4" s="1"/>
      <c r="H4" s="1"/>
      <c r="I4" s="1"/>
      <c r="J4" s="1"/>
      <c r="K4" s="1"/>
      <c r="L4" s="1"/>
      <c r="M4" s="1"/>
      <c r="N4" s="1"/>
      <c r="O4" s="1"/>
      <c r="P4" s="1"/>
      <c r="Q4" s="1"/>
      <c r="R4" s="1"/>
    </row>
    <row r="5" spans="1:18" ht="9.5" customHeight="1" x14ac:dyDescent="0.25">
      <c r="A5" s="1"/>
      <c r="B5" s="1"/>
      <c r="C5" s="1"/>
      <c r="D5" s="1"/>
      <c r="E5" s="1"/>
      <c r="F5" s="1"/>
      <c r="G5" s="1"/>
      <c r="H5" s="1"/>
      <c r="I5" s="1"/>
      <c r="J5" s="1"/>
      <c r="K5" s="1"/>
      <c r="L5" s="1"/>
      <c r="M5" s="1"/>
      <c r="N5" s="1"/>
      <c r="O5" s="1"/>
      <c r="P5" s="1"/>
      <c r="Q5" s="1"/>
      <c r="R5" s="1"/>
    </row>
    <row r="6" spans="1:18" ht="32.25" customHeight="1" x14ac:dyDescent="0.25">
      <c r="A6" s="1"/>
      <c r="B6" s="163" t="s">
        <v>1033</v>
      </c>
      <c r="C6" s="164"/>
      <c r="D6" s="164"/>
      <c r="E6" s="164"/>
      <c r="F6" s="164"/>
      <c r="G6" s="164"/>
      <c r="H6" s="164"/>
      <c r="I6" s="164"/>
      <c r="J6" s="164"/>
      <c r="K6" s="164"/>
      <c r="L6" s="164"/>
      <c r="M6" s="164"/>
      <c r="N6" s="164"/>
      <c r="O6" s="164"/>
      <c r="P6" s="164"/>
      <c r="Q6" s="164"/>
      <c r="R6" s="164"/>
    </row>
    <row r="7" spans="1:18" ht="6.75" customHeight="1" x14ac:dyDescent="0.25">
      <c r="A7" s="1"/>
      <c r="B7" s="1"/>
      <c r="C7" s="1"/>
      <c r="D7" s="1"/>
      <c r="E7" s="1"/>
      <c r="F7" s="1"/>
      <c r="G7" s="1"/>
      <c r="H7" s="1"/>
      <c r="I7" s="1"/>
      <c r="J7" s="1"/>
      <c r="K7" s="1"/>
      <c r="L7" s="1"/>
      <c r="M7" s="1"/>
      <c r="N7" s="1"/>
      <c r="O7" s="1"/>
      <c r="P7" s="1"/>
      <c r="Q7" s="1"/>
      <c r="R7" s="1"/>
    </row>
    <row r="8" spans="1:18" ht="5.25" customHeight="1" x14ac:dyDescent="0.25">
      <c r="A8" s="1"/>
      <c r="B8" s="168" t="s">
        <v>990</v>
      </c>
      <c r="C8" s="169"/>
      <c r="D8" s="169"/>
      <c r="E8" s="169"/>
      <c r="F8" s="169"/>
      <c r="G8" s="169"/>
      <c r="H8" s="1"/>
      <c r="I8" s="1"/>
      <c r="J8" s="1"/>
      <c r="K8" s="1"/>
      <c r="L8" s="1"/>
      <c r="M8" s="1"/>
      <c r="N8" s="1"/>
      <c r="O8" s="1"/>
      <c r="P8" s="1"/>
      <c r="Q8" s="1"/>
      <c r="R8" s="1"/>
    </row>
    <row r="9" spans="1:18" ht="24" customHeight="1" x14ac:dyDescent="0.25">
      <c r="A9" s="1"/>
      <c r="B9" s="169"/>
      <c r="C9" s="169"/>
      <c r="D9" s="169"/>
      <c r="E9" s="169"/>
      <c r="F9" s="169"/>
      <c r="G9" s="169"/>
      <c r="H9" s="1"/>
      <c r="I9" s="170">
        <v>44286</v>
      </c>
      <c r="J9" s="171"/>
      <c r="K9" s="171"/>
      <c r="L9" s="1"/>
      <c r="M9" s="1"/>
      <c r="N9" s="1"/>
      <c r="O9" s="1"/>
      <c r="P9" s="1"/>
      <c r="Q9" s="1"/>
      <c r="R9" s="1"/>
    </row>
    <row r="10" spans="1:18" ht="21" customHeight="1" x14ac:dyDescent="0.25">
      <c r="A10" s="1"/>
      <c r="B10" s="199" t="s">
        <v>1034</v>
      </c>
      <c r="C10" s="200"/>
      <c r="D10" s="200"/>
      <c r="E10" s="200"/>
      <c r="F10" s="200"/>
      <c r="G10" s="200"/>
      <c r="H10" s="200"/>
      <c r="I10" s="200"/>
      <c r="J10" s="200"/>
      <c r="K10" s="200"/>
      <c r="L10" s="200"/>
      <c r="M10" s="200"/>
      <c r="N10" s="200"/>
      <c r="O10" s="200"/>
      <c r="P10" s="200"/>
      <c r="Q10" s="200"/>
      <c r="R10" s="201"/>
    </row>
    <row r="11" spans="1:18" ht="7.5" customHeight="1" x14ac:dyDescent="0.25">
      <c r="A11" s="1"/>
      <c r="B11" s="1"/>
      <c r="C11" s="1"/>
      <c r="D11" s="1"/>
      <c r="E11" s="1"/>
      <c r="F11" s="1"/>
      <c r="G11" s="1"/>
      <c r="H11" s="1"/>
      <c r="I11" s="1"/>
      <c r="J11" s="1"/>
      <c r="K11" s="1"/>
      <c r="L11" s="1"/>
      <c r="M11" s="1"/>
      <c r="N11" s="1"/>
      <c r="O11" s="1"/>
      <c r="P11" s="1"/>
      <c r="Q11" s="1"/>
      <c r="R11" s="1"/>
    </row>
    <row r="12" spans="1:18" ht="216" customHeight="1" x14ac:dyDescent="0.25">
      <c r="A12" s="1"/>
      <c r="B12" s="1"/>
      <c r="C12" s="1"/>
      <c r="D12" s="1"/>
      <c r="E12" s="1"/>
      <c r="F12" s="1"/>
      <c r="G12" s="1"/>
      <c r="H12" s="1"/>
      <c r="I12" s="1"/>
      <c r="J12" s="1"/>
      <c r="K12" s="1"/>
      <c r="L12" s="1"/>
      <c r="M12" s="1"/>
      <c r="N12" s="1"/>
      <c r="O12" s="1"/>
      <c r="P12" s="1"/>
      <c r="Q12" s="1"/>
      <c r="R12" s="1"/>
    </row>
    <row r="13" spans="1:18" ht="9" customHeight="1" x14ac:dyDescent="0.25">
      <c r="A13" s="1"/>
      <c r="B13" s="1"/>
      <c r="C13" s="1"/>
      <c r="D13" s="1"/>
      <c r="E13" s="1"/>
      <c r="F13" s="1"/>
      <c r="G13" s="1"/>
      <c r="H13" s="1"/>
      <c r="I13" s="1"/>
      <c r="J13" s="1"/>
      <c r="K13" s="1"/>
      <c r="L13" s="1"/>
      <c r="M13" s="1"/>
      <c r="N13" s="1"/>
      <c r="O13" s="1"/>
      <c r="P13" s="1"/>
      <c r="Q13" s="1"/>
      <c r="R13" s="1"/>
    </row>
    <row r="14" spans="1:18" ht="18.75" customHeight="1" x14ac:dyDescent="0.25">
      <c r="A14" s="1"/>
      <c r="B14" s="199" t="s">
        <v>1035</v>
      </c>
      <c r="C14" s="200"/>
      <c r="D14" s="200"/>
      <c r="E14" s="200"/>
      <c r="F14" s="200"/>
      <c r="G14" s="200"/>
      <c r="H14" s="200"/>
      <c r="I14" s="200"/>
      <c r="J14" s="200"/>
      <c r="K14" s="200"/>
      <c r="L14" s="200"/>
      <c r="M14" s="200"/>
      <c r="N14" s="200"/>
      <c r="O14" s="200"/>
      <c r="P14" s="200"/>
      <c r="Q14" s="200"/>
      <c r="R14" s="201"/>
    </row>
    <row r="15" spans="1:18" ht="342.4" customHeight="1" x14ac:dyDescent="0.25">
      <c r="A15" s="1"/>
      <c r="B15" s="1"/>
      <c r="C15" s="1"/>
      <c r="D15" s="1"/>
      <c r="E15" s="1"/>
      <c r="F15" s="1"/>
      <c r="G15" s="1"/>
      <c r="H15" s="1"/>
      <c r="I15" s="1"/>
      <c r="J15" s="1"/>
      <c r="K15" s="1"/>
      <c r="L15" s="1"/>
      <c r="M15" s="1"/>
      <c r="N15" s="1"/>
      <c r="O15" s="1"/>
      <c r="P15" s="1"/>
      <c r="Q15" s="1"/>
      <c r="R15" s="1"/>
    </row>
    <row r="16" spans="1:18" ht="13.4" customHeight="1" x14ac:dyDescent="0.25">
      <c r="A16" s="1"/>
      <c r="B16" s="1"/>
      <c r="C16" s="1"/>
      <c r="D16" s="1"/>
      <c r="E16" s="1"/>
      <c r="F16" s="1"/>
      <c r="G16" s="1"/>
      <c r="H16" s="1"/>
      <c r="I16" s="1"/>
      <c r="J16" s="1"/>
      <c r="K16" s="1"/>
      <c r="L16" s="1"/>
      <c r="M16" s="1"/>
      <c r="N16" s="1"/>
      <c r="O16" s="1"/>
      <c r="P16" s="1"/>
      <c r="Q16" s="1"/>
      <c r="R16" s="1"/>
    </row>
    <row r="17" spans="1:18" ht="18.75" customHeight="1" x14ac:dyDescent="0.25">
      <c r="A17" s="1"/>
      <c r="B17" s="199" t="s">
        <v>1036</v>
      </c>
      <c r="C17" s="200"/>
      <c r="D17" s="200"/>
      <c r="E17" s="200"/>
      <c r="F17" s="200"/>
      <c r="G17" s="200"/>
      <c r="H17" s="200"/>
      <c r="I17" s="200"/>
      <c r="J17" s="200"/>
      <c r="K17" s="200"/>
      <c r="L17" s="200"/>
      <c r="M17" s="200"/>
      <c r="N17" s="200"/>
      <c r="O17" s="200"/>
      <c r="P17" s="200"/>
      <c r="Q17" s="200"/>
      <c r="R17" s="201"/>
    </row>
    <row r="18" spans="1:18" ht="332.4" customHeight="1" x14ac:dyDescent="0.25">
      <c r="A18" s="1"/>
      <c r="B18" s="1"/>
      <c r="C18" s="1"/>
      <c r="D18" s="1"/>
      <c r="E18" s="1"/>
      <c r="F18" s="1"/>
      <c r="G18" s="1"/>
      <c r="H18" s="1"/>
      <c r="I18" s="1"/>
      <c r="J18" s="1"/>
      <c r="K18" s="1"/>
      <c r="L18" s="1"/>
      <c r="M18" s="1"/>
      <c r="N18" s="1"/>
      <c r="O18" s="1"/>
      <c r="P18" s="1"/>
      <c r="Q18" s="1"/>
      <c r="R18" s="1"/>
    </row>
    <row r="19" spans="1:18" ht="9" customHeight="1" x14ac:dyDescent="0.25">
      <c r="A19" s="1"/>
      <c r="B19" s="1"/>
      <c r="C19" s="1"/>
      <c r="D19" s="1"/>
      <c r="E19" s="1"/>
      <c r="F19" s="1"/>
      <c r="G19" s="1"/>
      <c r="H19" s="1"/>
      <c r="I19" s="1"/>
      <c r="J19" s="1"/>
      <c r="K19" s="1"/>
      <c r="L19" s="1"/>
      <c r="M19" s="1"/>
      <c r="N19" s="1"/>
      <c r="O19" s="1"/>
      <c r="P19" s="1"/>
      <c r="Q19" s="1"/>
      <c r="R19" s="1"/>
    </row>
    <row r="20" spans="1:18" ht="18.75" customHeight="1" x14ac:dyDescent="0.25">
      <c r="A20" s="1"/>
      <c r="B20" s="199" t="s">
        <v>1037</v>
      </c>
      <c r="C20" s="200"/>
      <c r="D20" s="200"/>
      <c r="E20" s="200"/>
      <c r="F20" s="200"/>
      <c r="G20" s="200"/>
      <c r="H20" s="200"/>
      <c r="I20" s="200"/>
      <c r="J20" s="200"/>
      <c r="K20" s="200"/>
      <c r="L20" s="200"/>
      <c r="M20" s="200"/>
      <c r="N20" s="200"/>
      <c r="O20" s="200"/>
      <c r="P20" s="200"/>
      <c r="Q20" s="200"/>
      <c r="R20" s="201"/>
    </row>
    <row r="21" spans="1:18" ht="334.5" customHeight="1" x14ac:dyDescent="0.25">
      <c r="A21" s="1"/>
      <c r="B21" s="1"/>
      <c r="C21" s="1"/>
      <c r="D21" s="1"/>
      <c r="E21" s="1"/>
      <c r="F21" s="1"/>
      <c r="G21" s="1"/>
      <c r="H21" s="1"/>
      <c r="I21" s="1"/>
      <c r="J21" s="1"/>
      <c r="K21" s="1"/>
      <c r="L21" s="1"/>
      <c r="M21" s="1"/>
      <c r="N21" s="1"/>
      <c r="O21" s="1"/>
      <c r="P21" s="1"/>
      <c r="Q21" s="1"/>
      <c r="R21" s="1"/>
    </row>
    <row r="22" spans="1:18" ht="19.149999999999999" customHeight="1" x14ac:dyDescent="0.25">
      <c r="A22" s="1"/>
      <c r="B22" s="1"/>
      <c r="C22" s="1"/>
      <c r="D22" s="1"/>
      <c r="E22" s="1"/>
      <c r="F22" s="1"/>
      <c r="G22" s="1"/>
      <c r="H22" s="1"/>
      <c r="I22" s="1"/>
      <c r="J22" s="1"/>
      <c r="K22" s="1"/>
      <c r="L22" s="1"/>
      <c r="M22" s="1"/>
      <c r="N22" s="1"/>
      <c r="O22" s="1"/>
      <c r="P22" s="1"/>
      <c r="Q22" s="1"/>
      <c r="R22" s="1"/>
    </row>
    <row r="23" spans="1:18" ht="18.75" customHeight="1" x14ac:dyDescent="0.25">
      <c r="A23" s="1"/>
      <c r="B23" s="199" t="s">
        <v>1038</v>
      </c>
      <c r="C23" s="200"/>
      <c r="D23" s="200"/>
      <c r="E23" s="200"/>
      <c r="F23" s="200"/>
      <c r="G23" s="200"/>
      <c r="H23" s="200"/>
      <c r="I23" s="200"/>
      <c r="J23" s="200"/>
      <c r="K23" s="200"/>
      <c r="L23" s="200"/>
      <c r="M23" s="200"/>
      <c r="N23" s="200"/>
      <c r="O23" s="200"/>
      <c r="P23" s="200"/>
      <c r="Q23" s="200"/>
      <c r="R23" s="201"/>
    </row>
    <row r="24" spans="1:18" ht="335" customHeight="1" x14ac:dyDescent="0.25">
      <c r="A24" s="1"/>
      <c r="B24" s="1"/>
      <c r="C24" s="1"/>
      <c r="D24" s="1"/>
      <c r="E24" s="1"/>
      <c r="F24" s="1"/>
      <c r="G24" s="1"/>
      <c r="H24" s="1"/>
      <c r="I24" s="1"/>
      <c r="J24" s="1"/>
      <c r="K24" s="1"/>
      <c r="L24" s="1"/>
      <c r="M24" s="1"/>
      <c r="N24" s="1"/>
      <c r="O24" s="1"/>
      <c r="P24" s="1"/>
      <c r="Q24" s="1"/>
      <c r="R24" s="1"/>
    </row>
    <row r="25" spans="1:18" ht="21.75" customHeight="1" x14ac:dyDescent="0.25">
      <c r="A25" s="1"/>
      <c r="B25" s="199" t="s">
        <v>1039</v>
      </c>
      <c r="C25" s="200"/>
      <c r="D25" s="200"/>
      <c r="E25" s="200"/>
      <c r="F25" s="200"/>
      <c r="G25" s="200"/>
      <c r="H25" s="200"/>
      <c r="I25" s="200"/>
      <c r="J25" s="200"/>
      <c r="K25" s="200"/>
      <c r="L25" s="200"/>
      <c r="M25" s="200"/>
      <c r="N25" s="200"/>
      <c r="O25" s="200"/>
      <c r="P25" s="200"/>
      <c r="Q25" s="200"/>
      <c r="R25" s="201"/>
    </row>
    <row r="26" spans="1:18" ht="329.4" customHeight="1" x14ac:dyDescent="0.25">
      <c r="A26" s="1"/>
      <c r="B26" s="1"/>
      <c r="C26" s="1"/>
      <c r="D26" s="1"/>
      <c r="E26" s="1"/>
      <c r="F26" s="1"/>
      <c r="G26" s="1"/>
      <c r="H26" s="1"/>
      <c r="I26" s="1"/>
      <c r="J26" s="1"/>
      <c r="K26" s="1"/>
      <c r="L26" s="1"/>
      <c r="M26" s="1"/>
      <c r="N26" s="1"/>
      <c r="O26" s="1"/>
      <c r="P26" s="1"/>
      <c r="Q26" s="1"/>
      <c r="R26" s="1"/>
    </row>
    <row r="27" spans="1:18" ht="26" customHeight="1" x14ac:dyDescent="0.25">
      <c r="A27" s="1"/>
      <c r="B27" s="1"/>
      <c r="C27" s="1"/>
      <c r="D27" s="1"/>
      <c r="E27" s="1"/>
      <c r="F27" s="1"/>
      <c r="G27" s="1"/>
      <c r="H27" s="1"/>
      <c r="I27" s="1"/>
      <c r="J27" s="1"/>
      <c r="K27" s="1"/>
      <c r="L27" s="1"/>
      <c r="M27" s="1"/>
      <c r="N27" s="1"/>
      <c r="O27" s="1"/>
      <c r="P27" s="1"/>
      <c r="Q27" s="1"/>
      <c r="R27" s="1"/>
    </row>
    <row r="28" spans="1:18" ht="19.899999999999999" customHeight="1" x14ac:dyDescent="0.25">
      <c r="A28" s="1"/>
      <c r="B28" s="199" t="s">
        <v>1040</v>
      </c>
      <c r="C28" s="200"/>
      <c r="D28" s="200"/>
      <c r="E28" s="200"/>
      <c r="F28" s="200"/>
      <c r="G28" s="200"/>
      <c r="H28" s="200"/>
      <c r="I28" s="200"/>
      <c r="J28" s="200"/>
      <c r="K28" s="200"/>
      <c r="L28" s="200"/>
      <c r="M28" s="200"/>
      <c r="N28" s="200"/>
      <c r="O28" s="200"/>
      <c r="P28" s="200"/>
      <c r="Q28" s="200"/>
      <c r="R28" s="201"/>
    </row>
    <row r="29" spans="1:18" ht="254.25" customHeight="1" x14ac:dyDescent="0.25">
      <c r="A29" s="1"/>
      <c r="B29" s="1"/>
      <c r="C29" s="1"/>
      <c r="D29" s="1"/>
      <c r="E29" s="1"/>
      <c r="F29" s="1"/>
      <c r="G29" s="1"/>
      <c r="H29" s="1"/>
      <c r="I29" s="1"/>
      <c r="J29" s="1"/>
      <c r="K29" s="1"/>
      <c r="L29" s="1"/>
      <c r="M29" s="1"/>
      <c r="N29" s="1"/>
      <c r="O29" s="1"/>
      <c r="P29" s="1"/>
      <c r="Q29" s="1"/>
      <c r="R29" s="1"/>
    </row>
    <row r="30" spans="1:18" ht="18.75" customHeight="1" x14ac:dyDescent="0.25">
      <c r="A30" s="1"/>
      <c r="B30" s="199" t="s">
        <v>1041</v>
      </c>
      <c r="C30" s="200"/>
      <c r="D30" s="200"/>
      <c r="E30" s="200"/>
      <c r="F30" s="200"/>
      <c r="G30" s="200"/>
      <c r="H30" s="200"/>
      <c r="I30" s="200"/>
      <c r="J30" s="200"/>
      <c r="K30" s="200"/>
      <c r="L30" s="200"/>
      <c r="M30" s="200"/>
      <c r="N30" s="200"/>
      <c r="O30" s="200"/>
      <c r="P30" s="200"/>
      <c r="Q30" s="200"/>
      <c r="R30" s="201"/>
    </row>
    <row r="31" spans="1:18" ht="162.75" customHeight="1" x14ac:dyDescent="0.25">
      <c r="A31" s="1"/>
      <c r="B31" s="1"/>
      <c r="C31" s="1"/>
      <c r="D31" s="1"/>
      <c r="E31" s="1"/>
      <c r="F31" s="1"/>
      <c r="G31" s="1"/>
      <c r="H31" s="1"/>
      <c r="I31" s="1"/>
      <c r="J31" s="1"/>
      <c r="K31" s="1"/>
      <c r="L31" s="1"/>
      <c r="M31" s="1"/>
      <c r="N31" s="1"/>
      <c r="O31" s="1"/>
      <c r="P31" s="1"/>
      <c r="Q31" s="1"/>
      <c r="R31" s="1"/>
    </row>
    <row r="32" spans="1:18" ht="9" customHeight="1" x14ac:dyDescent="0.25">
      <c r="A32" s="1"/>
      <c r="B32" s="1"/>
      <c r="C32" s="1"/>
      <c r="D32" s="1"/>
      <c r="E32" s="1"/>
      <c r="F32" s="1"/>
      <c r="G32" s="1"/>
      <c r="H32" s="1"/>
      <c r="I32" s="1"/>
      <c r="J32" s="1"/>
      <c r="K32" s="1"/>
      <c r="L32" s="1"/>
      <c r="M32" s="1"/>
      <c r="N32" s="1"/>
      <c r="O32" s="1"/>
      <c r="P32" s="1"/>
      <c r="Q32" s="1"/>
      <c r="R32" s="1"/>
    </row>
    <row r="33" spans="1:18" ht="18.75" customHeight="1" x14ac:dyDescent="0.25">
      <c r="A33" s="1"/>
      <c r="B33" s="199" t="s">
        <v>1042</v>
      </c>
      <c r="C33" s="200"/>
      <c r="D33" s="200"/>
      <c r="E33" s="200"/>
      <c r="F33" s="200"/>
      <c r="G33" s="200"/>
      <c r="H33" s="200"/>
      <c r="I33" s="200"/>
      <c r="J33" s="200"/>
      <c r="K33" s="200"/>
      <c r="L33" s="200"/>
      <c r="M33" s="200"/>
      <c r="N33" s="200"/>
      <c r="O33" s="200"/>
      <c r="P33" s="200"/>
      <c r="Q33" s="200"/>
      <c r="R33" s="201"/>
    </row>
    <row r="34" spans="1:18" ht="8.25" customHeight="1" x14ac:dyDescent="0.25">
      <c r="A34" s="1"/>
      <c r="B34" s="1"/>
      <c r="C34" s="1"/>
      <c r="D34" s="1"/>
      <c r="E34" s="1"/>
      <c r="F34" s="1"/>
      <c r="G34" s="1"/>
      <c r="H34" s="1"/>
      <c r="I34" s="1"/>
      <c r="J34" s="1"/>
      <c r="K34" s="1"/>
      <c r="L34" s="1"/>
      <c r="M34" s="1"/>
      <c r="N34" s="1"/>
      <c r="O34" s="1"/>
      <c r="P34" s="1"/>
      <c r="Q34" s="1"/>
      <c r="R34" s="1"/>
    </row>
    <row r="35" spans="1:18" ht="219.75" customHeight="1" x14ac:dyDescent="0.25">
      <c r="A35" s="1"/>
      <c r="B35" s="1"/>
      <c r="C35" s="1"/>
      <c r="D35" s="1"/>
      <c r="E35" s="1"/>
      <c r="F35" s="1"/>
      <c r="G35" s="1"/>
      <c r="H35" s="1"/>
      <c r="I35" s="1"/>
      <c r="J35" s="1"/>
      <c r="K35" s="1"/>
      <c r="L35" s="1"/>
      <c r="M35" s="1"/>
      <c r="N35" s="1"/>
      <c r="O35" s="1"/>
      <c r="P35" s="1"/>
      <c r="Q35" s="1"/>
      <c r="R35" s="1"/>
    </row>
    <row r="36" spans="1:18" ht="22.75" customHeight="1" x14ac:dyDescent="0.25">
      <c r="A36" s="1"/>
      <c r="B36" s="1"/>
      <c r="C36" s="1"/>
      <c r="D36" s="1"/>
      <c r="E36" s="1"/>
      <c r="F36" s="1"/>
      <c r="G36" s="1"/>
      <c r="H36" s="1"/>
      <c r="I36" s="1"/>
      <c r="J36" s="1"/>
      <c r="K36" s="1"/>
      <c r="L36" s="1"/>
      <c r="M36" s="1"/>
      <c r="N36" s="1"/>
      <c r="O36" s="1"/>
      <c r="P36" s="1"/>
      <c r="Q36" s="1"/>
      <c r="R36" s="1"/>
    </row>
    <row r="37" spans="1:18" ht="18.75" customHeight="1" x14ac:dyDescent="0.25">
      <c r="A37" s="1"/>
      <c r="B37" s="199" t="s">
        <v>1043</v>
      </c>
      <c r="C37" s="200"/>
      <c r="D37" s="200"/>
      <c r="E37" s="200"/>
      <c r="F37" s="200"/>
      <c r="G37" s="200"/>
      <c r="H37" s="200"/>
      <c r="I37" s="200"/>
      <c r="J37" s="200"/>
      <c r="K37" s="200"/>
      <c r="L37" s="200"/>
      <c r="M37" s="200"/>
      <c r="N37" s="200"/>
      <c r="O37" s="200"/>
      <c r="P37" s="200"/>
      <c r="Q37" s="200"/>
      <c r="R37" s="201"/>
    </row>
    <row r="38" spans="1:18" ht="178.25" customHeight="1" x14ac:dyDescent="0.25">
      <c r="A38" s="1"/>
      <c r="B38" s="1"/>
      <c r="C38" s="1"/>
      <c r="D38" s="1"/>
      <c r="E38" s="1"/>
      <c r="F38" s="1"/>
      <c r="G38" s="1"/>
      <c r="H38" s="1"/>
      <c r="I38" s="1"/>
      <c r="J38" s="1"/>
      <c r="K38" s="1"/>
      <c r="L38" s="1"/>
      <c r="M38" s="1"/>
      <c r="N38" s="1"/>
      <c r="O38" s="1"/>
      <c r="P38" s="1"/>
      <c r="Q38" s="1"/>
      <c r="R38" s="1"/>
    </row>
    <row r="39" spans="1:18" ht="22.25" customHeight="1" x14ac:dyDescent="0.25">
      <c r="A39" s="1"/>
      <c r="B39" s="199" t="s">
        <v>1044</v>
      </c>
      <c r="C39" s="200"/>
      <c r="D39" s="200"/>
      <c r="E39" s="200"/>
      <c r="F39" s="200"/>
      <c r="G39" s="200"/>
      <c r="H39" s="200"/>
      <c r="I39" s="200"/>
      <c r="J39" s="200"/>
      <c r="K39" s="200"/>
      <c r="L39" s="200"/>
      <c r="M39" s="200"/>
      <c r="N39" s="200"/>
      <c r="O39" s="200"/>
      <c r="P39" s="200"/>
      <c r="Q39" s="200"/>
      <c r="R39" s="201"/>
    </row>
    <row r="40" spans="1:18" ht="8.25" customHeight="1" x14ac:dyDescent="0.25">
      <c r="A40" s="1"/>
      <c r="B40" s="1"/>
      <c r="C40" s="1"/>
      <c r="D40" s="1"/>
      <c r="E40" s="1"/>
      <c r="F40" s="1"/>
      <c r="G40" s="1"/>
      <c r="H40" s="1"/>
      <c r="I40" s="1"/>
      <c r="J40" s="1"/>
      <c r="K40" s="1"/>
      <c r="L40" s="1"/>
      <c r="M40" s="1"/>
      <c r="N40" s="1"/>
      <c r="O40" s="1"/>
      <c r="P40" s="1"/>
      <c r="Q40" s="1"/>
      <c r="R40" s="1"/>
    </row>
    <row r="41" spans="1:18" ht="170.75" customHeight="1" x14ac:dyDescent="0.25">
      <c r="A41" s="1"/>
      <c r="B41" s="1"/>
      <c r="C41" s="1"/>
      <c r="D41" s="1"/>
      <c r="E41" s="1"/>
      <c r="F41" s="1"/>
      <c r="G41" s="1"/>
      <c r="H41" s="1"/>
      <c r="I41" s="1"/>
      <c r="J41" s="1"/>
      <c r="K41" s="1"/>
      <c r="L41" s="1"/>
      <c r="M41" s="1"/>
      <c r="N41" s="1"/>
      <c r="O41" s="1"/>
      <c r="P41" s="1"/>
      <c r="Q41" s="1"/>
      <c r="R41" s="1"/>
    </row>
    <row r="42" spans="1:18" ht="9" customHeight="1" x14ac:dyDescent="0.25">
      <c r="A42" s="1"/>
      <c r="B42" s="1"/>
      <c r="C42" s="1"/>
      <c r="D42" s="1"/>
      <c r="E42" s="1"/>
      <c r="F42" s="1"/>
      <c r="G42" s="1"/>
      <c r="H42" s="1"/>
      <c r="I42" s="1"/>
      <c r="J42" s="1"/>
      <c r="K42" s="1"/>
      <c r="L42" s="1"/>
      <c r="M42" s="1"/>
      <c r="N42" s="1"/>
      <c r="O42" s="1"/>
      <c r="P42" s="1"/>
      <c r="Q42" s="1"/>
      <c r="R42" s="1"/>
    </row>
    <row r="43" spans="1:18" ht="18.75" customHeight="1" x14ac:dyDescent="0.25">
      <c r="A43" s="1"/>
      <c r="B43" s="199" t="s">
        <v>1045</v>
      </c>
      <c r="C43" s="200"/>
      <c r="D43" s="200"/>
      <c r="E43" s="200"/>
      <c r="F43" s="200"/>
      <c r="G43" s="200"/>
      <c r="H43" s="200"/>
      <c r="I43" s="200"/>
      <c r="J43" s="200"/>
      <c r="K43" s="200"/>
      <c r="L43" s="200"/>
      <c r="M43" s="200"/>
      <c r="N43" s="200"/>
      <c r="O43" s="200"/>
      <c r="P43" s="200"/>
      <c r="Q43" s="200"/>
      <c r="R43" s="201"/>
    </row>
    <row r="44" spans="1:18" ht="8.25" customHeight="1" x14ac:dyDescent="0.25">
      <c r="A44" s="1"/>
      <c r="B44" s="1"/>
      <c r="C44" s="1"/>
      <c r="D44" s="1"/>
      <c r="E44" s="1"/>
      <c r="F44" s="1"/>
      <c r="G44" s="1"/>
      <c r="H44" s="1"/>
      <c r="I44" s="1"/>
      <c r="J44" s="1"/>
      <c r="K44" s="1"/>
      <c r="L44" s="1"/>
      <c r="M44" s="1"/>
      <c r="N44" s="1"/>
      <c r="O44" s="1"/>
      <c r="P44" s="1"/>
      <c r="Q44" s="1"/>
      <c r="R44" s="1"/>
    </row>
    <row r="45" spans="1:18" ht="287.75" customHeight="1" x14ac:dyDescent="0.25">
      <c r="A45" s="1"/>
      <c r="B45" s="1"/>
      <c r="C45" s="1"/>
      <c r="D45" s="1"/>
      <c r="E45" s="1"/>
      <c r="F45" s="1"/>
      <c r="G45" s="1"/>
      <c r="H45" s="1"/>
      <c r="I45" s="1"/>
      <c r="J45" s="1"/>
      <c r="K45" s="1"/>
      <c r="L45" s="1"/>
      <c r="M45" s="1"/>
      <c r="N45" s="1"/>
      <c r="O45" s="1"/>
      <c r="P45" s="1"/>
      <c r="Q45" s="1"/>
      <c r="R45" s="1"/>
    </row>
    <row r="46" spans="1:18" ht="14.15" customHeight="1" x14ac:dyDescent="0.25">
      <c r="A46" s="1"/>
      <c r="B46" s="1"/>
      <c r="C46" s="1"/>
      <c r="D46" s="1"/>
      <c r="E46" s="1"/>
      <c r="F46" s="1"/>
      <c r="G46" s="1"/>
      <c r="H46" s="1"/>
      <c r="I46" s="1"/>
      <c r="J46" s="1"/>
      <c r="K46" s="1"/>
      <c r="L46" s="1"/>
      <c r="M46" s="1"/>
      <c r="N46" s="1"/>
      <c r="O46" s="1"/>
      <c r="P46" s="1"/>
      <c r="Q46" s="1"/>
      <c r="R46" s="1"/>
    </row>
    <row r="47" spans="1:18" ht="18.75" customHeight="1" x14ac:dyDescent="0.25">
      <c r="A47" s="1"/>
      <c r="B47" s="199" t="s">
        <v>1046</v>
      </c>
      <c r="C47" s="200"/>
      <c r="D47" s="200"/>
      <c r="E47" s="200"/>
      <c r="F47" s="200"/>
      <c r="G47" s="200"/>
      <c r="H47" s="200"/>
      <c r="I47" s="200"/>
      <c r="J47" s="200"/>
      <c r="K47" s="200"/>
      <c r="L47" s="200"/>
      <c r="M47" s="200"/>
      <c r="N47" s="200"/>
      <c r="O47" s="200"/>
      <c r="P47" s="200"/>
      <c r="Q47" s="200"/>
      <c r="R47" s="201"/>
    </row>
    <row r="48" spans="1:18" ht="260.89999999999998" customHeight="1" x14ac:dyDescent="0.25">
      <c r="A48" s="1"/>
      <c r="B48" s="1"/>
      <c r="C48" s="1"/>
      <c r="D48" s="1"/>
      <c r="E48" s="1"/>
      <c r="F48" s="1"/>
      <c r="G48" s="1"/>
      <c r="H48" s="1"/>
      <c r="I48" s="1"/>
      <c r="J48" s="1"/>
      <c r="K48" s="1"/>
      <c r="L48" s="1"/>
      <c r="M48" s="1"/>
      <c r="N48" s="1"/>
      <c r="O48" s="1"/>
      <c r="P48" s="1"/>
      <c r="Q48" s="1"/>
      <c r="R48" s="1"/>
    </row>
    <row r="49" spans="1:18" ht="9" customHeight="1" x14ac:dyDescent="0.25">
      <c r="A49" s="1"/>
      <c r="B49" s="1"/>
      <c r="C49" s="1"/>
      <c r="D49" s="1"/>
      <c r="E49" s="1"/>
      <c r="F49" s="1"/>
      <c r="G49" s="1"/>
      <c r="H49" s="1"/>
      <c r="I49" s="1"/>
      <c r="J49" s="1"/>
      <c r="K49" s="1"/>
      <c r="L49" s="1"/>
      <c r="M49" s="1"/>
      <c r="N49" s="1"/>
      <c r="O49" s="1"/>
      <c r="P49" s="1"/>
      <c r="Q49" s="1"/>
      <c r="R49" s="1"/>
    </row>
    <row r="50" spans="1:18" ht="18.75" customHeight="1" x14ac:dyDescent="0.25">
      <c r="A50" s="1"/>
      <c r="B50" s="199" t="s">
        <v>1047</v>
      </c>
      <c r="C50" s="200"/>
      <c r="D50" s="200"/>
      <c r="E50" s="200"/>
      <c r="F50" s="200"/>
      <c r="G50" s="200"/>
      <c r="H50" s="200"/>
      <c r="I50" s="200"/>
      <c r="J50" s="200"/>
      <c r="K50" s="200"/>
      <c r="L50" s="200"/>
      <c r="M50" s="200"/>
      <c r="N50" s="200"/>
      <c r="O50" s="200"/>
      <c r="P50" s="200"/>
      <c r="Q50" s="200"/>
      <c r="R50" s="201"/>
    </row>
    <row r="51" spans="1:18" ht="13.75" customHeight="1" x14ac:dyDescent="0.25">
      <c r="A51" s="1"/>
      <c r="B51" s="1"/>
      <c r="C51" s="1"/>
      <c r="D51" s="1"/>
      <c r="E51" s="1"/>
      <c r="F51" s="1"/>
      <c r="G51" s="1"/>
      <c r="H51" s="1"/>
      <c r="I51" s="1"/>
      <c r="J51" s="1"/>
      <c r="K51" s="1"/>
      <c r="L51" s="1"/>
      <c r="M51" s="1"/>
      <c r="N51" s="1"/>
      <c r="O51" s="1"/>
      <c r="P51" s="1"/>
      <c r="Q51" s="1"/>
      <c r="R51" s="1"/>
    </row>
    <row r="52" spans="1:18" ht="343.25" customHeight="1" x14ac:dyDescent="0.25">
      <c r="A52" s="1"/>
      <c r="B52" s="1"/>
      <c r="C52" s="1"/>
      <c r="D52" s="1"/>
      <c r="E52" s="1"/>
      <c r="F52" s="1"/>
      <c r="G52" s="1"/>
      <c r="H52" s="1"/>
      <c r="I52" s="1"/>
      <c r="J52" s="1"/>
      <c r="K52" s="1"/>
      <c r="L52" s="1"/>
      <c r="M52" s="1"/>
      <c r="N52" s="1"/>
      <c r="O52" s="1"/>
      <c r="P52" s="1"/>
      <c r="Q52" s="1"/>
      <c r="R52" s="1"/>
    </row>
    <row r="53" spans="1:18" ht="73.75" customHeight="1" x14ac:dyDescent="0.25">
      <c r="A53" s="1"/>
      <c r="B53" s="1"/>
      <c r="C53" s="1"/>
      <c r="D53" s="1"/>
      <c r="E53" s="1"/>
      <c r="F53" s="1"/>
      <c r="G53" s="1"/>
      <c r="H53" s="1"/>
      <c r="I53" s="1"/>
      <c r="J53" s="1"/>
      <c r="K53" s="1"/>
      <c r="L53" s="1"/>
      <c r="M53" s="1"/>
      <c r="N53" s="1"/>
      <c r="O53" s="1"/>
      <c r="P53" s="1"/>
      <c r="Q53" s="1"/>
      <c r="R53" s="1"/>
    </row>
    <row r="54" spans="1:18" ht="18.75" customHeight="1" x14ac:dyDescent="0.25">
      <c r="A54" s="1"/>
      <c r="B54" s="199" t="s">
        <v>1048</v>
      </c>
      <c r="C54" s="200"/>
      <c r="D54" s="200"/>
      <c r="E54" s="200"/>
      <c r="F54" s="200"/>
      <c r="G54" s="200"/>
      <c r="H54" s="200"/>
      <c r="I54" s="200"/>
      <c r="J54" s="200"/>
      <c r="K54" s="200"/>
      <c r="L54" s="200"/>
      <c r="M54" s="200"/>
      <c r="N54" s="200"/>
      <c r="O54" s="200"/>
      <c r="P54" s="200"/>
      <c r="Q54" s="200"/>
      <c r="R54" s="201"/>
    </row>
    <row r="55" spans="1:18" ht="6.75" customHeight="1" x14ac:dyDescent="0.25">
      <c r="A55" s="1"/>
      <c r="B55" s="1"/>
      <c r="C55" s="1"/>
      <c r="D55" s="1"/>
      <c r="E55" s="1"/>
      <c r="F55" s="1"/>
      <c r="G55" s="1"/>
      <c r="H55" s="1"/>
      <c r="I55" s="1"/>
      <c r="J55" s="1"/>
      <c r="K55" s="1"/>
      <c r="L55" s="1"/>
      <c r="M55" s="1"/>
      <c r="N55" s="1"/>
      <c r="O55" s="1"/>
      <c r="P55" s="1"/>
      <c r="Q55" s="1"/>
      <c r="R55" s="1"/>
    </row>
    <row r="56" spans="1:18" ht="407.75" customHeight="1" x14ac:dyDescent="0.25"/>
  </sheetData>
  <mergeCells count="19">
    <mergeCell ref="B54:R54"/>
    <mergeCell ref="B20:R20"/>
    <mergeCell ref="B23:R23"/>
    <mergeCell ref="B25:R25"/>
    <mergeCell ref="B28:R28"/>
    <mergeCell ref="B30:R30"/>
    <mergeCell ref="B33:R33"/>
    <mergeCell ref="B37:R37"/>
    <mergeCell ref="B39:R39"/>
    <mergeCell ref="B43:R43"/>
    <mergeCell ref="B47:R47"/>
    <mergeCell ref="B50:R50"/>
    <mergeCell ref="B17:R17"/>
    <mergeCell ref="I9:K9"/>
    <mergeCell ref="K3:R3"/>
    <mergeCell ref="B6:R6"/>
    <mergeCell ref="B8:G9"/>
    <mergeCell ref="B10:R10"/>
    <mergeCell ref="B14:R14"/>
  </mergeCells>
  <pageMargins left="0.44196078431372554" right="0.44196078431372554" top="0.44196078431372554" bottom="0.39529411764705885" header="0.50980392156862753" footer="0.50980392156862753"/>
  <pageSetup paperSize="9" scale="45" orientation="portrait" r:id="rId1"/>
  <headerFooter alignWithMargins="0">
    <oddFooter>&amp;R&amp;1#&amp;"Calibri"&amp;10&amp;K0000FFClassification : Internal</oddFooter>
  </headerFooter>
  <rowBreaks count="3" manualBreakCount="3">
    <brk id="16" max="16383" man="1"/>
    <brk id="29" max="16383" man="1"/>
    <brk id="4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5" x14ac:dyDescent="0.25"/>
  <sheetData>
    <row r="1" spans="1:4" x14ac:dyDescent="0.25">
      <c r="B1" t="s">
        <v>1155</v>
      </c>
    </row>
    <row r="2" spans="1:4" x14ac:dyDescent="0.25">
      <c r="A2" t="s">
        <v>62</v>
      </c>
      <c r="B2">
        <v>3932057.49</v>
      </c>
      <c r="C2">
        <v>46</v>
      </c>
      <c r="D2">
        <v>1.1077930835179655E-3</v>
      </c>
    </row>
    <row r="3" spans="1:4" x14ac:dyDescent="0.25">
      <c r="A3" t="s">
        <v>483</v>
      </c>
      <c r="B3">
        <v>74075822.809999973</v>
      </c>
      <c r="C3">
        <v>1078</v>
      </c>
      <c r="D3">
        <v>2.5960890087660147E-2</v>
      </c>
    </row>
    <row r="4" spans="1:4" x14ac:dyDescent="0.25">
      <c r="A4" t="s">
        <v>549</v>
      </c>
      <c r="B4">
        <v>109197425.03999999</v>
      </c>
      <c r="C4">
        <v>1621</v>
      </c>
      <c r="D4">
        <v>3.9037664964839611E-2</v>
      </c>
    </row>
    <row r="5" spans="1:4" x14ac:dyDescent="0.25">
      <c r="A5" t="s">
        <v>547</v>
      </c>
      <c r="B5">
        <v>166045626.78</v>
      </c>
      <c r="C5">
        <v>1962</v>
      </c>
      <c r="D5">
        <v>4.7249783257874961E-2</v>
      </c>
    </row>
    <row r="6" spans="1:4" x14ac:dyDescent="0.25">
      <c r="A6" t="s">
        <v>545</v>
      </c>
      <c r="B6">
        <v>185688369.5999999</v>
      </c>
      <c r="C6">
        <v>2855</v>
      </c>
      <c r="D6">
        <v>6.8755418553125905E-2</v>
      </c>
    </row>
    <row r="7" spans="1:4" x14ac:dyDescent="0.25">
      <c r="A7" t="s">
        <v>541</v>
      </c>
      <c r="B7">
        <v>193919616.68999982</v>
      </c>
      <c r="C7">
        <v>3208</v>
      </c>
      <c r="D7">
        <v>7.7256526346209414E-2</v>
      </c>
    </row>
    <row r="8" spans="1:4" x14ac:dyDescent="0.25">
      <c r="A8" t="s">
        <v>543</v>
      </c>
      <c r="B8">
        <v>235281583.77000016</v>
      </c>
      <c r="C8">
        <v>3511</v>
      </c>
      <c r="D8">
        <v>8.455351122242559E-2</v>
      </c>
    </row>
    <row r="9" spans="1:4" x14ac:dyDescent="0.25">
      <c r="A9" t="s">
        <v>537</v>
      </c>
      <c r="B9">
        <v>301742579.42999977</v>
      </c>
      <c r="C9">
        <v>3223</v>
      </c>
      <c r="D9">
        <v>7.7617763221269634E-2</v>
      </c>
    </row>
    <row r="10" spans="1:4" x14ac:dyDescent="0.25">
      <c r="A10" t="s">
        <v>539</v>
      </c>
      <c r="B10">
        <v>317089768.61999947</v>
      </c>
      <c r="C10">
        <v>5146</v>
      </c>
      <c r="D10">
        <v>0.12392833060398806</v>
      </c>
    </row>
    <row r="11" spans="1:4" x14ac:dyDescent="0.25">
      <c r="A11" t="s">
        <v>533</v>
      </c>
      <c r="B11">
        <v>404923542.15000045</v>
      </c>
      <c r="C11">
        <v>5471</v>
      </c>
      <c r="D11">
        <v>0.13175512956362587</v>
      </c>
    </row>
    <row r="12" spans="1:4" x14ac:dyDescent="0.25">
      <c r="A12" t="s">
        <v>535</v>
      </c>
      <c r="B12">
        <v>434836655.44999844</v>
      </c>
      <c r="C12">
        <v>6586</v>
      </c>
      <c r="D12">
        <v>0.15860707060976784</v>
      </c>
    </row>
    <row r="13" spans="1:4" x14ac:dyDescent="0.25">
      <c r="A13" t="s">
        <v>531</v>
      </c>
      <c r="B13">
        <v>487776566.63999957</v>
      </c>
      <c r="C13">
        <v>6817</v>
      </c>
      <c r="D13">
        <v>0.16417011848569502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5" x14ac:dyDescent="0.25"/>
  <sheetData>
    <row r="2" spans="1:2" x14ac:dyDescent="0.25">
      <c r="A2" t="s">
        <v>1053</v>
      </c>
      <c r="B2">
        <v>6.1497183529653186E-2</v>
      </c>
    </row>
    <row r="3" spans="1:2" x14ac:dyDescent="0.25">
      <c r="A3" t="s">
        <v>1054</v>
      </c>
      <c r="B3">
        <v>0.17032935697838661</v>
      </c>
    </row>
    <row r="4" spans="1:2" x14ac:dyDescent="0.25">
      <c r="A4" t="s">
        <v>1055</v>
      </c>
      <c r="B4">
        <v>0.10699900569266421</v>
      </c>
    </row>
    <row r="5" spans="1:2" x14ac:dyDescent="0.25">
      <c r="A5" t="s">
        <v>1056</v>
      </c>
      <c r="B5">
        <v>0.13251190279577485</v>
      </c>
    </row>
    <row r="6" spans="1:2" x14ac:dyDescent="0.25">
      <c r="A6" t="s">
        <v>1057</v>
      </c>
      <c r="B6">
        <v>0.30845600975431331</v>
      </c>
    </row>
    <row r="7" spans="1:2" x14ac:dyDescent="0.25">
      <c r="A7" t="s">
        <v>1058</v>
      </c>
      <c r="B7">
        <v>0.16768943191113003</v>
      </c>
    </row>
    <row r="8" spans="1:2" x14ac:dyDescent="0.25">
      <c r="A8" t="s">
        <v>1059</v>
      </c>
      <c r="B8">
        <v>3.4139167394063925E-2</v>
      </c>
    </row>
    <row r="9" spans="1:2" x14ac:dyDescent="0.25">
      <c r="A9" t="s">
        <v>1060</v>
      </c>
      <c r="B9">
        <v>2.895403946551937E-3</v>
      </c>
    </row>
    <row r="10" spans="1:2" x14ac:dyDescent="0.25">
      <c r="A10" t="s">
        <v>1061</v>
      </c>
      <c r="B10">
        <v>9.5906114226639928E-4</v>
      </c>
    </row>
    <row r="11" spans="1:2" x14ac:dyDescent="0.25">
      <c r="A11" t="s">
        <v>1062</v>
      </c>
      <c r="B11">
        <v>1.5181142714482344E-3</v>
      </c>
    </row>
    <row r="12" spans="1:2" x14ac:dyDescent="0.25">
      <c r="A12" t="s">
        <v>1063</v>
      </c>
      <c r="B12">
        <v>3.2807362935183848E-3</v>
      </c>
    </row>
    <row r="13" spans="1:2" x14ac:dyDescent="0.25">
      <c r="A13" t="s">
        <v>1064</v>
      </c>
      <c r="B13">
        <v>4.6259021425296368E-3</v>
      </c>
    </row>
    <row r="14" spans="1:2" x14ac:dyDescent="0.25">
      <c r="A14" t="s">
        <v>1065</v>
      </c>
      <c r="B14">
        <v>5.0056545113346643E-4</v>
      </c>
    </row>
    <row r="15" spans="1:2" x14ac:dyDescent="0.25">
      <c r="A15" t="s">
        <v>1066</v>
      </c>
      <c r="B15">
        <v>2.1442166836483185E-3</v>
      </c>
    </row>
    <row r="16" spans="1:2" x14ac:dyDescent="0.25">
      <c r="A16" t="s">
        <v>1067</v>
      </c>
      <c r="B16">
        <v>4.9244337808128846E-4</v>
      </c>
    </row>
    <row r="17" spans="1:2" x14ac:dyDescent="0.25">
      <c r="A17" t="s">
        <v>1068</v>
      </c>
      <c r="B17">
        <v>1.04003375557614E-3</v>
      </c>
    </row>
    <row r="18" spans="1:2" x14ac:dyDescent="0.25">
      <c r="A18" t="s">
        <v>1069</v>
      </c>
      <c r="B18">
        <v>6.5021314412257083E-4</v>
      </c>
    </row>
    <row r="19" spans="1:2" x14ac:dyDescent="0.25">
      <c r="A19" t="s">
        <v>1070</v>
      </c>
      <c r="B19">
        <v>1.3697439803182689E-4</v>
      </c>
    </row>
    <row r="20" spans="1:2" x14ac:dyDescent="0.25">
      <c r="A20" t="s">
        <v>1071</v>
      </c>
      <c r="B20">
        <v>1.157008192135683E-4</v>
      </c>
    </row>
    <row r="21" spans="1:2" x14ac:dyDescent="0.25">
      <c r="A21" t="s">
        <v>1072</v>
      </c>
      <c r="B21">
        <v>1.8442141941526706E-6</v>
      </c>
    </row>
    <row r="22" spans="1:2" x14ac:dyDescent="0.25">
      <c r="A22" t="s">
        <v>1073</v>
      </c>
      <c r="B22">
        <v>1.4138793639729879E-5</v>
      </c>
    </row>
    <row r="23" spans="1:2" x14ac:dyDescent="0.25">
      <c r="A23" t="s">
        <v>1074</v>
      </c>
      <c r="B23">
        <v>2.5935100582519653E-6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5" x14ac:dyDescent="0.25"/>
  <sheetData>
    <row r="2" spans="1:2" x14ac:dyDescent="0.25">
      <c r="A2" t="s">
        <v>1075</v>
      </c>
      <c r="B2">
        <v>0</v>
      </c>
    </row>
    <row r="3" spans="1:2" x14ac:dyDescent="0.25">
      <c r="A3" t="s">
        <v>1053</v>
      </c>
      <c r="B3">
        <v>5.5287946589705319E-3</v>
      </c>
    </row>
    <row r="4" spans="1:2" x14ac:dyDescent="0.25">
      <c r="A4" t="s">
        <v>1054</v>
      </c>
      <c r="B4">
        <v>5.6190316781569742E-3</v>
      </c>
    </row>
    <row r="5" spans="1:2" x14ac:dyDescent="0.25">
      <c r="A5" t="s">
        <v>1055</v>
      </c>
      <c r="B5">
        <v>9.3275464609999578E-3</v>
      </c>
    </row>
    <row r="6" spans="1:2" x14ac:dyDescent="0.25">
      <c r="A6" t="s">
        <v>1056</v>
      </c>
      <c r="B6">
        <v>1.8675896994732748E-2</v>
      </c>
    </row>
    <row r="7" spans="1:2" x14ac:dyDescent="0.25">
      <c r="A7" t="s">
        <v>1057</v>
      </c>
      <c r="B7">
        <v>3.6185424593007734E-2</v>
      </c>
    </row>
    <row r="8" spans="1:2" x14ac:dyDescent="0.25">
      <c r="A8" t="s">
        <v>1058</v>
      </c>
      <c r="B8">
        <v>4.7073435060514909E-2</v>
      </c>
    </row>
    <row r="9" spans="1:2" x14ac:dyDescent="0.25">
      <c r="A9" t="s">
        <v>1059</v>
      </c>
      <c r="B9">
        <v>3.5217611841251502E-2</v>
      </c>
    </row>
    <row r="10" spans="1:2" x14ac:dyDescent="0.25">
      <c r="A10" t="s">
        <v>1060</v>
      </c>
      <c r="B10">
        <v>4.2725705271912322E-2</v>
      </c>
    </row>
    <row r="11" spans="1:2" x14ac:dyDescent="0.25">
      <c r="A11" t="s">
        <v>1061</v>
      </c>
      <c r="B11">
        <v>5.0282787259444316E-2</v>
      </c>
    </row>
    <row r="12" spans="1:2" x14ac:dyDescent="0.25">
      <c r="A12" t="s">
        <v>1062</v>
      </c>
      <c r="B12">
        <v>4.3466416419091956E-2</v>
      </c>
    </row>
    <row r="13" spans="1:2" x14ac:dyDescent="0.25">
      <c r="A13" t="s">
        <v>1063</v>
      </c>
      <c r="B13">
        <v>5.4811899366147769E-2</v>
      </c>
    </row>
    <row r="14" spans="1:2" x14ac:dyDescent="0.25">
      <c r="A14" t="s">
        <v>1064</v>
      </c>
      <c r="B14">
        <v>3.8681594522892396E-2</v>
      </c>
    </row>
    <row r="15" spans="1:2" x14ac:dyDescent="0.25">
      <c r="A15" t="s">
        <v>1065</v>
      </c>
      <c r="B15">
        <v>4.1150305219291541E-2</v>
      </c>
    </row>
    <row r="16" spans="1:2" x14ac:dyDescent="0.25">
      <c r="A16" t="s">
        <v>1066</v>
      </c>
      <c r="B16">
        <v>6.1259865050219645E-2</v>
      </c>
    </row>
    <row r="17" spans="1:2" x14ac:dyDescent="0.25">
      <c r="A17" t="s">
        <v>1067</v>
      </c>
      <c r="B17">
        <v>5.6871153708697497E-2</v>
      </c>
    </row>
    <row r="18" spans="1:2" x14ac:dyDescent="0.25">
      <c r="A18" t="s">
        <v>1068</v>
      </c>
      <c r="B18">
        <v>7.4046587075419362E-2</v>
      </c>
    </row>
    <row r="19" spans="1:2" x14ac:dyDescent="0.25">
      <c r="A19" t="s">
        <v>1069</v>
      </c>
      <c r="B19">
        <v>5.2100795539016823E-2</v>
      </c>
    </row>
    <row r="20" spans="1:2" x14ac:dyDescent="0.25">
      <c r="A20" t="s">
        <v>1070</v>
      </c>
      <c r="B20">
        <v>4.0042340711654321E-2</v>
      </c>
    </row>
    <row r="21" spans="1:2" x14ac:dyDescent="0.25">
      <c r="A21" t="s">
        <v>1071</v>
      </c>
      <c r="B21">
        <v>5.8878748712313182E-2</v>
      </c>
    </row>
    <row r="22" spans="1:2" x14ac:dyDescent="0.25">
      <c r="A22" t="s">
        <v>1072</v>
      </c>
      <c r="B22">
        <v>5.2887720518990405E-2</v>
      </c>
    </row>
    <row r="23" spans="1:2" x14ac:dyDescent="0.25">
      <c r="A23" t="s">
        <v>1073</v>
      </c>
      <c r="B23">
        <v>6.2158144035817153E-2</v>
      </c>
    </row>
    <row r="24" spans="1:2" x14ac:dyDescent="0.25">
      <c r="A24" t="s">
        <v>1074</v>
      </c>
      <c r="B24">
        <v>2.5804620381626862E-2</v>
      </c>
    </row>
    <row r="25" spans="1:2" x14ac:dyDescent="0.25">
      <c r="A25" t="s">
        <v>1076</v>
      </c>
      <c r="B25">
        <v>2.169752426824631E-2</v>
      </c>
    </row>
    <row r="26" spans="1:2" x14ac:dyDescent="0.25">
      <c r="A26" t="s">
        <v>1077</v>
      </c>
      <c r="B26">
        <v>4.3720821577448062E-2</v>
      </c>
    </row>
    <row r="27" spans="1:2" x14ac:dyDescent="0.25">
      <c r="A27" t="s">
        <v>1078</v>
      </c>
      <c r="B27">
        <v>2.092684636797509E-2</v>
      </c>
    </row>
    <row r="28" spans="1:2" x14ac:dyDescent="0.25">
      <c r="A28" t="s">
        <v>1079</v>
      </c>
      <c r="B28">
        <v>2.107668634717152E-4</v>
      </c>
    </row>
    <row r="29" spans="1:2" x14ac:dyDescent="0.25">
      <c r="A29" t="s">
        <v>1080</v>
      </c>
      <c r="B29">
        <v>2.0848056118370176E-4</v>
      </c>
    </row>
    <row r="30" spans="1:2" x14ac:dyDescent="0.25">
      <c r="A30" t="s">
        <v>1081</v>
      </c>
      <c r="B30">
        <v>1.8629624253229193E-4</v>
      </c>
    </row>
    <row r="31" spans="1:2" x14ac:dyDescent="0.25">
      <c r="A31" t="s">
        <v>1082</v>
      </c>
      <c r="B31">
        <v>8.7117677958380068E-5</v>
      </c>
    </row>
    <row r="32" spans="1:2" x14ac:dyDescent="0.25">
      <c r="A32" t="s">
        <v>1083</v>
      </c>
      <c r="B32">
        <v>1.6572136101456375E-4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5" x14ac:dyDescent="0.25"/>
  <sheetData>
    <row r="2" spans="1:2" x14ac:dyDescent="0.25">
      <c r="A2" t="s">
        <v>1053</v>
      </c>
      <c r="B2">
        <v>4.0487085516600088E-5</v>
      </c>
    </row>
    <row r="3" spans="1:2" x14ac:dyDescent="0.25">
      <c r="A3" t="s">
        <v>1054</v>
      </c>
      <c r="B3">
        <v>9.8338877174066115E-4</v>
      </c>
    </row>
    <row r="4" spans="1:2" x14ac:dyDescent="0.25">
      <c r="A4" t="s">
        <v>1055</v>
      </c>
      <c r="B4">
        <v>1.6113429431434604E-3</v>
      </c>
    </row>
    <row r="5" spans="1:2" x14ac:dyDescent="0.25">
      <c r="A5" t="s">
        <v>1056</v>
      </c>
      <c r="B5">
        <v>7.6253181974976687E-4</v>
      </c>
    </row>
    <row r="6" spans="1:2" x14ac:dyDescent="0.25">
      <c r="A6" t="s">
        <v>1057</v>
      </c>
      <c r="B6">
        <v>1.1173091849937762E-2</v>
      </c>
    </row>
    <row r="7" spans="1:2" x14ac:dyDescent="0.25">
      <c r="A7" t="s">
        <v>1058</v>
      </c>
      <c r="B7">
        <v>1.5636982761605192E-3</v>
      </c>
    </row>
    <row r="8" spans="1:2" x14ac:dyDescent="0.25">
      <c r="A8" t="s">
        <v>1059</v>
      </c>
      <c r="B8">
        <v>3.8172624151810051E-3</v>
      </c>
    </row>
    <row r="9" spans="1:2" x14ac:dyDescent="0.25">
      <c r="A9" t="s">
        <v>1060</v>
      </c>
      <c r="B9">
        <v>5.9543245573255004E-3</v>
      </c>
    </row>
    <row r="10" spans="1:2" x14ac:dyDescent="0.25">
      <c r="A10" t="s">
        <v>1061</v>
      </c>
      <c r="B10">
        <v>1.0494090209258705E-2</v>
      </c>
    </row>
    <row r="11" spans="1:2" x14ac:dyDescent="0.25">
      <c r="A11" t="s">
        <v>1062</v>
      </c>
      <c r="B11">
        <v>0.12085414619709563</v>
      </c>
    </row>
    <row r="12" spans="1:2" x14ac:dyDescent="0.25">
      <c r="A12" t="s">
        <v>1063</v>
      </c>
      <c r="B12">
        <v>1.9452405694091238E-2</v>
      </c>
    </row>
    <row r="13" spans="1:2" x14ac:dyDescent="0.25">
      <c r="A13" t="s">
        <v>1064</v>
      </c>
      <c r="B13">
        <v>2.1059153555464033E-2</v>
      </c>
    </row>
    <row r="14" spans="1:2" x14ac:dyDescent="0.25">
      <c r="A14" t="s">
        <v>1065</v>
      </c>
      <c r="B14">
        <v>6.9040885883847658E-2</v>
      </c>
    </row>
    <row r="15" spans="1:2" x14ac:dyDescent="0.25">
      <c r="A15" t="s">
        <v>1066</v>
      </c>
      <c r="B15">
        <v>8.9943406807964851E-3</v>
      </c>
    </row>
    <row r="16" spans="1:2" x14ac:dyDescent="0.25">
      <c r="A16" t="s">
        <v>1067</v>
      </c>
      <c r="B16">
        <v>0.14556574416624427</v>
      </c>
    </row>
    <row r="17" spans="1:2" x14ac:dyDescent="0.25">
      <c r="A17" t="s">
        <v>1068</v>
      </c>
      <c r="B17">
        <v>1.0037876164398961E-2</v>
      </c>
    </row>
    <row r="18" spans="1:2" x14ac:dyDescent="0.25">
      <c r="A18" t="s">
        <v>1069</v>
      </c>
      <c r="B18">
        <v>1.3788838582132465E-2</v>
      </c>
    </row>
    <row r="19" spans="1:2" x14ac:dyDescent="0.25">
      <c r="A19" t="s">
        <v>1070</v>
      </c>
      <c r="B19">
        <v>6.871974076380645E-2</v>
      </c>
    </row>
    <row r="20" spans="1:2" x14ac:dyDescent="0.25">
      <c r="A20" t="s">
        <v>1071</v>
      </c>
      <c r="B20">
        <v>8.7408128295478772E-3</v>
      </c>
    </row>
    <row r="21" spans="1:2" x14ac:dyDescent="0.25">
      <c r="A21" t="s">
        <v>1072</v>
      </c>
      <c r="B21">
        <v>0.22864077109630013</v>
      </c>
    </row>
    <row r="22" spans="1:2" x14ac:dyDescent="0.25">
      <c r="A22" t="s">
        <v>1073</v>
      </c>
      <c r="B22">
        <v>1.5917977954049929E-2</v>
      </c>
    </row>
    <row r="23" spans="1:2" x14ac:dyDescent="0.25">
      <c r="A23" t="s">
        <v>1074</v>
      </c>
      <c r="B23">
        <v>4.5078672153871678E-3</v>
      </c>
    </row>
    <row r="24" spans="1:2" x14ac:dyDescent="0.25">
      <c r="A24" t="s">
        <v>1076</v>
      </c>
      <c r="B24">
        <v>7.2198653782195692E-3</v>
      </c>
    </row>
    <row r="25" spans="1:2" x14ac:dyDescent="0.25">
      <c r="A25" t="s">
        <v>1077</v>
      </c>
      <c r="B25">
        <v>5.3478892135459238E-3</v>
      </c>
    </row>
    <row r="26" spans="1:2" x14ac:dyDescent="0.25">
      <c r="A26" t="s">
        <v>1078</v>
      </c>
      <c r="B26">
        <v>0.18892837248716146</v>
      </c>
    </row>
    <row r="27" spans="1:2" x14ac:dyDescent="0.25">
      <c r="A27" t="s">
        <v>1079</v>
      </c>
      <c r="B27">
        <v>2.2212142004469762E-2</v>
      </c>
    </row>
    <row r="28" spans="1:2" x14ac:dyDescent="0.25">
      <c r="A28" t="s">
        <v>1080</v>
      </c>
      <c r="B28">
        <v>3.1028094589574693E-5</v>
      </c>
    </row>
    <row r="29" spans="1:2" x14ac:dyDescent="0.25">
      <c r="A29" t="s">
        <v>1081</v>
      </c>
      <c r="B29">
        <v>2.1840081324135647E-4</v>
      </c>
    </row>
    <row r="30" spans="1:2" x14ac:dyDescent="0.25">
      <c r="A30" t="s">
        <v>1082</v>
      </c>
      <c r="B30">
        <v>1.9319520416212238E-4</v>
      </c>
    </row>
    <row r="31" spans="1:2" x14ac:dyDescent="0.25">
      <c r="A31" t="s">
        <v>1083</v>
      </c>
      <c r="B31">
        <v>3.3459030197000531E-3</v>
      </c>
    </row>
    <row r="32" spans="1:2" x14ac:dyDescent="0.25">
      <c r="A32" t="s">
        <v>1084</v>
      </c>
      <c r="B32">
        <v>6.8868923953267053E-4</v>
      </c>
    </row>
    <row r="33" spans="1:2" x14ac:dyDescent="0.25">
      <c r="A33" t="s">
        <v>1085</v>
      </c>
      <c r="B33">
        <v>9.3735834201281264E-5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5" x14ac:dyDescent="0.25"/>
  <sheetData>
    <row r="2" spans="1:2" x14ac:dyDescent="0.25">
      <c r="A2">
        <v>1999</v>
      </c>
      <c r="B2">
        <v>2.5935100582519678E-6</v>
      </c>
    </row>
    <row r="3" spans="1:2" x14ac:dyDescent="0.25">
      <c r="A3">
        <v>2000</v>
      </c>
      <c r="B3">
        <v>1.4138793639729894E-5</v>
      </c>
    </row>
    <row r="4" spans="1:2" x14ac:dyDescent="0.25">
      <c r="A4">
        <v>2001</v>
      </c>
      <c r="B4">
        <v>9.1641145623247558E-7</v>
      </c>
    </row>
    <row r="5" spans="1:2" x14ac:dyDescent="0.25">
      <c r="A5">
        <v>2002</v>
      </c>
      <c r="B5">
        <v>9.7975370738973317E-5</v>
      </c>
    </row>
    <row r="6" spans="1:2" x14ac:dyDescent="0.25">
      <c r="A6">
        <v>2003</v>
      </c>
      <c r="B6">
        <v>1.1731538242400945E-4</v>
      </c>
    </row>
    <row r="7" spans="1:2" x14ac:dyDescent="0.25">
      <c r="A7">
        <v>2004</v>
      </c>
      <c r="B7">
        <v>3.8974362080001769E-4</v>
      </c>
    </row>
    <row r="8" spans="1:2" x14ac:dyDescent="0.25">
      <c r="A8">
        <v>2005</v>
      </c>
      <c r="B8">
        <v>1.0412685533555451E-3</v>
      </c>
    </row>
    <row r="9" spans="1:2" x14ac:dyDescent="0.25">
      <c r="A9">
        <v>2006</v>
      </c>
      <c r="B9">
        <v>7.7875950339341936E-4</v>
      </c>
    </row>
    <row r="10" spans="1:2" x14ac:dyDescent="0.25">
      <c r="A10">
        <v>2007</v>
      </c>
      <c r="B10">
        <v>1.5976299604167717E-3</v>
      </c>
    </row>
    <row r="11" spans="1:2" x14ac:dyDescent="0.25">
      <c r="A11">
        <v>2008</v>
      </c>
      <c r="B11">
        <v>8.464085648413963E-4</v>
      </c>
    </row>
    <row r="12" spans="1:2" x14ac:dyDescent="0.25">
      <c r="A12">
        <v>2009</v>
      </c>
      <c r="B12">
        <v>2.7818712896832912E-3</v>
      </c>
    </row>
    <row r="13" spans="1:2" x14ac:dyDescent="0.25">
      <c r="A13">
        <v>2010</v>
      </c>
      <c r="B13">
        <v>4.7608469504133938E-3</v>
      </c>
    </row>
    <row r="14" spans="1:2" x14ac:dyDescent="0.25">
      <c r="A14">
        <v>2011</v>
      </c>
      <c r="B14">
        <v>2.0206176026188664E-3</v>
      </c>
    </row>
    <row r="15" spans="1:2" x14ac:dyDescent="0.25">
      <c r="A15">
        <v>2012</v>
      </c>
      <c r="B15">
        <v>7.2000145396041294E-4</v>
      </c>
    </row>
    <row r="16" spans="1:2" x14ac:dyDescent="0.25">
      <c r="A16">
        <v>2013</v>
      </c>
      <c r="B16">
        <v>2.5381602631443824E-3</v>
      </c>
    </row>
    <row r="17" spans="1:2" x14ac:dyDescent="0.25">
      <c r="A17">
        <v>2014</v>
      </c>
      <c r="B17">
        <v>1.7156345455766484E-2</v>
      </c>
    </row>
    <row r="18" spans="1:2" x14ac:dyDescent="0.25">
      <c r="A18">
        <v>2015</v>
      </c>
      <c r="B18">
        <v>0.16974040115491684</v>
      </c>
    </row>
    <row r="19" spans="1:2" x14ac:dyDescent="0.25">
      <c r="A19">
        <v>2016</v>
      </c>
      <c r="B19">
        <v>0.26420937507184411</v>
      </c>
    </row>
    <row r="20" spans="1:2" x14ac:dyDescent="0.25">
      <c r="A20">
        <v>2017</v>
      </c>
      <c r="B20">
        <v>0.14985587778526627</v>
      </c>
    </row>
    <row r="21" spans="1:2" x14ac:dyDescent="0.25">
      <c r="A21">
        <v>2018</v>
      </c>
      <c r="B21">
        <v>0.12268320706673107</v>
      </c>
    </row>
    <row r="22" spans="1:2" x14ac:dyDescent="0.25">
      <c r="A22">
        <v>2019</v>
      </c>
      <c r="B22">
        <v>0.17986340930816461</v>
      </c>
    </row>
    <row r="23" spans="1:2" x14ac:dyDescent="0.25">
      <c r="A23">
        <v>2020</v>
      </c>
      <c r="B23">
        <v>7.8751643467039459E-2</v>
      </c>
    </row>
    <row r="24" spans="1:2" x14ac:dyDescent="0.25">
      <c r="A24">
        <v>2021</v>
      </c>
      <c r="B24">
        <v>3.1493459326498621E-5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5" x14ac:dyDescent="0.25"/>
  <sheetData>
    <row r="1" spans="1:3" x14ac:dyDescent="0.25">
      <c r="B1" t="s">
        <v>1156</v>
      </c>
      <c r="C1" t="s">
        <v>1157</v>
      </c>
    </row>
    <row r="2" spans="1:3" x14ac:dyDescent="0.25">
      <c r="A2" t="s">
        <v>1089</v>
      </c>
      <c r="B2">
        <v>0.21315829094047209</v>
      </c>
      <c r="C2">
        <v>0.53256913358155877</v>
      </c>
    </row>
    <row r="3" spans="1:3" x14ac:dyDescent="0.25">
      <c r="A3" t="s">
        <v>1090</v>
      </c>
      <c r="B3">
        <v>0.35153315321840645</v>
      </c>
      <c r="C3">
        <v>0.29736853114671796</v>
      </c>
    </row>
    <row r="4" spans="1:3" x14ac:dyDescent="0.25">
      <c r="A4" t="s">
        <v>1091</v>
      </c>
      <c r="B4">
        <v>0.2286109450461235</v>
      </c>
      <c r="C4">
        <v>0.11605237836254863</v>
      </c>
    </row>
    <row r="5" spans="1:3" x14ac:dyDescent="0.25">
      <c r="A5" t="s">
        <v>1092</v>
      </c>
      <c r="B5">
        <v>8.709343397591067E-2</v>
      </c>
      <c r="C5">
        <v>3.1209471614441701E-2</v>
      </c>
    </row>
    <row r="6" spans="1:3" x14ac:dyDescent="0.25">
      <c r="A6" t="s">
        <v>1093</v>
      </c>
      <c r="B6">
        <v>0.11960417681908728</v>
      </c>
      <c r="C6">
        <v>2.2800485294732879E-2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5" x14ac:dyDescent="0.25"/>
  <sheetData>
    <row r="2" spans="1:2" x14ac:dyDescent="0.25">
      <c r="A2" t="s">
        <v>1094</v>
      </c>
      <c r="B2">
        <v>1.0226077502722487E-3</v>
      </c>
    </row>
    <row r="3" spans="1:2" x14ac:dyDescent="0.25">
      <c r="A3" t="s">
        <v>1095</v>
      </c>
      <c r="B3">
        <v>2.0988815139360645E-2</v>
      </c>
    </row>
    <row r="4" spans="1:2" x14ac:dyDescent="0.25">
      <c r="A4" t="s">
        <v>1096</v>
      </c>
      <c r="B4">
        <v>0.20657942369131213</v>
      </c>
    </row>
    <row r="5" spans="1:2" x14ac:dyDescent="0.25">
      <c r="A5" t="s">
        <v>1097</v>
      </c>
      <c r="B5">
        <v>0.65175074057713323</v>
      </c>
    </row>
    <row r="6" spans="1:2" x14ac:dyDescent="0.25">
      <c r="A6" t="s">
        <v>1098</v>
      </c>
      <c r="B6">
        <v>7.5678604776231131E-2</v>
      </c>
    </row>
    <row r="7" spans="1:2" x14ac:dyDescent="0.25">
      <c r="A7" t="s">
        <v>1099</v>
      </c>
      <c r="B7">
        <v>3.3829638190413E-2</v>
      </c>
    </row>
    <row r="8" spans="1:2" x14ac:dyDescent="0.25">
      <c r="A8" t="s">
        <v>1100</v>
      </c>
      <c r="B8">
        <v>6.3869241973267925E-3</v>
      </c>
    </row>
    <row r="9" spans="1:2" x14ac:dyDescent="0.25">
      <c r="A9" t="s">
        <v>1101</v>
      </c>
      <c r="B9">
        <v>2.6264743653597617E-3</v>
      </c>
    </row>
    <row r="10" spans="1:2" x14ac:dyDescent="0.25">
      <c r="A10" t="s">
        <v>1102</v>
      </c>
      <c r="B10">
        <v>8.1497095710625714E-4</v>
      </c>
    </row>
    <row r="11" spans="1:2" x14ac:dyDescent="0.25">
      <c r="A11" t="s">
        <v>1103</v>
      </c>
      <c r="B11">
        <v>2.3322012273533298E-4</v>
      </c>
    </row>
    <row r="12" spans="1:2" x14ac:dyDescent="0.25">
      <c r="A12" t="s">
        <v>1104</v>
      </c>
      <c r="B12">
        <v>7.5792400513377762E-5</v>
      </c>
    </row>
    <row r="13" spans="1:2" x14ac:dyDescent="0.25">
      <c r="A13" t="s">
        <v>1105</v>
      </c>
      <c r="B13">
        <v>1.1741714568412281E-5</v>
      </c>
    </row>
    <row r="14" spans="1:2" x14ac:dyDescent="0.25">
      <c r="A14" t="s">
        <v>1106</v>
      </c>
      <c r="B14">
        <v>1.0461176675701062E-6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5" x14ac:dyDescent="0.25"/>
  <sheetData>
    <row r="1" spans="1:4" x14ac:dyDescent="0.25">
      <c r="B1" t="s">
        <v>1155</v>
      </c>
    </row>
    <row r="2" spans="1:4" x14ac:dyDescent="0.25">
      <c r="A2" t="s">
        <v>1108</v>
      </c>
      <c r="B2">
        <v>176539272.06</v>
      </c>
      <c r="C2">
        <v>2131</v>
      </c>
      <c r="D2">
        <v>5.131971871688662E-2</v>
      </c>
    </row>
    <row r="3" spans="1:4" x14ac:dyDescent="0.25">
      <c r="A3" t="s">
        <v>1107</v>
      </c>
      <c r="B3">
        <v>2657788.2800000003</v>
      </c>
      <c r="C3">
        <v>56</v>
      </c>
      <c r="D3">
        <v>1.3486176668914363E-3</v>
      </c>
    </row>
    <row r="4" spans="1:4" x14ac:dyDescent="0.25">
      <c r="A4" t="s">
        <v>897</v>
      </c>
      <c r="B4">
        <v>2735312554.1299944</v>
      </c>
      <c r="C4">
        <v>39337</v>
      </c>
      <c r="D4">
        <v>0.9473316636162219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5"/>
  <sheetViews>
    <sheetView showGridLines="0" workbookViewId="0"/>
  </sheetViews>
  <sheetFormatPr defaultRowHeight="12.5" x14ac:dyDescent="0.25"/>
  <sheetData>
    <row r="2" spans="1:2" x14ac:dyDescent="0.25">
      <c r="A2" t="s">
        <v>1109</v>
      </c>
      <c r="B2">
        <v>1.2025556507341849E-2</v>
      </c>
    </row>
    <row r="3" spans="1:2" x14ac:dyDescent="0.25">
      <c r="A3" t="s">
        <v>1110</v>
      </c>
      <c r="B3">
        <v>7.4290274399857982E-3</v>
      </c>
    </row>
    <row r="4" spans="1:2" x14ac:dyDescent="0.25">
      <c r="A4" t="s">
        <v>1111</v>
      </c>
      <c r="B4">
        <v>7.2654139910431261E-3</v>
      </c>
    </row>
    <row r="5" spans="1:2" x14ac:dyDescent="0.25">
      <c r="A5" t="s">
        <v>1112</v>
      </c>
      <c r="B5">
        <v>1.0790338465127681E-2</v>
      </c>
    </row>
    <row r="6" spans="1:2" x14ac:dyDescent="0.25">
      <c r="A6" t="s">
        <v>1113</v>
      </c>
      <c r="B6">
        <v>4.41498221728803E-3</v>
      </c>
    </row>
    <row r="7" spans="1:2" x14ac:dyDescent="0.25">
      <c r="A7" t="s">
        <v>1114</v>
      </c>
      <c r="B7">
        <v>2.6187759862264072E-3</v>
      </c>
    </row>
    <row r="8" spans="1:2" x14ac:dyDescent="0.25">
      <c r="A8" t="s">
        <v>1115</v>
      </c>
      <c r="B8">
        <v>1.3251611423153072E-3</v>
      </c>
    </row>
    <row r="9" spans="1:2" x14ac:dyDescent="0.25">
      <c r="A9" t="s">
        <v>1116</v>
      </c>
      <c r="B9">
        <v>1.1212415919905161E-3</v>
      </c>
    </row>
    <row r="10" spans="1:2" x14ac:dyDescent="0.25">
      <c r="A10" t="s">
        <v>1117</v>
      </c>
      <c r="B10">
        <v>2.0601995993387453E-3</v>
      </c>
    </row>
    <row r="11" spans="1:2" x14ac:dyDescent="0.25">
      <c r="A11" t="s">
        <v>1118</v>
      </c>
      <c r="B11">
        <v>3.0344446132864375E-5</v>
      </c>
    </row>
    <row r="12" spans="1:2" x14ac:dyDescent="0.25">
      <c r="A12" t="s">
        <v>1119</v>
      </c>
      <c r="B12">
        <v>1.4887761249636718E-3</v>
      </c>
    </row>
    <row r="13" spans="1:2" x14ac:dyDescent="0.25">
      <c r="A13" t="s">
        <v>1120</v>
      </c>
      <c r="B13">
        <v>6.9784757850931455E-3</v>
      </c>
    </row>
    <row r="14" spans="1:2" x14ac:dyDescent="0.25">
      <c r="A14" t="s">
        <v>1121</v>
      </c>
      <c r="B14">
        <v>1.2246792915963976E-3</v>
      </c>
    </row>
    <row r="15" spans="1:2" x14ac:dyDescent="0.25">
      <c r="A15" t="s">
        <v>1122</v>
      </c>
      <c r="B15">
        <v>0.9412270274115565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5" x14ac:dyDescent="0.25"/>
  <sheetData>
    <row r="2" spans="1:2" x14ac:dyDescent="0.25">
      <c r="A2" t="s">
        <v>1123</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5" x14ac:dyDescent="0.25"/>
  <sheetData>
    <row r="1" spans="1:4" x14ac:dyDescent="0.25">
      <c r="B1" t="s">
        <v>1155</v>
      </c>
    </row>
    <row r="2" spans="1:4" x14ac:dyDescent="0.25">
      <c r="A2" t="s">
        <v>1126</v>
      </c>
      <c r="B2">
        <v>47882702.890000015</v>
      </c>
      <c r="C2">
        <v>1027</v>
      </c>
      <c r="D2">
        <v>2.4732684712455447E-2</v>
      </c>
    </row>
    <row r="3" spans="1:4" x14ac:dyDescent="0.25">
      <c r="A3" t="s">
        <v>1125</v>
      </c>
      <c r="B3">
        <v>90716136.269999996</v>
      </c>
      <c r="C3">
        <v>538</v>
      </c>
      <c r="D3">
        <v>1.2956362585492726E-2</v>
      </c>
    </row>
    <row r="4" spans="1:4" x14ac:dyDescent="0.25">
      <c r="A4" t="s">
        <v>1124</v>
      </c>
      <c r="B4">
        <v>2775910775.3099914</v>
      </c>
      <c r="C4">
        <v>39959</v>
      </c>
      <c r="D4">
        <v>0.9623109527020518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5" x14ac:dyDescent="0.25"/>
  <sheetData>
    <row r="2" spans="1:2" x14ac:dyDescent="0.25">
      <c r="A2" t="s">
        <v>86</v>
      </c>
      <c r="B2">
        <v>6.6182454517336241E-5</v>
      </c>
    </row>
    <row r="3" spans="1:2" x14ac:dyDescent="0.25">
      <c r="A3" t="s">
        <v>1127</v>
      </c>
      <c r="B3">
        <v>1.719968040974048E-2</v>
      </c>
    </row>
    <row r="4" spans="1:2" x14ac:dyDescent="0.25">
      <c r="A4" t="s">
        <v>1128</v>
      </c>
      <c r="B4">
        <v>6.0004604459609187E-2</v>
      </c>
    </row>
    <row r="5" spans="1:2" x14ac:dyDescent="0.25">
      <c r="A5" t="s">
        <v>1129</v>
      </c>
      <c r="B5">
        <v>9.627672023343993E-2</v>
      </c>
    </row>
    <row r="6" spans="1:2" x14ac:dyDescent="0.25">
      <c r="A6" t="s">
        <v>1130</v>
      </c>
      <c r="B6">
        <v>0.10825533535163037</v>
      </c>
    </row>
    <row r="7" spans="1:2" x14ac:dyDescent="0.25">
      <c r="A7" t="s">
        <v>1131</v>
      </c>
      <c r="B7">
        <v>0.12715546714276094</v>
      </c>
    </row>
    <row r="8" spans="1:2" x14ac:dyDescent="0.25">
      <c r="A8" t="s">
        <v>1132</v>
      </c>
      <c r="B8">
        <v>0.13071149850685124</v>
      </c>
    </row>
    <row r="9" spans="1:2" x14ac:dyDescent="0.25">
      <c r="A9" t="s">
        <v>1133</v>
      </c>
      <c r="B9">
        <v>0.13394092018152029</v>
      </c>
    </row>
    <row r="10" spans="1:2" x14ac:dyDescent="0.25">
      <c r="A10" t="s">
        <v>1134</v>
      </c>
      <c r="B10">
        <v>0.13463210300006356</v>
      </c>
    </row>
    <row r="11" spans="1:2" x14ac:dyDescent="0.25">
      <c r="A11" t="s">
        <v>1135</v>
      </c>
      <c r="B11">
        <v>0.13039341602553198</v>
      </c>
    </row>
    <row r="12" spans="1:2" x14ac:dyDescent="0.25">
      <c r="A12" t="s">
        <v>1136</v>
      </c>
      <c r="B12">
        <v>5.2319584060706414E-2</v>
      </c>
    </row>
    <row r="13" spans="1:2" x14ac:dyDescent="0.25">
      <c r="A13" t="s">
        <v>1137</v>
      </c>
      <c r="B13">
        <v>3.0427500310760349E-3</v>
      </c>
    </row>
    <row r="14" spans="1:2" x14ac:dyDescent="0.25">
      <c r="A14" t="s">
        <v>1138</v>
      </c>
      <c r="B14">
        <v>1.0740891347408598E-3</v>
      </c>
    </row>
    <row r="15" spans="1:2" x14ac:dyDescent="0.25">
      <c r="A15" t="s">
        <v>1139</v>
      </c>
      <c r="B15">
        <v>4.9276490078114391E-3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5" x14ac:dyDescent="0.25"/>
  <sheetData>
    <row r="2" spans="1:2" x14ac:dyDescent="0.25">
      <c r="A2" t="s">
        <v>1140</v>
      </c>
      <c r="B2">
        <v>5.005808389708489E-3</v>
      </c>
    </row>
    <row r="3" spans="1:2" x14ac:dyDescent="0.25">
      <c r="A3" t="s">
        <v>1141</v>
      </c>
      <c r="B3">
        <v>2.5448175614780893E-2</v>
      </c>
    </row>
    <row r="4" spans="1:2" x14ac:dyDescent="0.25">
      <c r="A4" t="s">
        <v>1142</v>
      </c>
      <c r="B4">
        <v>7.1961421320663355E-2</v>
      </c>
    </row>
    <row r="5" spans="1:2" x14ac:dyDescent="0.25">
      <c r="A5" t="s">
        <v>1143</v>
      </c>
      <c r="B5">
        <v>0.14788841558458274</v>
      </c>
    </row>
    <row r="6" spans="1:2" x14ac:dyDescent="0.25">
      <c r="A6" t="s">
        <v>1144</v>
      </c>
      <c r="B6">
        <v>0.19061552082099628</v>
      </c>
    </row>
    <row r="7" spans="1:2" x14ac:dyDescent="0.25">
      <c r="A7" t="s">
        <v>1145</v>
      </c>
      <c r="B7">
        <v>2.6008494013420636E-2</v>
      </c>
    </row>
    <row r="8" spans="1:2" x14ac:dyDescent="0.25">
      <c r="A8" t="s">
        <v>1146</v>
      </c>
      <c r="B8">
        <v>4.1989476498005773E-2</v>
      </c>
    </row>
    <row r="9" spans="1:2" x14ac:dyDescent="0.25">
      <c r="A9" t="s">
        <v>1147</v>
      </c>
      <c r="B9">
        <v>4.9573372687697813E-2</v>
      </c>
    </row>
    <row r="10" spans="1:2" x14ac:dyDescent="0.25">
      <c r="A10" t="s">
        <v>1148</v>
      </c>
      <c r="B10">
        <v>5.7580395335397598E-2</v>
      </c>
    </row>
    <row r="11" spans="1:2" x14ac:dyDescent="0.25">
      <c r="A11" t="s">
        <v>1149</v>
      </c>
      <c r="B11">
        <v>5.1200594432465517E-2</v>
      </c>
    </row>
    <row r="12" spans="1:2" x14ac:dyDescent="0.25">
      <c r="A12" t="s">
        <v>1150</v>
      </c>
      <c r="B12">
        <v>0.15750162799976761</v>
      </c>
    </row>
    <row r="13" spans="1:2" x14ac:dyDescent="0.25">
      <c r="A13" t="s">
        <v>1151</v>
      </c>
      <c r="B13">
        <v>6.9838449682731368E-2</v>
      </c>
    </row>
    <row r="14" spans="1:2" x14ac:dyDescent="0.25">
      <c r="A14" t="s">
        <v>1152</v>
      </c>
      <c r="B14">
        <v>2.7175798126300946E-2</v>
      </c>
    </row>
    <row r="15" spans="1:2" x14ac:dyDescent="0.25">
      <c r="A15" t="s">
        <v>1153</v>
      </c>
      <c r="B15">
        <v>7.8212449493481093E-2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5" x14ac:dyDescent="0.25"/>
  <sheetData>
    <row r="2" spans="1:2" x14ac:dyDescent="0.25">
      <c r="A2" t="s">
        <v>1154</v>
      </c>
      <c r="B2">
        <v>1.2158888422965185E-2</v>
      </c>
    </row>
    <row r="3" spans="1:2" x14ac:dyDescent="0.25">
      <c r="A3" t="s">
        <v>1054</v>
      </c>
      <c r="B3">
        <v>2.795192020487278E-2</v>
      </c>
    </row>
    <row r="4" spans="1:2" x14ac:dyDescent="0.25">
      <c r="A4" t="s">
        <v>1055</v>
      </c>
      <c r="B4">
        <v>8.3076333523789112E-2</v>
      </c>
    </row>
    <row r="5" spans="1:2" x14ac:dyDescent="0.25">
      <c r="A5" t="s">
        <v>1056</v>
      </c>
      <c r="B5">
        <v>7.2091142817591478E-2</v>
      </c>
    </row>
    <row r="6" spans="1:2" x14ac:dyDescent="0.25">
      <c r="A6" t="s">
        <v>1057</v>
      </c>
      <c r="B6">
        <v>9.1471698908250326E-2</v>
      </c>
    </row>
    <row r="7" spans="1:2" x14ac:dyDescent="0.25">
      <c r="A7" t="s">
        <v>1058</v>
      </c>
      <c r="B7">
        <v>8.7167847894095596E-2</v>
      </c>
    </row>
    <row r="8" spans="1:2" x14ac:dyDescent="0.25">
      <c r="A8" t="s">
        <v>1059</v>
      </c>
      <c r="B8">
        <v>9.3244273877415018E-2</v>
      </c>
    </row>
    <row r="9" spans="1:2" x14ac:dyDescent="0.25">
      <c r="A9" t="s">
        <v>1060</v>
      </c>
      <c r="B9">
        <v>0.10852332997622212</v>
      </c>
    </row>
    <row r="10" spans="1:2" x14ac:dyDescent="0.25">
      <c r="A10" t="s">
        <v>1061</v>
      </c>
      <c r="B10">
        <v>0.11195728641277328</v>
      </c>
    </row>
    <row r="11" spans="1:2" x14ac:dyDescent="0.25">
      <c r="A11" t="s">
        <v>1062</v>
      </c>
      <c r="B11">
        <v>8.766916901952479E-2</v>
      </c>
    </row>
    <row r="12" spans="1:2" x14ac:dyDescent="0.25">
      <c r="A12" t="s">
        <v>1063</v>
      </c>
      <c r="B12">
        <v>9.9742874546277324E-2</v>
      </c>
    </row>
    <row r="13" spans="1:2" x14ac:dyDescent="0.25">
      <c r="A13" t="s">
        <v>1064</v>
      </c>
      <c r="B13">
        <v>5.4616574506976434E-2</v>
      </c>
    </row>
    <row r="14" spans="1:2" x14ac:dyDescent="0.25">
      <c r="A14" t="s">
        <v>1065</v>
      </c>
      <c r="B14">
        <v>6.7390676855158441E-2</v>
      </c>
    </row>
    <row r="15" spans="1:2" x14ac:dyDescent="0.25">
      <c r="A15" t="s">
        <v>1066</v>
      </c>
      <c r="B15">
        <v>2.2327058135930486E-3</v>
      </c>
    </row>
    <row r="16" spans="1:2" x14ac:dyDescent="0.25">
      <c r="A16" t="s">
        <v>1067</v>
      </c>
      <c r="B16">
        <v>4.3618608896961171E-4</v>
      </c>
    </row>
    <row r="17" spans="1:2" x14ac:dyDescent="0.25">
      <c r="A17" t="s">
        <v>1068</v>
      </c>
      <c r="B17">
        <v>1.9160738987699378E-4</v>
      </c>
    </row>
    <row r="18" spans="1:2" x14ac:dyDescent="0.25">
      <c r="A18" t="s">
        <v>1070</v>
      </c>
      <c r="B18">
        <v>7.748374164861572E-5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5" x14ac:dyDescent="0.25"/>
  <sheetData>
    <row r="2" spans="1:2" x14ac:dyDescent="0.25">
      <c r="A2" t="s">
        <v>1122</v>
      </c>
      <c r="B2">
        <v>0.94122702741155662</v>
      </c>
    </row>
    <row r="3" spans="1:2" x14ac:dyDescent="0.25">
      <c r="A3" t="s">
        <v>1154</v>
      </c>
      <c r="B3">
        <v>2.1213052879649804E-2</v>
      </c>
    </row>
    <row r="4" spans="1:2" x14ac:dyDescent="0.25">
      <c r="A4" t="s">
        <v>1054</v>
      </c>
      <c r="B4">
        <v>1.7680422711307649E-2</v>
      </c>
    </row>
    <row r="5" spans="1:2" x14ac:dyDescent="0.25">
      <c r="A5" t="s">
        <v>1055</v>
      </c>
      <c r="B5">
        <v>5.9619473354044147E-3</v>
      </c>
    </row>
    <row r="6" spans="1:2" x14ac:dyDescent="0.25">
      <c r="A6" t="s">
        <v>1056</v>
      </c>
      <c r="B6">
        <v>2.2305980284721776E-3</v>
      </c>
    </row>
    <row r="7" spans="1:2" x14ac:dyDescent="0.25">
      <c r="A7" t="s">
        <v>1057</v>
      </c>
      <c r="B7">
        <v>1.9950204319560466E-3</v>
      </c>
    </row>
    <row r="8" spans="1:2" x14ac:dyDescent="0.25">
      <c r="A8" t="s">
        <v>1060</v>
      </c>
      <c r="B8">
        <v>1.5301669748689377E-3</v>
      </c>
    </row>
    <row r="9" spans="1:2" x14ac:dyDescent="0.25">
      <c r="A9" t="s">
        <v>1059</v>
      </c>
      <c r="B9">
        <v>8.1617642267842409E-3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topLeftCell="B1" zoomScaleNormal="100" workbookViewId="0"/>
  </sheetViews>
  <sheetFormatPr defaultRowHeight="12.5" x14ac:dyDescent="0.25"/>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5"/>
    <row r="2" spans="2:13" ht="8.25" customHeight="1" x14ac:dyDescent="0.25">
      <c r="B2" s="1"/>
      <c r="C2" s="1"/>
      <c r="D2" s="1"/>
      <c r="E2" s="1"/>
      <c r="F2" s="1"/>
      <c r="G2" s="1"/>
      <c r="H2" s="1"/>
      <c r="I2" s="1"/>
      <c r="J2" s="1"/>
      <c r="K2" s="1"/>
      <c r="L2" s="1"/>
      <c r="M2" s="1"/>
    </row>
    <row r="3" spans="2:13" ht="22.5" customHeight="1" x14ac:dyDescent="0.25">
      <c r="B3" s="1"/>
      <c r="C3" s="1"/>
      <c r="D3" s="1"/>
      <c r="E3" s="1"/>
      <c r="F3" s="1"/>
      <c r="G3" s="161" t="s">
        <v>855</v>
      </c>
      <c r="H3" s="162"/>
      <c r="I3" s="162"/>
      <c r="J3" s="162"/>
      <c r="K3" s="162"/>
      <c r="L3" s="162"/>
      <c r="M3" s="162"/>
    </row>
    <row r="4" spans="2:13" ht="7" customHeight="1" x14ac:dyDescent="0.25">
      <c r="B4" s="1"/>
      <c r="C4" s="1"/>
      <c r="D4" s="1"/>
      <c r="E4" s="1"/>
      <c r="F4" s="1"/>
      <c r="G4" s="1"/>
      <c r="H4" s="1"/>
      <c r="I4" s="1"/>
      <c r="J4" s="1"/>
      <c r="K4" s="1"/>
      <c r="L4" s="1"/>
      <c r="M4" s="1"/>
    </row>
    <row r="5" spans="2:13" ht="8.5" customHeight="1" x14ac:dyDescent="0.25">
      <c r="B5" s="1"/>
      <c r="C5" s="1"/>
      <c r="D5" s="1"/>
      <c r="E5" s="1"/>
      <c r="F5" s="1"/>
      <c r="G5" s="1"/>
      <c r="H5" s="1"/>
      <c r="I5" s="1"/>
      <c r="J5" s="1"/>
      <c r="K5" s="1"/>
      <c r="L5" s="1"/>
      <c r="M5" s="1"/>
    </row>
    <row r="6" spans="2:13" ht="32.25" customHeight="1" x14ac:dyDescent="0.25">
      <c r="B6" s="163" t="s">
        <v>1162</v>
      </c>
      <c r="C6" s="164"/>
      <c r="D6" s="164"/>
      <c r="E6" s="164"/>
      <c r="F6" s="164"/>
      <c r="G6" s="164"/>
      <c r="H6" s="164"/>
      <c r="I6" s="164"/>
      <c r="J6" s="164"/>
      <c r="K6" s="164"/>
      <c r="L6" s="164"/>
      <c r="M6" s="164"/>
    </row>
    <row r="7" spans="2:13" ht="14.5" customHeight="1" x14ac:dyDescent="0.25">
      <c r="B7" s="1"/>
      <c r="C7" s="1"/>
      <c r="D7" s="1"/>
      <c r="E7" s="1"/>
      <c r="F7" s="1"/>
      <c r="G7" s="1"/>
      <c r="H7" s="1"/>
      <c r="I7" s="1"/>
      <c r="J7" s="1"/>
      <c r="K7" s="1"/>
      <c r="L7" s="1"/>
      <c r="M7" s="1"/>
    </row>
    <row r="8" spans="2:13" ht="21" customHeight="1" x14ac:dyDescent="0.25">
      <c r="B8" s="168" t="s">
        <v>990</v>
      </c>
      <c r="C8" s="169"/>
      <c r="D8" s="1"/>
      <c r="E8" s="170">
        <v>44286</v>
      </c>
      <c r="F8" s="171"/>
      <c r="G8" s="171"/>
      <c r="H8" s="171"/>
      <c r="I8" s="1"/>
      <c r="J8" s="1"/>
      <c r="K8" s="1"/>
      <c r="L8" s="1"/>
      <c r="M8" s="1"/>
    </row>
    <row r="9" spans="2:13" ht="14.15" customHeight="1" x14ac:dyDescent="0.25">
      <c r="B9" s="1"/>
      <c r="C9" s="1"/>
      <c r="D9" s="1"/>
      <c r="E9" s="1"/>
      <c r="F9" s="1"/>
      <c r="G9" s="1"/>
      <c r="H9" s="1"/>
      <c r="I9" s="1"/>
      <c r="J9" s="1"/>
      <c r="K9" s="1"/>
      <c r="L9" s="1"/>
      <c r="M9" s="1"/>
    </row>
    <row r="10" spans="2:13" ht="18.75" customHeight="1" x14ac:dyDescent="0.25">
      <c r="B10" s="279" t="s">
        <v>1163</v>
      </c>
      <c r="C10" s="200"/>
      <c r="D10" s="200"/>
      <c r="E10" s="200"/>
      <c r="F10" s="200"/>
      <c r="G10" s="200"/>
      <c r="H10" s="200"/>
      <c r="I10" s="200"/>
      <c r="J10" s="200"/>
      <c r="K10" s="200"/>
      <c r="L10" s="200"/>
      <c r="M10" s="201"/>
    </row>
    <row r="11" spans="2:13" ht="15.15" customHeight="1" x14ac:dyDescent="0.25">
      <c r="B11" s="1"/>
      <c r="C11" s="1"/>
      <c r="D11" s="1"/>
      <c r="E11" s="1"/>
      <c r="F11" s="1"/>
      <c r="G11" s="1"/>
      <c r="H11" s="1"/>
      <c r="I11" s="1"/>
      <c r="J11" s="1"/>
      <c r="K11" s="1"/>
      <c r="L11" s="1"/>
      <c r="M11" s="1"/>
    </row>
    <row r="12" spans="2:13" ht="15" customHeight="1" x14ac:dyDescent="0.25">
      <c r="B12" s="3"/>
      <c r="C12" s="177" t="s">
        <v>1049</v>
      </c>
      <c r="D12" s="173"/>
      <c r="E12" s="173"/>
      <c r="F12" s="173"/>
      <c r="G12" s="173"/>
      <c r="H12" s="177" t="s">
        <v>1050</v>
      </c>
      <c r="I12" s="173"/>
      <c r="J12" s="4" t="s">
        <v>1051</v>
      </c>
      <c r="K12" s="177" t="s">
        <v>1050</v>
      </c>
      <c r="L12" s="173"/>
      <c r="M12" s="1"/>
    </row>
    <row r="13" spans="2:13" ht="15" customHeight="1" x14ac:dyDescent="0.25">
      <c r="B13" s="5" t="s">
        <v>1164</v>
      </c>
      <c r="C13" s="280">
        <v>2907926801.9199953</v>
      </c>
      <c r="D13" s="171"/>
      <c r="E13" s="171"/>
      <c r="F13" s="171"/>
      <c r="G13" s="171"/>
      <c r="H13" s="281">
        <v>0.99774136529956281</v>
      </c>
      <c r="I13" s="171"/>
      <c r="J13" s="21">
        <v>41476</v>
      </c>
      <c r="K13" s="281">
        <v>0.99884404199980736</v>
      </c>
      <c r="L13" s="171"/>
      <c r="M13" s="1"/>
    </row>
    <row r="14" spans="2:13" ht="17.899999999999999" customHeight="1" x14ac:dyDescent="0.25">
      <c r="B14" s="5" t="s">
        <v>1158</v>
      </c>
      <c r="C14" s="280">
        <v>3149573.0599999996</v>
      </c>
      <c r="D14" s="171"/>
      <c r="E14" s="171"/>
      <c r="F14" s="171"/>
      <c r="G14" s="171"/>
      <c r="H14" s="281">
        <v>1.0806528289915253E-3</v>
      </c>
      <c r="I14" s="171"/>
      <c r="J14" s="21">
        <v>23</v>
      </c>
      <c r="K14" s="281">
        <v>5.5389654175898274E-4</v>
      </c>
      <c r="L14" s="171"/>
      <c r="M14" s="1"/>
    </row>
    <row r="15" spans="2:13" ht="17" customHeight="1" x14ac:dyDescent="0.25">
      <c r="B15" s="5" t="s">
        <v>1159</v>
      </c>
      <c r="C15" s="280">
        <v>2007356.35</v>
      </c>
      <c r="D15" s="171"/>
      <c r="E15" s="171"/>
      <c r="F15" s="171"/>
      <c r="G15" s="171"/>
      <c r="H15" s="281">
        <v>6.8874583224356209E-4</v>
      </c>
      <c r="I15" s="171"/>
      <c r="J15" s="21">
        <v>12</v>
      </c>
      <c r="K15" s="281">
        <v>2.889895000481649E-4</v>
      </c>
      <c r="L15" s="171"/>
      <c r="M15" s="1"/>
    </row>
    <row r="16" spans="2:13" ht="17" customHeight="1" x14ac:dyDescent="0.25">
      <c r="B16" s="5" t="s">
        <v>1160</v>
      </c>
      <c r="C16" s="280">
        <v>198589.7</v>
      </c>
      <c r="D16" s="171"/>
      <c r="E16" s="171"/>
      <c r="F16" s="171"/>
      <c r="G16" s="171"/>
      <c r="H16" s="281">
        <v>6.8138289547592951E-5</v>
      </c>
      <c r="I16" s="171"/>
      <c r="J16" s="21">
        <v>2</v>
      </c>
      <c r="K16" s="281">
        <v>4.8164916674694154E-5</v>
      </c>
      <c r="L16" s="171"/>
      <c r="M16" s="1"/>
    </row>
    <row r="17" spans="2:13" ht="17" customHeight="1" x14ac:dyDescent="0.25">
      <c r="B17" s="5" t="s">
        <v>1161</v>
      </c>
      <c r="C17" s="280">
        <v>1227293.44</v>
      </c>
      <c r="D17" s="171"/>
      <c r="E17" s="171"/>
      <c r="F17" s="171"/>
      <c r="G17" s="171"/>
      <c r="H17" s="281">
        <v>4.2109774965459632E-4</v>
      </c>
      <c r="I17" s="171"/>
      <c r="J17" s="21">
        <v>11</v>
      </c>
      <c r="K17" s="281">
        <v>2.6490704171081784E-4</v>
      </c>
      <c r="L17" s="171"/>
      <c r="M17" s="1"/>
    </row>
    <row r="18" spans="2:13" ht="17" customHeight="1" x14ac:dyDescent="0.25">
      <c r="B18" s="22" t="s">
        <v>64</v>
      </c>
      <c r="C18" s="282">
        <v>2914509614.469995</v>
      </c>
      <c r="D18" s="283"/>
      <c r="E18" s="283"/>
      <c r="F18" s="283"/>
      <c r="G18" s="283"/>
      <c r="H18" s="284">
        <v>0.99999999999999623</v>
      </c>
      <c r="I18" s="283"/>
      <c r="J18" s="23">
        <v>41524</v>
      </c>
      <c r="K18" s="284">
        <v>1</v>
      </c>
      <c r="L18" s="283"/>
      <c r="M18" s="1"/>
    </row>
    <row r="19" spans="2:13" ht="8.5" customHeight="1" x14ac:dyDescent="0.25">
      <c r="B19" s="1"/>
      <c r="C19" s="1"/>
      <c r="D19" s="1"/>
      <c r="E19" s="1"/>
      <c r="F19" s="1"/>
      <c r="G19" s="1"/>
      <c r="H19" s="1"/>
      <c r="I19" s="1"/>
      <c r="J19" s="1"/>
      <c r="K19" s="1"/>
      <c r="L19" s="1"/>
      <c r="M19" s="1"/>
    </row>
    <row r="20" spans="2:13" ht="341" customHeight="1" x14ac:dyDescent="0.25"/>
  </sheetData>
  <mergeCells count="26">
    <mergeCell ref="C17:G17"/>
    <mergeCell ref="H17:I17"/>
    <mergeCell ref="K17:L17"/>
    <mergeCell ref="C18:G18"/>
    <mergeCell ref="H18:I18"/>
    <mergeCell ref="K18:L18"/>
    <mergeCell ref="C15:G15"/>
    <mergeCell ref="H15:I15"/>
    <mergeCell ref="K15:L15"/>
    <mergeCell ref="C16:G16"/>
    <mergeCell ref="H16:I16"/>
    <mergeCell ref="K16:L16"/>
    <mergeCell ref="C13:G13"/>
    <mergeCell ref="H13:I13"/>
    <mergeCell ref="K13:L13"/>
    <mergeCell ref="C14:G14"/>
    <mergeCell ref="H14:I14"/>
    <mergeCell ref="K14:L14"/>
    <mergeCell ref="C12:G12"/>
    <mergeCell ref="H12:I12"/>
    <mergeCell ref="K12:L12"/>
    <mergeCell ref="G3:M3"/>
    <mergeCell ref="B6:M6"/>
    <mergeCell ref="B8:C8"/>
    <mergeCell ref="B10:M10"/>
    <mergeCell ref="E8:H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5" x14ac:dyDescent="0.25"/>
  <sheetData>
    <row r="1" spans="1:3" x14ac:dyDescent="0.25">
      <c r="B1" t="s">
        <v>1155</v>
      </c>
    </row>
    <row r="2" spans="1:3" x14ac:dyDescent="0.25">
      <c r="A2" t="s">
        <v>1158</v>
      </c>
      <c r="B2">
        <v>3149573.0599999996</v>
      </c>
      <c r="C2">
        <v>23</v>
      </c>
    </row>
    <row r="3" spans="1:3" x14ac:dyDescent="0.25">
      <c r="A3" t="s">
        <v>1159</v>
      </c>
      <c r="B3">
        <v>2007356.35</v>
      </c>
      <c r="C3">
        <v>12</v>
      </c>
    </row>
    <row r="4" spans="1:3" x14ac:dyDescent="0.25">
      <c r="A4" t="s">
        <v>1160</v>
      </c>
      <c r="B4">
        <v>198589.7</v>
      </c>
      <c r="C4">
        <v>2</v>
      </c>
    </row>
    <row r="5" spans="1:3" x14ac:dyDescent="0.25">
      <c r="A5" t="s">
        <v>1161</v>
      </c>
      <c r="B5">
        <v>1227293.44</v>
      </c>
      <c r="C5">
        <v>11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6"/>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5">
      <c r="B1" s="1"/>
      <c r="C1" s="1"/>
      <c r="D1" s="1"/>
      <c r="E1" s="1"/>
      <c r="F1" s="1"/>
      <c r="G1" s="1"/>
      <c r="H1" s="1"/>
      <c r="I1" s="1"/>
      <c r="J1" s="1"/>
      <c r="K1" s="1"/>
      <c r="L1" s="1"/>
      <c r="M1" s="1"/>
      <c r="N1" s="1"/>
      <c r="O1" s="1"/>
      <c r="P1" s="1"/>
    </row>
    <row r="2" spans="2:16" ht="22.5" customHeight="1" x14ac:dyDescent="0.25">
      <c r="B2" s="1"/>
      <c r="C2" s="1"/>
      <c r="D2" s="1"/>
      <c r="E2" s="1"/>
      <c r="F2" s="1"/>
      <c r="G2" s="1"/>
      <c r="H2" s="1"/>
      <c r="I2" s="1"/>
      <c r="J2" s="1"/>
      <c r="K2" s="161" t="s">
        <v>855</v>
      </c>
      <c r="L2" s="162"/>
      <c r="M2" s="162"/>
      <c r="N2" s="162"/>
      <c r="O2" s="162"/>
      <c r="P2" s="162"/>
    </row>
    <row r="3" spans="2:16" ht="6.25" customHeight="1" x14ac:dyDescent="0.25">
      <c r="B3" s="1"/>
      <c r="C3" s="1"/>
      <c r="D3" s="1"/>
      <c r="E3" s="1"/>
      <c r="F3" s="1"/>
      <c r="G3" s="1"/>
      <c r="H3" s="1"/>
      <c r="I3" s="1"/>
      <c r="J3" s="1"/>
      <c r="K3" s="1"/>
      <c r="L3" s="1"/>
      <c r="M3" s="1"/>
      <c r="N3" s="1"/>
      <c r="O3" s="1"/>
      <c r="P3" s="1"/>
    </row>
    <row r="4" spans="2:16" ht="33.5" customHeight="1" x14ac:dyDescent="0.25">
      <c r="B4" s="163" t="s">
        <v>1165</v>
      </c>
      <c r="C4" s="164"/>
      <c r="D4" s="164"/>
      <c r="E4" s="164"/>
      <c r="F4" s="164"/>
      <c r="G4" s="164"/>
      <c r="H4" s="164"/>
      <c r="I4" s="164"/>
      <c r="J4" s="164"/>
      <c r="K4" s="164"/>
      <c r="L4" s="164"/>
      <c r="M4" s="164"/>
      <c r="N4" s="164"/>
      <c r="O4" s="164"/>
      <c r="P4" s="164"/>
    </row>
    <row r="5" spans="2:16" ht="4.5" customHeight="1" x14ac:dyDescent="0.25">
      <c r="B5" s="1"/>
      <c r="C5" s="1"/>
      <c r="D5" s="1"/>
      <c r="E5" s="1"/>
      <c r="F5" s="1"/>
      <c r="G5" s="1"/>
      <c r="H5" s="1"/>
      <c r="I5" s="1"/>
      <c r="J5" s="1"/>
      <c r="K5" s="1"/>
      <c r="L5" s="1"/>
      <c r="M5" s="1"/>
      <c r="N5" s="1"/>
      <c r="O5" s="1"/>
      <c r="P5" s="1"/>
    </row>
    <row r="6" spans="2:16" ht="20.25" customHeight="1" x14ac:dyDescent="0.25">
      <c r="B6" s="168" t="s">
        <v>990</v>
      </c>
      <c r="C6" s="169"/>
      <c r="D6" s="169"/>
      <c r="E6" s="169"/>
      <c r="F6" s="169"/>
      <c r="G6" s="1"/>
      <c r="H6" s="296">
        <v>44256</v>
      </c>
      <c r="I6" s="171"/>
      <c r="J6" s="171"/>
      <c r="K6" s="171"/>
      <c r="L6" s="1"/>
      <c r="M6" s="1"/>
      <c r="N6" s="1"/>
      <c r="O6" s="1"/>
      <c r="P6" s="1"/>
    </row>
    <row r="7" spans="2:16" ht="5.25" customHeight="1" x14ac:dyDescent="0.25">
      <c r="B7" s="1"/>
      <c r="C7" s="1"/>
      <c r="D7" s="1"/>
      <c r="E7" s="1"/>
      <c r="F7" s="1"/>
      <c r="G7" s="1"/>
      <c r="H7" s="1"/>
      <c r="I7" s="1"/>
      <c r="J7" s="1"/>
      <c r="K7" s="1"/>
      <c r="L7" s="1"/>
      <c r="M7" s="1"/>
      <c r="N7" s="1"/>
      <c r="O7" s="1"/>
      <c r="P7" s="1"/>
    </row>
    <row r="8" spans="2:16" ht="17.25" customHeight="1" x14ac:dyDescent="0.25">
      <c r="B8" s="287" t="s">
        <v>1166</v>
      </c>
      <c r="C8" s="288"/>
      <c r="D8" s="289"/>
      <c r="E8" s="290" t="s">
        <v>1167</v>
      </c>
      <c r="F8" s="291"/>
      <c r="G8" s="291"/>
      <c r="H8" s="292"/>
      <c r="I8" s="293" t="s">
        <v>1168</v>
      </c>
      <c r="J8" s="294"/>
      <c r="K8" s="294"/>
      <c r="L8" s="294"/>
      <c r="M8" s="294"/>
      <c r="N8" s="294"/>
      <c r="O8" s="295"/>
      <c r="P8" s="1"/>
    </row>
    <row r="9" spans="2:16" ht="22.5" customHeight="1" x14ac:dyDescent="0.25">
      <c r="B9" s="24" t="s">
        <v>1169</v>
      </c>
      <c r="C9" s="4" t="s">
        <v>1170</v>
      </c>
      <c r="D9" s="4" t="s">
        <v>1171</v>
      </c>
      <c r="E9" s="24" t="s">
        <v>1172</v>
      </c>
      <c r="F9" s="285" t="s">
        <v>1173</v>
      </c>
      <c r="G9" s="173"/>
      <c r="H9" s="173"/>
      <c r="I9" s="177" t="s">
        <v>1174</v>
      </c>
      <c r="J9" s="173"/>
      <c r="K9" s="173"/>
      <c r="L9" s="173"/>
      <c r="M9" s="4" t="s">
        <v>1175</v>
      </c>
      <c r="N9" s="4" t="s">
        <v>1176</v>
      </c>
      <c r="O9" s="4" t="s">
        <v>1177</v>
      </c>
      <c r="P9" s="1"/>
    </row>
    <row r="10" spans="2:16" ht="11.25" customHeight="1" x14ac:dyDescent="0.25">
      <c r="B10" s="25">
        <v>44256</v>
      </c>
      <c r="C10" s="26">
        <v>44287</v>
      </c>
      <c r="D10" s="10">
        <v>1</v>
      </c>
      <c r="E10" s="27">
        <v>31</v>
      </c>
      <c r="F10" s="286">
        <v>2250000000</v>
      </c>
      <c r="G10" s="186"/>
      <c r="H10" s="186"/>
      <c r="I10" s="191">
        <v>2893310124.1805668</v>
      </c>
      <c r="J10" s="186"/>
      <c r="K10" s="186"/>
      <c r="L10" s="186"/>
      <c r="M10" s="10">
        <v>2888402856.0994601</v>
      </c>
      <c r="N10" s="10">
        <v>2881057053.1898422</v>
      </c>
      <c r="O10" s="10">
        <v>2868854206.491765</v>
      </c>
      <c r="P10" s="1"/>
    </row>
    <row r="11" spans="2:16" ht="11.25" customHeight="1" x14ac:dyDescent="0.25">
      <c r="B11" s="25">
        <v>44256</v>
      </c>
      <c r="C11" s="26">
        <v>44317</v>
      </c>
      <c r="D11" s="10">
        <v>2</v>
      </c>
      <c r="E11" s="27">
        <v>61</v>
      </c>
      <c r="F11" s="286">
        <v>2250000000</v>
      </c>
      <c r="G11" s="186"/>
      <c r="H11" s="186"/>
      <c r="I11" s="191">
        <v>2873291481.2379479</v>
      </c>
      <c r="J11" s="186"/>
      <c r="K11" s="186"/>
      <c r="L11" s="186"/>
      <c r="M11" s="10">
        <v>2863709924.9877195</v>
      </c>
      <c r="N11" s="10">
        <v>2849396489.2457294</v>
      </c>
      <c r="O11" s="10">
        <v>2825696982.8494735</v>
      </c>
      <c r="P11" s="1"/>
    </row>
    <row r="12" spans="2:16" ht="11.25" customHeight="1" x14ac:dyDescent="0.25">
      <c r="B12" s="25">
        <v>44256</v>
      </c>
      <c r="C12" s="26">
        <v>44348</v>
      </c>
      <c r="D12" s="10">
        <v>3</v>
      </c>
      <c r="E12" s="27">
        <v>92</v>
      </c>
      <c r="F12" s="286">
        <v>2250000000</v>
      </c>
      <c r="G12" s="186"/>
      <c r="H12" s="186"/>
      <c r="I12" s="191">
        <v>2852106468.901063</v>
      </c>
      <c r="J12" s="186"/>
      <c r="K12" s="186"/>
      <c r="L12" s="186"/>
      <c r="M12" s="10">
        <v>2837774305.8218994</v>
      </c>
      <c r="N12" s="10">
        <v>2816409530.1069794</v>
      </c>
      <c r="O12" s="10">
        <v>2781154577.7367883</v>
      </c>
      <c r="P12" s="1"/>
    </row>
    <row r="13" spans="2:16" ht="11.25" customHeight="1" x14ac:dyDescent="0.25">
      <c r="B13" s="25">
        <v>44256</v>
      </c>
      <c r="C13" s="26">
        <v>44378</v>
      </c>
      <c r="D13" s="10">
        <v>4</v>
      </c>
      <c r="E13" s="27">
        <v>122</v>
      </c>
      <c r="F13" s="286">
        <v>2250000000</v>
      </c>
      <c r="G13" s="186"/>
      <c r="H13" s="186"/>
      <c r="I13" s="191">
        <v>2830808050.3342781</v>
      </c>
      <c r="J13" s="186"/>
      <c r="K13" s="186"/>
      <c r="L13" s="186"/>
      <c r="M13" s="10">
        <v>2811959755.7278271</v>
      </c>
      <c r="N13" s="10">
        <v>2783920449.8984103</v>
      </c>
      <c r="O13" s="10">
        <v>2737803203.1762829</v>
      </c>
      <c r="P13" s="1"/>
    </row>
    <row r="14" spans="2:16" ht="11.25" customHeight="1" x14ac:dyDescent="0.25">
      <c r="B14" s="25">
        <v>44256</v>
      </c>
      <c r="C14" s="26">
        <v>44409</v>
      </c>
      <c r="D14" s="10">
        <v>5</v>
      </c>
      <c r="E14" s="27">
        <v>153</v>
      </c>
      <c r="F14" s="286">
        <v>2250000000</v>
      </c>
      <c r="G14" s="186"/>
      <c r="H14" s="186"/>
      <c r="I14" s="191">
        <v>2809645490.9413261</v>
      </c>
      <c r="J14" s="186"/>
      <c r="K14" s="186"/>
      <c r="L14" s="186"/>
      <c r="M14" s="10">
        <v>2786204464.889605</v>
      </c>
      <c r="N14" s="10">
        <v>2751406741.7785997</v>
      </c>
      <c r="O14" s="10">
        <v>2694367446.7684598</v>
      </c>
      <c r="P14" s="1"/>
    </row>
    <row r="15" spans="2:16" ht="11.25" customHeight="1" x14ac:dyDescent="0.25">
      <c r="B15" s="25">
        <v>44256</v>
      </c>
      <c r="C15" s="26">
        <v>44440</v>
      </c>
      <c r="D15" s="10">
        <v>6</v>
      </c>
      <c r="E15" s="27">
        <v>184</v>
      </c>
      <c r="F15" s="286">
        <v>2250000000</v>
      </c>
      <c r="G15" s="186"/>
      <c r="H15" s="186"/>
      <c r="I15" s="191">
        <v>2788467533.830873</v>
      </c>
      <c r="J15" s="186"/>
      <c r="K15" s="186"/>
      <c r="L15" s="186"/>
      <c r="M15" s="10">
        <v>2760513207.3821793</v>
      </c>
      <c r="N15" s="10">
        <v>2719103478.4376669</v>
      </c>
      <c r="O15" s="10">
        <v>2651455731.9922194</v>
      </c>
      <c r="P15" s="1"/>
    </row>
    <row r="16" spans="2:16" ht="11.25" customHeight="1" x14ac:dyDescent="0.25">
      <c r="B16" s="25">
        <v>44256</v>
      </c>
      <c r="C16" s="26">
        <v>44470</v>
      </c>
      <c r="D16" s="10">
        <v>7</v>
      </c>
      <c r="E16" s="27">
        <v>214</v>
      </c>
      <c r="F16" s="286">
        <v>2250000000</v>
      </c>
      <c r="G16" s="186"/>
      <c r="H16" s="186"/>
      <c r="I16" s="191">
        <v>2768204633.4926319</v>
      </c>
      <c r="J16" s="186"/>
      <c r="K16" s="186"/>
      <c r="L16" s="186"/>
      <c r="M16" s="10">
        <v>2735955243.0871997</v>
      </c>
      <c r="N16" s="10">
        <v>2688280996.4545941</v>
      </c>
      <c r="O16" s="10">
        <v>2610654443.3032942</v>
      </c>
      <c r="P16" s="1"/>
    </row>
    <row r="17" spans="2:16" ht="11.25" customHeight="1" x14ac:dyDescent="0.25">
      <c r="B17" s="25">
        <v>44256</v>
      </c>
      <c r="C17" s="26">
        <v>44501</v>
      </c>
      <c r="D17" s="10">
        <v>8</v>
      </c>
      <c r="E17" s="27">
        <v>245</v>
      </c>
      <c r="F17" s="286">
        <v>2250000000</v>
      </c>
      <c r="G17" s="186"/>
      <c r="H17" s="186"/>
      <c r="I17" s="191">
        <v>2748184240.17839</v>
      </c>
      <c r="J17" s="186"/>
      <c r="K17" s="186"/>
      <c r="L17" s="186"/>
      <c r="M17" s="10">
        <v>2711561263.8796587</v>
      </c>
      <c r="N17" s="10">
        <v>2657536190.3962688</v>
      </c>
      <c r="O17" s="10">
        <v>2569866337.8918443</v>
      </c>
      <c r="P17" s="1"/>
    </row>
    <row r="18" spans="2:16" ht="11.25" customHeight="1" x14ac:dyDescent="0.25">
      <c r="B18" s="25">
        <v>44256</v>
      </c>
      <c r="C18" s="26">
        <v>44531</v>
      </c>
      <c r="D18" s="10">
        <v>9</v>
      </c>
      <c r="E18" s="27">
        <v>275</v>
      </c>
      <c r="F18" s="286">
        <v>2250000000</v>
      </c>
      <c r="G18" s="186"/>
      <c r="H18" s="186"/>
      <c r="I18" s="191">
        <v>2728145881.6722922</v>
      </c>
      <c r="J18" s="186"/>
      <c r="K18" s="186"/>
      <c r="L18" s="186"/>
      <c r="M18" s="10">
        <v>2687371618.9587531</v>
      </c>
      <c r="N18" s="10">
        <v>2627345941.6323357</v>
      </c>
      <c r="O18" s="10">
        <v>2530257329.7934427</v>
      </c>
      <c r="P18" s="1"/>
    </row>
    <row r="19" spans="2:16" ht="11.25" customHeight="1" x14ac:dyDescent="0.25">
      <c r="B19" s="25">
        <v>44256</v>
      </c>
      <c r="C19" s="26">
        <v>44562</v>
      </c>
      <c r="D19" s="10">
        <v>10</v>
      </c>
      <c r="E19" s="27">
        <v>306</v>
      </c>
      <c r="F19" s="286">
        <v>2250000000</v>
      </c>
      <c r="G19" s="186"/>
      <c r="H19" s="186"/>
      <c r="I19" s="191">
        <v>2706719091.8595781</v>
      </c>
      <c r="J19" s="186"/>
      <c r="K19" s="186"/>
      <c r="L19" s="186"/>
      <c r="M19" s="10">
        <v>2661742886.3238726</v>
      </c>
      <c r="N19" s="10">
        <v>2595671499.4032927</v>
      </c>
      <c r="O19" s="10">
        <v>2489165539.0653257</v>
      </c>
      <c r="P19" s="1"/>
    </row>
    <row r="20" spans="2:16" ht="11.25" customHeight="1" x14ac:dyDescent="0.25">
      <c r="B20" s="25">
        <v>44256</v>
      </c>
      <c r="C20" s="26">
        <v>44593</v>
      </c>
      <c r="D20" s="10">
        <v>11</v>
      </c>
      <c r="E20" s="27">
        <v>337</v>
      </c>
      <c r="F20" s="286">
        <v>2250000000</v>
      </c>
      <c r="G20" s="186"/>
      <c r="H20" s="186"/>
      <c r="I20" s="191">
        <v>2685733531.9224539</v>
      </c>
      <c r="J20" s="186"/>
      <c r="K20" s="186"/>
      <c r="L20" s="186"/>
      <c r="M20" s="10">
        <v>2636626521.7246141</v>
      </c>
      <c r="N20" s="10">
        <v>2564639552.0404334</v>
      </c>
      <c r="O20" s="10">
        <v>2448989970.4487619</v>
      </c>
      <c r="P20" s="1"/>
    </row>
    <row r="21" spans="2:16" ht="11.25" customHeight="1" x14ac:dyDescent="0.25">
      <c r="B21" s="25">
        <v>44256</v>
      </c>
      <c r="C21" s="26">
        <v>44621</v>
      </c>
      <c r="D21" s="10">
        <v>12</v>
      </c>
      <c r="E21" s="27">
        <v>365</v>
      </c>
      <c r="F21" s="286">
        <v>2250000000</v>
      </c>
      <c r="G21" s="186"/>
      <c r="H21" s="186"/>
      <c r="I21" s="191">
        <v>2664558227.3940191</v>
      </c>
      <c r="J21" s="186"/>
      <c r="K21" s="186"/>
      <c r="L21" s="186"/>
      <c r="M21" s="10">
        <v>2611830763.9953661</v>
      </c>
      <c r="N21" s="10">
        <v>2534684263.4936013</v>
      </c>
      <c r="O21" s="10">
        <v>2411124025.592514</v>
      </c>
      <c r="P21" s="1"/>
    </row>
    <row r="22" spans="2:16" ht="11.25" customHeight="1" x14ac:dyDescent="0.25">
      <c r="B22" s="25">
        <v>44256</v>
      </c>
      <c r="C22" s="26">
        <v>44652</v>
      </c>
      <c r="D22" s="10">
        <v>13</v>
      </c>
      <c r="E22" s="27">
        <v>396</v>
      </c>
      <c r="F22" s="286">
        <v>2250000000</v>
      </c>
      <c r="G22" s="186"/>
      <c r="H22" s="186"/>
      <c r="I22" s="191">
        <v>2644164922.2121849</v>
      </c>
      <c r="J22" s="186"/>
      <c r="K22" s="186"/>
      <c r="L22" s="186"/>
      <c r="M22" s="10">
        <v>2587445056.4522138</v>
      </c>
      <c r="N22" s="10">
        <v>2504632806.8781195</v>
      </c>
      <c r="O22" s="10">
        <v>2372446166.0962963</v>
      </c>
      <c r="P22" s="1"/>
    </row>
    <row r="23" spans="2:16" ht="11.25" customHeight="1" x14ac:dyDescent="0.25">
      <c r="B23" s="25">
        <v>44256</v>
      </c>
      <c r="C23" s="26">
        <v>44682</v>
      </c>
      <c r="D23" s="10">
        <v>14</v>
      </c>
      <c r="E23" s="27">
        <v>426</v>
      </c>
      <c r="F23" s="286">
        <v>2250000000</v>
      </c>
      <c r="G23" s="186"/>
      <c r="H23" s="186"/>
      <c r="I23" s="191">
        <v>2623318088.7561612</v>
      </c>
      <c r="J23" s="186"/>
      <c r="K23" s="186"/>
      <c r="L23" s="186"/>
      <c r="M23" s="10">
        <v>2562831841.5522895</v>
      </c>
      <c r="N23" s="10">
        <v>2474701416.4840994</v>
      </c>
      <c r="O23" s="10">
        <v>2334485560.2514358</v>
      </c>
      <c r="P23" s="1"/>
    </row>
    <row r="24" spans="2:16" ht="11.25" customHeight="1" x14ac:dyDescent="0.25">
      <c r="B24" s="25">
        <v>44256</v>
      </c>
      <c r="C24" s="26">
        <v>44713</v>
      </c>
      <c r="D24" s="10">
        <v>15</v>
      </c>
      <c r="E24" s="27">
        <v>457</v>
      </c>
      <c r="F24" s="286">
        <v>2250000000</v>
      </c>
      <c r="G24" s="186"/>
      <c r="H24" s="186"/>
      <c r="I24" s="191">
        <v>2602345224.5313649</v>
      </c>
      <c r="J24" s="186"/>
      <c r="K24" s="186"/>
      <c r="L24" s="186"/>
      <c r="M24" s="10">
        <v>2538030550.7658806</v>
      </c>
      <c r="N24" s="10">
        <v>2444520220.968235</v>
      </c>
      <c r="O24" s="10">
        <v>2296247194.6408286</v>
      </c>
      <c r="P24" s="1"/>
    </row>
    <row r="25" spans="2:16" ht="11.25" customHeight="1" x14ac:dyDescent="0.25">
      <c r="B25" s="25">
        <v>44256</v>
      </c>
      <c r="C25" s="26">
        <v>44743</v>
      </c>
      <c r="D25" s="10">
        <v>16</v>
      </c>
      <c r="E25" s="27">
        <v>487</v>
      </c>
      <c r="F25" s="286">
        <v>2250000000</v>
      </c>
      <c r="G25" s="186"/>
      <c r="H25" s="186"/>
      <c r="I25" s="191">
        <v>2582166654.8888531</v>
      </c>
      <c r="J25" s="186"/>
      <c r="K25" s="186"/>
      <c r="L25" s="186"/>
      <c r="M25" s="10">
        <v>2514217038.6388445</v>
      </c>
      <c r="N25" s="10">
        <v>2415623918.4366856</v>
      </c>
      <c r="O25" s="10">
        <v>2259802107.1013045</v>
      </c>
      <c r="P25" s="1"/>
    </row>
    <row r="26" spans="2:16" ht="11.25" customHeight="1" x14ac:dyDescent="0.25">
      <c r="B26" s="25">
        <v>44256</v>
      </c>
      <c r="C26" s="26">
        <v>44774</v>
      </c>
      <c r="D26" s="10">
        <v>17</v>
      </c>
      <c r="E26" s="27">
        <v>518</v>
      </c>
      <c r="F26" s="286">
        <v>2250000000</v>
      </c>
      <c r="G26" s="186"/>
      <c r="H26" s="186"/>
      <c r="I26" s="191">
        <v>2561337756.3371611</v>
      </c>
      <c r="J26" s="186"/>
      <c r="K26" s="186"/>
      <c r="L26" s="186"/>
      <c r="M26" s="10">
        <v>2489706351.3127222</v>
      </c>
      <c r="N26" s="10">
        <v>2385990861.6848297</v>
      </c>
      <c r="O26" s="10">
        <v>2222626477.5343146</v>
      </c>
      <c r="P26" s="1"/>
    </row>
    <row r="27" spans="2:16" ht="11.25" customHeight="1" x14ac:dyDescent="0.25">
      <c r="B27" s="25">
        <v>44256</v>
      </c>
      <c r="C27" s="26">
        <v>44805</v>
      </c>
      <c r="D27" s="10">
        <v>18</v>
      </c>
      <c r="E27" s="27">
        <v>549</v>
      </c>
      <c r="F27" s="286">
        <v>2250000000</v>
      </c>
      <c r="G27" s="186"/>
      <c r="H27" s="186"/>
      <c r="I27" s="191">
        <v>2541345041.8563571</v>
      </c>
      <c r="J27" s="186"/>
      <c r="K27" s="186"/>
      <c r="L27" s="186"/>
      <c r="M27" s="10">
        <v>2466082995.7429962</v>
      </c>
      <c r="N27" s="10">
        <v>2357341111.7321782</v>
      </c>
      <c r="O27" s="10">
        <v>2186637327.4967108</v>
      </c>
      <c r="P27" s="1"/>
    </row>
    <row r="28" spans="2:16" ht="11.25" customHeight="1" x14ac:dyDescent="0.25">
      <c r="B28" s="25">
        <v>44256</v>
      </c>
      <c r="C28" s="26">
        <v>44835</v>
      </c>
      <c r="D28" s="10">
        <v>19</v>
      </c>
      <c r="E28" s="27">
        <v>579</v>
      </c>
      <c r="F28" s="286">
        <v>2250000000</v>
      </c>
      <c r="G28" s="186"/>
      <c r="H28" s="186"/>
      <c r="I28" s="191">
        <v>2520751912.6705809</v>
      </c>
      <c r="J28" s="186"/>
      <c r="K28" s="186"/>
      <c r="L28" s="186"/>
      <c r="M28" s="10">
        <v>2442084688.0977702</v>
      </c>
      <c r="N28" s="10">
        <v>2328655422.6277556</v>
      </c>
      <c r="O28" s="10">
        <v>2151174495.8106194</v>
      </c>
      <c r="P28" s="1"/>
    </row>
    <row r="29" spans="2:16" ht="11.25" customHeight="1" x14ac:dyDescent="0.25">
      <c r="B29" s="25">
        <v>44256</v>
      </c>
      <c r="C29" s="26">
        <v>44866</v>
      </c>
      <c r="D29" s="10">
        <v>20</v>
      </c>
      <c r="E29" s="27">
        <v>610</v>
      </c>
      <c r="F29" s="286">
        <v>2250000000</v>
      </c>
      <c r="G29" s="186"/>
      <c r="H29" s="186"/>
      <c r="I29" s="191">
        <v>2500180838.3239889</v>
      </c>
      <c r="J29" s="186"/>
      <c r="K29" s="186"/>
      <c r="L29" s="186"/>
      <c r="M29" s="10">
        <v>2418047437.4368386</v>
      </c>
      <c r="N29" s="10">
        <v>2299870689.7125192</v>
      </c>
      <c r="O29" s="10">
        <v>2115584852.1826744</v>
      </c>
      <c r="P29" s="1"/>
    </row>
    <row r="30" spans="2:16" ht="11.25" customHeight="1" x14ac:dyDescent="0.25">
      <c r="B30" s="25">
        <v>44256</v>
      </c>
      <c r="C30" s="26">
        <v>44896</v>
      </c>
      <c r="D30" s="10">
        <v>21</v>
      </c>
      <c r="E30" s="27">
        <v>640</v>
      </c>
      <c r="F30" s="286">
        <v>2250000000</v>
      </c>
      <c r="G30" s="186"/>
      <c r="H30" s="186"/>
      <c r="I30" s="191">
        <v>2479287798.8008218</v>
      </c>
      <c r="J30" s="186"/>
      <c r="K30" s="186"/>
      <c r="L30" s="186"/>
      <c r="M30" s="10">
        <v>2393904922.54672</v>
      </c>
      <c r="N30" s="10">
        <v>2271304006.2092981</v>
      </c>
      <c r="O30" s="10">
        <v>2080742704.871629</v>
      </c>
      <c r="P30" s="1"/>
    </row>
    <row r="31" spans="2:16" ht="11.25" customHeight="1" x14ac:dyDescent="0.25">
      <c r="B31" s="25">
        <v>44256</v>
      </c>
      <c r="C31" s="26">
        <v>44927</v>
      </c>
      <c r="D31" s="10">
        <v>22</v>
      </c>
      <c r="E31" s="27">
        <v>671</v>
      </c>
      <c r="F31" s="286">
        <v>2250000000</v>
      </c>
      <c r="G31" s="186"/>
      <c r="H31" s="186"/>
      <c r="I31" s="191">
        <v>2458291665.1029172</v>
      </c>
      <c r="J31" s="186"/>
      <c r="K31" s="186"/>
      <c r="L31" s="186"/>
      <c r="M31" s="10">
        <v>2369606008.2565432</v>
      </c>
      <c r="N31" s="10">
        <v>2242531769.8744564</v>
      </c>
      <c r="O31" s="10">
        <v>2045683007.4754574</v>
      </c>
      <c r="P31" s="1"/>
    </row>
    <row r="32" spans="2:16" ht="11.25" customHeight="1" x14ac:dyDescent="0.25">
      <c r="B32" s="25">
        <v>44256</v>
      </c>
      <c r="C32" s="26">
        <v>44958</v>
      </c>
      <c r="D32" s="10">
        <v>23</v>
      </c>
      <c r="E32" s="27">
        <v>702</v>
      </c>
      <c r="F32" s="286">
        <v>2250000000</v>
      </c>
      <c r="G32" s="186"/>
      <c r="H32" s="186"/>
      <c r="I32" s="191">
        <v>2437472187.4780288</v>
      </c>
      <c r="J32" s="186"/>
      <c r="K32" s="186"/>
      <c r="L32" s="186"/>
      <c r="M32" s="10">
        <v>2345552627.2050996</v>
      </c>
      <c r="N32" s="10">
        <v>2214122965.5564704</v>
      </c>
      <c r="O32" s="10">
        <v>2011213101.5888286</v>
      </c>
      <c r="P32" s="1"/>
    </row>
    <row r="33" spans="2:16" ht="11.25" customHeight="1" x14ac:dyDescent="0.25">
      <c r="B33" s="25">
        <v>44256</v>
      </c>
      <c r="C33" s="26">
        <v>44986</v>
      </c>
      <c r="D33" s="10">
        <v>24</v>
      </c>
      <c r="E33" s="27">
        <v>730</v>
      </c>
      <c r="F33" s="286">
        <v>2250000000</v>
      </c>
      <c r="G33" s="186"/>
      <c r="H33" s="186"/>
      <c r="I33" s="191">
        <v>2417159821.8148918</v>
      </c>
      <c r="J33" s="186"/>
      <c r="K33" s="186"/>
      <c r="L33" s="186"/>
      <c r="M33" s="10">
        <v>2322442672.0032806</v>
      </c>
      <c r="N33" s="10">
        <v>2187271396.3934832</v>
      </c>
      <c r="O33" s="10">
        <v>1979219848.9017816</v>
      </c>
      <c r="P33" s="1"/>
    </row>
    <row r="34" spans="2:16" ht="11.25" customHeight="1" x14ac:dyDescent="0.25">
      <c r="B34" s="25">
        <v>44256</v>
      </c>
      <c r="C34" s="26">
        <v>45017</v>
      </c>
      <c r="D34" s="10">
        <v>25</v>
      </c>
      <c r="E34" s="27">
        <v>761</v>
      </c>
      <c r="F34" s="286">
        <v>2250000000</v>
      </c>
      <c r="G34" s="186"/>
      <c r="H34" s="186"/>
      <c r="I34" s="191">
        <v>2397169189.7442732</v>
      </c>
      <c r="J34" s="186"/>
      <c r="K34" s="186"/>
      <c r="L34" s="186"/>
      <c r="M34" s="10">
        <v>2299328921.3419147</v>
      </c>
      <c r="N34" s="10">
        <v>2159995597.3098788</v>
      </c>
      <c r="O34" s="10">
        <v>1946259966.8161337</v>
      </c>
      <c r="P34" s="1"/>
    </row>
    <row r="35" spans="2:16" ht="11.25" customHeight="1" x14ac:dyDescent="0.25">
      <c r="B35" s="25">
        <v>44256</v>
      </c>
      <c r="C35" s="26">
        <v>45047</v>
      </c>
      <c r="D35" s="10">
        <v>26</v>
      </c>
      <c r="E35" s="27">
        <v>791</v>
      </c>
      <c r="F35" s="286">
        <v>2250000000</v>
      </c>
      <c r="G35" s="186"/>
      <c r="H35" s="186"/>
      <c r="I35" s="191">
        <v>2376371552.4647002</v>
      </c>
      <c r="J35" s="186"/>
      <c r="K35" s="186"/>
      <c r="L35" s="186"/>
      <c r="M35" s="10">
        <v>2275638747.7557158</v>
      </c>
      <c r="N35" s="10">
        <v>2132479432.9569058</v>
      </c>
      <c r="O35" s="10">
        <v>1913590112.7043438</v>
      </c>
      <c r="P35" s="1"/>
    </row>
    <row r="36" spans="2:16" ht="11.25" customHeight="1" x14ac:dyDescent="0.25">
      <c r="B36" s="25">
        <v>44256</v>
      </c>
      <c r="C36" s="26">
        <v>45078</v>
      </c>
      <c r="D36" s="10">
        <v>27</v>
      </c>
      <c r="E36" s="27">
        <v>822</v>
      </c>
      <c r="F36" s="286">
        <v>2250000000</v>
      </c>
      <c r="G36" s="186"/>
      <c r="H36" s="186"/>
      <c r="I36" s="191">
        <v>2355227157.8134451</v>
      </c>
      <c r="J36" s="186"/>
      <c r="K36" s="186"/>
      <c r="L36" s="186"/>
      <c r="M36" s="10">
        <v>2251565340.4417701</v>
      </c>
      <c r="N36" s="10">
        <v>2104554509.8700857</v>
      </c>
      <c r="O36" s="10">
        <v>1880532595.7099099</v>
      </c>
      <c r="P36" s="1"/>
    </row>
    <row r="37" spans="2:16" ht="11.25" customHeight="1" x14ac:dyDescent="0.25">
      <c r="B37" s="25">
        <v>44256</v>
      </c>
      <c r="C37" s="26">
        <v>45108</v>
      </c>
      <c r="D37" s="10">
        <v>28</v>
      </c>
      <c r="E37" s="27">
        <v>852</v>
      </c>
      <c r="F37" s="286">
        <v>2250000000</v>
      </c>
      <c r="G37" s="186"/>
      <c r="H37" s="186"/>
      <c r="I37" s="191">
        <v>2334200483.6828451</v>
      </c>
      <c r="J37" s="186"/>
      <c r="K37" s="186"/>
      <c r="L37" s="186"/>
      <c r="M37" s="10">
        <v>2227801383.5412049</v>
      </c>
      <c r="N37" s="10">
        <v>2077216964.3698575</v>
      </c>
      <c r="O37" s="10">
        <v>1848496492.8465855</v>
      </c>
      <c r="P37" s="1"/>
    </row>
    <row r="38" spans="2:16" ht="11.25" customHeight="1" x14ac:dyDescent="0.25">
      <c r="B38" s="25">
        <v>44256</v>
      </c>
      <c r="C38" s="26">
        <v>45139</v>
      </c>
      <c r="D38" s="10">
        <v>29</v>
      </c>
      <c r="E38" s="27">
        <v>883</v>
      </c>
      <c r="F38" s="286">
        <v>2250000000</v>
      </c>
      <c r="G38" s="186"/>
      <c r="H38" s="186"/>
      <c r="I38" s="191">
        <v>2312987428.9743972</v>
      </c>
      <c r="J38" s="186"/>
      <c r="K38" s="186"/>
      <c r="L38" s="186"/>
      <c r="M38" s="10">
        <v>2203811099.481678</v>
      </c>
      <c r="N38" s="10">
        <v>2049622360.4467237</v>
      </c>
      <c r="O38" s="10">
        <v>1816214924.4950514</v>
      </c>
      <c r="P38" s="1"/>
    </row>
    <row r="39" spans="2:16" ht="11.25" customHeight="1" x14ac:dyDescent="0.25">
      <c r="B39" s="25">
        <v>44256</v>
      </c>
      <c r="C39" s="26">
        <v>45170</v>
      </c>
      <c r="D39" s="10">
        <v>30</v>
      </c>
      <c r="E39" s="27">
        <v>914</v>
      </c>
      <c r="F39" s="286">
        <v>2250000000</v>
      </c>
      <c r="G39" s="186"/>
      <c r="H39" s="186"/>
      <c r="I39" s="191">
        <v>2292422868.0757742</v>
      </c>
      <c r="J39" s="186"/>
      <c r="K39" s="186"/>
      <c r="L39" s="186"/>
      <c r="M39" s="10">
        <v>2180512621.367003</v>
      </c>
      <c r="N39" s="10">
        <v>2022796446.5315435</v>
      </c>
      <c r="O39" s="10">
        <v>1784851922.3492694</v>
      </c>
      <c r="P39" s="1"/>
    </row>
    <row r="40" spans="2:16" ht="11.25" customHeight="1" x14ac:dyDescent="0.25">
      <c r="B40" s="25">
        <v>44256</v>
      </c>
      <c r="C40" s="26">
        <v>45200</v>
      </c>
      <c r="D40" s="10">
        <v>31</v>
      </c>
      <c r="E40" s="27">
        <v>944</v>
      </c>
      <c r="F40" s="286">
        <v>1750000000</v>
      </c>
      <c r="G40" s="186"/>
      <c r="H40" s="186"/>
      <c r="I40" s="191">
        <v>2271158538.2053628</v>
      </c>
      <c r="J40" s="186"/>
      <c r="K40" s="186"/>
      <c r="L40" s="186"/>
      <c r="M40" s="10">
        <v>2156740453.066505</v>
      </c>
      <c r="N40" s="10">
        <v>1995819349.4724655</v>
      </c>
      <c r="O40" s="10">
        <v>1753829301.1955016</v>
      </c>
      <c r="P40" s="1"/>
    </row>
    <row r="41" spans="2:16" ht="11.25" customHeight="1" x14ac:dyDescent="0.25">
      <c r="B41" s="25">
        <v>44256</v>
      </c>
      <c r="C41" s="26">
        <v>45231</v>
      </c>
      <c r="D41" s="10">
        <v>32</v>
      </c>
      <c r="E41" s="27">
        <v>975</v>
      </c>
      <c r="F41" s="286">
        <v>1750000000</v>
      </c>
      <c r="G41" s="186"/>
      <c r="H41" s="186"/>
      <c r="I41" s="191">
        <v>2251522045.9924021</v>
      </c>
      <c r="J41" s="186"/>
      <c r="K41" s="186"/>
      <c r="L41" s="186"/>
      <c r="M41" s="10">
        <v>2134466858.0850425</v>
      </c>
      <c r="N41" s="10">
        <v>1970184297.0122554</v>
      </c>
      <c r="O41" s="10">
        <v>1723969450.2808006</v>
      </c>
      <c r="P41" s="1"/>
    </row>
    <row r="42" spans="2:16" ht="11.25" customHeight="1" x14ac:dyDescent="0.25">
      <c r="B42" s="25">
        <v>44256</v>
      </c>
      <c r="C42" s="26">
        <v>45261</v>
      </c>
      <c r="D42" s="10">
        <v>33</v>
      </c>
      <c r="E42" s="27">
        <v>1005</v>
      </c>
      <c r="F42" s="286">
        <v>1750000000</v>
      </c>
      <c r="G42" s="186"/>
      <c r="H42" s="186"/>
      <c r="I42" s="191">
        <v>2231324648.3675761</v>
      </c>
      <c r="J42" s="186"/>
      <c r="K42" s="186"/>
      <c r="L42" s="186"/>
      <c r="M42" s="10">
        <v>2111847410.2507207</v>
      </c>
      <c r="N42" s="10">
        <v>1944508026.2866991</v>
      </c>
      <c r="O42" s="10">
        <v>1694527166.8800669</v>
      </c>
      <c r="P42" s="1"/>
    </row>
    <row r="43" spans="2:16" ht="11.25" customHeight="1" x14ac:dyDescent="0.25">
      <c r="B43" s="25">
        <v>44256</v>
      </c>
      <c r="C43" s="26">
        <v>45292</v>
      </c>
      <c r="D43" s="10">
        <v>34</v>
      </c>
      <c r="E43" s="27">
        <v>1036</v>
      </c>
      <c r="F43" s="286">
        <v>1750000000</v>
      </c>
      <c r="G43" s="186"/>
      <c r="H43" s="186"/>
      <c r="I43" s="191">
        <v>2210391508.6484151</v>
      </c>
      <c r="J43" s="186"/>
      <c r="K43" s="186"/>
      <c r="L43" s="186"/>
      <c r="M43" s="10">
        <v>2088486898.0826719</v>
      </c>
      <c r="N43" s="10">
        <v>1918107982.3311274</v>
      </c>
      <c r="O43" s="10">
        <v>1664441240.895705</v>
      </c>
      <c r="P43" s="1"/>
    </row>
    <row r="44" spans="2:16" ht="11.25" customHeight="1" x14ac:dyDescent="0.25">
      <c r="B44" s="25">
        <v>44256</v>
      </c>
      <c r="C44" s="26">
        <v>45323</v>
      </c>
      <c r="D44" s="10">
        <v>35</v>
      </c>
      <c r="E44" s="27">
        <v>1067</v>
      </c>
      <c r="F44" s="286">
        <v>1750000000</v>
      </c>
      <c r="G44" s="186"/>
      <c r="H44" s="186"/>
      <c r="I44" s="191">
        <v>2189855365.4758549</v>
      </c>
      <c r="J44" s="186"/>
      <c r="K44" s="186"/>
      <c r="L44" s="186"/>
      <c r="M44" s="10">
        <v>2065574018.8612022</v>
      </c>
      <c r="N44" s="10">
        <v>1892239712.4579475</v>
      </c>
      <c r="O44" s="10">
        <v>1635039269.2674954</v>
      </c>
      <c r="P44" s="1"/>
    </row>
    <row r="45" spans="2:16" ht="11.25" customHeight="1" x14ac:dyDescent="0.25">
      <c r="B45" s="25">
        <v>44256</v>
      </c>
      <c r="C45" s="26">
        <v>45352</v>
      </c>
      <c r="D45" s="10">
        <v>36</v>
      </c>
      <c r="E45" s="27">
        <v>1096</v>
      </c>
      <c r="F45" s="286">
        <v>1750000000</v>
      </c>
      <c r="G45" s="186"/>
      <c r="H45" s="186"/>
      <c r="I45" s="191">
        <v>2169673099.9550581</v>
      </c>
      <c r="J45" s="186"/>
      <c r="K45" s="186"/>
      <c r="L45" s="186"/>
      <c r="M45" s="10">
        <v>2043289846.2337186</v>
      </c>
      <c r="N45" s="10">
        <v>1867371855.8789399</v>
      </c>
      <c r="O45" s="10">
        <v>1607157322.3402464</v>
      </c>
      <c r="P45" s="1"/>
    </row>
    <row r="46" spans="2:16" ht="11.25" customHeight="1" x14ac:dyDescent="0.25">
      <c r="B46" s="25">
        <v>44256</v>
      </c>
      <c r="C46" s="26">
        <v>45383</v>
      </c>
      <c r="D46" s="10">
        <v>37</v>
      </c>
      <c r="E46" s="27">
        <v>1127</v>
      </c>
      <c r="F46" s="286">
        <v>1750000000</v>
      </c>
      <c r="G46" s="186"/>
      <c r="H46" s="186"/>
      <c r="I46" s="191">
        <v>2149548978.8800788</v>
      </c>
      <c r="J46" s="186"/>
      <c r="K46" s="186"/>
      <c r="L46" s="186"/>
      <c r="M46" s="10">
        <v>2020904526.3422494</v>
      </c>
      <c r="N46" s="10">
        <v>1842216728.5992155</v>
      </c>
      <c r="O46" s="10">
        <v>1578792023.3792038</v>
      </c>
      <c r="P46" s="1"/>
    </row>
    <row r="47" spans="2:16" ht="11.25" customHeight="1" x14ac:dyDescent="0.25">
      <c r="B47" s="25">
        <v>44256</v>
      </c>
      <c r="C47" s="26">
        <v>45413</v>
      </c>
      <c r="D47" s="10">
        <v>38</v>
      </c>
      <c r="E47" s="27">
        <v>1157</v>
      </c>
      <c r="F47" s="286">
        <v>1750000000</v>
      </c>
      <c r="G47" s="186"/>
      <c r="H47" s="186"/>
      <c r="I47" s="191">
        <v>2129287200.052494</v>
      </c>
      <c r="J47" s="186"/>
      <c r="K47" s="186"/>
      <c r="L47" s="186"/>
      <c r="M47" s="10">
        <v>1998569498.7869084</v>
      </c>
      <c r="N47" s="10">
        <v>1817372480.6064348</v>
      </c>
      <c r="O47" s="10">
        <v>1551115839.6915424</v>
      </c>
      <c r="P47" s="1"/>
    </row>
    <row r="48" spans="2:16" ht="11.25" customHeight="1" x14ac:dyDescent="0.25">
      <c r="B48" s="25">
        <v>44256</v>
      </c>
      <c r="C48" s="26">
        <v>45444</v>
      </c>
      <c r="D48" s="10">
        <v>39</v>
      </c>
      <c r="E48" s="27">
        <v>1188</v>
      </c>
      <c r="F48" s="286">
        <v>1750000000</v>
      </c>
      <c r="G48" s="186"/>
      <c r="H48" s="186"/>
      <c r="I48" s="191">
        <v>2109005542.325907</v>
      </c>
      <c r="J48" s="186"/>
      <c r="K48" s="186"/>
      <c r="L48" s="186"/>
      <c r="M48" s="10">
        <v>1976175504.9135139</v>
      </c>
      <c r="N48" s="10">
        <v>1792438638.1597753</v>
      </c>
      <c r="O48" s="10">
        <v>1523355279.1547318</v>
      </c>
      <c r="P48" s="1"/>
    </row>
    <row r="49" spans="2:16" ht="11.25" customHeight="1" x14ac:dyDescent="0.25">
      <c r="B49" s="25">
        <v>44256</v>
      </c>
      <c r="C49" s="26">
        <v>45474</v>
      </c>
      <c r="D49" s="10">
        <v>40</v>
      </c>
      <c r="E49" s="27">
        <v>1218</v>
      </c>
      <c r="F49" s="286">
        <v>1750000000</v>
      </c>
      <c r="G49" s="186"/>
      <c r="H49" s="186"/>
      <c r="I49" s="191">
        <v>2086868147.9814799</v>
      </c>
      <c r="J49" s="186"/>
      <c r="K49" s="186"/>
      <c r="L49" s="186"/>
      <c r="M49" s="10">
        <v>1952222714.642678</v>
      </c>
      <c r="N49" s="10">
        <v>1766354683.3211761</v>
      </c>
      <c r="O49" s="10">
        <v>1495033425.1172869</v>
      </c>
      <c r="P49" s="1"/>
    </row>
    <row r="50" spans="2:16" ht="11.25" customHeight="1" x14ac:dyDescent="0.25">
      <c r="B50" s="25">
        <v>44256</v>
      </c>
      <c r="C50" s="26">
        <v>45505</v>
      </c>
      <c r="D50" s="10">
        <v>41</v>
      </c>
      <c r="E50" s="27">
        <v>1249</v>
      </c>
      <c r="F50" s="286">
        <v>1750000000</v>
      </c>
      <c r="G50" s="186"/>
      <c r="H50" s="186"/>
      <c r="I50" s="191">
        <v>2067042983.256321</v>
      </c>
      <c r="J50" s="186"/>
      <c r="K50" s="186"/>
      <c r="L50" s="186"/>
      <c r="M50" s="10">
        <v>1930397017.4610374</v>
      </c>
      <c r="N50" s="10">
        <v>1742164995.1847389</v>
      </c>
      <c r="O50" s="10">
        <v>1468313836.1416898</v>
      </c>
      <c r="P50" s="1"/>
    </row>
    <row r="51" spans="2:16" ht="11.25" customHeight="1" x14ac:dyDescent="0.25">
      <c r="B51" s="25">
        <v>44256</v>
      </c>
      <c r="C51" s="26">
        <v>45536</v>
      </c>
      <c r="D51" s="10">
        <v>42</v>
      </c>
      <c r="E51" s="27">
        <v>1280</v>
      </c>
      <c r="F51" s="286">
        <v>1250000000</v>
      </c>
      <c r="G51" s="186"/>
      <c r="H51" s="186"/>
      <c r="I51" s="191">
        <v>2045277220.5924821</v>
      </c>
      <c r="J51" s="186"/>
      <c r="K51" s="186"/>
      <c r="L51" s="186"/>
      <c r="M51" s="10">
        <v>1906830503.3204675</v>
      </c>
      <c r="N51" s="10">
        <v>1716519845.9263945</v>
      </c>
      <c r="O51" s="10">
        <v>1440572289.2058311</v>
      </c>
      <c r="P51" s="1"/>
    </row>
    <row r="52" spans="2:16" ht="11.25" customHeight="1" x14ac:dyDescent="0.25">
      <c r="B52" s="25">
        <v>44256</v>
      </c>
      <c r="C52" s="26">
        <v>45566</v>
      </c>
      <c r="D52" s="10">
        <v>43</v>
      </c>
      <c r="E52" s="27">
        <v>1310</v>
      </c>
      <c r="F52" s="286">
        <v>1250000000</v>
      </c>
      <c r="G52" s="186"/>
      <c r="H52" s="186"/>
      <c r="I52" s="191">
        <v>2024783269.798435</v>
      </c>
      <c r="J52" s="186"/>
      <c r="K52" s="186"/>
      <c r="L52" s="186"/>
      <c r="M52" s="10">
        <v>1884625284.30038</v>
      </c>
      <c r="N52" s="10">
        <v>1692355195.3403213</v>
      </c>
      <c r="O52" s="10">
        <v>1414470290.2489367</v>
      </c>
      <c r="P52" s="1"/>
    </row>
    <row r="53" spans="2:16" ht="11.25" customHeight="1" x14ac:dyDescent="0.25">
      <c r="B53" s="25">
        <v>44256</v>
      </c>
      <c r="C53" s="26">
        <v>45597</v>
      </c>
      <c r="D53" s="10">
        <v>44</v>
      </c>
      <c r="E53" s="27">
        <v>1341</v>
      </c>
      <c r="F53" s="286">
        <v>1250000000</v>
      </c>
      <c r="G53" s="186"/>
      <c r="H53" s="186"/>
      <c r="I53" s="191">
        <v>2005351459.547673</v>
      </c>
      <c r="J53" s="186"/>
      <c r="K53" s="186"/>
      <c r="L53" s="186"/>
      <c r="M53" s="10">
        <v>1863372780.2898021</v>
      </c>
      <c r="N53" s="10">
        <v>1669015406.5403268</v>
      </c>
      <c r="O53" s="10">
        <v>1389054469.2029696</v>
      </c>
      <c r="P53" s="1"/>
    </row>
    <row r="54" spans="2:16" ht="11.25" customHeight="1" x14ac:dyDescent="0.25">
      <c r="B54" s="25">
        <v>44256</v>
      </c>
      <c r="C54" s="26">
        <v>45627</v>
      </c>
      <c r="D54" s="10">
        <v>45</v>
      </c>
      <c r="E54" s="27">
        <v>1371</v>
      </c>
      <c r="F54" s="286">
        <v>1250000000</v>
      </c>
      <c r="G54" s="186"/>
      <c r="H54" s="186"/>
      <c r="I54" s="191">
        <v>1986000920.9968021</v>
      </c>
      <c r="J54" s="186"/>
      <c r="K54" s="186"/>
      <c r="L54" s="186"/>
      <c r="M54" s="10">
        <v>1842363218.3788817</v>
      </c>
      <c r="N54" s="10">
        <v>1646135649.994921</v>
      </c>
      <c r="O54" s="10">
        <v>1364396618.4956756</v>
      </c>
      <c r="P54" s="1"/>
    </row>
    <row r="55" spans="2:16" ht="11.25" customHeight="1" x14ac:dyDescent="0.25">
      <c r="B55" s="25">
        <v>44256</v>
      </c>
      <c r="C55" s="26">
        <v>45658</v>
      </c>
      <c r="D55" s="10">
        <v>46</v>
      </c>
      <c r="E55" s="27">
        <v>1402</v>
      </c>
      <c r="F55" s="286">
        <v>1250000000</v>
      </c>
      <c r="G55" s="186"/>
      <c r="H55" s="186"/>
      <c r="I55" s="191">
        <v>1965662421.8427989</v>
      </c>
      <c r="J55" s="186"/>
      <c r="K55" s="186"/>
      <c r="L55" s="186"/>
      <c r="M55" s="10">
        <v>1820402919.4264712</v>
      </c>
      <c r="N55" s="10">
        <v>1622377751.5917175</v>
      </c>
      <c r="O55" s="10">
        <v>1339009368.2930989</v>
      </c>
      <c r="P55" s="1"/>
    </row>
    <row r="56" spans="2:16" ht="11.25" customHeight="1" x14ac:dyDescent="0.25">
      <c r="B56" s="25">
        <v>44256</v>
      </c>
      <c r="C56" s="26">
        <v>45689</v>
      </c>
      <c r="D56" s="10">
        <v>47</v>
      </c>
      <c r="E56" s="27">
        <v>1433</v>
      </c>
      <c r="F56" s="286">
        <v>1250000000</v>
      </c>
      <c r="G56" s="186"/>
      <c r="H56" s="186"/>
      <c r="I56" s="191">
        <v>1946161343.6665399</v>
      </c>
      <c r="J56" s="186"/>
      <c r="K56" s="186"/>
      <c r="L56" s="186"/>
      <c r="M56" s="10">
        <v>1799286034.649461</v>
      </c>
      <c r="N56" s="10">
        <v>1599479803.737699</v>
      </c>
      <c r="O56" s="10">
        <v>1314519442.0623498</v>
      </c>
      <c r="P56" s="1"/>
    </row>
    <row r="57" spans="2:16" ht="11.25" customHeight="1" x14ac:dyDescent="0.25">
      <c r="B57" s="25">
        <v>44256</v>
      </c>
      <c r="C57" s="26">
        <v>45717</v>
      </c>
      <c r="D57" s="10">
        <v>48</v>
      </c>
      <c r="E57" s="27">
        <v>1461</v>
      </c>
      <c r="F57" s="286">
        <v>1250000000</v>
      </c>
      <c r="G57" s="186"/>
      <c r="H57" s="186"/>
      <c r="I57" s="191">
        <v>1927004730.4104691</v>
      </c>
      <c r="J57" s="186"/>
      <c r="K57" s="186"/>
      <c r="L57" s="186"/>
      <c r="M57" s="10">
        <v>1778845669.888551</v>
      </c>
      <c r="N57" s="10">
        <v>1577676434.7815058</v>
      </c>
      <c r="O57" s="10">
        <v>1291639158.4448926</v>
      </c>
      <c r="P57" s="1"/>
    </row>
    <row r="58" spans="2:16" ht="11.25" customHeight="1" x14ac:dyDescent="0.25">
      <c r="B58" s="25">
        <v>44256</v>
      </c>
      <c r="C58" s="26">
        <v>45748</v>
      </c>
      <c r="D58" s="10">
        <v>49</v>
      </c>
      <c r="E58" s="27">
        <v>1492</v>
      </c>
      <c r="F58" s="286">
        <v>1250000000</v>
      </c>
      <c r="G58" s="186"/>
      <c r="H58" s="186"/>
      <c r="I58" s="191">
        <v>1907628310.79143</v>
      </c>
      <c r="J58" s="186"/>
      <c r="K58" s="186"/>
      <c r="L58" s="186"/>
      <c r="M58" s="10">
        <v>1757972302.570811</v>
      </c>
      <c r="N58" s="10">
        <v>1555198357.6271501</v>
      </c>
      <c r="O58" s="10">
        <v>1267843571.2294717</v>
      </c>
      <c r="P58" s="1"/>
    </row>
    <row r="59" spans="2:16" ht="11.25" customHeight="1" x14ac:dyDescent="0.25">
      <c r="B59" s="25">
        <v>44256</v>
      </c>
      <c r="C59" s="26">
        <v>45778</v>
      </c>
      <c r="D59" s="10">
        <v>50</v>
      </c>
      <c r="E59" s="27">
        <v>1522</v>
      </c>
      <c r="F59" s="286">
        <v>1250000000</v>
      </c>
      <c r="G59" s="186"/>
      <c r="H59" s="186"/>
      <c r="I59" s="191">
        <v>1888760542.338666</v>
      </c>
      <c r="J59" s="186"/>
      <c r="K59" s="186"/>
      <c r="L59" s="186"/>
      <c r="M59" s="10">
        <v>1737727728.2107427</v>
      </c>
      <c r="N59" s="10">
        <v>1533505221.0436146</v>
      </c>
      <c r="O59" s="10">
        <v>1245034042.3295176</v>
      </c>
      <c r="P59" s="1"/>
    </row>
    <row r="60" spans="2:16" ht="11.25" customHeight="1" x14ac:dyDescent="0.25">
      <c r="B60" s="25">
        <v>44256</v>
      </c>
      <c r="C60" s="26">
        <v>45809</v>
      </c>
      <c r="D60" s="10">
        <v>51</v>
      </c>
      <c r="E60" s="27">
        <v>1553</v>
      </c>
      <c r="F60" s="286">
        <v>1250000000</v>
      </c>
      <c r="G60" s="186"/>
      <c r="H60" s="186"/>
      <c r="I60" s="191">
        <v>1869228476.2001591</v>
      </c>
      <c r="J60" s="186"/>
      <c r="K60" s="186"/>
      <c r="L60" s="186"/>
      <c r="M60" s="10">
        <v>1716840687.8327608</v>
      </c>
      <c r="N60" s="10">
        <v>1511219740.5294957</v>
      </c>
      <c r="O60" s="10">
        <v>1221743971.9347539</v>
      </c>
      <c r="P60" s="1"/>
    </row>
    <row r="61" spans="2:16" ht="11.25" customHeight="1" x14ac:dyDescent="0.25">
      <c r="B61" s="25">
        <v>44256</v>
      </c>
      <c r="C61" s="26">
        <v>45839</v>
      </c>
      <c r="D61" s="10">
        <v>52</v>
      </c>
      <c r="E61" s="27">
        <v>1583</v>
      </c>
      <c r="F61" s="286">
        <v>1250000000</v>
      </c>
      <c r="G61" s="186"/>
      <c r="H61" s="186"/>
      <c r="I61" s="191">
        <v>1849949254.991262</v>
      </c>
      <c r="J61" s="186"/>
      <c r="K61" s="186"/>
      <c r="L61" s="186"/>
      <c r="M61" s="10">
        <v>1696344225.2785671</v>
      </c>
      <c r="N61" s="10">
        <v>1489502967.5124121</v>
      </c>
      <c r="O61" s="10">
        <v>1199250872.6646683</v>
      </c>
      <c r="P61" s="1"/>
    </row>
    <row r="62" spans="2:16" ht="11.25" customHeight="1" x14ac:dyDescent="0.25">
      <c r="B62" s="25">
        <v>44256</v>
      </c>
      <c r="C62" s="26">
        <v>45870</v>
      </c>
      <c r="D62" s="10">
        <v>53</v>
      </c>
      <c r="E62" s="27">
        <v>1614</v>
      </c>
      <c r="F62" s="286">
        <v>1250000000</v>
      </c>
      <c r="G62" s="186"/>
      <c r="H62" s="186"/>
      <c r="I62" s="191">
        <v>1830783629.8132961</v>
      </c>
      <c r="J62" s="186"/>
      <c r="K62" s="186"/>
      <c r="L62" s="186"/>
      <c r="M62" s="10">
        <v>1675922642.6520395</v>
      </c>
      <c r="N62" s="10">
        <v>1467828951.6829438</v>
      </c>
      <c r="O62" s="10">
        <v>1176794796.7833543</v>
      </c>
      <c r="P62" s="1"/>
    </row>
    <row r="63" spans="2:16" ht="11.25" customHeight="1" x14ac:dyDescent="0.25">
      <c r="B63" s="25">
        <v>44256</v>
      </c>
      <c r="C63" s="26">
        <v>45901</v>
      </c>
      <c r="D63" s="10">
        <v>54</v>
      </c>
      <c r="E63" s="27">
        <v>1645</v>
      </c>
      <c r="F63" s="286">
        <v>1250000000</v>
      </c>
      <c r="G63" s="186"/>
      <c r="H63" s="186"/>
      <c r="I63" s="191">
        <v>1811819116.6025419</v>
      </c>
      <c r="J63" s="186"/>
      <c r="K63" s="186"/>
      <c r="L63" s="186"/>
      <c r="M63" s="10">
        <v>1655749241.445936</v>
      </c>
      <c r="N63" s="10">
        <v>1446472357.6301281</v>
      </c>
      <c r="O63" s="10">
        <v>1154760840.9819503</v>
      </c>
      <c r="P63" s="1"/>
    </row>
    <row r="64" spans="2:16" ht="11.25" customHeight="1" x14ac:dyDescent="0.25">
      <c r="B64" s="25">
        <v>44256</v>
      </c>
      <c r="C64" s="26">
        <v>45931</v>
      </c>
      <c r="D64" s="10">
        <v>55</v>
      </c>
      <c r="E64" s="27">
        <v>1675</v>
      </c>
      <c r="F64" s="286">
        <v>750000000</v>
      </c>
      <c r="G64" s="186"/>
      <c r="H64" s="186"/>
      <c r="I64" s="191">
        <v>1793537910.675235</v>
      </c>
      <c r="J64" s="186"/>
      <c r="K64" s="186"/>
      <c r="L64" s="186"/>
      <c r="M64" s="10">
        <v>1636352440.2769682</v>
      </c>
      <c r="N64" s="10">
        <v>1426008747.6093943</v>
      </c>
      <c r="O64" s="10">
        <v>1133757525.0421879</v>
      </c>
      <c r="P64" s="1"/>
    </row>
    <row r="65" spans="2:16" ht="11.25" customHeight="1" x14ac:dyDescent="0.25">
      <c r="B65" s="25">
        <v>44256</v>
      </c>
      <c r="C65" s="26">
        <v>45962</v>
      </c>
      <c r="D65" s="10">
        <v>56</v>
      </c>
      <c r="E65" s="27">
        <v>1706</v>
      </c>
      <c r="F65" s="286">
        <v>750000000</v>
      </c>
      <c r="G65" s="186"/>
      <c r="H65" s="186"/>
      <c r="I65" s="191">
        <v>1774335779.0055161</v>
      </c>
      <c r="J65" s="186"/>
      <c r="K65" s="186"/>
      <c r="L65" s="186"/>
      <c r="M65" s="10">
        <v>1616087520.4978142</v>
      </c>
      <c r="N65" s="10">
        <v>1404767045.9304638</v>
      </c>
      <c r="O65" s="10">
        <v>1112138622.4342782</v>
      </c>
      <c r="P65" s="1"/>
    </row>
    <row r="66" spans="2:16" ht="11.25" customHeight="1" x14ac:dyDescent="0.25">
      <c r="B66" s="25">
        <v>44256</v>
      </c>
      <c r="C66" s="26">
        <v>45992</v>
      </c>
      <c r="D66" s="10">
        <v>57</v>
      </c>
      <c r="E66" s="27">
        <v>1736</v>
      </c>
      <c r="F66" s="286">
        <v>750000000</v>
      </c>
      <c r="G66" s="186"/>
      <c r="H66" s="186"/>
      <c r="I66" s="191">
        <v>1756466405.8357251</v>
      </c>
      <c r="J66" s="186"/>
      <c r="K66" s="186"/>
      <c r="L66" s="186"/>
      <c r="M66" s="10">
        <v>1597185926.7036488</v>
      </c>
      <c r="N66" s="10">
        <v>1384919965.2708807</v>
      </c>
      <c r="O66" s="10">
        <v>1091931443.4315169</v>
      </c>
      <c r="P66" s="1"/>
    </row>
    <row r="67" spans="2:16" ht="11.25" customHeight="1" x14ac:dyDescent="0.25">
      <c r="B67" s="25">
        <v>44256</v>
      </c>
      <c r="C67" s="26">
        <v>46023</v>
      </c>
      <c r="D67" s="10">
        <v>58</v>
      </c>
      <c r="E67" s="27">
        <v>1767</v>
      </c>
      <c r="F67" s="286">
        <v>750000000</v>
      </c>
      <c r="G67" s="186"/>
      <c r="H67" s="186"/>
      <c r="I67" s="191">
        <v>1738823927.956342</v>
      </c>
      <c r="J67" s="186"/>
      <c r="K67" s="186"/>
      <c r="L67" s="186"/>
      <c r="M67" s="10">
        <v>1578461573.8934345</v>
      </c>
      <c r="N67" s="10">
        <v>1365203233.090981</v>
      </c>
      <c r="O67" s="10">
        <v>1071826828.9273766</v>
      </c>
      <c r="P67" s="1"/>
    </row>
    <row r="68" spans="2:16" ht="11.25" customHeight="1" x14ac:dyDescent="0.25">
      <c r="B68" s="25">
        <v>44256</v>
      </c>
      <c r="C68" s="26">
        <v>46054</v>
      </c>
      <c r="D68" s="10">
        <v>59</v>
      </c>
      <c r="E68" s="27">
        <v>1798</v>
      </c>
      <c r="F68" s="286">
        <v>750000000</v>
      </c>
      <c r="G68" s="186"/>
      <c r="H68" s="186"/>
      <c r="I68" s="191">
        <v>1721391507.024617</v>
      </c>
      <c r="J68" s="186"/>
      <c r="K68" s="186"/>
      <c r="L68" s="186"/>
      <c r="M68" s="10">
        <v>1559986503.4002099</v>
      </c>
      <c r="N68" s="10">
        <v>1345792885.4695745</v>
      </c>
      <c r="O68" s="10">
        <v>1052112458.3219033</v>
      </c>
      <c r="P68" s="1"/>
    </row>
    <row r="69" spans="2:16" ht="11.25" customHeight="1" x14ac:dyDescent="0.25">
      <c r="B69" s="25">
        <v>44256</v>
      </c>
      <c r="C69" s="26">
        <v>46082</v>
      </c>
      <c r="D69" s="10">
        <v>60</v>
      </c>
      <c r="E69" s="27">
        <v>1826</v>
      </c>
      <c r="F69" s="286">
        <v>750000000</v>
      </c>
      <c r="G69" s="186"/>
      <c r="H69" s="186"/>
      <c r="I69" s="191">
        <v>1703144365.7837</v>
      </c>
      <c r="J69" s="186"/>
      <c r="K69" s="186"/>
      <c r="L69" s="186"/>
      <c r="M69" s="10">
        <v>1541085627.8593609</v>
      </c>
      <c r="N69" s="10">
        <v>1326432863.943047</v>
      </c>
      <c r="O69" s="10">
        <v>1033009272.5373653</v>
      </c>
      <c r="P69" s="1"/>
    </row>
    <row r="70" spans="2:16" ht="11.25" customHeight="1" x14ac:dyDescent="0.25">
      <c r="B70" s="25">
        <v>44256</v>
      </c>
      <c r="C70" s="26">
        <v>46113</v>
      </c>
      <c r="D70" s="10">
        <v>61</v>
      </c>
      <c r="E70" s="27">
        <v>1857</v>
      </c>
      <c r="F70" s="286">
        <v>750000000</v>
      </c>
      <c r="G70" s="186"/>
      <c r="H70" s="186"/>
      <c r="I70" s="191">
        <v>1685003242.1363029</v>
      </c>
      <c r="J70" s="186"/>
      <c r="K70" s="186"/>
      <c r="L70" s="186"/>
      <c r="M70" s="10">
        <v>1522084726.3048825</v>
      </c>
      <c r="N70" s="10">
        <v>1306746736.3261631</v>
      </c>
      <c r="O70" s="10">
        <v>1013367542.5640248</v>
      </c>
      <c r="P70" s="1"/>
    </row>
    <row r="71" spans="2:16" ht="11.25" customHeight="1" x14ac:dyDescent="0.25">
      <c r="B71" s="25">
        <v>44256</v>
      </c>
      <c r="C71" s="26">
        <v>46143</v>
      </c>
      <c r="D71" s="10">
        <v>62</v>
      </c>
      <c r="E71" s="27">
        <v>1887</v>
      </c>
      <c r="F71" s="286">
        <v>750000000</v>
      </c>
      <c r="G71" s="186"/>
      <c r="H71" s="186"/>
      <c r="I71" s="191">
        <v>1667250829.0387819</v>
      </c>
      <c r="J71" s="186"/>
      <c r="K71" s="186"/>
      <c r="L71" s="186"/>
      <c r="M71" s="10">
        <v>1503576708.4191699</v>
      </c>
      <c r="N71" s="10">
        <v>1287680007.7376251</v>
      </c>
      <c r="O71" s="10">
        <v>994488126.6331929</v>
      </c>
      <c r="P71" s="1"/>
    </row>
    <row r="72" spans="2:16" ht="11.25" customHeight="1" x14ac:dyDescent="0.25">
      <c r="B72" s="25">
        <v>44256</v>
      </c>
      <c r="C72" s="26">
        <v>46174</v>
      </c>
      <c r="D72" s="10">
        <v>63</v>
      </c>
      <c r="E72" s="27">
        <v>1918</v>
      </c>
      <c r="F72" s="286">
        <v>750000000</v>
      </c>
      <c r="G72" s="186"/>
      <c r="H72" s="186"/>
      <c r="I72" s="191">
        <v>1649357819.9774179</v>
      </c>
      <c r="J72" s="186"/>
      <c r="K72" s="186"/>
      <c r="L72" s="186"/>
      <c r="M72" s="10">
        <v>1484917448.4531751</v>
      </c>
      <c r="N72" s="10">
        <v>1268465812.7523961</v>
      </c>
      <c r="O72" s="10">
        <v>975499465.41068482</v>
      </c>
      <c r="P72" s="1"/>
    </row>
    <row r="73" spans="2:16" ht="11.25" customHeight="1" x14ac:dyDescent="0.25">
      <c r="B73" s="25">
        <v>44256</v>
      </c>
      <c r="C73" s="26">
        <v>46204</v>
      </c>
      <c r="D73" s="10">
        <v>64</v>
      </c>
      <c r="E73" s="27">
        <v>1948</v>
      </c>
      <c r="F73" s="286">
        <v>750000000</v>
      </c>
      <c r="G73" s="186"/>
      <c r="H73" s="186"/>
      <c r="I73" s="191">
        <v>1631906173.258616</v>
      </c>
      <c r="J73" s="186"/>
      <c r="K73" s="186"/>
      <c r="L73" s="186"/>
      <c r="M73" s="10">
        <v>1466794160.1686971</v>
      </c>
      <c r="N73" s="10">
        <v>1249900367.7559297</v>
      </c>
      <c r="O73" s="10">
        <v>957281681.3081584</v>
      </c>
      <c r="P73" s="1"/>
    </row>
    <row r="74" spans="2:16" ht="11.25" customHeight="1" x14ac:dyDescent="0.25">
      <c r="B74" s="25">
        <v>44256</v>
      </c>
      <c r="C74" s="26">
        <v>46235</v>
      </c>
      <c r="D74" s="10">
        <v>65</v>
      </c>
      <c r="E74" s="27">
        <v>1979</v>
      </c>
      <c r="F74" s="286">
        <v>750000000</v>
      </c>
      <c r="G74" s="186"/>
      <c r="H74" s="186"/>
      <c r="I74" s="191">
        <v>1614707020.2488921</v>
      </c>
      <c r="J74" s="186"/>
      <c r="K74" s="186"/>
      <c r="L74" s="186"/>
      <c r="M74" s="10">
        <v>1448873600.7769902</v>
      </c>
      <c r="N74" s="10">
        <v>1231489791.089046</v>
      </c>
      <c r="O74" s="10">
        <v>939186384.51020288</v>
      </c>
      <c r="P74" s="1"/>
    </row>
    <row r="75" spans="2:16" ht="11.25" customHeight="1" x14ac:dyDescent="0.25">
      <c r="B75" s="25">
        <v>44256</v>
      </c>
      <c r="C75" s="26">
        <v>46266</v>
      </c>
      <c r="D75" s="10">
        <v>66</v>
      </c>
      <c r="E75" s="27">
        <v>2010</v>
      </c>
      <c r="F75" s="286">
        <v>750000000</v>
      </c>
      <c r="G75" s="186"/>
      <c r="H75" s="186"/>
      <c r="I75" s="191">
        <v>1597021694.467083</v>
      </c>
      <c r="J75" s="186"/>
      <c r="K75" s="186"/>
      <c r="L75" s="186"/>
      <c r="M75" s="10">
        <v>1430574109.0726855</v>
      </c>
      <c r="N75" s="10">
        <v>1212843514.4155104</v>
      </c>
      <c r="O75" s="10">
        <v>921048207.64790666</v>
      </c>
      <c r="P75" s="1"/>
    </row>
    <row r="76" spans="2:16" ht="11.25" customHeight="1" x14ac:dyDescent="0.25">
      <c r="B76" s="25">
        <v>44256</v>
      </c>
      <c r="C76" s="26">
        <v>46296</v>
      </c>
      <c r="D76" s="10">
        <v>67</v>
      </c>
      <c r="E76" s="27">
        <v>2040</v>
      </c>
      <c r="F76" s="286">
        <v>750000000</v>
      </c>
      <c r="G76" s="186"/>
      <c r="H76" s="186"/>
      <c r="I76" s="191">
        <v>1580279593.3588209</v>
      </c>
      <c r="J76" s="186"/>
      <c r="K76" s="186"/>
      <c r="L76" s="186"/>
      <c r="M76" s="10">
        <v>1413253394.7838156</v>
      </c>
      <c r="N76" s="10">
        <v>1195209988.8285267</v>
      </c>
      <c r="O76" s="10">
        <v>903936429.18368542</v>
      </c>
      <c r="P76" s="1"/>
    </row>
    <row r="77" spans="2:16" ht="11.25" customHeight="1" x14ac:dyDescent="0.25">
      <c r="B77" s="25">
        <v>44256</v>
      </c>
      <c r="C77" s="26">
        <v>46327</v>
      </c>
      <c r="D77" s="10">
        <v>68</v>
      </c>
      <c r="E77" s="27">
        <v>2071</v>
      </c>
      <c r="F77" s="286">
        <v>750000000</v>
      </c>
      <c r="G77" s="186"/>
      <c r="H77" s="186"/>
      <c r="I77" s="191">
        <v>1564057773.95591</v>
      </c>
      <c r="J77" s="186"/>
      <c r="K77" s="186"/>
      <c r="L77" s="186"/>
      <c r="M77" s="10">
        <v>1396373748.7279322</v>
      </c>
      <c r="N77" s="10">
        <v>1177931254.4919879</v>
      </c>
      <c r="O77" s="10">
        <v>887095221.464854</v>
      </c>
      <c r="P77" s="1"/>
    </row>
    <row r="78" spans="2:16" ht="11.25" customHeight="1" x14ac:dyDescent="0.25">
      <c r="B78" s="25">
        <v>44256</v>
      </c>
      <c r="C78" s="26">
        <v>46357</v>
      </c>
      <c r="D78" s="10">
        <v>69</v>
      </c>
      <c r="E78" s="27">
        <v>2101</v>
      </c>
      <c r="F78" s="286">
        <v>750000000</v>
      </c>
      <c r="G78" s="186"/>
      <c r="H78" s="186"/>
      <c r="I78" s="191">
        <v>1546977531.854641</v>
      </c>
      <c r="J78" s="186"/>
      <c r="K78" s="186"/>
      <c r="L78" s="186"/>
      <c r="M78" s="10">
        <v>1378857707.0210862</v>
      </c>
      <c r="N78" s="10">
        <v>1160292507.4167788</v>
      </c>
      <c r="O78" s="10">
        <v>870229629.14281058</v>
      </c>
      <c r="P78" s="1"/>
    </row>
    <row r="79" spans="2:16" ht="11.25" customHeight="1" x14ac:dyDescent="0.25">
      <c r="B79" s="25">
        <v>44256</v>
      </c>
      <c r="C79" s="26">
        <v>46388</v>
      </c>
      <c r="D79" s="10">
        <v>70</v>
      </c>
      <c r="E79" s="27">
        <v>2132</v>
      </c>
      <c r="F79" s="286">
        <v>750000000</v>
      </c>
      <c r="G79" s="186"/>
      <c r="H79" s="186"/>
      <c r="I79" s="191">
        <v>1530130303.808238</v>
      </c>
      <c r="J79" s="186"/>
      <c r="K79" s="186"/>
      <c r="L79" s="186"/>
      <c r="M79" s="10">
        <v>1361528197.8193555</v>
      </c>
      <c r="N79" s="10">
        <v>1142796153.5484831</v>
      </c>
      <c r="O79" s="10">
        <v>853476893.07541323</v>
      </c>
      <c r="P79" s="1"/>
    </row>
    <row r="80" spans="2:16" ht="11.25" customHeight="1" x14ac:dyDescent="0.25">
      <c r="B80" s="25">
        <v>44256</v>
      </c>
      <c r="C80" s="26">
        <v>46419</v>
      </c>
      <c r="D80" s="10">
        <v>71</v>
      </c>
      <c r="E80" s="27">
        <v>2163</v>
      </c>
      <c r="F80" s="286">
        <v>750000000</v>
      </c>
      <c r="G80" s="186"/>
      <c r="H80" s="186"/>
      <c r="I80" s="191">
        <v>1514203767.900043</v>
      </c>
      <c r="J80" s="186"/>
      <c r="K80" s="186"/>
      <c r="L80" s="186"/>
      <c r="M80" s="10">
        <v>1345071359.7145393</v>
      </c>
      <c r="N80" s="10">
        <v>1126111900.7099543</v>
      </c>
      <c r="O80" s="10">
        <v>837454393.43638825</v>
      </c>
      <c r="P80" s="1"/>
    </row>
    <row r="81" spans="2:16" ht="11.25" customHeight="1" x14ac:dyDescent="0.25">
      <c r="B81" s="25">
        <v>44256</v>
      </c>
      <c r="C81" s="26">
        <v>46447</v>
      </c>
      <c r="D81" s="10">
        <v>72</v>
      </c>
      <c r="E81" s="27">
        <v>2191</v>
      </c>
      <c r="F81" s="286">
        <v>750000000</v>
      </c>
      <c r="G81" s="186"/>
      <c r="H81" s="186"/>
      <c r="I81" s="191">
        <v>1498350669.5487559</v>
      </c>
      <c r="J81" s="186"/>
      <c r="K81" s="186"/>
      <c r="L81" s="186"/>
      <c r="M81" s="10">
        <v>1328949849.1469266</v>
      </c>
      <c r="N81" s="10">
        <v>1110058664.3810837</v>
      </c>
      <c r="O81" s="10">
        <v>822357314.07940125</v>
      </c>
      <c r="P81" s="1"/>
    </row>
    <row r="82" spans="2:16" ht="11.25" customHeight="1" x14ac:dyDescent="0.25">
      <c r="B82" s="25">
        <v>44256</v>
      </c>
      <c r="C82" s="26">
        <v>46478</v>
      </c>
      <c r="D82" s="10">
        <v>73</v>
      </c>
      <c r="E82" s="27">
        <v>2222</v>
      </c>
      <c r="F82" s="286">
        <v>750000000</v>
      </c>
      <c r="G82" s="186"/>
      <c r="H82" s="186"/>
      <c r="I82" s="191">
        <v>1482688937.9433639</v>
      </c>
      <c r="J82" s="186"/>
      <c r="K82" s="186"/>
      <c r="L82" s="186"/>
      <c r="M82" s="10">
        <v>1312828367.5793443</v>
      </c>
      <c r="N82" s="10">
        <v>1093803689.7457216</v>
      </c>
      <c r="O82" s="10">
        <v>806883123.5793556</v>
      </c>
      <c r="P82" s="1"/>
    </row>
    <row r="83" spans="2:16" ht="11.25" customHeight="1" x14ac:dyDescent="0.25">
      <c r="B83" s="25">
        <v>44256</v>
      </c>
      <c r="C83" s="26">
        <v>46508</v>
      </c>
      <c r="D83" s="10">
        <v>74</v>
      </c>
      <c r="E83" s="27">
        <v>2252</v>
      </c>
      <c r="F83" s="286">
        <v>750000000</v>
      </c>
      <c r="G83" s="186"/>
      <c r="H83" s="186"/>
      <c r="I83" s="191">
        <v>1467001611.795398</v>
      </c>
      <c r="J83" s="186"/>
      <c r="K83" s="186"/>
      <c r="L83" s="186"/>
      <c r="M83" s="10">
        <v>1296806134.8206058</v>
      </c>
      <c r="N83" s="10">
        <v>1077795225.39431</v>
      </c>
      <c r="O83" s="10">
        <v>791814748.59206796</v>
      </c>
      <c r="P83" s="1"/>
    </row>
    <row r="84" spans="2:16" ht="11.25" customHeight="1" x14ac:dyDescent="0.25">
      <c r="B84" s="25">
        <v>44256</v>
      </c>
      <c r="C84" s="26">
        <v>46539</v>
      </c>
      <c r="D84" s="10">
        <v>75</v>
      </c>
      <c r="E84" s="27">
        <v>2283</v>
      </c>
      <c r="F84" s="286">
        <v>750000000</v>
      </c>
      <c r="G84" s="186"/>
      <c r="H84" s="186"/>
      <c r="I84" s="191">
        <v>1449449827.7257471</v>
      </c>
      <c r="J84" s="186"/>
      <c r="K84" s="186"/>
      <c r="L84" s="186"/>
      <c r="M84" s="10">
        <v>1279117472.6166098</v>
      </c>
      <c r="N84" s="10">
        <v>1060390243.6481636</v>
      </c>
      <c r="O84" s="10">
        <v>775728369.08881462</v>
      </c>
      <c r="P84" s="1"/>
    </row>
    <row r="85" spans="2:16" ht="11.25" customHeight="1" x14ac:dyDescent="0.25">
      <c r="B85" s="25">
        <v>44256</v>
      </c>
      <c r="C85" s="26">
        <v>46569</v>
      </c>
      <c r="D85" s="10">
        <v>76</v>
      </c>
      <c r="E85" s="27">
        <v>2313</v>
      </c>
      <c r="F85" s="286">
        <v>750000000</v>
      </c>
      <c r="G85" s="186"/>
      <c r="H85" s="186"/>
      <c r="I85" s="191">
        <v>1433264106.617245</v>
      </c>
      <c r="J85" s="186"/>
      <c r="K85" s="186"/>
      <c r="L85" s="186"/>
      <c r="M85" s="10">
        <v>1262757712.4980447</v>
      </c>
      <c r="N85" s="10">
        <v>1044251454.5802727</v>
      </c>
      <c r="O85" s="10">
        <v>760790574.33894169</v>
      </c>
      <c r="P85" s="1"/>
    </row>
    <row r="86" spans="2:16" ht="11.25" customHeight="1" x14ac:dyDescent="0.25">
      <c r="B86" s="25">
        <v>44256</v>
      </c>
      <c r="C86" s="26">
        <v>46600</v>
      </c>
      <c r="D86" s="10">
        <v>77</v>
      </c>
      <c r="E86" s="27">
        <v>2344</v>
      </c>
      <c r="F86" s="286">
        <v>750000000</v>
      </c>
      <c r="G86" s="186"/>
      <c r="H86" s="186"/>
      <c r="I86" s="191">
        <v>1418046443.618717</v>
      </c>
      <c r="J86" s="186"/>
      <c r="K86" s="186"/>
      <c r="L86" s="186"/>
      <c r="M86" s="10">
        <v>1247231408.1890972</v>
      </c>
      <c r="N86" s="10">
        <v>1028788713.0433053</v>
      </c>
      <c r="O86" s="10">
        <v>746350528.97382784</v>
      </c>
      <c r="P86" s="1"/>
    </row>
    <row r="87" spans="2:16" ht="11.25" customHeight="1" x14ac:dyDescent="0.25">
      <c r="B87" s="25">
        <v>44256</v>
      </c>
      <c r="C87" s="26">
        <v>46631</v>
      </c>
      <c r="D87" s="10">
        <v>78</v>
      </c>
      <c r="E87" s="27">
        <v>2375</v>
      </c>
      <c r="F87" s="286">
        <v>750000000</v>
      </c>
      <c r="G87" s="186"/>
      <c r="H87" s="186"/>
      <c r="I87" s="191">
        <v>1402666445.370188</v>
      </c>
      <c r="J87" s="186"/>
      <c r="K87" s="186"/>
      <c r="L87" s="186"/>
      <c r="M87" s="10">
        <v>1231611600.3646278</v>
      </c>
      <c r="N87" s="10">
        <v>1013320936.2990497</v>
      </c>
      <c r="O87" s="10">
        <v>732015520.67320275</v>
      </c>
      <c r="P87" s="1"/>
    </row>
    <row r="88" spans="2:16" ht="11.25" customHeight="1" x14ac:dyDescent="0.25">
      <c r="B88" s="25">
        <v>44256</v>
      </c>
      <c r="C88" s="26">
        <v>46661</v>
      </c>
      <c r="D88" s="10">
        <v>79</v>
      </c>
      <c r="E88" s="27">
        <v>2405</v>
      </c>
      <c r="F88" s="286">
        <v>750000000</v>
      </c>
      <c r="G88" s="186"/>
      <c r="H88" s="186"/>
      <c r="I88" s="191">
        <v>1387417114.785038</v>
      </c>
      <c r="J88" s="186"/>
      <c r="K88" s="186"/>
      <c r="L88" s="186"/>
      <c r="M88" s="10">
        <v>1216222324.252701</v>
      </c>
      <c r="N88" s="10">
        <v>998196362.73543322</v>
      </c>
      <c r="O88" s="10">
        <v>718133754.04137552</v>
      </c>
      <c r="P88" s="1"/>
    </row>
    <row r="89" spans="2:16" ht="11.25" customHeight="1" x14ac:dyDescent="0.25">
      <c r="B89" s="25">
        <v>44256</v>
      </c>
      <c r="C89" s="26">
        <v>46692</v>
      </c>
      <c r="D89" s="10">
        <v>80</v>
      </c>
      <c r="E89" s="27">
        <v>2436</v>
      </c>
      <c r="F89" s="286">
        <v>750000000</v>
      </c>
      <c r="G89" s="186"/>
      <c r="H89" s="186"/>
      <c r="I89" s="191">
        <v>1372012971.2119999</v>
      </c>
      <c r="J89" s="186"/>
      <c r="K89" s="186"/>
      <c r="L89" s="186"/>
      <c r="M89" s="10">
        <v>1200679013.1377084</v>
      </c>
      <c r="N89" s="10">
        <v>982933246.32507253</v>
      </c>
      <c r="O89" s="10">
        <v>704157811.35398352</v>
      </c>
      <c r="P89" s="1"/>
    </row>
    <row r="90" spans="2:16" ht="11.25" customHeight="1" x14ac:dyDescent="0.25">
      <c r="B90" s="25">
        <v>44256</v>
      </c>
      <c r="C90" s="26">
        <v>46722</v>
      </c>
      <c r="D90" s="10">
        <v>81</v>
      </c>
      <c r="E90" s="27">
        <v>2466</v>
      </c>
      <c r="F90" s="286">
        <v>750000000</v>
      </c>
      <c r="G90" s="186"/>
      <c r="H90" s="186"/>
      <c r="I90" s="191">
        <v>1353807637.234596</v>
      </c>
      <c r="J90" s="186"/>
      <c r="K90" s="186"/>
      <c r="L90" s="186"/>
      <c r="M90" s="10">
        <v>1182802469.1136777</v>
      </c>
      <c r="N90" s="10">
        <v>965915410.24236345</v>
      </c>
      <c r="O90" s="10">
        <v>689129997.52121794</v>
      </c>
      <c r="P90" s="1"/>
    </row>
    <row r="91" spans="2:16" ht="11.25" customHeight="1" x14ac:dyDescent="0.25">
      <c r="B91" s="25">
        <v>44256</v>
      </c>
      <c r="C91" s="26">
        <v>46753</v>
      </c>
      <c r="D91" s="10">
        <v>82</v>
      </c>
      <c r="E91" s="27">
        <v>2497</v>
      </c>
      <c r="F91" s="286">
        <v>750000000</v>
      </c>
      <c r="G91" s="186"/>
      <c r="H91" s="186"/>
      <c r="I91" s="191">
        <v>1338697590.446768</v>
      </c>
      <c r="J91" s="186"/>
      <c r="K91" s="186"/>
      <c r="L91" s="186"/>
      <c r="M91" s="10">
        <v>1167617306.3281651</v>
      </c>
      <c r="N91" s="10">
        <v>951089722.58600545</v>
      </c>
      <c r="O91" s="10">
        <v>675678606.51490736</v>
      </c>
      <c r="P91" s="1"/>
    </row>
    <row r="92" spans="2:16" ht="11.25" customHeight="1" x14ac:dyDescent="0.25">
      <c r="B92" s="25">
        <v>44256</v>
      </c>
      <c r="C92" s="26">
        <v>46784</v>
      </c>
      <c r="D92" s="10">
        <v>83</v>
      </c>
      <c r="E92" s="27">
        <v>2528</v>
      </c>
      <c r="F92" s="286">
        <v>750000000</v>
      </c>
      <c r="G92" s="186"/>
      <c r="H92" s="186"/>
      <c r="I92" s="191">
        <v>1323979073.3011241</v>
      </c>
      <c r="J92" s="186"/>
      <c r="K92" s="186"/>
      <c r="L92" s="186"/>
      <c r="M92" s="10">
        <v>1152821165.8294823</v>
      </c>
      <c r="N92" s="10">
        <v>936649271.59826529</v>
      </c>
      <c r="O92" s="10">
        <v>662601323.41616559</v>
      </c>
      <c r="P92" s="1"/>
    </row>
    <row r="93" spans="2:16" ht="11.25" customHeight="1" x14ac:dyDescent="0.25">
      <c r="B93" s="25">
        <v>44256</v>
      </c>
      <c r="C93" s="26">
        <v>46813</v>
      </c>
      <c r="D93" s="10">
        <v>84</v>
      </c>
      <c r="E93" s="27">
        <v>2557</v>
      </c>
      <c r="F93" s="286">
        <v>0</v>
      </c>
      <c r="G93" s="186"/>
      <c r="H93" s="186"/>
      <c r="I93" s="191">
        <v>1308591691.7482481</v>
      </c>
      <c r="J93" s="186"/>
      <c r="K93" s="186"/>
      <c r="L93" s="186"/>
      <c r="M93" s="10">
        <v>1137615029.6662562</v>
      </c>
      <c r="N93" s="10">
        <v>922095326.85519481</v>
      </c>
      <c r="O93" s="10">
        <v>649720646.27005029</v>
      </c>
      <c r="P93" s="1"/>
    </row>
    <row r="94" spans="2:16" ht="11.25" customHeight="1" x14ac:dyDescent="0.25">
      <c r="B94" s="25">
        <v>44256</v>
      </c>
      <c r="C94" s="26">
        <v>46844</v>
      </c>
      <c r="D94" s="10">
        <v>85</v>
      </c>
      <c r="E94" s="27">
        <v>2588</v>
      </c>
      <c r="F94" s="286"/>
      <c r="G94" s="186"/>
      <c r="H94" s="186"/>
      <c r="I94" s="191">
        <v>1293890786.123112</v>
      </c>
      <c r="J94" s="186"/>
      <c r="K94" s="186"/>
      <c r="L94" s="186"/>
      <c r="M94" s="10">
        <v>1122927097.00758</v>
      </c>
      <c r="N94" s="10">
        <v>907875203.62776339</v>
      </c>
      <c r="O94" s="10">
        <v>636991475.91081262</v>
      </c>
      <c r="P94" s="1"/>
    </row>
    <row r="95" spans="2:16" ht="11.25" customHeight="1" x14ac:dyDescent="0.25">
      <c r="B95" s="25">
        <v>44256</v>
      </c>
      <c r="C95" s="26">
        <v>46874</v>
      </c>
      <c r="D95" s="10">
        <v>86</v>
      </c>
      <c r="E95" s="27">
        <v>2618</v>
      </c>
      <c r="F95" s="286"/>
      <c r="G95" s="186"/>
      <c r="H95" s="186"/>
      <c r="I95" s="191">
        <v>1279208992.404011</v>
      </c>
      <c r="J95" s="186"/>
      <c r="K95" s="186"/>
      <c r="L95" s="186"/>
      <c r="M95" s="10">
        <v>1108362964.5887103</v>
      </c>
      <c r="N95" s="10">
        <v>893894707.00353324</v>
      </c>
      <c r="O95" s="10">
        <v>624611412.7933042</v>
      </c>
      <c r="P95" s="1"/>
    </row>
    <row r="96" spans="2:16" ht="11.25" customHeight="1" x14ac:dyDescent="0.25">
      <c r="B96" s="25">
        <v>44256</v>
      </c>
      <c r="C96" s="26">
        <v>46905</v>
      </c>
      <c r="D96" s="10">
        <v>87</v>
      </c>
      <c r="E96" s="27">
        <v>2649</v>
      </c>
      <c r="F96" s="286"/>
      <c r="G96" s="186"/>
      <c r="H96" s="186"/>
      <c r="I96" s="191">
        <v>1264443483.3723919</v>
      </c>
      <c r="J96" s="186"/>
      <c r="K96" s="186"/>
      <c r="L96" s="186"/>
      <c r="M96" s="10">
        <v>1093711310.8760927</v>
      </c>
      <c r="N96" s="10">
        <v>879834842.3331176</v>
      </c>
      <c r="O96" s="10">
        <v>612183085.08268261</v>
      </c>
      <c r="P96" s="1"/>
    </row>
    <row r="97" spans="2:16" ht="11.25" customHeight="1" x14ac:dyDescent="0.25">
      <c r="B97" s="25">
        <v>44256</v>
      </c>
      <c r="C97" s="26">
        <v>46935</v>
      </c>
      <c r="D97" s="10">
        <v>88</v>
      </c>
      <c r="E97" s="27">
        <v>2679</v>
      </c>
      <c r="F97" s="286"/>
      <c r="G97" s="186"/>
      <c r="H97" s="186"/>
      <c r="I97" s="191">
        <v>1249706577.984127</v>
      </c>
      <c r="J97" s="186"/>
      <c r="K97" s="186"/>
      <c r="L97" s="186"/>
      <c r="M97" s="10">
        <v>1079189962.0294178</v>
      </c>
      <c r="N97" s="10">
        <v>866016401.92540073</v>
      </c>
      <c r="O97" s="10">
        <v>600098263.51005089</v>
      </c>
      <c r="P97" s="1"/>
    </row>
    <row r="98" spans="2:16" ht="11.25" customHeight="1" x14ac:dyDescent="0.25">
      <c r="B98" s="25">
        <v>44256</v>
      </c>
      <c r="C98" s="26">
        <v>46966</v>
      </c>
      <c r="D98" s="10">
        <v>89</v>
      </c>
      <c r="E98" s="27">
        <v>2710</v>
      </c>
      <c r="F98" s="286"/>
      <c r="G98" s="186"/>
      <c r="H98" s="186"/>
      <c r="I98" s="191">
        <v>1235656117.4917541</v>
      </c>
      <c r="J98" s="186"/>
      <c r="K98" s="186"/>
      <c r="L98" s="186"/>
      <c r="M98" s="10">
        <v>1065246814.1440494</v>
      </c>
      <c r="N98" s="10">
        <v>852653456.96229827</v>
      </c>
      <c r="O98" s="10">
        <v>588336008.02225947</v>
      </c>
      <c r="P98" s="1"/>
    </row>
    <row r="99" spans="2:16" ht="11.25" customHeight="1" x14ac:dyDescent="0.25">
      <c r="B99" s="25">
        <v>44256</v>
      </c>
      <c r="C99" s="26">
        <v>46997</v>
      </c>
      <c r="D99" s="10">
        <v>90</v>
      </c>
      <c r="E99" s="27">
        <v>2741</v>
      </c>
      <c r="F99" s="286"/>
      <c r="G99" s="186"/>
      <c r="H99" s="186"/>
      <c r="I99" s="191">
        <v>1221451866.1839249</v>
      </c>
      <c r="J99" s="186"/>
      <c r="K99" s="186"/>
      <c r="L99" s="186"/>
      <c r="M99" s="10">
        <v>1051215502.3498021</v>
      </c>
      <c r="N99" s="10">
        <v>839282490.73704708</v>
      </c>
      <c r="O99" s="10">
        <v>576657114.71445656</v>
      </c>
      <c r="P99" s="1"/>
    </row>
    <row r="100" spans="2:16" ht="11.25" customHeight="1" x14ac:dyDescent="0.25">
      <c r="B100" s="25">
        <v>44256</v>
      </c>
      <c r="C100" s="26">
        <v>47027</v>
      </c>
      <c r="D100" s="10">
        <v>91</v>
      </c>
      <c r="E100" s="27">
        <v>2771</v>
      </c>
      <c r="F100" s="286"/>
      <c r="G100" s="186"/>
      <c r="H100" s="186"/>
      <c r="I100" s="191">
        <v>1207516281.639648</v>
      </c>
      <c r="J100" s="186"/>
      <c r="K100" s="186"/>
      <c r="L100" s="186"/>
      <c r="M100" s="10">
        <v>1037516363.7125725</v>
      </c>
      <c r="N100" s="10">
        <v>826306422.76473904</v>
      </c>
      <c r="O100" s="10">
        <v>565414190.12339151</v>
      </c>
      <c r="P100" s="1"/>
    </row>
    <row r="101" spans="2:16" ht="11.25" customHeight="1" x14ac:dyDescent="0.25">
      <c r="B101" s="25">
        <v>44256</v>
      </c>
      <c r="C101" s="26">
        <v>47058</v>
      </c>
      <c r="D101" s="10">
        <v>92</v>
      </c>
      <c r="E101" s="27">
        <v>2802</v>
      </c>
      <c r="F101" s="286"/>
      <c r="G101" s="186"/>
      <c r="H101" s="186"/>
      <c r="I101" s="191">
        <v>1192198714.0305231</v>
      </c>
      <c r="J101" s="186"/>
      <c r="K101" s="186"/>
      <c r="L101" s="186"/>
      <c r="M101" s="10">
        <v>1022617894.1852614</v>
      </c>
      <c r="N101" s="10">
        <v>812369583.19182003</v>
      </c>
      <c r="O101" s="10">
        <v>553523226.30064023</v>
      </c>
      <c r="P101" s="1"/>
    </row>
    <row r="102" spans="2:16" ht="11.25" customHeight="1" x14ac:dyDescent="0.25">
      <c r="B102" s="25">
        <v>44256</v>
      </c>
      <c r="C102" s="26">
        <v>47088</v>
      </c>
      <c r="D102" s="10">
        <v>93</v>
      </c>
      <c r="E102" s="27">
        <v>2832</v>
      </c>
      <c r="F102" s="286"/>
      <c r="G102" s="186"/>
      <c r="H102" s="186"/>
      <c r="I102" s="191">
        <v>1178362275.8033259</v>
      </c>
      <c r="J102" s="186"/>
      <c r="K102" s="186"/>
      <c r="L102" s="186"/>
      <c r="M102" s="10">
        <v>1009090528.3545749</v>
      </c>
      <c r="N102" s="10">
        <v>799650408.24250126</v>
      </c>
      <c r="O102" s="10">
        <v>542623304.16282761</v>
      </c>
      <c r="P102" s="1"/>
    </row>
    <row r="103" spans="2:16" ht="11.25" customHeight="1" x14ac:dyDescent="0.25">
      <c r="B103" s="25">
        <v>44256</v>
      </c>
      <c r="C103" s="26">
        <v>47119</v>
      </c>
      <c r="D103" s="10">
        <v>94</v>
      </c>
      <c r="E103" s="27">
        <v>2863</v>
      </c>
      <c r="F103" s="286"/>
      <c r="G103" s="186"/>
      <c r="H103" s="186"/>
      <c r="I103" s="191">
        <v>1164607296.544642</v>
      </c>
      <c r="J103" s="186"/>
      <c r="K103" s="186"/>
      <c r="L103" s="186"/>
      <c r="M103" s="10">
        <v>995619937.91716659</v>
      </c>
      <c r="N103" s="10">
        <v>786969156.44432902</v>
      </c>
      <c r="O103" s="10">
        <v>531756257.60427737</v>
      </c>
      <c r="P103" s="1"/>
    </row>
    <row r="104" spans="2:16" ht="11.25" customHeight="1" x14ac:dyDescent="0.25">
      <c r="B104" s="25">
        <v>44256</v>
      </c>
      <c r="C104" s="26">
        <v>47150</v>
      </c>
      <c r="D104" s="10">
        <v>95</v>
      </c>
      <c r="E104" s="27">
        <v>2894</v>
      </c>
      <c r="F104" s="286"/>
      <c r="G104" s="186"/>
      <c r="H104" s="186"/>
      <c r="I104" s="191">
        <v>1150418090.5854731</v>
      </c>
      <c r="J104" s="186"/>
      <c r="K104" s="186"/>
      <c r="L104" s="186"/>
      <c r="M104" s="10">
        <v>981821549.16688061</v>
      </c>
      <c r="N104" s="10">
        <v>774088791.56204617</v>
      </c>
      <c r="O104" s="10">
        <v>520837561.03885454</v>
      </c>
      <c r="P104" s="1"/>
    </row>
    <row r="105" spans="2:16" ht="11.25" customHeight="1" x14ac:dyDescent="0.25">
      <c r="B105" s="25">
        <v>44256</v>
      </c>
      <c r="C105" s="26">
        <v>47178</v>
      </c>
      <c r="D105" s="10">
        <v>96</v>
      </c>
      <c r="E105" s="27">
        <v>2922</v>
      </c>
      <c r="F105" s="286"/>
      <c r="G105" s="186"/>
      <c r="H105" s="186"/>
      <c r="I105" s="191">
        <v>1136656358.8830581</v>
      </c>
      <c r="J105" s="186"/>
      <c r="K105" s="186"/>
      <c r="L105" s="186"/>
      <c r="M105" s="10">
        <v>968590413.27730691</v>
      </c>
      <c r="N105" s="10">
        <v>761902680.8652494</v>
      </c>
      <c r="O105" s="10">
        <v>510676684.75808316</v>
      </c>
      <c r="P105" s="1"/>
    </row>
    <row r="106" spans="2:16" ht="11.25" customHeight="1" x14ac:dyDescent="0.25">
      <c r="B106" s="25">
        <v>44256</v>
      </c>
      <c r="C106" s="26">
        <v>47209</v>
      </c>
      <c r="D106" s="10">
        <v>97</v>
      </c>
      <c r="E106" s="27">
        <v>2953</v>
      </c>
      <c r="F106" s="286"/>
      <c r="G106" s="186"/>
      <c r="H106" s="186"/>
      <c r="I106" s="191">
        <v>1122017151.270407</v>
      </c>
      <c r="J106" s="186"/>
      <c r="K106" s="186"/>
      <c r="L106" s="186"/>
      <c r="M106" s="10">
        <v>954494115.0027976</v>
      </c>
      <c r="N106" s="10">
        <v>748904919.41390777</v>
      </c>
      <c r="O106" s="10">
        <v>499838646.21612853</v>
      </c>
      <c r="P106" s="1"/>
    </row>
    <row r="107" spans="2:16" ht="11.25" customHeight="1" x14ac:dyDescent="0.25">
      <c r="B107" s="25">
        <v>44256</v>
      </c>
      <c r="C107" s="26">
        <v>47239</v>
      </c>
      <c r="D107" s="10">
        <v>98</v>
      </c>
      <c r="E107" s="27">
        <v>2983</v>
      </c>
      <c r="F107" s="286"/>
      <c r="G107" s="186"/>
      <c r="H107" s="186"/>
      <c r="I107" s="191">
        <v>1107874966.885726</v>
      </c>
      <c r="J107" s="186"/>
      <c r="K107" s="186"/>
      <c r="L107" s="186"/>
      <c r="M107" s="10">
        <v>940916466.85571563</v>
      </c>
      <c r="N107" s="10">
        <v>736434735.55047286</v>
      </c>
      <c r="O107" s="10">
        <v>489500902.01593298</v>
      </c>
      <c r="P107" s="1"/>
    </row>
    <row r="108" spans="2:16" ht="11.25" customHeight="1" x14ac:dyDescent="0.25">
      <c r="B108" s="25">
        <v>44256</v>
      </c>
      <c r="C108" s="26">
        <v>47270</v>
      </c>
      <c r="D108" s="10">
        <v>99</v>
      </c>
      <c r="E108" s="27">
        <v>3014</v>
      </c>
      <c r="F108" s="286"/>
      <c r="G108" s="186"/>
      <c r="H108" s="186"/>
      <c r="I108" s="191">
        <v>1094226598.021704</v>
      </c>
      <c r="J108" s="186"/>
      <c r="K108" s="186"/>
      <c r="L108" s="186"/>
      <c r="M108" s="10">
        <v>927748724.79551804</v>
      </c>
      <c r="N108" s="10">
        <v>724281937.33994496</v>
      </c>
      <c r="O108" s="10">
        <v>479383967.95667547</v>
      </c>
      <c r="P108" s="1"/>
    </row>
    <row r="109" spans="2:16" ht="11.25" customHeight="1" x14ac:dyDescent="0.25">
      <c r="B109" s="25">
        <v>44256</v>
      </c>
      <c r="C109" s="26">
        <v>47300</v>
      </c>
      <c r="D109" s="10">
        <v>100</v>
      </c>
      <c r="E109" s="27">
        <v>3044</v>
      </c>
      <c r="F109" s="286"/>
      <c r="G109" s="186"/>
      <c r="H109" s="186"/>
      <c r="I109" s="191">
        <v>1080917060.5375309</v>
      </c>
      <c r="J109" s="186"/>
      <c r="K109" s="186"/>
      <c r="L109" s="186"/>
      <c r="M109" s="10">
        <v>914959837.06299233</v>
      </c>
      <c r="N109" s="10">
        <v>712539732.79374349</v>
      </c>
      <c r="O109" s="10">
        <v>469678868.66714483</v>
      </c>
      <c r="P109" s="1"/>
    </row>
    <row r="110" spans="2:16" ht="11.25" customHeight="1" x14ac:dyDescent="0.25">
      <c r="B110" s="25">
        <v>44256</v>
      </c>
      <c r="C110" s="26">
        <v>47331</v>
      </c>
      <c r="D110" s="10">
        <v>101</v>
      </c>
      <c r="E110" s="27">
        <v>3075</v>
      </c>
      <c r="F110" s="286"/>
      <c r="G110" s="186"/>
      <c r="H110" s="186"/>
      <c r="I110" s="191">
        <v>1068032412.3621759</v>
      </c>
      <c r="J110" s="186"/>
      <c r="K110" s="186"/>
      <c r="L110" s="186"/>
      <c r="M110" s="10">
        <v>902520075.42951059</v>
      </c>
      <c r="N110" s="10">
        <v>701064570.29110217</v>
      </c>
      <c r="O110" s="10">
        <v>460157573.21395588</v>
      </c>
      <c r="P110" s="1"/>
    </row>
    <row r="111" spans="2:16" ht="11.25" customHeight="1" x14ac:dyDescent="0.25">
      <c r="B111" s="25">
        <v>44256</v>
      </c>
      <c r="C111" s="26">
        <v>47362</v>
      </c>
      <c r="D111" s="10">
        <v>102</v>
      </c>
      <c r="E111" s="27">
        <v>3106</v>
      </c>
      <c r="F111" s="286"/>
      <c r="G111" s="186"/>
      <c r="H111" s="186"/>
      <c r="I111" s="191">
        <v>1053876407.989818</v>
      </c>
      <c r="J111" s="186"/>
      <c r="K111" s="186"/>
      <c r="L111" s="186"/>
      <c r="M111" s="10">
        <v>889047366.52917361</v>
      </c>
      <c r="N111" s="10">
        <v>688842828.63885689</v>
      </c>
      <c r="O111" s="10">
        <v>450220551.13291544</v>
      </c>
      <c r="P111" s="1"/>
    </row>
    <row r="112" spans="2:16" ht="11.25" customHeight="1" x14ac:dyDescent="0.25">
      <c r="B112" s="25">
        <v>44256</v>
      </c>
      <c r="C112" s="26">
        <v>47392</v>
      </c>
      <c r="D112" s="10">
        <v>103</v>
      </c>
      <c r="E112" s="27">
        <v>3136</v>
      </c>
      <c r="F112" s="286"/>
      <c r="G112" s="186"/>
      <c r="H112" s="186"/>
      <c r="I112" s="191">
        <v>1041275656.210742</v>
      </c>
      <c r="J112" s="186"/>
      <c r="K112" s="186"/>
      <c r="L112" s="186"/>
      <c r="M112" s="10">
        <v>876975565.10360146</v>
      </c>
      <c r="N112" s="10">
        <v>677817069.98244727</v>
      </c>
      <c r="O112" s="10">
        <v>441198227.59206021</v>
      </c>
      <c r="P112" s="1"/>
    </row>
    <row r="113" spans="2:16" ht="11.25" customHeight="1" x14ac:dyDescent="0.25">
      <c r="B113" s="25">
        <v>44256</v>
      </c>
      <c r="C113" s="26">
        <v>47423</v>
      </c>
      <c r="D113" s="10">
        <v>104</v>
      </c>
      <c r="E113" s="27">
        <v>3167</v>
      </c>
      <c r="F113" s="286"/>
      <c r="G113" s="186"/>
      <c r="H113" s="186"/>
      <c r="I113" s="191">
        <v>1028403178.777108</v>
      </c>
      <c r="J113" s="186"/>
      <c r="K113" s="186"/>
      <c r="L113" s="186"/>
      <c r="M113" s="10">
        <v>864665173.63463962</v>
      </c>
      <c r="N113" s="10">
        <v>666602700.76920009</v>
      </c>
      <c r="O113" s="10">
        <v>432060879.8986212</v>
      </c>
      <c r="P113" s="1"/>
    </row>
    <row r="114" spans="2:16" ht="11.25" customHeight="1" x14ac:dyDescent="0.25">
      <c r="B114" s="25">
        <v>44256</v>
      </c>
      <c r="C114" s="26">
        <v>47453</v>
      </c>
      <c r="D114" s="10">
        <v>105</v>
      </c>
      <c r="E114" s="27">
        <v>3197</v>
      </c>
      <c r="F114" s="286"/>
      <c r="G114" s="186"/>
      <c r="H114" s="186"/>
      <c r="I114" s="191">
        <v>1015043521.2146879</v>
      </c>
      <c r="J114" s="186"/>
      <c r="K114" s="186"/>
      <c r="L114" s="186"/>
      <c r="M114" s="10">
        <v>852031754.15069973</v>
      </c>
      <c r="N114" s="10">
        <v>655246409.33276653</v>
      </c>
      <c r="O114" s="10">
        <v>422959330.60677016</v>
      </c>
      <c r="P114" s="1"/>
    </row>
    <row r="115" spans="2:16" ht="11.25" customHeight="1" x14ac:dyDescent="0.25">
      <c r="B115" s="25">
        <v>44256</v>
      </c>
      <c r="C115" s="26">
        <v>47484</v>
      </c>
      <c r="D115" s="10">
        <v>106</v>
      </c>
      <c r="E115" s="27">
        <v>3228</v>
      </c>
      <c r="F115" s="286"/>
      <c r="G115" s="186"/>
      <c r="H115" s="186"/>
      <c r="I115" s="191">
        <v>1002598679.717361</v>
      </c>
      <c r="J115" s="186"/>
      <c r="K115" s="186"/>
      <c r="L115" s="186"/>
      <c r="M115" s="10">
        <v>840158111.13793385</v>
      </c>
      <c r="N115" s="10">
        <v>644471900.49332047</v>
      </c>
      <c r="O115" s="10">
        <v>414242416.32978171</v>
      </c>
      <c r="P115" s="1"/>
    </row>
    <row r="116" spans="2:16" ht="11.25" customHeight="1" x14ac:dyDescent="0.25">
      <c r="B116" s="25">
        <v>44256</v>
      </c>
      <c r="C116" s="26">
        <v>47515</v>
      </c>
      <c r="D116" s="10">
        <v>107</v>
      </c>
      <c r="E116" s="27">
        <v>3259</v>
      </c>
      <c r="F116" s="286"/>
      <c r="G116" s="186"/>
      <c r="H116" s="186"/>
      <c r="I116" s="191">
        <v>989967967.51463103</v>
      </c>
      <c r="J116" s="186"/>
      <c r="K116" s="186"/>
      <c r="L116" s="186"/>
      <c r="M116" s="10">
        <v>828166802.42094719</v>
      </c>
      <c r="N116" s="10">
        <v>633657927.23679876</v>
      </c>
      <c r="O116" s="10">
        <v>405566497.18402594</v>
      </c>
      <c r="P116" s="1"/>
    </row>
    <row r="117" spans="2:16" ht="11.25" customHeight="1" x14ac:dyDescent="0.25">
      <c r="B117" s="25">
        <v>44256</v>
      </c>
      <c r="C117" s="26">
        <v>47543</v>
      </c>
      <c r="D117" s="10">
        <v>108</v>
      </c>
      <c r="E117" s="27">
        <v>3287</v>
      </c>
      <c r="F117" s="286"/>
      <c r="G117" s="186"/>
      <c r="H117" s="186"/>
      <c r="I117" s="191">
        <v>977106024.08614004</v>
      </c>
      <c r="J117" s="186"/>
      <c r="K117" s="186"/>
      <c r="L117" s="186"/>
      <c r="M117" s="10">
        <v>816154705.86876249</v>
      </c>
      <c r="N117" s="10">
        <v>623032439.99338198</v>
      </c>
      <c r="O117" s="10">
        <v>397239906.26351351</v>
      </c>
      <c r="P117" s="1"/>
    </row>
    <row r="118" spans="2:16" ht="11.25" customHeight="1" x14ac:dyDescent="0.25">
      <c r="B118" s="25">
        <v>44256</v>
      </c>
      <c r="C118" s="26">
        <v>47574</v>
      </c>
      <c r="D118" s="10">
        <v>109</v>
      </c>
      <c r="E118" s="27">
        <v>3318</v>
      </c>
      <c r="F118" s="286"/>
      <c r="G118" s="186"/>
      <c r="H118" s="186"/>
      <c r="I118" s="191">
        <v>965000515.60417104</v>
      </c>
      <c r="J118" s="186"/>
      <c r="K118" s="186"/>
      <c r="L118" s="186"/>
      <c r="M118" s="10">
        <v>804676137.65540683</v>
      </c>
      <c r="N118" s="10">
        <v>612707768.19516814</v>
      </c>
      <c r="O118" s="10">
        <v>389002342.71421015</v>
      </c>
      <c r="P118" s="1"/>
    </row>
    <row r="119" spans="2:16" ht="11.25" customHeight="1" x14ac:dyDescent="0.25">
      <c r="B119" s="25">
        <v>44256</v>
      </c>
      <c r="C119" s="26">
        <v>47604</v>
      </c>
      <c r="D119" s="10">
        <v>110</v>
      </c>
      <c r="E119" s="27">
        <v>3348</v>
      </c>
      <c r="F119" s="286"/>
      <c r="G119" s="186"/>
      <c r="H119" s="186"/>
      <c r="I119" s="191">
        <v>952958255.39422798</v>
      </c>
      <c r="J119" s="186"/>
      <c r="K119" s="186"/>
      <c r="L119" s="186"/>
      <c r="M119" s="10">
        <v>793330249.84162927</v>
      </c>
      <c r="N119" s="10">
        <v>602581848.73814976</v>
      </c>
      <c r="O119" s="10">
        <v>381005249.31003857</v>
      </c>
      <c r="P119" s="1"/>
    </row>
    <row r="120" spans="2:16" ht="11.25" customHeight="1" x14ac:dyDescent="0.25">
      <c r="B120" s="25">
        <v>44256</v>
      </c>
      <c r="C120" s="26">
        <v>47635</v>
      </c>
      <c r="D120" s="10">
        <v>111</v>
      </c>
      <c r="E120" s="27">
        <v>3379</v>
      </c>
      <c r="F120" s="286"/>
      <c r="G120" s="186"/>
      <c r="H120" s="186"/>
      <c r="I120" s="191">
        <v>940740068.19338906</v>
      </c>
      <c r="J120" s="186"/>
      <c r="K120" s="186"/>
      <c r="L120" s="186"/>
      <c r="M120" s="10">
        <v>781830410.00918329</v>
      </c>
      <c r="N120" s="10">
        <v>592336756.27671206</v>
      </c>
      <c r="O120" s="10">
        <v>372941073.0266211</v>
      </c>
      <c r="P120" s="1"/>
    </row>
    <row r="121" spans="2:16" ht="11.25" customHeight="1" x14ac:dyDescent="0.25">
      <c r="B121" s="25">
        <v>44256</v>
      </c>
      <c r="C121" s="26">
        <v>47665</v>
      </c>
      <c r="D121" s="10">
        <v>112</v>
      </c>
      <c r="E121" s="27">
        <v>3409</v>
      </c>
      <c r="F121" s="286"/>
      <c r="G121" s="186"/>
      <c r="H121" s="186"/>
      <c r="I121" s="191">
        <v>928981312.42254496</v>
      </c>
      <c r="J121" s="186"/>
      <c r="K121" s="186"/>
      <c r="L121" s="186"/>
      <c r="M121" s="10">
        <v>770790680.131675</v>
      </c>
      <c r="N121" s="10">
        <v>582535432.33798373</v>
      </c>
      <c r="O121" s="10">
        <v>365266600.68033808</v>
      </c>
      <c r="P121" s="1"/>
    </row>
    <row r="122" spans="2:16" ht="11.25" customHeight="1" x14ac:dyDescent="0.25">
      <c r="B122" s="25">
        <v>44256</v>
      </c>
      <c r="C122" s="26">
        <v>47696</v>
      </c>
      <c r="D122" s="10">
        <v>113</v>
      </c>
      <c r="E122" s="27">
        <v>3440</v>
      </c>
      <c r="F122" s="286"/>
      <c r="G122" s="186"/>
      <c r="H122" s="186"/>
      <c r="I122" s="191">
        <v>917315024.94051898</v>
      </c>
      <c r="J122" s="186"/>
      <c r="K122" s="186"/>
      <c r="L122" s="186"/>
      <c r="M122" s="10">
        <v>759820073.9406817</v>
      </c>
      <c r="N122" s="10">
        <v>572783827.72336316</v>
      </c>
      <c r="O122" s="10">
        <v>357630857.23187172</v>
      </c>
      <c r="P122" s="1"/>
    </row>
    <row r="123" spans="2:16" ht="11.25" customHeight="1" x14ac:dyDescent="0.25">
      <c r="B123" s="25">
        <v>44256</v>
      </c>
      <c r="C123" s="26">
        <v>47727</v>
      </c>
      <c r="D123" s="10">
        <v>114</v>
      </c>
      <c r="E123" s="27">
        <v>3471</v>
      </c>
      <c r="F123" s="286"/>
      <c r="G123" s="186"/>
      <c r="H123" s="186"/>
      <c r="I123" s="191">
        <v>905777019.07741904</v>
      </c>
      <c r="J123" s="186"/>
      <c r="K123" s="186"/>
      <c r="L123" s="186"/>
      <c r="M123" s="10">
        <v>748990540.93121099</v>
      </c>
      <c r="N123" s="10">
        <v>563184132.34795284</v>
      </c>
      <c r="O123" s="10">
        <v>350147690.34889036</v>
      </c>
      <c r="P123" s="1"/>
    </row>
    <row r="124" spans="2:16" ht="11.25" customHeight="1" x14ac:dyDescent="0.25">
      <c r="B124" s="25">
        <v>44256</v>
      </c>
      <c r="C124" s="26">
        <v>47757</v>
      </c>
      <c r="D124" s="10">
        <v>115</v>
      </c>
      <c r="E124" s="27">
        <v>3501</v>
      </c>
      <c r="F124" s="286"/>
      <c r="G124" s="186"/>
      <c r="H124" s="186"/>
      <c r="I124" s="191">
        <v>894238829.72289598</v>
      </c>
      <c r="J124" s="186"/>
      <c r="K124" s="186"/>
      <c r="L124" s="186"/>
      <c r="M124" s="10">
        <v>738235829.66969311</v>
      </c>
      <c r="N124" s="10">
        <v>553731160.96123064</v>
      </c>
      <c r="O124" s="10">
        <v>342859275.63277501</v>
      </c>
      <c r="P124" s="1"/>
    </row>
    <row r="125" spans="2:16" ht="11.25" customHeight="1" x14ac:dyDescent="0.25">
      <c r="B125" s="25">
        <v>44256</v>
      </c>
      <c r="C125" s="26">
        <v>47788</v>
      </c>
      <c r="D125" s="10">
        <v>116</v>
      </c>
      <c r="E125" s="27">
        <v>3532</v>
      </c>
      <c r="F125" s="286"/>
      <c r="G125" s="186"/>
      <c r="H125" s="186"/>
      <c r="I125" s="191">
        <v>882891437.20980799</v>
      </c>
      <c r="J125" s="186"/>
      <c r="K125" s="186"/>
      <c r="L125" s="186"/>
      <c r="M125" s="10">
        <v>727631814.19465935</v>
      </c>
      <c r="N125" s="10">
        <v>544389345.37797523</v>
      </c>
      <c r="O125" s="10">
        <v>335647313.63858169</v>
      </c>
      <c r="P125" s="1"/>
    </row>
    <row r="126" spans="2:16" ht="11.25" customHeight="1" x14ac:dyDescent="0.25">
      <c r="B126" s="25">
        <v>44256</v>
      </c>
      <c r="C126" s="26">
        <v>47818</v>
      </c>
      <c r="D126" s="10">
        <v>117</v>
      </c>
      <c r="E126" s="27">
        <v>3562</v>
      </c>
      <c r="F126" s="286"/>
      <c r="G126" s="186"/>
      <c r="H126" s="186"/>
      <c r="I126" s="191">
        <v>871574448.31926596</v>
      </c>
      <c r="J126" s="186"/>
      <c r="K126" s="186"/>
      <c r="L126" s="186"/>
      <c r="M126" s="10">
        <v>717125927.66458189</v>
      </c>
      <c r="N126" s="10">
        <v>535208656.71018535</v>
      </c>
      <c r="O126" s="10">
        <v>328634210.93926501</v>
      </c>
      <c r="P126" s="1"/>
    </row>
    <row r="127" spans="2:16" ht="11.25" customHeight="1" x14ac:dyDescent="0.25">
      <c r="B127" s="25">
        <v>44256</v>
      </c>
      <c r="C127" s="26">
        <v>47849</v>
      </c>
      <c r="D127" s="10">
        <v>118</v>
      </c>
      <c r="E127" s="27">
        <v>3593</v>
      </c>
      <c r="F127" s="286"/>
      <c r="G127" s="186"/>
      <c r="H127" s="186"/>
      <c r="I127" s="191">
        <v>860309191.51451504</v>
      </c>
      <c r="J127" s="186"/>
      <c r="K127" s="186"/>
      <c r="L127" s="186"/>
      <c r="M127" s="10">
        <v>706656368.05847657</v>
      </c>
      <c r="N127" s="10">
        <v>526053693.82190335</v>
      </c>
      <c r="O127" s="10">
        <v>321644653.21216834</v>
      </c>
      <c r="P127" s="1"/>
    </row>
    <row r="128" spans="2:16" ht="11.25" customHeight="1" x14ac:dyDescent="0.25">
      <c r="B128" s="25">
        <v>44256</v>
      </c>
      <c r="C128" s="26">
        <v>47880</v>
      </c>
      <c r="D128" s="10">
        <v>119</v>
      </c>
      <c r="E128" s="27">
        <v>3624</v>
      </c>
      <c r="F128" s="286"/>
      <c r="G128" s="186"/>
      <c r="H128" s="186"/>
      <c r="I128" s="191">
        <v>848850154.19096994</v>
      </c>
      <c r="J128" s="186"/>
      <c r="K128" s="186"/>
      <c r="L128" s="186"/>
      <c r="M128" s="10">
        <v>696061358.82397926</v>
      </c>
      <c r="N128" s="10">
        <v>516848684.65235364</v>
      </c>
      <c r="O128" s="10">
        <v>314677938.85448229</v>
      </c>
      <c r="P128" s="1"/>
    </row>
    <row r="129" spans="2:16" ht="11.25" customHeight="1" x14ac:dyDescent="0.25">
      <c r="B129" s="25">
        <v>44256</v>
      </c>
      <c r="C129" s="26">
        <v>47908</v>
      </c>
      <c r="D129" s="10">
        <v>120</v>
      </c>
      <c r="E129" s="27">
        <v>3652</v>
      </c>
      <c r="F129" s="286"/>
      <c r="G129" s="186"/>
      <c r="H129" s="186"/>
      <c r="I129" s="191">
        <v>837553743.49351096</v>
      </c>
      <c r="J129" s="186"/>
      <c r="K129" s="186"/>
      <c r="L129" s="186"/>
      <c r="M129" s="10">
        <v>685746027.12858593</v>
      </c>
      <c r="N129" s="10">
        <v>508019411.09866464</v>
      </c>
      <c r="O129" s="10">
        <v>308118801.18222302</v>
      </c>
      <c r="P129" s="1"/>
    </row>
    <row r="130" spans="2:16" ht="11.25" customHeight="1" x14ac:dyDescent="0.25">
      <c r="B130" s="25">
        <v>44256</v>
      </c>
      <c r="C130" s="26">
        <v>47939</v>
      </c>
      <c r="D130" s="10">
        <v>121</v>
      </c>
      <c r="E130" s="27">
        <v>3683</v>
      </c>
      <c r="F130" s="286"/>
      <c r="G130" s="186"/>
      <c r="H130" s="186"/>
      <c r="I130" s="191">
        <v>826360873.56864202</v>
      </c>
      <c r="J130" s="186"/>
      <c r="K130" s="186"/>
      <c r="L130" s="186"/>
      <c r="M130" s="10">
        <v>675434346.64637804</v>
      </c>
      <c r="N130" s="10">
        <v>499107666.26612753</v>
      </c>
      <c r="O130" s="10">
        <v>301431582.07684916</v>
      </c>
      <c r="P130" s="1"/>
    </row>
    <row r="131" spans="2:16" ht="11.25" customHeight="1" x14ac:dyDescent="0.25">
      <c r="B131" s="25">
        <v>44256</v>
      </c>
      <c r="C131" s="26">
        <v>47969</v>
      </c>
      <c r="D131" s="10">
        <v>122</v>
      </c>
      <c r="E131" s="27">
        <v>3713</v>
      </c>
      <c r="F131" s="286"/>
      <c r="G131" s="186"/>
      <c r="H131" s="186"/>
      <c r="I131" s="191">
        <v>815093865.91371202</v>
      </c>
      <c r="J131" s="186"/>
      <c r="K131" s="186"/>
      <c r="L131" s="186"/>
      <c r="M131" s="10">
        <v>665131598.42921579</v>
      </c>
      <c r="N131" s="10">
        <v>490284820.07585007</v>
      </c>
      <c r="O131" s="10">
        <v>294889319.20843881</v>
      </c>
      <c r="P131" s="1"/>
    </row>
    <row r="132" spans="2:16" ht="11.25" customHeight="1" x14ac:dyDescent="0.25">
      <c r="B132" s="25">
        <v>44256</v>
      </c>
      <c r="C132" s="26">
        <v>48000</v>
      </c>
      <c r="D132" s="10">
        <v>123</v>
      </c>
      <c r="E132" s="27">
        <v>3744</v>
      </c>
      <c r="F132" s="286"/>
      <c r="G132" s="186"/>
      <c r="H132" s="186"/>
      <c r="I132" s="191">
        <v>804191516.73673201</v>
      </c>
      <c r="J132" s="186"/>
      <c r="K132" s="186"/>
      <c r="L132" s="186"/>
      <c r="M132" s="10">
        <v>655122057.55604589</v>
      </c>
      <c r="N132" s="10">
        <v>481678411.19563496</v>
      </c>
      <c r="O132" s="10">
        <v>288485770.82730937</v>
      </c>
      <c r="P132" s="1"/>
    </row>
    <row r="133" spans="2:16" ht="11.25" customHeight="1" x14ac:dyDescent="0.25">
      <c r="B133" s="25">
        <v>44256</v>
      </c>
      <c r="C133" s="26">
        <v>48030</v>
      </c>
      <c r="D133" s="10">
        <v>124</v>
      </c>
      <c r="E133" s="27">
        <v>3774</v>
      </c>
      <c r="F133" s="286"/>
      <c r="G133" s="186"/>
      <c r="H133" s="186"/>
      <c r="I133" s="191">
        <v>793350819.62370396</v>
      </c>
      <c r="J133" s="186"/>
      <c r="K133" s="186"/>
      <c r="L133" s="186"/>
      <c r="M133" s="10">
        <v>645230026.74301839</v>
      </c>
      <c r="N133" s="10">
        <v>473237658.21968991</v>
      </c>
      <c r="O133" s="10">
        <v>282268617.01297122</v>
      </c>
      <c r="P133" s="1"/>
    </row>
    <row r="134" spans="2:16" ht="11.25" customHeight="1" x14ac:dyDescent="0.25">
      <c r="B134" s="25">
        <v>44256</v>
      </c>
      <c r="C134" s="26">
        <v>48061</v>
      </c>
      <c r="D134" s="10">
        <v>125</v>
      </c>
      <c r="E134" s="27">
        <v>3805</v>
      </c>
      <c r="F134" s="286"/>
      <c r="G134" s="186"/>
      <c r="H134" s="186"/>
      <c r="I134" s="191">
        <v>782703681.99735105</v>
      </c>
      <c r="J134" s="186"/>
      <c r="K134" s="186"/>
      <c r="L134" s="186"/>
      <c r="M134" s="10">
        <v>635491068.08642507</v>
      </c>
      <c r="N134" s="10">
        <v>464909339.37516224</v>
      </c>
      <c r="O134" s="10">
        <v>276126564.15290809</v>
      </c>
      <c r="P134" s="1"/>
    </row>
    <row r="135" spans="2:16" ht="11.25" customHeight="1" x14ac:dyDescent="0.25">
      <c r="B135" s="25">
        <v>44256</v>
      </c>
      <c r="C135" s="26">
        <v>48092</v>
      </c>
      <c r="D135" s="10">
        <v>126</v>
      </c>
      <c r="E135" s="27">
        <v>3836</v>
      </c>
      <c r="F135" s="286"/>
      <c r="G135" s="186"/>
      <c r="H135" s="186"/>
      <c r="I135" s="191">
        <v>772164460.33682704</v>
      </c>
      <c r="J135" s="186"/>
      <c r="K135" s="186"/>
      <c r="L135" s="186"/>
      <c r="M135" s="10">
        <v>625870759.59477067</v>
      </c>
      <c r="N135" s="10">
        <v>456706901.6695776</v>
      </c>
      <c r="O135" s="10">
        <v>270105926.03505492</v>
      </c>
      <c r="P135" s="1"/>
    </row>
    <row r="136" spans="2:16" ht="11.25" customHeight="1" x14ac:dyDescent="0.25">
      <c r="B136" s="25">
        <v>44256</v>
      </c>
      <c r="C136" s="26">
        <v>48122</v>
      </c>
      <c r="D136" s="10">
        <v>127</v>
      </c>
      <c r="E136" s="27">
        <v>3866</v>
      </c>
      <c r="F136" s="286"/>
      <c r="G136" s="186"/>
      <c r="H136" s="186"/>
      <c r="I136" s="191">
        <v>761234272.95290303</v>
      </c>
      <c r="J136" s="186"/>
      <c r="K136" s="186"/>
      <c r="L136" s="186"/>
      <c r="M136" s="10">
        <v>615998630.58890307</v>
      </c>
      <c r="N136" s="10">
        <v>448396719.54757172</v>
      </c>
      <c r="O136" s="10">
        <v>264104042.05820331</v>
      </c>
      <c r="P136" s="1"/>
    </row>
    <row r="137" spans="2:16" ht="11.25" customHeight="1" x14ac:dyDescent="0.25">
      <c r="B137" s="25">
        <v>44256</v>
      </c>
      <c r="C137" s="26">
        <v>48153</v>
      </c>
      <c r="D137" s="10">
        <v>128</v>
      </c>
      <c r="E137" s="27">
        <v>3897</v>
      </c>
      <c r="F137" s="286"/>
      <c r="G137" s="186"/>
      <c r="H137" s="186"/>
      <c r="I137" s="191">
        <v>750894453.75315297</v>
      </c>
      <c r="J137" s="186"/>
      <c r="K137" s="186"/>
      <c r="L137" s="186"/>
      <c r="M137" s="10">
        <v>606600954.11082757</v>
      </c>
      <c r="N137" s="10">
        <v>440433010.4702425</v>
      </c>
      <c r="O137" s="10">
        <v>258314688.96923611</v>
      </c>
      <c r="P137" s="1"/>
    </row>
    <row r="138" spans="2:16" ht="11.25" customHeight="1" x14ac:dyDescent="0.25">
      <c r="B138" s="25">
        <v>44256</v>
      </c>
      <c r="C138" s="26">
        <v>48183</v>
      </c>
      <c r="D138" s="10">
        <v>129</v>
      </c>
      <c r="E138" s="27">
        <v>3927</v>
      </c>
      <c r="F138" s="286"/>
      <c r="G138" s="186"/>
      <c r="H138" s="186"/>
      <c r="I138" s="191">
        <v>740624045.52677596</v>
      </c>
      <c r="J138" s="186"/>
      <c r="K138" s="186"/>
      <c r="L138" s="186"/>
      <c r="M138" s="10">
        <v>597322069.20047319</v>
      </c>
      <c r="N138" s="10">
        <v>432628475.32300681</v>
      </c>
      <c r="O138" s="10">
        <v>252697197.48414984</v>
      </c>
      <c r="P138" s="1"/>
    </row>
    <row r="139" spans="2:16" ht="11.25" customHeight="1" x14ac:dyDescent="0.25">
      <c r="B139" s="25">
        <v>44256</v>
      </c>
      <c r="C139" s="26">
        <v>48214</v>
      </c>
      <c r="D139" s="10">
        <v>130</v>
      </c>
      <c r="E139" s="27">
        <v>3958</v>
      </c>
      <c r="F139" s="286"/>
      <c r="G139" s="186"/>
      <c r="H139" s="186"/>
      <c r="I139" s="191">
        <v>730460030.515975</v>
      </c>
      <c r="J139" s="186"/>
      <c r="K139" s="186"/>
      <c r="L139" s="186"/>
      <c r="M139" s="10">
        <v>588125471.61169744</v>
      </c>
      <c r="N139" s="10">
        <v>424884239.71859854</v>
      </c>
      <c r="O139" s="10">
        <v>247122657.74006429</v>
      </c>
      <c r="P139" s="1"/>
    </row>
    <row r="140" spans="2:16" ht="11.25" customHeight="1" x14ac:dyDescent="0.25">
      <c r="B140" s="25">
        <v>44256</v>
      </c>
      <c r="C140" s="26">
        <v>48245</v>
      </c>
      <c r="D140" s="10">
        <v>131</v>
      </c>
      <c r="E140" s="27">
        <v>3989</v>
      </c>
      <c r="F140" s="286"/>
      <c r="G140" s="186"/>
      <c r="H140" s="186"/>
      <c r="I140" s="191">
        <v>720391845.68615699</v>
      </c>
      <c r="J140" s="186"/>
      <c r="K140" s="186"/>
      <c r="L140" s="186"/>
      <c r="M140" s="10">
        <v>579035378.17233813</v>
      </c>
      <c r="N140" s="10">
        <v>417253343.26098329</v>
      </c>
      <c r="O140" s="10">
        <v>241656448.57677487</v>
      </c>
      <c r="P140" s="1"/>
    </row>
    <row r="141" spans="2:16" ht="11.25" customHeight="1" x14ac:dyDescent="0.25">
      <c r="B141" s="25">
        <v>44256</v>
      </c>
      <c r="C141" s="26">
        <v>48274</v>
      </c>
      <c r="D141" s="10">
        <v>132</v>
      </c>
      <c r="E141" s="27">
        <v>4018</v>
      </c>
      <c r="F141" s="286"/>
      <c r="G141" s="186"/>
      <c r="H141" s="186"/>
      <c r="I141" s="191">
        <v>710387864.71953595</v>
      </c>
      <c r="J141" s="186"/>
      <c r="K141" s="186"/>
      <c r="L141" s="186"/>
      <c r="M141" s="10">
        <v>570088376.95028412</v>
      </c>
      <c r="N141" s="10">
        <v>409828686.6127317</v>
      </c>
      <c r="O141" s="10">
        <v>236415782.29642153</v>
      </c>
      <c r="P141" s="1"/>
    </row>
    <row r="142" spans="2:16" ht="11.25" customHeight="1" x14ac:dyDescent="0.25">
      <c r="B142" s="25">
        <v>44256</v>
      </c>
      <c r="C142" s="26">
        <v>48305</v>
      </c>
      <c r="D142" s="10">
        <v>133</v>
      </c>
      <c r="E142" s="27">
        <v>4049</v>
      </c>
      <c r="F142" s="286"/>
      <c r="G142" s="186"/>
      <c r="H142" s="186"/>
      <c r="I142" s="191">
        <v>700464911.38605404</v>
      </c>
      <c r="J142" s="186"/>
      <c r="K142" s="186"/>
      <c r="L142" s="186"/>
      <c r="M142" s="10">
        <v>561171771.45079374</v>
      </c>
      <c r="N142" s="10">
        <v>402392684.97906119</v>
      </c>
      <c r="O142" s="10">
        <v>231143032.97719571</v>
      </c>
      <c r="P142" s="1"/>
    </row>
    <row r="143" spans="2:16" ht="11.25" customHeight="1" x14ac:dyDescent="0.25">
      <c r="B143" s="25">
        <v>44256</v>
      </c>
      <c r="C143" s="26">
        <v>48335</v>
      </c>
      <c r="D143" s="10">
        <v>134</v>
      </c>
      <c r="E143" s="27">
        <v>4079</v>
      </c>
      <c r="F143" s="286"/>
      <c r="G143" s="186"/>
      <c r="H143" s="186"/>
      <c r="I143" s="191">
        <v>690457230.166381</v>
      </c>
      <c r="J143" s="186"/>
      <c r="K143" s="186"/>
      <c r="L143" s="186"/>
      <c r="M143" s="10">
        <v>552246247.86932647</v>
      </c>
      <c r="N143" s="10">
        <v>395017923.4434545</v>
      </c>
      <c r="O143" s="10">
        <v>225976675.72240797</v>
      </c>
      <c r="P143" s="1"/>
    </row>
    <row r="144" spans="2:16" ht="11.25" customHeight="1" x14ac:dyDescent="0.25">
      <c r="B144" s="25">
        <v>44256</v>
      </c>
      <c r="C144" s="26">
        <v>48366</v>
      </c>
      <c r="D144" s="10">
        <v>135</v>
      </c>
      <c r="E144" s="27">
        <v>4110</v>
      </c>
      <c r="F144" s="286"/>
      <c r="G144" s="186"/>
      <c r="H144" s="186"/>
      <c r="I144" s="191">
        <v>680632792.28396404</v>
      </c>
      <c r="J144" s="186"/>
      <c r="K144" s="186"/>
      <c r="L144" s="186"/>
      <c r="M144" s="10">
        <v>543465075.42185354</v>
      </c>
      <c r="N144" s="10">
        <v>387748173.78023857</v>
      </c>
      <c r="O144" s="10">
        <v>220878372.96897355</v>
      </c>
      <c r="P144" s="1"/>
    </row>
    <row r="145" spans="2:16" ht="11.25" customHeight="1" x14ac:dyDescent="0.25">
      <c r="B145" s="25">
        <v>44256</v>
      </c>
      <c r="C145" s="26">
        <v>48396</v>
      </c>
      <c r="D145" s="10">
        <v>136</v>
      </c>
      <c r="E145" s="27">
        <v>4140</v>
      </c>
      <c r="F145" s="286"/>
      <c r="G145" s="186"/>
      <c r="H145" s="186"/>
      <c r="I145" s="191">
        <v>670880522.14309394</v>
      </c>
      <c r="J145" s="186"/>
      <c r="K145" s="186"/>
      <c r="L145" s="186"/>
      <c r="M145" s="10">
        <v>534798911.43942195</v>
      </c>
      <c r="N145" s="10">
        <v>380625957.60528231</v>
      </c>
      <c r="O145" s="10">
        <v>215932453.58639759</v>
      </c>
      <c r="P145" s="1"/>
    </row>
    <row r="146" spans="2:16" ht="11.25" customHeight="1" x14ac:dyDescent="0.25">
      <c r="B146" s="25">
        <v>44256</v>
      </c>
      <c r="C146" s="26">
        <v>48427</v>
      </c>
      <c r="D146" s="10">
        <v>137</v>
      </c>
      <c r="E146" s="27">
        <v>4171</v>
      </c>
      <c r="F146" s="286"/>
      <c r="G146" s="186"/>
      <c r="H146" s="186"/>
      <c r="I146" s="191">
        <v>661185756.98899603</v>
      </c>
      <c r="J146" s="186"/>
      <c r="K146" s="186"/>
      <c r="L146" s="186"/>
      <c r="M146" s="10">
        <v>526176684.61824387</v>
      </c>
      <c r="N146" s="10">
        <v>373536960.9225058</v>
      </c>
      <c r="O146" s="10">
        <v>211013245.67959169</v>
      </c>
      <c r="P146" s="1"/>
    </row>
    <row r="147" spans="2:16" ht="11.25" customHeight="1" x14ac:dyDescent="0.25">
      <c r="B147" s="25">
        <v>44256</v>
      </c>
      <c r="C147" s="26">
        <v>48458</v>
      </c>
      <c r="D147" s="10">
        <v>138</v>
      </c>
      <c r="E147" s="27">
        <v>4202</v>
      </c>
      <c r="F147" s="286"/>
      <c r="G147" s="186"/>
      <c r="H147" s="186"/>
      <c r="I147" s="191">
        <v>651553892.56352603</v>
      </c>
      <c r="J147" s="186"/>
      <c r="K147" s="186"/>
      <c r="L147" s="186"/>
      <c r="M147" s="10">
        <v>517632139.20914102</v>
      </c>
      <c r="N147" s="10">
        <v>366536566.34099859</v>
      </c>
      <c r="O147" s="10">
        <v>206181674.88731125</v>
      </c>
      <c r="P147" s="1"/>
    </row>
    <row r="148" spans="2:16" ht="11.25" customHeight="1" x14ac:dyDescent="0.25">
      <c r="B148" s="25">
        <v>44256</v>
      </c>
      <c r="C148" s="26">
        <v>48488</v>
      </c>
      <c r="D148" s="10">
        <v>139</v>
      </c>
      <c r="E148" s="27">
        <v>4232</v>
      </c>
      <c r="F148" s="286"/>
      <c r="G148" s="186"/>
      <c r="H148" s="186"/>
      <c r="I148" s="191">
        <v>641905130.29507101</v>
      </c>
      <c r="J148" s="186"/>
      <c r="K148" s="186"/>
      <c r="L148" s="186"/>
      <c r="M148" s="10">
        <v>509129541.08612561</v>
      </c>
      <c r="N148" s="10">
        <v>359628529.97844654</v>
      </c>
      <c r="O148" s="10">
        <v>201466562.9406701</v>
      </c>
      <c r="P148" s="1"/>
    </row>
    <row r="149" spans="2:16" ht="11.25" customHeight="1" x14ac:dyDescent="0.25">
      <c r="B149" s="25">
        <v>44256</v>
      </c>
      <c r="C149" s="26">
        <v>48519</v>
      </c>
      <c r="D149" s="10">
        <v>140</v>
      </c>
      <c r="E149" s="27">
        <v>4263</v>
      </c>
      <c r="F149" s="286"/>
      <c r="G149" s="186"/>
      <c r="H149" s="186"/>
      <c r="I149" s="191">
        <v>632407793.47597504</v>
      </c>
      <c r="J149" s="186"/>
      <c r="K149" s="186"/>
      <c r="L149" s="186"/>
      <c r="M149" s="10">
        <v>500745946.4835903</v>
      </c>
      <c r="N149" s="10">
        <v>352807148.67037332</v>
      </c>
      <c r="O149" s="10">
        <v>196808039.64432192</v>
      </c>
      <c r="P149" s="1"/>
    </row>
    <row r="150" spans="2:16" ht="11.25" customHeight="1" x14ac:dyDescent="0.25">
      <c r="B150" s="25">
        <v>44256</v>
      </c>
      <c r="C150" s="26">
        <v>48549</v>
      </c>
      <c r="D150" s="10">
        <v>141</v>
      </c>
      <c r="E150" s="27">
        <v>4293</v>
      </c>
      <c r="F150" s="286"/>
      <c r="G150" s="186"/>
      <c r="H150" s="186"/>
      <c r="I150" s="191">
        <v>622827758.71048999</v>
      </c>
      <c r="J150" s="186"/>
      <c r="K150" s="186"/>
      <c r="L150" s="186"/>
      <c r="M150" s="10">
        <v>492350915.45858884</v>
      </c>
      <c r="N150" s="10">
        <v>346038524.09763002</v>
      </c>
      <c r="O150" s="10">
        <v>192240989.68286619</v>
      </c>
      <c r="P150" s="1"/>
    </row>
    <row r="151" spans="2:16" ht="11.25" customHeight="1" x14ac:dyDescent="0.25">
      <c r="B151" s="25">
        <v>44256</v>
      </c>
      <c r="C151" s="26">
        <v>48580</v>
      </c>
      <c r="D151" s="10">
        <v>142</v>
      </c>
      <c r="E151" s="27">
        <v>4324</v>
      </c>
      <c r="F151" s="286"/>
      <c r="G151" s="186"/>
      <c r="H151" s="186"/>
      <c r="I151" s="191">
        <v>613303361.55663204</v>
      </c>
      <c r="J151" s="186"/>
      <c r="K151" s="186"/>
      <c r="L151" s="186"/>
      <c r="M151" s="10">
        <v>483999500.65651304</v>
      </c>
      <c r="N151" s="10">
        <v>339303787.66209096</v>
      </c>
      <c r="O151" s="10">
        <v>187701122.52464986</v>
      </c>
      <c r="P151" s="1"/>
    </row>
    <row r="152" spans="2:16" ht="11.25" customHeight="1" x14ac:dyDescent="0.25">
      <c r="B152" s="25">
        <v>44256</v>
      </c>
      <c r="C152" s="26">
        <v>48611</v>
      </c>
      <c r="D152" s="10">
        <v>143</v>
      </c>
      <c r="E152" s="27">
        <v>4355</v>
      </c>
      <c r="F152" s="286"/>
      <c r="G152" s="186"/>
      <c r="H152" s="186"/>
      <c r="I152" s="191">
        <v>603770593.62133706</v>
      </c>
      <c r="J152" s="186"/>
      <c r="K152" s="186"/>
      <c r="L152" s="186"/>
      <c r="M152" s="10">
        <v>475668404.00964081</v>
      </c>
      <c r="N152" s="10">
        <v>332615276.37411213</v>
      </c>
      <c r="O152" s="10">
        <v>183221727.42284659</v>
      </c>
      <c r="P152" s="1"/>
    </row>
    <row r="153" spans="2:16" ht="11.25" customHeight="1" x14ac:dyDescent="0.25">
      <c r="B153" s="25">
        <v>44256</v>
      </c>
      <c r="C153" s="26">
        <v>48639</v>
      </c>
      <c r="D153" s="10">
        <v>144</v>
      </c>
      <c r="E153" s="27">
        <v>4383</v>
      </c>
      <c r="F153" s="286"/>
      <c r="G153" s="186"/>
      <c r="H153" s="186"/>
      <c r="I153" s="191">
        <v>594486379.60379195</v>
      </c>
      <c r="J153" s="186"/>
      <c r="K153" s="186"/>
      <c r="L153" s="186"/>
      <c r="M153" s="10">
        <v>467636476.33330369</v>
      </c>
      <c r="N153" s="10">
        <v>326247642.8675043</v>
      </c>
      <c r="O153" s="10">
        <v>179026439.95108142</v>
      </c>
      <c r="P153" s="1"/>
    </row>
    <row r="154" spans="2:16" ht="11.25" customHeight="1" x14ac:dyDescent="0.25">
      <c r="B154" s="25">
        <v>44256</v>
      </c>
      <c r="C154" s="26">
        <v>48670</v>
      </c>
      <c r="D154" s="10">
        <v>145</v>
      </c>
      <c r="E154" s="27">
        <v>4414</v>
      </c>
      <c r="F154" s="286"/>
      <c r="G154" s="186"/>
      <c r="H154" s="186"/>
      <c r="I154" s="191">
        <v>585283459.521999</v>
      </c>
      <c r="J154" s="186"/>
      <c r="K154" s="186"/>
      <c r="L154" s="186"/>
      <c r="M154" s="10">
        <v>459616382.75626236</v>
      </c>
      <c r="N154" s="10">
        <v>319836921.42587548</v>
      </c>
      <c r="O154" s="10">
        <v>174765220.41140211</v>
      </c>
      <c r="P154" s="1"/>
    </row>
    <row r="155" spans="2:16" ht="11.25" customHeight="1" x14ac:dyDescent="0.25">
      <c r="B155" s="25">
        <v>44256</v>
      </c>
      <c r="C155" s="26">
        <v>48700</v>
      </c>
      <c r="D155" s="10">
        <v>146</v>
      </c>
      <c r="E155" s="27">
        <v>4444</v>
      </c>
      <c r="F155" s="286"/>
      <c r="G155" s="186"/>
      <c r="H155" s="186"/>
      <c r="I155" s="191">
        <v>576075748.04525995</v>
      </c>
      <c r="J155" s="186"/>
      <c r="K155" s="186"/>
      <c r="L155" s="186"/>
      <c r="M155" s="10">
        <v>451643123.67308331</v>
      </c>
      <c r="N155" s="10">
        <v>313514957.7490586</v>
      </c>
      <c r="O155" s="10">
        <v>170608538.15203872</v>
      </c>
      <c r="P155" s="1"/>
    </row>
    <row r="156" spans="2:16" ht="11.25" customHeight="1" x14ac:dyDescent="0.25">
      <c r="B156" s="25">
        <v>44256</v>
      </c>
      <c r="C156" s="26">
        <v>48731</v>
      </c>
      <c r="D156" s="10">
        <v>147</v>
      </c>
      <c r="E156" s="27">
        <v>4475</v>
      </c>
      <c r="F156" s="286"/>
      <c r="G156" s="186"/>
      <c r="H156" s="186"/>
      <c r="I156" s="191">
        <v>567008215.14061499</v>
      </c>
      <c r="J156" s="186"/>
      <c r="K156" s="186"/>
      <c r="L156" s="186"/>
      <c r="M156" s="10">
        <v>443780219.14319682</v>
      </c>
      <c r="N156" s="10">
        <v>307273350.88298172</v>
      </c>
      <c r="O156" s="10">
        <v>166503747.29086483</v>
      </c>
      <c r="P156" s="1"/>
    </row>
    <row r="157" spans="2:16" ht="11.25" customHeight="1" x14ac:dyDescent="0.25">
      <c r="B157" s="25">
        <v>44256</v>
      </c>
      <c r="C157" s="26">
        <v>48761</v>
      </c>
      <c r="D157" s="10">
        <v>148</v>
      </c>
      <c r="E157" s="27">
        <v>4505</v>
      </c>
      <c r="F157" s="286"/>
      <c r="G157" s="186"/>
      <c r="H157" s="186"/>
      <c r="I157" s="191">
        <v>558018199.49114799</v>
      </c>
      <c r="J157" s="186"/>
      <c r="K157" s="186"/>
      <c r="L157" s="186"/>
      <c r="M157" s="10">
        <v>436027130.58163142</v>
      </c>
      <c r="N157" s="10">
        <v>301162044.25502896</v>
      </c>
      <c r="O157" s="10">
        <v>162523226.4402504</v>
      </c>
      <c r="P157" s="1"/>
    </row>
    <row r="158" spans="2:16" ht="11.25" customHeight="1" x14ac:dyDescent="0.25">
      <c r="B158" s="25">
        <v>44256</v>
      </c>
      <c r="C158" s="26">
        <v>48792</v>
      </c>
      <c r="D158" s="10">
        <v>149</v>
      </c>
      <c r="E158" s="27">
        <v>4536</v>
      </c>
      <c r="F158" s="286"/>
      <c r="G158" s="186"/>
      <c r="H158" s="186"/>
      <c r="I158" s="191">
        <v>549116325.44317496</v>
      </c>
      <c r="J158" s="186"/>
      <c r="K158" s="186"/>
      <c r="L158" s="186"/>
      <c r="M158" s="10">
        <v>428343601.7139535</v>
      </c>
      <c r="N158" s="10">
        <v>295102643.9396069</v>
      </c>
      <c r="O158" s="10">
        <v>158578724.04498157</v>
      </c>
      <c r="P158" s="1"/>
    </row>
    <row r="159" spans="2:16" ht="11.25" customHeight="1" x14ac:dyDescent="0.25">
      <c r="B159" s="25">
        <v>44256</v>
      </c>
      <c r="C159" s="26">
        <v>48823</v>
      </c>
      <c r="D159" s="10">
        <v>150</v>
      </c>
      <c r="E159" s="27">
        <v>4567</v>
      </c>
      <c r="F159" s="286"/>
      <c r="G159" s="186"/>
      <c r="H159" s="186"/>
      <c r="I159" s="191">
        <v>540289282.46598196</v>
      </c>
      <c r="J159" s="186"/>
      <c r="K159" s="186"/>
      <c r="L159" s="186"/>
      <c r="M159" s="10">
        <v>420743155.91836864</v>
      </c>
      <c r="N159" s="10">
        <v>289129209.94726151</v>
      </c>
      <c r="O159" s="10">
        <v>154710720.1330162</v>
      </c>
      <c r="P159" s="1"/>
    </row>
    <row r="160" spans="2:16" ht="11.25" customHeight="1" x14ac:dyDescent="0.25">
      <c r="B160" s="25">
        <v>44256</v>
      </c>
      <c r="C160" s="26">
        <v>48853</v>
      </c>
      <c r="D160" s="10">
        <v>151</v>
      </c>
      <c r="E160" s="27">
        <v>4597</v>
      </c>
      <c r="F160" s="286"/>
      <c r="G160" s="186"/>
      <c r="H160" s="186"/>
      <c r="I160" s="191">
        <v>531545103.22129399</v>
      </c>
      <c r="J160" s="186"/>
      <c r="K160" s="186"/>
      <c r="L160" s="186"/>
      <c r="M160" s="10">
        <v>413254307.92379403</v>
      </c>
      <c r="N160" s="10">
        <v>283284013.0794273</v>
      </c>
      <c r="O160" s="10">
        <v>150961633.92256743</v>
      </c>
      <c r="P160" s="1"/>
    </row>
    <row r="161" spans="2:16" ht="11.25" customHeight="1" x14ac:dyDescent="0.25">
      <c r="B161" s="25">
        <v>44256</v>
      </c>
      <c r="C161" s="26">
        <v>48884</v>
      </c>
      <c r="D161" s="10">
        <v>152</v>
      </c>
      <c r="E161" s="27">
        <v>4628</v>
      </c>
      <c r="F161" s="286"/>
      <c r="G161" s="186"/>
      <c r="H161" s="186"/>
      <c r="I161" s="191">
        <v>522842344.67631602</v>
      </c>
      <c r="J161" s="186"/>
      <c r="K161" s="186"/>
      <c r="L161" s="186"/>
      <c r="M161" s="10">
        <v>405798839.31974387</v>
      </c>
      <c r="N161" s="10">
        <v>277465870.08814323</v>
      </c>
      <c r="O161" s="10">
        <v>147234881.51288715</v>
      </c>
      <c r="P161" s="1"/>
    </row>
    <row r="162" spans="2:16" ht="11.25" customHeight="1" x14ac:dyDescent="0.25">
      <c r="B162" s="25">
        <v>44256</v>
      </c>
      <c r="C162" s="26">
        <v>48914</v>
      </c>
      <c r="D162" s="10">
        <v>153</v>
      </c>
      <c r="E162" s="27">
        <v>4658</v>
      </c>
      <c r="F162" s="286"/>
      <c r="G162" s="186"/>
      <c r="H162" s="186"/>
      <c r="I162" s="191">
        <v>513418252.68395197</v>
      </c>
      <c r="J162" s="186"/>
      <c r="K162" s="186"/>
      <c r="L162" s="186"/>
      <c r="M162" s="10">
        <v>397830349.81613803</v>
      </c>
      <c r="N162" s="10">
        <v>271347889.74539232</v>
      </c>
      <c r="O162" s="10">
        <v>143398191.14549625</v>
      </c>
      <c r="P162" s="1"/>
    </row>
    <row r="163" spans="2:16" ht="11.25" customHeight="1" x14ac:dyDescent="0.25">
      <c r="B163" s="25">
        <v>44256</v>
      </c>
      <c r="C163" s="26">
        <v>48945</v>
      </c>
      <c r="D163" s="10">
        <v>154</v>
      </c>
      <c r="E163" s="27">
        <v>4689</v>
      </c>
      <c r="F163" s="286"/>
      <c r="G163" s="186"/>
      <c r="H163" s="186"/>
      <c r="I163" s="191">
        <v>504785664.267901</v>
      </c>
      <c r="J163" s="186"/>
      <c r="K163" s="186"/>
      <c r="L163" s="186"/>
      <c r="M163" s="10">
        <v>390477846.0202862</v>
      </c>
      <c r="N163" s="10">
        <v>265655632.66931805</v>
      </c>
      <c r="O163" s="10">
        <v>139795397.3504363</v>
      </c>
      <c r="P163" s="1"/>
    </row>
    <row r="164" spans="2:16" ht="11.25" customHeight="1" x14ac:dyDescent="0.25">
      <c r="B164" s="25">
        <v>44256</v>
      </c>
      <c r="C164" s="26">
        <v>48976</v>
      </c>
      <c r="D164" s="10">
        <v>155</v>
      </c>
      <c r="E164" s="27">
        <v>4720</v>
      </c>
      <c r="F164" s="286"/>
      <c r="G164" s="186"/>
      <c r="H164" s="186"/>
      <c r="I164" s="191">
        <v>496194786.96349901</v>
      </c>
      <c r="J164" s="186"/>
      <c r="K164" s="186"/>
      <c r="L164" s="186"/>
      <c r="M164" s="10">
        <v>383181349.55944574</v>
      </c>
      <c r="N164" s="10">
        <v>260028580.53431305</v>
      </c>
      <c r="O164" s="10">
        <v>136254717.92920461</v>
      </c>
      <c r="P164" s="1"/>
    </row>
    <row r="165" spans="2:16" ht="11.25" customHeight="1" x14ac:dyDescent="0.25">
      <c r="B165" s="25">
        <v>44256</v>
      </c>
      <c r="C165" s="26">
        <v>49004</v>
      </c>
      <c r="D165" s="10">
        <v>156</v>
      </c>
      <c r="E165" s="27">
        <v>4748</v>
      </c>
      <c r="F165" s="286"/>
      <c r="G165" s="186"/>
      <c r="H165" s="186"/>
      <c r="I165" s="191">
        <v>487651180.03178602</v>
      </c>
      <c r="J165" s="186"/>
      <c r="K165" s="186"/>
      <c r="L165" s="186"/>
      <c r="M165" s="10">
        <v>376006686.39806819</v>
      </c>
      <c r="N165" s="10">
        <v>254573624.92514929</v>
      </c>
      <c r="O165" s="10">
        <v>132885893.73007996</v>
      </c>
      <c r="P165" s="1"/>
    </row>
    <row r="166" spans="2:16" ht="11.25" customHeight="1" x14ac:dyDescent="0.25">
      <c r="B166" s="25">
        <v>44256</v>
      </c>
      <c r="C166" s="26">
        <v>49035</v>
      </c>
      <c r="D166" s="10">
        <v>157</v>
      </c>
      <c r="E166" s="27">
        <v>4779</v>
      </c>
      <c r="F166" s="286"/>
      <c r="G166" s="186"/>
      <c r="H166" s="186"/>
      <c r="I166" s="191">
        <v>479173577.94512898</v>
      </c>
      <c r="J166" s="186"/>
      <c r="K166" s="186"/>
      <c r="L166" s="186"/>
      <c r="M166" s="10">
        <v>368843326.49409288</v>
      </c>
      <c r="N166" s="10">
        <v>249088605.75423697</v>
      </c>
      <c r="O166" s="10">
        <v>129472029.67986633</v>
      </c>
      <c r="P166" s="1"/>
    </row>
    <row r="167" spans="2:16" ht="11.25" customHeight="1" x14ac:dyDescent="0.25">
      <c r="B167" s="25">
        <v>44256</v>
      </c>
      <c r="C167" s="26">
        <v>49065</v>
      </c>
      <c r="D167" s="10">
        <v>158</v>
      </c>
      <c r="E167" s="27">
        <v>4809</v>
      </c>
      <c r="F167" s="286"/>
      <c r="G167" s="186"/>
      <c r="H167" s="186"/>
      <c r="I167" s="191">
        <v>470773651.16764301</v>
      </c>
      <c r="J167" s="186"/>
      <c r="K167" s="186"/>
      <c r="L167" s="186"/>
      <c r="M167" s="10">
        <v>361782683.33457506</v>
      </c>
      <c r="N167" s="10">
        <v>243719048.80844179</v>
      </c>
      <c r="O167" s="10">
        <v>126161734.89945199</v>
      </c>
      <c r="P167" s="1"/>
    </row>
    <row r="168" spans="2:16" ht="11.25" customHeight="1" x14ac:dyDescent="0.25">
      <c r="B168" s="25">
        <v>44256</v>
      </c>
      <c r="C168" s="26">
        <v>49096</v>
      </c>
      <c r="D168" s="10">
        <v>159</v>
      </c>
      <c r="E168" s="27">
        <v>4840</v>
      </c>
      <c r="F168" s="286"/>
      <c r="G168" s="186"/>
      <c r="H168" s="186"/>
      <c r="I168" s="191">
        <v>462186563.29808199</v>
      </c>
      <c r="J168" s="186"/>
      <c r="K168" s="186"/>
      <c r="L168" s="186"/>
      <c r="M168" s="10">
        <v>354581213.85077292</v>
      </c>
      <c r="N168" s="10">
        <v>238260206.68664303</v>
      </c>
      <c r="O168" s="10">
        <v>122813557.55140458</v>
      </c>
      <c r="P168" s="1"/>
    </row>
    <row r="169" spans="2:16" ht="11.25" customHeight="1" x14ac:dyDescent="0.25">
      <c r="B169" s="25">
        <v>44256</v>
      </c>
      <c r="C169" s="26">
        <v>49126</v>
      </c>
      <c r="D169" s="10">
        <v>160</v>
      </c>
      <c r="E169" s="27">
        <v>4870</v>
      </c>
      <c r="F169" s="286"/>
      <c r="G169" s="186"/>
      <c r="H169" s="186"/>
      <c r="I169" s="191">
        <v>453987793.45178503</v>
      </c>
      <c r="J169" s="186"/>
      <c r="K169" s="186"/>
      <c r="L169" s="186"/>
      <c r="M169" s="10">
        <v>347719577.49622327</v>
      </c>
      <c r="N169" s="10">
        <v>233074468.39135039</v>
      </c>
      <c r="O169" s="10">
        <v>119648038.54751112</v>
      </c>
      <c r="P169" s="1"/>
    </row>
    <row r="170" spans="2:16" ht="11.25" customHeight="1" x14ac:dyDescent="0.25">
      <c r="B170" s="25">
        <v>44256</v>
      </c>
      <c r="C170" s="26">
        <v>49157</v>
      </c>
      <c r="D170" s="10">
        <v>161</v>
      </c>
      <c r="E170" s="27">
        <v>4901</v>
      </c>
      <c r="F170" s="286"/>
      <c r="G170" s="186"/>
      <c r="H170" s="186"/>
      <c r="I170" s="191">
        <v>445886759.04729599</v>
      </c>
      <c r="J170" s="186"/>
      <c r="K170" s="186"/>
      <c r="L170" s="186"/>
      <c r="M170" s="10">
        <v>340935576.58600736</v>
      </c>
      <c r="N170" s="10">
        <v>227945999.22829649</v>
      </c>
      <c r="O170" s="10">
        <v>116519731.3823525</v>
      </c>
      <c r="P170" s="1"/>
    </row>
    <row r="171" spans="2:16" ht="11.25" customHeight="1" x14ac:dyDescent="0.25">
      <c r="B171" s="25">
        <v>44256</v>
      </c>
      <c r="C171" s="26">
        <v>49188</v>
      </c>
      <c r="D171" s="10">
        <v>162</v>
      </c>
      <c r="E171" s="27">
        <v>4932</v>
      </c>
      <c r="F171" s="286"/>
      <c r="G171" s="186"/>
      <c r="H171" s="186"/>
      <c r="I171" s="191">
        <v>437907026.39380902</v>
      </c>
      <c r="J171" s="186"/>
      <c r="K171" s="186"/>
      <c r="L171" s="186"/>
      <c r="M171" s="10">
        <v>334266180.61809838</v>
      </c>
      <c r="N171" s="10">
        <v>222918536.87791738</v>
      </c>
      <c r="O171" s="10">
        <v>113467191.13966139</v>
      </c>
      <c r="P171" s="1"/>
    </row>
    <row r="172" spans="2:16" ht="11.25" customHeight="1" x14ac:dyDescent="0.25">
      <c r="B172" s="25">
        <v>44256</v>
      </c>
      <c r="C172" s="26">
        <v>49218</v>
      </c>
      <c r="D172" s="10">
        <v>163</v>
      </c>
      <c r="E172" s="27">
        <v>4962</v>
      </c>
      <c r="F172" s="286"/>
      <c r="G172" s="186"/>
      <c r="H172" s="186"/>
      <c r="I172" s="191">
        <v>430075416.88787001</v>
      </c>
      <c r="J172" s="186"/>
      <c r="K172" s="186"/>
      <c r="L172" s="186"/>
      <c r="M172" s="10">
        <v>327749248.64421439</v>
      </c>
      <c r="N172" s="10">
        <v>218034499.31852549</v>
      </c>
      <c r="O172" s="10">
        <v>110526246.25549033</v>
      </c>
      <c r="P172" s="1"/>
    </row>
    <row r="173" spans="2:16" ht="11.25" customHeight="1" x14ac:dyDescent="0.25">
      <c r="B173" s="25">
        <v>44256</v>
      </c>
      <c r="C173" s="26">
        <v>49249</v>
      </c>
      <c r="D173" s="10">
        <v>164</v>
      </c>
      <c r="E173" s="27">
        <v>4993</v>
      </c>
      <c r="F173" s="286"/>
      <c r="G173" s="186"/>
      <c r="H173" s="186"/>
      <c r="I173" s="191">
        <v>422328557.94278997</v>
      </c>
      <c r="J173" s="186"/>
      <c r="K173" s="186"/>
      <c r="L173" s="186"/>
      <c r="M173" s="10">
        <v>321299695.7606262</v>
      </c>
      <c r="N173" s="10">
        <v>213200352.9593688</v>
      </c>
      <c r="O173" s="10">
        <v>107617956.8397208</v>
      </c>
      <c r="P173" s="1"/>
    </row>
    <row r="174" spans="2:16" ht="11.25" customHeight="1" x14ac:dyDescent="0.25">
      <c r="B174" s="25">
        <v>44256</v>
      </c>
      <c r="C174" s="26">
        <v>49279</v>
      </c>
      <c r="D174" s="10">
        <v>165</v>
      </c>
      <c r="E174" s="27">
        <v>5023</v>
      </c>
      <c r="F174" s="286"/>
      <c r="G174" s="186"/>
      <c r="H174" s="186"/>
      <c r="I174" s="191">
        <v>414650637.492993</v>
      </c>
      <c r="J174" s="186"/>
      <c r="K174" s="186"/>
      <c r="L174" s="186"/>
      <c r="M174" s="10">
        <v>314940681.2695393</v>
      </c>
      <c r="N174" s="10">
        <v>208466432.77923635</v>
      </c>
      <c r="O174" s="10">
        <v>104797046.14830019</v>
      </c>
      <c r="P174" s="1"/>
    </row>
    <row r="175" spans="2:16" ht="11.25" customHeight="1" x14ac:dyDescent="0.25">
      <c r="B175" s="25">
        <v>44256</v>
      </c>
      <c r="C175" s="26">
        <v>49310</v>
      </c>
      <c r="D175" s="10">
        <v>166</v>
      </c>
      <c r="E175" s="27">
        <v>5054</v>
      </c>
      <c r="F175" s="286"/>
      <c r="G175" s="186"/>
      <c r="H175" s="186"/>
      <c r="I175" s="191">
        <v>406839362.20392799</v>
      </c>
      <c r="J175" s="186"/>
      <c r="K175" s="186"/>
      <c r="L175" s="186"/>
      <c r="M175" s="10">
        <v>308483662.92233211</v>
      </c>
      <c r="N175" s="10">
        <v>203673081.54529369</v>
      </c>
      <c r="O175" s="10">
        <v>101953739.707656</v>
      </c>
      <c r="P175" s="1"/>
    </row>
    <row r="176" spans="2:16" ht="11.25" customHeight="1" x14ac:dyDescent="0.25">
      <c r="B176" s="25">
        <v>44256</v>
      </c>
      <c r="C176" s="26">
        <v>49341</v>
      </c>
      <c r="D176" s="10">
        <v>167</v>
      </c>
      <c r="E176" s="27">
        <v>5085</v>
      </c>
      <c r="F176" s="286"/>
      <c r="G176" s="186"/>
      <c r="H176" s="186"/>
      <c r="I176" s="191">
        <v>399309055.77046299</v>
      </c>
      <c r="J176" s="186"/>
      <c r="K176" s="186"/>
      <c r="L176" s="186"/>
      <c r="M176" s="10">
        <v>302260323.47852331</v>
      </c>
      <c r="N176" s="10">
        <v>199056654.58235979</v>
      </c>
      <c r="O176" s="10">
        <v>99220827.955110595</v>
      </c>
      <c r="P176" s="1"/>
    </row>
    <row r="177" spans="2:16" ht="11.25" customHeight="1" x14ac:dyDescent="0.25">
      <c r="B177" s="25">
        <v>44256</v>
      </c>
      <c r="C177" s="26">
        <v>49369</v>
      </c>
      <c r="D177" s="10">
        <v>168</v>
      </c>
      <c r="E177" s="27">
        <v>5113</v>
      </c>
      <c r="F177" s="286"/>
      <c r="G177" s="186"/>
      <c r="H177" s="186"/>
      <c r="I177" s="191">
        <v>390831828.77430803</v>
      </c>
      <c r="J177" s="186"/>
      <c r="K177" s="186"/>
      <c r="L177" s="186"/>
      <c r="M177" s="10">
        <v>295390164.79859632</v>
      </c>
      <c r="N177" s="10">
        <v>194085327.76798883</v>
      </c>
      <c r="O177" s="10">
        <v>96372663.597909033</v>
      </c>
      <c r="P177" s="1"/>
    </row>
    <row r="178" spans="2:16" ht="11.25" customHeight="1" x14ac:dyDescent="0.25">
      <c r="B178" s="25">
        <v>44256</v>
      </c>
      <c r="C178" s="26">
        <v>49400</v>
      </c>
      <c r="D178" s="10">
        <v>169</v>
      </c>
      <c r="E178" s="27">
        <v>5144</v>
      </c>
      <c r="F178" s="286"/>
      <c r="G178" s="186"/>
      <c r="H178" s="186"/>
      <c r="I178" s="191">
        <v>383432644.85095</v>
      </c>
      <c r="J178" s="186"/>
      <c r="K178" s="186"/>
      <c r="L178" s="186"/>
      <c r="M178" s="10">
        <v>289306353.01360345</v>
      </c>
      <c r="N178" s="10">
        <v>189604542.45752493</v>
      </c>
      <c r="O178" s="10">
        <v>93748972.040933773</v>
      </c>
      <c r="P178" s="1"/>
    </row>
    <row r="179" spans="2:16" ht="11.25" customHeight="1" x14ac:dyDescent="0.25">
      <c r="B179" s="25">
        <v>44256</v>
      </c>
      <c r="C179" s="26">
        <v>49430</v>
      </c>
      <c r="D179" s="10">
        <v>170</v>
      </c>
      <c r="E179" s="27">
        <v>5174</v>
      </c>
      <c r="F179" s="286"/>
      <c r="G179" s="186"/>
      <c r="H179" s="186"/>
      <c r="I179" s="191">
        <v>376100153.31688899</v>
      </c>
      <c r="J179" s="186"/>
      <c r="K179" s="186"/>
      <c r="L179" s="186"/>
      <c r="M179" s="10">
        <v>283308076.9617821</v>
      </c>
      <c r="N179" s="10">
        <v>185216422.15224016</v>
      </c>
      <c r="O179" s="10">
        <v>91203887.60493055</v>
      </c>
      <c r="P179" s="1"/>
    </row>
    <row r="180" spans="2:16" ht="11.25" customHeight="1" x14ac:dyDescent="0.25">
      <c r="B180" s="25">
        <v>44256</v>
      </c>
      <c r="C180" s="26">
        <v>49461</v>
      </c>
      <c r="D180" s="10">
        <v>171</v>
      </c>
      <c r="E180" s="27">
        <v>5205</v>
      </c>
      <c r="F180" s="286"/>
      <c r="G180" s="186"/>
      <c r="H180" s="186"/>
      <c r="I180" s="191">
        <v>368867731.13470101</v>
      </c>
      <c r="J180" s="186"/>
      <c r="K180" s="186"/>
      <c r="L180" s="186"/>
      <c r="M180" s="10">
        <v>277388779.20548236</v>
      </c>
      <c r="N180" s="10">
        <v>180885400.80938759</v>
      </c>
      <c r="O180" s="10">
        <v>88693949.894556642</v>
      </c>
      <c r="P180" s="1"/>
    </row>
    <row r="181" spans="2:16" ht="11.25" customHeight="1" x14ac:dyDescent="0.25">
      <c r="B181" s="25">
        <v>44256</v>
      </c>
      <c r="C181" s="26">
        <v>49491</v>
      </c>
      <c r="D181" s="10">
        <v>172</v>
      </c>
      <c r="E181" s="27">
        <v>5235</v>
      </c>
      <c r="F181" s="286"/>
      <c r="G181" s="186"/>
      <c r="H181" s="186"/>
      <c r="I181" s="191">
        <v>361801474.46472597</v>
      </c>
      <c r="J181" s="186"/>
      <c r="K181" s="186"/>
      <c r="L181" s="186"/>
      <c r="M181" s="10">
        <v>271628363.79896957</v>
      </c>
      <c r="N181" s="10">
        <v>176693068.22320384</v>
      </c>
      <c r="O181" s="10">
        <v>86283166.589131519</v>
      </c>
      <c r="P181" s="1"/>
    </row>
    <row r="182" spans="2:16" ht="11.25" customHeight="1" x14ac:dyDescent="0.25">
      <c r="B182" s="25">
        <v>44256</v>
      </c>
      <c r="C182" s="26">
        <v>49522</v>
      </c>
      <c r="D182" s="10">
        <v>173</v>
      </c>
      <c r="E182" s="27">
        <v>5266</v>
      </c>
      <c r="F182" s="286"/>
      <c r="G182" s="186"/>
      <c r="H182" s="186"/>
      <c r="I182" s="191">
        <v>354853983.39594603</v>
      </c>
      <c r="J182" s="186"/>
      <c r="K182" s="186"/>
      <c r="L182" s="186"/>
      <c r="M182" s="10">
        <v>265960566.27111441</v>
      </c>
      <c r="N182" s="10">
        <v>172566200.25570434</v>
      </c>
      <c r="O182" s="10">
        <v>83911004.320161045</v>
      </c>
      <c r="P182" s="1"/>
    </row>
    <row r="183" spans="2:16" ht="11.25" customHeight="1" x14ac:dyDescent="0.25">
      <c r="B183" s="25">
        <v>44256</v>
      </c>
      <c r="C183" s="26">
        <v>49553</v>
      </c>
      <c r="D183" s="10">
        <v>174</v>
      </c>
      <c r="E183" s="27">
        <v>5297</v>
      </c>
      <c r="F183" s="286"/>
      <c r="G183" s="186"/>
      <c r="H183" s="186"/>
      <c r="I183" s="191">
        <v>347860126.96278203</v>
      </c>
      <c r="J183" s="186"/>
      <c r="K183" s="186"/>
      <c r="L183" s="186"/>
      <c r="M183" s="10">
        <v>260276521.79171652</v>
      </c>
      <c r="N183" s="10">
        <v>168448665.52149004</v>
      </c>
      <c r="O183" s="10">
        <v>81561908.044507325</v>
      </c>
      <c r="P183" s="1"/>
    </row>
    <row r="184" spans="2:16" ht="11.25" customHeight="1" x14ac:dyDescent="0.25">
      <c r="B184" s="25">
        <v>44256</v>
      </c>
      <c r="C184" s="26">
        <v>49583</v>
      </c>
      <c r="D184" s="10">
        <v>175</v>
      </c>
      <c r="E184" s="27">
        <v>5327</v>
      </c>
      <c r="F184" s="286"/>
      <c r="G184" s="186"/>
      <c r="H184" s="186"/>
      <c r="I184" s="191">
        <v>341163183.13454002</v>
      </c>
      <c r="J184" s="186"/>
      <c r="K184" s="186"/>
      <c r="L184" s="186"/>
      <c r="M184" s="10">
        <v>254846727.68131655</v>
      </c>
      <c r="N184" s="10">
        <v>164528602.61822075</v>
      </c>
      <c r="O184" s="10">
        <v>79337277.775821179</v>
      </c>
      <c r="P184" s="1"/>
    </row>
    <row r="185" spans="2:16" ht="11.25" customHeight="1" x14ac:dyDescent="0.25">
      <c r="B185" s="25">
        <v>44256</v>
      </c>
      <c r="C185" s="26">
        <v>49614</v>
      </c>
      <c r="D185" s="10">
        <v>176</v>
      </c>
      <c r="E185" s="27">
        <v>5358</v>
      </c>
      <c r="F185" s="286"/>
      <c r="G185" s="186"/>
      <c r="H185" s="186"/>
      <c r="I185" s="191">
        <v>334549503.41702598</v>
      </c>
      <c r="J185" s="186"/>
      <c r="K185" s="186"/>
      <c r="L185" s="186"/>
      <c r="M185" s="10">
        <v>249482491.33673757</v>
      </c>
      <c r="N185" s="10">
        <v>160655838.38080359</v>
      </c>
      <c r="O185" s="10">
        <v>77141666.743947685</v>
      </c>
      <c r="P185" s="1"/>
    </row>
    <row r="186" spans="2:16" ht="11.25" customHeight="1" x14ac:dyDescent="0.25">
      <c r="B186" s="25">
        <v>44256</v>
      </c>
      <c r="C186" s="26">
        <v>49644</v>
      </c>
      <c r="D186" s="10">
        <v>177</v>
      </c>
      <c r="E186" s="27">
        <v>5388</v>
      </c>
      <c r="F186" s="286"/>
      <c r="G186" s="186"/>
      <c r="H186" s="186"/>
      <c r="I186" s="191">
        <v>327969809.32538301</v>
      </c>
      <c r="J186" s="186"/>
      <c r="K186" s="186"/>
      <c r="L186" s="186"/>
      <c r="M186" s="10">
        <v>244174389.43023273</v>
      </c>
      <c r="N186" s="10">
        <v>156850648.37471014</v>
      </c>
      <c r="O186" s="10">
        <v>75005810.27415736</v>
      </c>
      <c r="P186" s="1"/>
    </row>
    <row r="187" spans="2:16" ht="11.25" customHeight="1" x14ac:dyDescent="0.25">
      <c r="B187" s="25">
        <v>44256</v>
      </c>
      <c r="C187" s="26">
        <v>49675</v>
      </c>
      <c r="D187" s="10">
        <v>178</v>
      </c>
      <c r="E187" s="27">
        <v>5419</v>
      </c>
      <c r="F187" s="286"/>
      <c r="G187" s="186"/>
      <c r="H187" s="186"/>
      <c r="I187" s="191">
        <v>321421422.64051902</v>
      </c>
      <c r="J187" s="186"/>
      <c r="K187" s="186"/>
      <c r="L187" s="186"/>
      <c r="M187" s="10">
        <v>238893229.26547018</v>
      </c>
      <c r="N187" s="10">
        <v>153067906.30037537</v>
      </c>
      <c r="O187" s="10">
        <v>72886878.317311555</v>
      </c>
      <c r="P187" s="1"/>
    </row>
    <row r="188" spans="2:16" ht="11.25" customHeight="1" x14ac:dyDescent="0.25">
      <c r="B188" s="25">
        <v>44256</v>
      </c>
      <c r="C188" s="26">
        <v>49706</v>
      </c>
      <c r="D188" s="10">
        <v>179</v>
      </c>
      <c r="E188" s="27">
        <v>5450</v>
      </c>
      <c r="F188" s="286"/>
      <c r="G188" s="186"/>
      <c r="H188" s="186"/>
      <c r="I188" s="191">
        <v>314901936.94556803</v>
      </c>
      <c r="J188" s="186"/>
      <c r="K188" s="186"/>
      <c r="L188" s="186"/>
      <c r="M188" s="10">
        <v>233650725.10605416</v>
      </c>
      <c r="N188" s="10">
        <v>149328095.68581474</v>
      </c>
      <c r="O188" s="10">
        <v>70804906.667611957</v>
      </c>
      <c r="P188" s="1"/>
    </row>
    <row r="189" spans="2:16" ht="11.25" customHeight="1" x14ac:dyDescent="0.25">
      <c r="B189" s="25">
        <v>44256</v>
      </c>
      <c r="C189" s="26">
        <v>49735</v>
      </c>
      <c r="D189" s="10">
        <v>180</v>
      </c>
      <c r="E189" s="27">
        <v>5479</v>
      </c>
      <c r="F189" s="286"/>
      <c r="G189" s="186"/>
      <c r="H189" s="186"/>
      <c r="I189" s="191">
        <v>308417739.07713503</v>
      </c>
      <c r="J189" s="186"/>
      <c r="K189" s="186"/>
      <c r="L189" s="186"/>
      <c r="M189" s="10">
        <v>228476476.20484567</v>
      </c>
      <c r="N189" s="10">
        <v>145673759.12324914</v>
      </c>
      <c r="O189" s="10">
        <v>68798457.718323499</v>
      </c>
      <c r="P189" s="1"/>
    </row>
    <row r="190" spans="2:16" ht="11.25" customHeight="1" x14ac:dyDescent="0.25">
      <c r="B190" s="25">
        <v>44256</v>
      </c>
      <c r="C190" s="26">
        <v>49766</v>
      </c>
      <c r="D190" s="10">
        <v>181</v>
      </c>
      <c r="E190" s="27">
        <v>5510</v>
      </c>
      <c r="F190" s="286"/>
      <c r="G190" s="186"/>
      <c r="H190" s="186"/>
      <c r="I190" s="191">
        <v>301985224.70428598</v>
      </c>
      <c r="J190" s="186"/>
      <c r="K190" s="186"/>
      <c r="L190" s="186"/>
      <c r="M190" s="10">
        <v>223331825.88220549</v>
      </c>
      <c r="N190" s="10">
        <v>142031457.85879284</v>
      </c>
      <c r="O190" s="10">
        <v>66794167.236755654</v>
      </c>
      <c r="P190" s="1"/>
    </row>
    <row r="191" spans="2:16" ht="11.25" customHeight="1" x14ac:dyDescent="0.25">
      <c r="B191" s="25">
        <v>44256</v>
      </c>
      <c r="C191" s="26">
        <v>49796</v>
      </c>
      <c r="D191" s="10">
        <v>182</v>
      </c>
      <c r="E191" s="27">
        <v>5540</v>
      </c>
      <c r="F191" s="286"/>
      <c r="G191" s="186"/>
      <c r="H191" s="186"/>
      <c r="I191" s="191">
        <v>295604388.98625302</v>
      </c>
      <c r="J191" s="186"/>
      <c r="K191" s="186"/>
      <c r="L191" s="186"/>
      <c r="M191" s="10">
        <v>218254074.56281471</v>
      </c>
      <c r="N191" s="10">
        <v>138460551.0802168</v>
      </c>
      <c r="O191" s="10">
        <v>64847932.455355436</v>
      </c>
      <c r="P191" s="1"/>
    </row>
    <row r="192" spans="2:16" ht="11.25" customHeight="1" x14ac:dyDescent="0.25">
      <c r="B192" s="25">
        <v>44256</v>
      </c>
      <c r="C192" s="26">
        <v>49827</v>
      </c>
      <c r="D192" s="10">
        <v>183</v>
      </c>
      <c r="E192" s="27">
        <v>5571</v>
      </c>
      <c r="F192" s="286"/>
      <c r="G192" s="186"/>
      <c r="H192" s="186"/>
      <c r="I192" s="191">
        <v>289318697.08643299</v>
      </c>
      <c r="J192" s="186"/>
      <c r="K192" s="186"/>
      <c r="L192" s="186"/>
      <c r="M192" s="10">
        <v>213250845.61823466</v>
      </c>
      <c r="N192" s="10">
        <v>134942437.4192391</v>
      </c>
      <c r="O192" s="10">
        <v>62932538.218106456</v>
      </c>
      <c r="P192" s="1"/>
    </row>
    <row r="193" spans="2:16" ht="11.25" customHeight="1" x14ac:dyDescent="0.25">
      <c r="B193" s="25">
        <v>44256</v>
      </c>
      <c r="C193" s="26">
        <v>49857</v>
      </c>
      <c r="D193" s="10">
        <v>184</v>
      </c>
      <c r="E193" s="27">
        <v>5601</v>
      </c>
      <c r="F193" s="286"/>
      <c r="G193" s="186"/>
      <c r="H193" s="186"/>
      <c r="I193" s="191">
        <v>283161930.89870501</v>
      </c>
      <c r="J193" s="186"/>
      <c r="K193" s="186"/>
      <c r="L193" s="186"/>
      <c r="M193" s="10">
        <v>208370237.5632934</v>
      </c>
      <c r="N193" s="10">
        <v>131529522.23471922</v>
      </c>
      <c r="O193" s="10">
        <v>61089423.099310294</v>
      </c>
      <c r="P193" s="1"/>
    </row>
    <row r="194" spans="2:16" ht="11.25" customHeight="1" x14ac:dyDescent="0.25">
      <c r="B194" s="25">
        <v>44256</v>
      </c>
      <c r="C194" s="26">
        <v>49888</v>
      </c>
      <c r="D194" s="10">
        <v>185</v>
      </c>
      <c r="E194" s="27">
        <v>5632</v>
      </c>
      <c r="F194" s="286"/>
      <c r="G194" s="186"/>
      <c r="H194" s="186"/>
      <c r="I194" s="191">
        <v>277139765.485156</v>
      </c>
      <c r="J194" s="186"/>
      <c r="K194" s="186"/>
      <c r="L194" s="186"/>
      <c r="M194" s="10">
        <v>203592814.37575525</v>
      </c>
      <c r="N194" s="10">
        <v>128187032.69936199</v>
      </c>
      <c r="O194" s="10">
        <v>59284818.601762161</v>
      </c>
      <c r="P194" s="1"/>
    </row>
    <row r="195" spans="2:16" ht="11.25" customHeight="1" x14ac:dyDescent="0.25">
      <c r="B195" s="25">
        <v>44256</v>
      </c>
      <c r="C195" s="26">
        <v>49919</v>
      </c>
      <c r="D195" s="10">
        <v>186</v>
      </c>
      <c r="E195" s="27">
        <v>5663</v>
      </c>
      <c r="F195" s="286"/>
      <c r="G195" s="186"/>
      <c r="H195" s="186"/>
      <c r="I195" s="191">
        <v>271225628.754942</v>
      </c>
      <c r="J195" s="186"/>
      <c r="K195" s="186"/>
      <c r="L195" s="186"/>
      <c r="M195" s="10">
        <v>198910223.08941996</v>
      </c>
      <c r="N195" s="10">
        <v>124920250.36380863</v>
      </c>
      <c r="O195" s="10">
        <v>57529270.420369014</v>
      </c>
      <c r="P195" s="1"/>
    </row>
    <row r="196" spans="2:16" ht="11.25" customHeight="1" x14ac:dyDescent="0.25">
      <c r="B196" s="25">
        <v>44256</v>
      </c>
      <c r="C196" s="26">
        <v>49949</v>
      </c>
      <c r="D196" s="10">
        <v>187</v>
      </c>
      <c r="E196" s="27">
        <v>5693</v>
      </c>
      <c r="F196" s="286"/>
      <c r="G196" s="186"/>
      <c r="H196" s="186"/>
      <c r="I196" s="191">
        <v>265416473.264936</v>
      </c>
      <c r="J196" s="186"/>
      <c r="K196" s="186"/>
      <c r="L196" s="186"/>
      <c r="M196" s="10">
        <v>194330431.21607566</v>
      </c>
      <c r="N196" s="10">
        <v>121743651.38750395</v>
      </c>
      <c r="O196" s="10">
        <v>55836530.785933062</v>
      </c>
      <c r="P196" s="1"/>
    </row>
    <row r="197" spans="2:16" ht="11.25" customHeight="1" x14ac:dyDescent="0.25">
      <c r="B197" s="25">
        <v>44256</v>
      </c>
      <c r="C197" s="26">
        <v>49980</v>
      </c>
      <c r="D197" s="10">
        <v>188</v>
      </c>
      <c r="E197" s="27">
        <v>5724</v>
      </c>
      <c r="F197" s="286"/>
      <c r="G197" s="186"/>
      <c r="H197" s="186"/>
      <c r="I197" s="191">
        <v>259714980.98892</v>
      </c>
      <c r="J197" s="186"/>
      <c r="K197" s="186"/>
      <c r="L197" s="186"/>
      <c r="M197" s="10">
        <v>189833441.32719445</v>
      </c>
      <c r="N197" s="10">
        <v>118623933.92306969</v>
      </c>
      <c r="O197" s="10">
        <v>54175265.1897083</v>
      </c>
      <c r="P197" s="1"/>
    </row>
    <row r="198" spans="2:16" ht="11.25" customHeight="1" x14ac:dyDescent="0.25">
      <c r="B198" s="25">
        <v>44256</v>
      </c>
      <c r="C198" s="26">
        <v>50010</v>
      </c>
      <c r="D198" s="10">
        <v>189</v>
      </c>
      <c r="E198" s="27">
        <v>5754</v>
      </c>
      <c r="F198" s="286"/>
      <c r="G198" s="186"/>
      <c r="H198" s="186"/>
      <c r="I198" s="191">
        <v>254116850.488491</v>
      </c>
      <c r="J198" s="186"/>
      <c r="K198" s="186"/>
      <c r="L198" s="186"/>
      <c r="M198" s="10">
        <v>185436722.9032515</v>
      </c>
      <c r="N198" s="10">
        <v>115591290.58174512</v>
      </c>
      <c r="O198" s="10">
        <v>52573866.690245509</v>
      </c>
      <c r="P198" s="1"/>
    </row>
    <row r="199" spans="2:16" ht="11.25" customHeight="1" x14ac:dyDescent="0.25">
      <c r="B199" s="25">
        <v>44256</v>
      </c>
      <c r="C199" s="26">
        <v>50041</v>
      </c>
      <c r="D199" s="10">
        <v>190</v>
      </c>
      <c r="E199" s="27">
        <v>5785</v>
      </c>
      <c r="F199" s="286"/>
      <c r="G199" s="186"/>
      <c r="H199" s="186"/>
      <c r="I199" s="191">
        <v>248660332.425428</v>
      </c>
      <c r="J199" s="186"/>
      <c r="K199" s="186"/>
      <c r="L199" s="186"/>
      <c r="M199" s="10">
        <v>181147176.25409821</v>
      </c>
      <c r="N199" s="10">
        <v>112630245.42195405</v>
      </c>
      <c r="O199" s="10">
        <v>51010133.122198269</v>
      </c>
      <c r="P199" s="1"/>
    </row>
    <row r="200" spans="2:16" ht="11.25" customHeight="1" x14ac:dyDescent="0.25">
      <c r="B200" s="25">
        <v>44256</v>
      </c>
      <c r="C200" s="26">
        <v>50072</v>
      </c>
      <c r="D200" s="10">
        <v>191</v>
      </c>
      <c r="E200" s="27">
        <v>5816</v>
      </c>
      <c r="F200" s="286"/>
      <c r="G200" s="186"/>
      <c r="H200" s="186"/>
      <c r="I200" s="191">
        <v>243288913.52926201</v>
      </c>
      <c r="J200" s="186"/>
      <c r="K200" s="186"/>
      <c r="L200" s="186"/>
      <c r="M200" s="10">
        <v>176933535.89684802</v>
      </c>
      <c r="N200" s="10">
        <v>109730589.26644203</v>
      </c>
      <c r="O200" s="10">
        <v>49486388.176856399</v>
      </c>
      <c r="P200" s="1"/>
    </row>
    <row r="201" spans="2:16" ht="11.25" customHeight="1" x14ac:dyDescent="0.25">
      <c r="B201" s="25">
        <v>44256</v>
      </c>
      <c r="C201" s="26">
        <v>50100</v>
      </c>
      <c r="D201" s="10">
        <v>192</v>
      </c>
      <c r="E201" s="27">
        <v>5844</v>
      </c>
      <c r="F201" s="286"/>
      <c r="G201" s="186"/>
      <c r="H201" s="186"/>
      <c r="I201" s="191">
        <v>238015406.07691699</v>
      </c>
      <c r="J201" s="186"/>
      <c r="K201" s="186"/>
      <c r="L201" s="186"/>
      <c r="M201" s="10">
        <v>172833143.65719441</v>
      </c>
      <c r="N201" s="10">
        <v>106941359.37199196</v>
      </c>
      <c r="O201" s="10">
        <v>48043955.667459115</v>
      </c>
      <c r="P201" s="1"/>
    </row>
    <row r="202" spans="2:16" ht="11.25" customHeight="1" x14ac:dyDescent="0.25">
      <c r="B202" s="25">
        <v>44256</v>
      </c>
      <c r="C202" s="26">
        <v>50131</v>
      </c>
      <c r="D202" s="10">
        <v>193</v>
      </c>
      <c r="E202" s="27">
        <v>5875</v>
      </c>
      <c r="F202" s="286"/>
      <c r="G202" s="186"/>
      <c r="H202" s="186"/>
      <c r="I202" s="191">
        <v>232803558.54348901</v>
      </c>
      <c r="J202" s="186"/>
      <c r="K202" s="186"/>
      <c r="L202" s="186"/>
      <c r="M202" s="10">
        <v>168761879.81424174</v>
      </c>
      <c r="N202" s="10">
        <v>104156677.54656757</v>
      </c>
      <c r="O202" s="10">
        <v>46594729.50693839</v>
      </c>
      <c r="P202" s="1"/>
    </row>
    <row r="203" spans="2:16" ht="11.25" customHeight="1" x14ac:dyDescent="0.25">
      <c r="B203" s="25">
        <v>44256</v>
      </c>
      <c r="C203" s="26">
        <v>50161</v>
      </c>
      <c r="D203" s="10">
        <v>194</v>
      </c>
      <c r="E203" s="27">
        <v>5905</v>
      </c>
      <c r="F203" s="286"/>
      <c r="G203" s="186"/>
      <c r="H203" s="186"/>
      <c r="I203" s="191">
        <v>227642004.66935301</v>
      </c>
      <c r="J203" s="186"/>
      <c r="K203" s="186"/>
      <c r="L203" s="186"/>
      <c r="M203" s="10">
        <v>164749346.89482647</v>
      </c>
      <c r="N203" s="10">
        <v>101429954.97517906</v>
      </c>
      <c r="O203" s="10">
        <v>45188923.229665071</v>
      </c>
      <c r="P203" s="1"/>
    </row>
    <row r="204" spans="2:16" ht="11.25" customHeight="1" x14ac:dyDescent="0.25">
      <c r="B204" s="25">
        <v>44256</v>
      </c>
      <c r="C204" s="26">
        <v>50192</v>
      </c>
      <c r="D204" s="10">
        <v>195</v>
      </c>
      <c r="E204" s="27">
        <v>5936</v>
      </c>
      <c r="F204" s="286"/>
      <c r="G204" s="186"/>
      <c r="H204" s="186"/>
      <c r="I204" s="191">
        <v>222515801.22571799</v>
      </c>
      <c r="J204" s="186"/>
      <c r="K204" s="186"/>
      <c r="L204" s="186"/>
      <c r="M204" s="10">
        <v>160766269.99208698</v>
      </c>
      <c r="N204" s="10">
        <v>98726004.129581273</v>
      </c>
      <c r="O204" s="10">
        <v>43797965.73200275</v>
      </c>
      <c r="P204" s="1"/>
    </row>
    <row r="205" spans="2:16" ht="11.25" customHeight="1" x14ac:dyDescent="0.25">
      <c r="B205" s="25">
        <v>44256</v>
      </c>
      <c r="C205" s="26">
        <v>50222</v>
      </c>
      <c r="D205" s="10">
        <v>196</v>
      </c>
      <c r="E205" s="27">
        <v>5966</v>
      </c>
      <c r="F205" s="286"/>
      <c r="G205" s="186"/>
      <c r="H205" s="186"/>
      <c r="I205" s="191">
        <v>217457820.958022</v>
      </c>
      <c r="J205" s="186"/>
      <c r="K205" s="186"/>
      <c r="L205" s="186"/>
      <c r="M205" s="10">
        <v>156854026.42070386</v>
      </c>
      <c r="N205" s="10">
        <v>96086431.069488391</v>
      </c>
      <c r="O205" s="10">
        <v>42452231.714344122</v>
      </c>
      <c r="P205" s="1"/>
    </row>
    <row r="206" spans="2:16" ht="11.25" customHeight="1" x14ac:dyDescent="0.25">
      <c r="B206" s="25">
        <v>44256</v>
      </c>
      <c r="C206" s="26">
        <v>50253</v>
      </c>
      <c r="D206" s="10">
        <v>197</v>
      </c>
      <c r="E206" s="27">
        <v>5997</v>
      </c>
      <c r="F206" s="286"/>
      <c r="G206" s="186"/>
      <c r="H206" s="186"/>
      <c r="I206" s="191">
        <v>212450132.075703</v>
      </c>
      <c r="J206" s="186"/>
      <c r="K206" s="186"/>
      <c r="L206" s="186"/>
      <c r="M206" s="10">
        <v>152982031.60536429</v>
      </c>
      <c r="N206" s="10">
        <v>93476169.672513574</v>
      </c>
      <c r="O206" s="10">
        <v>41124060.662572414</v>
      </c>
      <c r="P206" s="1"/>
    </row>
    <row r="207" spans="2:16" ht="11.25" customHeight="1" x14ac:dyDescent="0.25">
      <c r="B207" s="25">
        <v>44256</v>
      </c>
      <c r="C207" s="26">
        <v>50284</v>
      </c>
      <c r="D207" s="10">
        <v>198</v>
      </c>
      <c r="E207" s="27">
        <v>6028</v>
      </c>
      <c r="F207" s="286"/>
      <c r="G207" s="186"/>
      <c r="H207" s="186"/>
      <c r="I207" s="191">
        <v>207488057.765378</v>
      </c>
      <c r="J207" s="186"/>
      <c r="K207" s="186"/>
      <c r="L207" s="186"/>
      <c r="M207" s="10">
        <v>149155510.58580899</v>
      </c>
      <c r="N207" s="10">
        <v>90906278.719902098</v>
      </c>
      <c r="O207" s="10">
        <v>39824064.494993508</v>
      </c>
      <c r="P207" s="1"/>
    </row>
    <row r="208" spans="2:16" ht="11.25" customHeight="1" x14ac:dyDescent="0.25">
      <c r="B208" s="25">
        <v>44256</v>
      </c>
      <c r="C208" s="26">
        <v>50314</v>
      </c>
      <c r="D208" s="10">
        <v>199</v>
      </c>
      <c r="E208" s="27">
        <v>6058</v>
      </c>
      <c r="F208" s="286"/>
      <c r="G208" s="186"/>
      <c r="H208" s="186"/>
      <c r="I208" s="191">
        <v>202595536.99664101</v>
      </c>
      <c r="J208" s="186"/>
      <c r="K208" s="186"/>
      <c r="L208" s="186"/>
      <c r="M208" s="10">
        <v>145399405.92352441</v>
      </c>
      <c r="N208" s="10">
        <v>88398923.518357635</v>
      </c>
      <c r="O208" s="10">
        <v>38566902.714799255</v>
      </c>
      <c r="P208" s="1"/>
    </row>
    <row r="209" spans="2:16" ht="11.25" customHeight="1" x14ac:dyDescent="0.25">
      <c r="B209" s="25">
        <v>44256</v>
      </c>
      <c r="C209" s="26">
        <v>50345</v>
      </c>
      <c r="D209" s="10">
        <v>200</v>
      </c>
      <c r="E209" s="27">
        <v>6089</v>
      </c>
      <c r="F209" s="286"/>
      <c r="G209" s="186"/>
      <c r="H209" s="186"/>
      <c r="I209" s="191">
        <v>197760830.98014799</v>
      </c>
      <c r="J209" s="186"/>
      <c r="K209" s="186"/>
      <c r="L209" s="186"/>
      <c r="M209" s="10">
        <v>141688895.67794567</v>
      </c>
      <c r="N209" s="10">
        <v>85923953.74277626</v>
      </c>
      <c r="O209" s="10">
        <v>37328338.362907849</v>
      </c>
      <c r="P209" s="1"/>
    </row>
    <row r="210" spans="2:16" ht="11.25" customHeight="1" x14ac:dyDescent="0.25">
      <c r="B210" s="25">
        <v>44256</v>
      </c>
      <c r="C210" s="26">
        <v>50375</v>
      </c>
      <c r="D210" s="10">
        <v>201</v>
      </c>
      <c r="E210" s="27">
        <v>6119</v>
      </c>
      <c r="F210" s="286"/>
      <c r="G210" s="186"/>
      <c r="H210" s="186"/>
      <c r="I210" s="191">
        <v>192974976.992953</v>
      </c>
      <c r="J210" s="186"/>
      <c r="K210" s="186"/>
      <c r="L210" s="186"/>
      <c r="M210" s="10">
        <v>138033053.49483371</v>
      </c>
      <c r="N210" s="10">
        <v>83500927.564418972</v>
      </c>
      <c r="O210" s="10">
        <v>36126990.825630769</v>
      </c>
      <c r="P210" s="1"/>
    </row>
    <row r="211" spans="2:16" ht="11.25" customHeight="1" x14ac:dyDescent="0.25">
      <c r="B211" s="25">
        <v>44256</v>
      </c>
      <c r="C211" s="26">
        <v>50406</v>
      </c>
      <c r="D211" s="10">
        <v>202</v>
      </c>
      <c r="E211" s="27">
        <v>6150</v>
      </c>
      <c r="F211" s="286"/>
      <c r="G211" s="186"/>
      <c r="H211" s="186"/>
      <c r="I211" s="191">
        <v>188277714.362427</v>
      </c>
      <c r="J211" s="186"/>
      <c r="K211" s="186"/>
      <c r="L211" s="186"/>
      <c r="M211" s="10">
        <v>134444733.31440708</v>
      </c>
      <c r="N211" s="10">
        <v>81123390.122534394</v>
      </c>
      <c r="O211" s="10">
        <v>34949679.697606139</v>
      </c>
      <c r="P211" s="1"/>
    </row>
    <row r="212" spans="2:16" ht="11.25" customHeight="1" x14ac:dyDescent="0.25">
      <c r="B212" s="25">
        <v>44256</v>
      </c>
      <c r="C212" s="26">
        <v>50437</v>
      </c>
      <c r="D212" s="10">
        <v>203</v>
      </c>
      <c r="E212" s="27">
        <v>6181</v>
      </c>
      <c r="F212" s="286"/>
      <c r="G212" s="186"/>
      <c r="H212" s="186"/>
      <c r="I212" s="191">
        <v>183654514.27155</v>
      </c>
      <c r="J212" s="186"/>
      <c r="K212" s="186"/>
      <c r="L212" s="186"/>
      <c r="M212" s="10">
        <v>130920984.80846691</v>
      </c>
      <c r="N212" s="10">
        <v>78796268.928791866</v>
      </c>
      <c r="O212" s="10">
        <v>33803321.958504096</v>
      </c>
      <c r="P212" s="1"/>
    </row>
    <row r="213" spans="2:16" ht="11.25" customHeight="1" x14ac:dyDescent="0.25">
      <c r="B213" s="25">
        <v>44256</v>
      </c>
      <c r="C213" s="26">
        <v>50465</v>
      </c>
      <c r="D213" s="10">
        <v>204</v>
      </c>
      <c r="E213" s="27">
        <v>6209</v>
      </c>
      <c r="F213" s="286"/>
      <c r="G213" s="186"/>
      <c r="H213" s="186"/>
      <c r="I213" s="191">
        <v>179131189.58983299</v>
      </c>
      <c r="J213" s="186"/>
      <c r="K213" s="186"/>
      <c r="L213" s="186"/>
      <c r="M213" s="10">
        <v>127500823.15960582</v>
      </c>
      <c r="N213" s="10">
        <v>76561510.836852819</v>
      </c>
      <c r="O213" s="10">
        <v>32718940.682271875</v>
      </c>
      <c r="P213" s="1"/>
    </row>
    <row r="214" spans="2:16" ht="11.25" customHeight="1" x14ac:dyDescent="0.25">
      <c r="B214" s="25">
        <v>44256</v>
      </c>
      <c r="C214" s="26">
        <v>50496</v>
      </c>
      <c r="D214" s="10">
        <v>205</v>
      </c>
      <c r="E214" s="27">
        <v>6240</v>
      </c>
      <c r="F214" s="286"/>
      <c r="G214" s="186"/>
      <c r="H214" s="186"/>
      <c r="I214" s="191">
        <v>174287862.15340999</v>
      </c>
      <c r="J214" s="186"/>
      <c r="K214" s="186"/>
      <c r="L214" s="186"/>
      <c r="M214" s="10">
        <v>123843067.45795189</v>
      </c>
      <c r="N214" s="10">
        <v>74175981.184400797</v>
      </c>
      <c r="O214" s="10">
        <v>31565208.233135264</v>
      </c>
      <c r="P214" s="1"/>
    </row>
    <row r="215" spans="2:16" ht="11.25" customHeight="1" x14ac:dyDescent="0.25">
      <c r="B215" s="25">
        <v>44256</v>
      </c>
      <c r="C215" s="26">
        <v>50526</v>
      </c>
      <c r="D215" s="10">
        <v>206</v>
      </c>
      <c r="E215" s="27">
        <v>6270</v>
      </c>
      <c r="F215" s="286"/>
      <c r="G215" s="186"/>
      <c r="H215" s="186"/>
      <c r="I215" s="191">
        <v>169901612.25874999</v>
      </c>
      <c r="J215" s="186"/>
      <c r="K215" s="186"/>
      <c r="L215" s="186"/>
      <c r="M215" s="10">
        <v>120528185.39511222</v>
      </c>
      <c r="N215" s="10">
        <v>72012847.631111339</v>
      </c>
      <c r="O215" s="10">
        <v>30519079.258042045</v>
      </c>
      <c r="P215" s="1"/>
    </row>
    <row r="216" spans="2:16" ht="11.25" customHeight="1" x14ac:dyDescent="0.25">
      <c r="B216" s="25">
        <v>44256</v>
      </c>
      <c r="C216" s="26">
        <v>50557</v>
      </c>
      <c r="D216" s="10">
        <v>207</v>
      </c>
      <c r="E216" s="27">
        <v>6301</v>
      </c>
      <c r="F216" s="286"/>
      <c r="G216" s="186"/>
      <c r="H216" s="186"/>
      <c r="I216" s="191">
        <v>165645638.478699</v>
      </c>
      <c r="J216" s="186"/>
      <c r="K216" s="186"/>
      <c r="L216" s="186"/>
      <c r="M216" s="10">
        <v>117309694.09839319</v>
      </c>
      <c r="N216" s="10">
        <v>69911619.361915544</v>
      </c>
      <c r="O216" s="10">
        <v>29503084.539704505</v>
      </c>
      <c r="P216" s="1"/>
    </row>
    <row r="217" spans="2:16" ht="11.25" customHeight="1" x14ac:dyDescent="0.25">
      <c r="B217" s="25">
        <v>44256</v>
      </c>
      <c r="C217" s="26">
        <v>50587</v>
      </c>
      <c r="D217" s="10">
        <v>208</v>
      </c>
      <c r="E217" s="27">
        <v>6331</v>
      </c>
      <c r="F217" s="286"/>
      <c r="G217" s="186"/>
      <c r="H217" s="186"/>
      <c r="I217" s="191">
        <v>161464881.82428601</v>
      </c>
      <c r="J217" s="186"/>
      <c r="K217" s="186"/>
      <c r="L217" s="186"/>
      <c r="M217" s="10">
        <v>114161202.98044252</v>
      </c>
      <c r="N217" s="10">
        <v>67867798.747988775</v>
      </c>
      <c r="O217" s="10">
        <v>28523177.773134738</v>
      </c>
      <c r="P217" s="1"/>
    </row>
    <row r="218" spans="2:16" ht="11.25" customHeight="1" x14ac:dyDescent="0.25">
      <c r="B218" s="25">
        <v>44256</v>
      </c>
      <c r="C218" s="26">
        <v>50618</v>
      </c>
      <c r="D218" s="10">
        <v>209</v>
      </c>
      <c r="E218" s="27">
        <v>6362</v>
      </c>
      <c r="F218" s="286"/>
      <c r="G218" s="186"/>
      <c r="H218" s="186"/>
      <c r="I218" s="191">
        <v>156835502.046684</v>
      </c>
      <c r="J218" s="186"/>
      <c r="K218" s="186"/>
      <c r="L218" s="186"/>
      <c r="M218" s="10">
        <v>110699998.50493298</v>
      </c>
      <c r="N218" s="10">
        <v>65642775.369687177</v>
      </c>
      <c r="O218" s="10">
        <v>27471204.35889947</v>
      </c>
      <c r="P218" s="1"/>
    </row>
    <row r="219" spans="2:16" ht="11.25" customHeight="1" x14ac:dyDescent="0.25">
      <c r="B219" s="25">
        <v>44256</v>
      </c>
      <c r="C219" s="26">
        <v>50649</v>
      </c>
      <c r="D219" s="10">
        <v>210</v>
      </c>
      <c r="E219" s="27">
        <v>6393</v>
      </c>
      <c r="F219" s="286"/>
      <c r="G219" s="186"/>
      <c r="H219" s="186"/>
      <c r="I219" s="191">
        <v>152605948.37494999</v>
      </c>
      <c r="J219" s="186"/>
      <c r="K219" s="186"/>
      <c r="L219" s="186"/>
      <c r="M219" s="10">
        <v>107531939.18209447</v>
      </c>
      <c r="N219" s="10">
        <v>63602017.253574006</v>
      </c>
      <c r="O219" s="10">
        <v>26504418.162359942</v>
      </c>
      <c r="P219" s="1"/>
    </row>
    <row r="220" spans="2:16" ht="11.25" customHeight="1" x14ac:dyDescent="0.25">
      <c r="B220" s="25">
        <v>44256</v>
      </c>
      <c r="C220" s="26">
        <v>50679</v>
      </c>
      <c r="D220" s="10">
        <v>211</v>
      </c>
      <c r="E220" s="27">
        <v>6423</v>
      </c>
      <c r="F220" s="286"/>
      <c r="G220" s="186"/>
      <c r="H220" s="186"/>
      <c r="I220" s="191">
        <v>148579138.16655099</v>
      </c>
      <c r="J220" s="186"/>
      <c r="K220" s="186"/>
      <c r="L220" s="186"/>
      <c r="M220" s="10">
        <v>104522649.7181406</v>
      </c>
      <c r="N220" s="10">
        <v>61669949.204629235</v>
      </c>
      <c r="O220" s="10">
        <v>25593934.766592529</v>
      </c>
      <c r="P220" s="1"/>
    </row>
    <row r="221" spans="2:16" ht="11.25" customHeight="1" x14ac:dyDescent="0.25">
      <c r="B221" s="25">
        <v>44256</v>
      </c>
      <c r="C221" s="26">
        <v>50710</v>
      </c>
      <c r="D221" s="10">
        <v>212</v>
      </c>
      <c r="E221" s="27">
        <v>6454</v>
      </c>
      <c r="F221" s="286"/>
      <c r="G221" s="186"/>
      <c r="H221" s="186"/>
      <c r="I221" s="191">
        <v>144576288.53057101</v>
      </c>
      <c r="J221" s="186"/>
      <c r="K221" s="186"/>
      <c r="L221" s="186"/>
      <c r="M221" s="10">
        <v>101534217.60952893</v>
      </c>
      <c r="N221" s="10">
        <v>59754373.777813494</v>
      </c>
      <c r="O221" s="10">
        <v>24693905.78984604</v>
      </c>
      <c r="P221" s="1"/>
    </row>
    <row r="222" spans="2:16" ht="11.25" customHeight="1" x14ac:dyDescent="0.25">
      <c r="B222" s="25">
        <v>44256</v>
      </c>
      <c r="C222" s="26">
        <v>50740</v>
      </c>
      <c r="D222" s="10">
        <v>213</v>
      </c>
      <c r="E222" s="27">
        <v>6484</v>
      </c>
      <c r="F222" s="286"/>
      <c r="G222" s="186"/>
      <c r="H222" s="186"/>
      <c r="I222" s="191">
        <v>140603296.09060499</v>
      </c>
      <c r="J222" s="186"/>
      <c r="K222" s="186"/>
      <c r="L222" s="186"/>
      <c r="M222" s="10">
        <v>98581952.873388037</v>
      </c>
      <c r="N222" s="10">
        <v>57874127.559429683</v>
      </c>
      <c r="O222" s="10">
        <v>23818841.155607603</v>
      </c>
      <c r="P222" s="1"/>
    </row>
    <row r="223" spans="2:16" ht="11.25" customHeight="1" x14ac:dyDescent="0.25">
      <c r="B223" s="25">
        <v>44256</v>
      </c>
      <c r="C223" s="26">
        <v>50771</v>
      </c>
      <c r="D223" s="10">
        <v>214</v>
      </c>
      <c r="E223" s="27">
        <v>6515</v>
      </c>
      <c r="F223" s="286"/>
      <c r="G223" s="186"/>
      <c r="H223" s="186"/>
      <c r="I223" s="191">
        <v>136652787.602716</v>
      </c>
      <c r="J223" s="186"/>
      <c r="K223" s="186"/>
      <c r="L223" s="186"/>
      <c r="M223" s="10">
        <v>95649606.963303089</v>
      </c>
      <c r="N223" s="10">
        <v>56009838.798127517</v>
      </c>
      <c r="O223" s="10">
        <v>22953933.193219952</v>
      </c>
      <c r="P223" s="1"/>
    </row>
    <row r="224" spans="2:16" ht="11.25" customHeight="1" x14ac:dyDescent="0.25">
      <c r="B224" s="25">
        <v>44256</v>
      </c>
      <c r="C224" s="26">
        <v>50802</v>
      </c>
      <c r="D224" s="10">
        <v>215</v>
      </c>
      <c r="E224" s="27">
        <v>6546</v>
      </c>
      <c r="F224" s="286"/>
      <c r="G224" s="186"/>
      <c r="H224" s="186"/>
      <c r="I224" s="191">
        <v>132729315.273443</v>
      </c>
      <c r="J224" s="186"/>
      <c r="K224" s="186"/>
      <c r="L224" s="186"/>
      <c r="M224" s="10">
        <v>92745816.1788093</v>
      </c>
      <c r="N224" s="10">
        <v>54171336.841755949</v>
      </c>
      <c r="O224" s="10">
        <v>22106447.816429131</v>
      </c>
      <c r="P224" s="1"/>
    </row>
    <row r="225" spans="2:16" ht="11.25" customHeight="1" x14ac:dyDescent="0.25">
      <c r="B225" s="25">
        <v>44256</v>
      </c>
      <c r="C225" s="26">
        <v>50830</v>
      </c>
      <c r="D225" s="10">
        <v>216</v>
      </c>
      <c r="E225" s="27">
        <v>6574</v>
      </c>
      <c r="F225" s="286"/>
      <c r="G225" s="186"/>
      <c r="H225" s="186"/>
      <c r="I225" s="191">
        <v>128853468.275564</v>
      </c>
      <c r="J225" s="186"/>
      <c r="K225" s="186"/>
      <c r="L225" s="186"/>
      <c r="M225" s="10">
        <v>89899589.611882418</v>
      </c>
      <c r="N225" s="10">
        <v>52388269.281047389</v>
      </c>
      <c r="O225" s="10">
        <v>21297002.042255465</v>
      </c>
      <c r="P225" s="1"/>
    </row>
    <row r="226" spans="2:16" ht="11.25" customHeight="1" x14ac:dyDescent="0.25">
      <c r="B226" s="25">
        <v>44256</v>
      </c>
      <c r="C226" s="26">
        <v>50861</v>
      </c>
      <c r="D226" s="10">
        <v>217</v>
      </c>
      <c r="E226" s="27">
        <v>6605</v>
      </c>
      <c r="F226" s="286"/>
      <c r="G226" s="186"/>
      <c r="H226" s="186"/>
      <c r="I226" s="191">
        <v>125003430.942911</v>
      </c>
      <c r="J226" s="186"/>
      <c r="K226" s="186"/>
      <c r="L226" s="186"/>
      <c r="M226" s="10">
        <v>87065542.156185582</v>
      </c>
      <c r="N226" s="10">
        <v>50607716.716738693</v>
      </c>
      <c r="O226" s="10">
        <v>20486029.06302445</v>
      </c>
      <c r="P226" s="1"/>
    </row>
    <row r="227" spans="2:16" ht="11.25" customHeight="1" x14ac:dyDescent="0.25">
      <c r="B227" s="25">
        <v>44256</v>
      </c>
      <c r="C227" s="26">
        <v>50891</v>
      </c>
      <c r="D227" s="10">
        <v>218</v>
      </c>
      <c r="E227" s="27">
        <v>6635</v>
      </c>
      <c r="F227" s="286"/>
      <c r="G227" s="186"/>
      <c r="H227" s="186"/>
      <c r="I227" s="191">
        <v>121057327.640745</v>
      </c>
      <c r="J227" s="186"/>
      <c r="K227" s="186"/>
      <c r="L227" s="186"/>
      <c r="M227" s="10">
        <v>84178662.005898029</v>
      </c>
      <c r="N227" s="10">
        <v>48809259.696226917</v>
      </c>
      <c r="O227" s="10">
        <v>19677020.81539838</v>
      </c>
      <c r="P227" s="1"/>
    </row>
    <row r="228" spans="2:16" ht="11.25" customHeight="1" x14ac:dyDescent="0.25">
      <c r="B228" s="25">
        <v>44256</v>
      </c>
      <c r="C228" s="26">
        <v>50922</v>
      </c>
      <c r="D228" s="10">
        <v>219</v>
      </c>
      <c r="E228" s="27">
        <v>6666</v>
      </c>
      <c r="F228" s="286"/>
      <c r="G228" s="186"/>
      <c r="H228" s="186"/>
      <c r="I228" s="191">
        <v>117290659.17562801</v>
      </c>
      <c r="J228" s="186"/>
      <c r="K228" s="186"/>
      <c r="L228" s="186"/>
      <c r="M228" s="10">
        <v>81421133.109727532</v>
      </c>
      <c r="N228" s="10">
        <v>47090297.811400481</v>
      </c>
      <c r="O228" s="10">
        <v>18903628.813365702</v>
      </c>
      <c r="P228" s="1"/>
    </row>
    <row r="229" spans="2:16" ht="11.25" customHeight="1" x14ac:dyDescent="0.25">
      <c r="B229" s="25">
        <v>44256</v>
      </c>
      <c r="C229" s="26">
        <v>50952</v>
      </c>
      <c r="D229" s="10">
        <v>220</v>
      </c>
      <c r="E229" s="27">
        <v>6696</v>
      </c>
      <c r="F229" s="286"/>
      <c r="G229" s="186"/>
      <c r="H229" s="186"/>
      <c r="I229" s="191">
        <v>113607257.64974201</v>
      </c>
      <c r="J229" s="186"/>
      <c r="K229" s="186"/>
      <c r="L229" s="186"/>
      <c r="M229" s="10">
        <v>78734731.706622615</v>
      </c>
      <c r="N229" s="10">
        <v>45424527.055377416</v>
      </c>
      <c r="O229" s="10">
        <v>18160183.883097578</v>
      </c>
      <c r="P229" s="1"/>
    </row>
    <row r="230" spans="2:16" ht="11.25" customHeight="1" x14ac:dyDescent="0.25">
      <c r="B230" s="25">
        <v>44256</v>
      </c>
      <c r="C230" s="26">
        <v>50983</v>
      </c>
      <c r="D230" s="10">
        <v>221</v>
      </c>
      <c r="E230" s="27">
        <v>6727</v>
      </c>
      <c r="F230" s="286"/>
      <c r="G230" s="186"/>
      <c r="H230" s="186"/>
      <c r="I230" s="191">
        <v>109986283.888567</v>
      </c>
      <c r="J230" s="186"/>
      <c r="K230" s="186"/>
      <c r="L230" s="186"/>
      <c r="M230" s="10">
        <v>76095956.996093005</v>
      </c>
      <c r="N230" s="10">
        <v>43790483.30164963</v>
      </c>
      <c r="O230" s="10">
        <v>17432761.372873962</v>
      </c>
      <c r="P230" s="1"/>
    </row>
    <row r="231" spans="2:16" ht="11.25" customHeight="1" x14ac:dyDescent="0.25">
      <c r="B231" s="25">
        <v>44256</v>
      </c>
      <c r="C231" s="26">
        <v>51014</v>
      </c>
      <c r="D231" s="10">
        <v>222</v>
      </c>
      <c r="E231" s="27">
        <v>6758</v>
      </c>
      <c r="F231" s="286"/>
      <c r="G231" s="186"/>
      <c r="H231" s="186"/>
      <c r="I231" s="191">
        <v>106473962.98976099</v>
      </c>
      <c r="J231" s="186"/>
      <c r="K231" s="186"/>
      <c r="L231" s="186"/>
      <c r="M231" s="10">
        <v>73540952.81238465</v>
      </c>
      <c r="N231" s="10">
        <v>42212541.487712555</v>
      </c>
      <c r="O231" s="10">
        <v>16733414.424683312</v>
      </c>
      <c r="P231" s="1"/>
    </row>
    <row r="232" spans="2:16" ht="11.25" customHeight="1" x14ac:dyDescent="0.25">
      <c r="B232" s="25">
        <v>44256</v>
      </c>
      <c r="C232" s="26">
        <v>51044</v>
      </c>
      <c r="D232" s="10">
        <v>223</v>
      </c>
      <c r="E232" s="27">
        <v>6788</v>
      </c>
      <c r="F232" s="286"/>
      <c r="G232" s="186"/>
      <c r="H232" s="186"/>
      <c r="I232" s="191">
        <v>103111978.359928</v>
      </c>
      <c r="J232" s="186"/>
      <c r="K232" s="186"/>
      <c r="L232" s="186"/>
      <c r="M232" s="10">
        <v>71101950.289542273</v>
      </c>
      <c r="N232" s="10">
        <v>40712102.264498241</v>
      </c>
      <c r="O232" s="10">
        <v>16072472.035203019</v>
      </c>
      <c r="P232" s="1"/>
    </row>
    <row r="233" spans="2:16" ht="11.25" customHeight="1" x14ac:dyDescent="0.25">
      <c r="B233" s="25">
        <v>44256</v>
      </c>
      <c r="C233" s="26">
        <v>51075</v>
      </c>
      <c r="D233" s="10">
        <v>224</v>
      </c>
      <c r="E233" s="27">
        <v>6819</v>
      </c>
      <c r="F233" s="286"/>
      <c r="G233" s="186"/>
      <c r="H233" s="186"/>
      <c r="I233" s="191">
        <v>99824063.988611996</v>
      </c>
      <c r="J233" s="186"/>
      <c r="K233" s="186"/>
      <c r="L233" s="186"/>
      <c r="M233" s="10">
        <v>68717985.514785051</v>
      </c>
      <c r="N233" s="10">
        <v>39247005.649117745</v>
      </c>
      <c r="O233" s="10">
        <v>15428450.001435891</v>
      </c>
      <c r="P233" s="1"/>
    </row>
    <row r="234" spans="2:16" ht="11.25" customHeight="1" x14ac:dyDescent="0.25">
      <c r="B234" s="25">
        <v>44256</v>
      </c>
      <c r="C234" s="26">
        <v>51105</v>
      </c>
      <c r="D234" s="10">
        <v>225</v>
      </c>
      <c r="E234" s="27">
        <v>6849</v>
      </c>
      <c r="F234" s="286"/>
      <c r="G234" s="186"/>
      <c r="H234" s="186"/>
      <c r="I234" s="191">
        <v>96580583.451462001</v>
      </c>
      <c r="J234" s="186"/>
      <c r="K234" s="186"/>
      <c r="L234" s="186"/>
      <c r="M234" s="10">
        <v>66376073.491957426</v>
      </c>
      <c r="N234" s="10">
        <v>37816160.585931018</v>
      </c>
      <c r="O234" s="10">
        <v>14805029.823695047</v>
      </c>
      <c r="P234" s="1"/>
    </row>
    <row r="235" spans="2:16" ht="11.25" customHeight="1" x14ac:dyDescent="0.25">
      <c r="B235" s="25">
        <v>44256</v>
      </c>
      <c r="C235" s="26">
        <v>51136</v>
      </c>
      <c r="D235" s="10">
        <v>226</v>
      </c>
      <c r="E235" s="27">
        <v>6880</v>
      </c>
      <c r="F235" s="286"/>
      <c r="G235" s="186"/>
      <c r="H235" s="186"/>
      <c r="I235" s="191">
        <v>93431872.480289996</v>
      </c>
      <c r="J235" s="186"/>
      <c r="K235" s="186"/>
      <c r="L235" s="186"/>
      <c r="M235" s="10">
        <v>64103178.622504137</v>
      </c>
      <c r="N235" s="10">
        <v>36428352.758130208</v>
      </c>
      <c r="O235" s="10">
        <v>14201296.866553836</v>
      </c>
      <c r="P235" s="1"/>
    </row>
    <row r="236" spans="2:16" ht="11.25" customHeight="1" x14ac:dyDescent="0.25">
      <c r="B236" s="25">
        <v>44256</v>
      </c>
      <c r="C236" s="26">
        <v>51167</v>
      </c>
      <c r="D236" s="10">
        <v>227</v>
      </c>
      <c r="E236" s="27">
        <v>6911</v>
      </c>
      <c r="F236" s="286"/>
      <c r="G236" s="186"/>
      <c r="H236" s="186"/>
      <c r="I236" s="191">
        <v>90318776.812450007</v>
      </c>
      <c r="J236" s="186"/>
      <c r="K236" s="186"/>
      <c r="L236" s="186"/>
      <c r="M236" s="10">
        <v>61862196.858626761</v>
      </c>
      <c r="N236" s="10">
        <v>35065448.658212423</v>
      </c>
      <c r="O236" s="10">
        <v>13612079.980496503</v>
      </c>
      <c r="P236" s="1"/>
    </row>
    <row r="237" spans="2:16" ht="11.25" customHeight="1" x14ac:dyDescent="0.25">
      <c r="B237" s="25">
        <v>44256</v>
      </c>
      <c r="C237" s="26">
        <v>51196</v>
      </c>
      <c r="D237" s="10">
        <v>228</v>
      </c>
      <c r="E237" s="27">
        <v>6940</v>
      </c>
      <c r="F237" s="286"/>
      <c r="G237" s="186"/>
      <c r="H237" s="186"/>
      <c r="I237" s="191">
        <v>87249696.054003999</v>
      </c>
      <c r="J237" s="186"/>
      <c r="K237" s="186"/>
      <c r="L237" s="186"/>
      <c r="M237" s="10">
        <v>59665262.514140747</v>
      </c>
      <c r="N237" s="10">
        <v>33739687.736690179</v>
      </c>
      <c r="O237" s="10">
        <v>13045529.114842979</v>
      </c>
      <c r="P237" s="1"/>
    </row>
    <row r="238" spans="2:16" ht="11.25" customHeight="1" x14ac:dyDescent="0.25">
      <c r="B238" s="25">
        <v>44256</v>
      </c>
      <c r="C238" s="26">
        <v>51227</v>
      </c>
      <c r="D238" s="10">
        <v>229</v>
      </c>
      <c r="E238" s="27">
        <v>6971</v>
      </c>
      <c r="F238" s="286"/>
      <c r="G238" s="186"/>
      <c r="H238" s="186"/>
      <c r="I238" s="191">
        <v>84237562.076036006</v>
      </c>
      <c r="J238" s="186"/>
      <c r="K238" s="186"/>
      <c r="L238" s="186"/>
      <c r="M238" s="10">
        <v>57507726.884988777</v>
      </c>
      <c r="N238" s="10">
        <v>32436934.025213476</v>
      </c>
      <c r="O238" s="10">
        <v>12488694.920600945</v>
      </c>
      <c r="P238" s="1"/>
    </row>
    <row r="239" spans="2:16" ht="11.25" customHeight="1" x14ac:dyDescent="0.25">
      <c r="B239" s="25">
        <v>44256</v>
      </c>
      <c r="C239" s="26">
        <v>51257</v>
      </c>
      <c r="D239" s="10">
        <v>230</v>
      </c>
      <c r="E239" s="27">
        <v>7001</v>
      </c>
      <c r="F239" s="286"/>
      <c r="G239" s="186"/>
      <c r="H239" s="186"/>
      <c r="I239" s="191">
        <v>81279170.345722005</v>
      </c>
      <c r="J239" s="186"/>
      <c r="K239" s="186"/>
      <c r="L239" s="186"/>
      <c r="M239" s="10">
        <v>55396998.476618245</v>
      </c>
      <c r="N239" s="10">
        <v>31169482.917685308</v>
      </c>
      <c r="O239" s="10">
        <v>11951514.43155439</v>
      </c>
      <c r="P239" s="1"/>
    </row>
    <row r="240" spans="2:16" ht="11.25" customHeight="1" x14ac:dyDescent="0.25">
      <c r="B240" s="25">
        <v>44256</v>
      </c>
      <c r="C240" s="26">
        <v>51288</v>
      </c>
      <c r="D240" s="10">
        <v>231</v>
      </c>
      <c r="E240" s="27">
        <v>7032</v>
      </c>
      <c r="F240" s="286"/>
      <c r="G240" s="186"/>
      <c r="H240" s="186"/>
      <c r="I240" s="191">
        <v>78416370.213403001</v>
      </c>
      <c r="J240" s="186"/>
      <c r="K240" s="186"/>
      <c r="L240" s="186"/>
      <c r="M240" s="10">
        <v>53355167.429085873</v>
      </c>
      <c r="N240" s="10">
        <v>29944284.697298948</v>
      </c>
      <c r="O240" s="10">
        <v>11433097.453495832</v>
      </c>
      <c r="P240" s="1"/>
    </row>
    <row r="241" spans="2:16" ht="11.25" customHeight="1" x14ac:dyDescent="0.25">
      <c r="B241" s="25">
        <v>44256</v>
      </c>
      <c r="C241" s="26">
        <v>51318</v>
      </c>
      <c r="D241" s="10">
        <v>232</v>
      </c>
      <c r="E241" s="27">
        <v>7062</v>
      </c>
      <c r="F241" s="286"/>
      <c r="G241" s="186"/>
      <c r="H241" s="186"/>
      <c r="I241" s="191">
        <v>75660551.296125993</v>
      </c>
      <c r="J241" s="186"/>
      <c r="K241" s="186"/>
      <c r="L241" s="186"/>
      <c r="M241" s="10">
        <v>51395584.957592554</v>
      </c>
      <c r="N241" s="10">
        <v>28773522.806438167</v>
      </c>
      <c r="O241" s="10">
        <v>10941052.006372288</v>
      </c>
      <c r="P241" s="1"/>
    </row>
    <row r="242" spans="2:16" ht="11.25" customHeight="1" x14ac:dyDescent="0.25">
      <c r="B242" s="25">
        <v>44256</v>
      </c>
      <c r="C242" s="26">
        <v>51349</v>
      </c>
      <c r="D242" s="10">
        <v>233</v>
      </c>
      <c r="E242" s="27">
        <v>7093</v>
      </c>
      <c r="F242" s="286"/>
      <c r="G242" s="186"/>
      <c r="H242" s="186"/>
      <c r="I242" s="191">
        <v>73017685.773427993</v>
      </c>
      <c r="J242" s="186"/>
      <c r="K242" s="186"/>
      <c r="L242" s="186"/>
      <c r="M242" s="10">
        <v>49516182.53483101</v>
      </c>
      <c r="N242" s="10">
        <v>27650849.064588845</v>
      </c>
      <c r="O242" s="10">
        <v>10469625.248185882</v>
      </c>
      <c r="P242" s="1"/>
    </row>
    <row r="243" spans="2:16" ht="11.25" customHeight="1" x14ac:dyDescent="0.25">
      <c r="B243" s="25">
        <v>44256</v>
      </c>
      <c r="C243" s="26">
        <v>51380</v>
      </c>
      <c r="D243" s="10">
        <v>234</v>
      </c>
      <c r="E243" s="27">
        <v>7124</v>
      </c>
      <c r="F243" s="286"/>
      <c r="G243" s="186"/>
      <c r="H243" s="186"/>
      <c r="I243" s="191">
        <v>70463583.705633</v>
      </c>
      <c r="J243" s="186"/>
      <c r="K243" s="186"/>
      <c r="L243" s="186"/>
      <c r="M243" s="10">
        <v>47703099.393513568</v>
      </c>
      <c r="N243" s="10">
        <v>26570639.457316969</v>
      </c>
      <c r="O243" s="10">
        <v>10018006.084870091</v>
      </c>
      <c r="P243" s="1"/>
    </row>
    <row r="244" spans="2:16" ht="11.25" customHeight="1" x14ac:dyDescent="0.25">
      <c r="B244" s="25">
        <v>44256</v>
      </c>
      <c r="C244" s="26">
        <v>51410</v>
      </c>
      <c r="D244" s="10">
        <v>235</v>
      </c>
      <c r="E244" s="27">
        <v>7154</v>
      </c>
      <c r="F244" s="286"/>
      <c r="G244" s="186"/>
      <c r="H244" s="186"/>
      <c r="I244" s="191">
        <v>68024447.700158</v>
      </c>
      <c r="J244" s="186"/>
      <c r="K244" s="186"/>
      <c r="L244" s="186"/>
      <c r="M244" s="10">
        <v>45976240.377674207</v>
      </c>
      <c r="N244" s="10">
        <v>25545748.445613064</v>
      </c>
      <c r="O244" s="10">
        <v>9592106.6640791129</v>
      </c>
      <c r="P244" s="1"/>
    </row>
    <row r="245" spans="2:16" ht="11.25" customHeight="1" x14ac:dyDescent="0.25">
      <c r="B245" s="25">
        <v>44256</v>
      </c>
      <c r="C245" s="26">
        <v>51441</v>
      </c>
      <c r="D245" s="10">
        <v>236</v>
      </c>
      <c r="E245" s="27">
        <v>7185</v>
      </c>
      <c r="F245" s="286"/>
      <c r="G245" s="186"/>
      <c r="H245" s="186"/>
      <c r="I245" s="191">
        <v>65666496.869514003</v>
      </c>
      <c r="J245" s="186"/>
      <c r="K245" s="186"/>
      <c r="L245" s="186"/>
      <c r="M245" s="10">
        <v>44307276.751397155</v>
      </c>
      <c r="N245" s="10">
        <v>24555813.557823792</v>
      </c>
      <c r="O245" s="10">
        <v>9181345.1741071902</v>
      </c>
      <c r="P245" s="1"/>
    </row>
    <row r="246" spans="2:16" ht="11.25" customHeight="1" x14ac:dyDescent="0.25">
      <c r="B246" s="25">
        <v>44256</v>
      </c>
      <c r="C246" s="26">
        <v>51471</v>
      </c>
      <c r="D246" s="10">
        <v>237</v>
      </c>
      <c r="E246" s="27">
        <v>7215</v>
      </c>
      <c r="F246" s="286"/>
      <c r="G246" s="186"/>
      <c r="H246" s="186"/>
      <c r="I246" s="191">
        <v>63351352.615488999</v>
      </c>
      <c r="J246" s="186"/>
      <c r="K246" s="186"/>
      <c r="L246" s="186"/>
      <c r="M246" s="10">
        <v>42675012.967664629</v>
      </c>
      <c r="N246" s="10">
        <v>23592974.508380674</v>
      </c>
      <c r="O246" s="10">
        <v>8785182.1336397342</v>
      </c>
      <c r="P246" s="1"/>
    </row>
    <row r="247" spans="2:16" ht="11.25" customHeight="1" x14ac:dyDescent="0.25">
      <c r="B247" s="25">
        <v>44256</v>
      </c>
      <c r="C247" s="26">
        <v>51502</v>
      </c>
      <c r="D247" s="10">
        <v>238</v>
      </c>
      <c r="E247" s="27">
        <v>7246</v>
      </c>
      <c r="F247" s="286"/>
      <c r="G247" s="186"/>
      <c r="H247" s="186"/>
      <c r="I247" s="191">
        <v>61051379.879726</v>
      </c>
      <c r="J247" s="186"/>
      <c r="K247" s="186"/>
      <c r="L247" s="186"/>
      <c r="M247" s="10">
        <v>41055943.133390352</v>
      </c>
      <c r="N247" s="10">
        <v>22640142.849614408</v>
      </c>
      <c r="O247" s="10">
        <v>8394674.3515034504</v>
      </c>
      <c r="P247" s="1"/>
    </row>
    <row r="248" spans="2:16" ht="11.25" customHeight="1" x14ac:dyDescent="0.25">
      <c r="B248" s="25">
        <v>44256</v>
      </c>
      <c r="C248" s="26">
        <v>51533</v>
      </c>
      <c r="D248" s="10">
        <v>239</v>
      </c>
      <c r="E248" s="27">
        <v>7277</v>
      </c>
      <c r="F248" s="286"/>
      <c r="G248" s="186"/>
      <c r="H248" s="186"/>
      <c r="I248" s="191">
        <v>58758950.555731997</v>
      </c>
      <c r="J248" s="186"/>
      <c r="K248" s="186"/>
      <c r="L248" s="186"/>
      <c r="M248" s="10">
        <v>39447306.865248635</v>
      </c>
      <c r="N248" s="10">
        <v>21697744.005644388</v>
      </c>
      <c r="O248" s="10">
        <v>8011168.9603572134</v>
      </c>
      <c r="P248" s="1"/>
    </row>
    <row r="249" spans="2:16" ht="11.25" customHeight="1" x14ac:dyDescent="0.25">
      <c r="B249" s="25">
        <v>44256</v>
      </c>
      <c r="C249" s="26">
        <v>51561</v>
      </c>
      <c r="D249" s="10">
        <v>240</v>
      </c>
      <c r="E249" s="27">
        <v>7305</v>
      </c>
      <c r="F249" s="286"/>
      <c r="G249" s="186"/>
      <c r="H249" s="186"/>
      <c r="I249" s="191">
        <v>56476711.262808003</v>
      </c>
      <c r="J249" s="186"/>
      <c r="K249" s="186"/>
      <c r="L249" s="186"/>
      <c r="M249" s="10">
        <v>37857057.08832638</v>
      </c>
      <c r="N249" s="10">
        <v>20775198.815248132</v>
      </c>
      <c r="O249" s="10">
        <v>7641199.0003116503</v>
      </c>
      <c r="P249" s="1"/>
    </row>
    <row r="250" spans="2:16" ht="11.25" customHeight="1" x14ac:dyDescent="0.25">
      <c r="B250" s="25">
        <v>44256</v>
      </c>
      <c r="C250" s="26">
        <v>51592</v>
      </c>
      <c r="D250" s="10">
        <v>241</v>
      </c>
      <c r="E250" s="27">
        <v>7336</v>
      </c>
      <c r="F250" s="286"/>
      <c r="G250" s="186"/>
      <c r="H250" s="186"/>
      <c r="I250" s="191">
        <v>54215557.603168003</v>
      </c>
      <c r="J250" s="186"/>
      <c r="K250" s="186"/>
      <c r="L250" s="186"/>
      <c r="M250" s="10">
        <v>36279739.397792958</v>
      </c>
      <c r="N250" s="10">
        <v>19858964.081015103</v>
      </c>
      <c r="O250" s="10">
        <v>7273267.0124924462</v>
      </c>
      <c r="P250" s="1"/>
    </row>
    <row r="251" spans="2:16" ht="11.25" customHeight="1" x14ac:dyDescent="0.25">
      <c r="B251" s="25">
        <v>44256</v>
      </c>
      <c r="C251" s="26">
        <v>51622</v>
      </c>
      <c r="D251" s="10">
        <v>242</v>
      </c>
      <c r="E251" s="27">
        <v>7366</v>
      </c>
      <c r="F251" s="286"/>
      <c r="G251" s="186"/>
      <c r="H251" s="186"/>
      <c r="I251" s="191">
        <v>51982879.429365002</v>
      </c>
      <c r="J251" s="186"/>
      <c r="K251" s="186"/>
      <c r="L251" s="186"/>
      <c r="M251" s="10">
        <v>34728587.721276917</v>
      </c>
      <c r="N251" s="10">
        <v>18963099.393724889</v>
      </c>
      <c r="O251" s="10">
        <v>6916690.550722165</v>
      </c>
      <c r="P251" s="1"/>
    </row>
    <row r="252" spans="2:16" ht="11.25" customHeight="1" x14ac:dyDescent="0.25">
      <c r="B252" s="25">
        <v>44256</v>
      </c>
      <c r="C252" s="26">
        <v>51653</v>
      </c>
      <c r="D252" s="10">
        <v>243</v>
      </c>
      <c r="E252" s="27">
        <v>7397</v>
      </c>
      <c r="F252" s="286"/>
      <c r="G252" s="186"/>
      <c r="H252" s="186"/>
      <c r="I252" s="191">
        <v>49787391.952166997</v>
      </c>
      <c r="J252" s="186"/>
      <c r="K252" s="186"/>
      <c r="L252" s="186"/>
      <c r="M252" s="10">
        <v>33205417.593794927</v>
      </c>
      <c r="N252" s="10">
        <v>18085280.042702522</v>
      </c>
      <c r="O252" s="10">
        <v>6568570.7522252118</v>
      </c>
      <c r="P252" s="1"/>
    </row>
    <row r="253" spans="2:16" ht="11.25" customHeight="1" x14ac:dyDescent="0.25">
      <c r="B253" s="25">
        <v>44256</v>
      </c>
      <c r="C253" s="26">
        <v>51683</v>
      </c>
      <c r="D253" s="10">
        <v>244</v>
      </c>
      <c r="E253" s="27">
        <v>7427</v>
      </c>
      <c r="F253" s="286"/>
      <c r="G253" s="186"/>
      <c r="H253" s="186"/>
      <c r="I253" s="191">
        <v>47711649.723578997</v>
      </c>
      <c r="J253" s="186"/>
      <c r="K253" s="186"/>
      <c r="L253" s="186"/>
      <c r="M253" s="10">
        <v>31768781.903452609</v>
      </c>
      <c r="N253" s="10">
        <v>17260231.732414722</v>
      </c>
      <c r="O253" s="10">
        <v>6243215.8432698268</v>
      </c>
      <c r="P253" s="1"/>
    </row>
    <row r="254" spans="2:16" ht="11.25" customHeight="1" x14ac:dyDescent="0.25">
      <c r="B254" s="25">
        <v>44256</v>
      </c>
      <c r="C254" s="26">
        <v>51714</v>
      </c>
      <c r="D254" s="10">
        <v>245</v>
      </c>
      <c r="E254" s="27">
        <v>7458</v>
      </c>
      <c r="F254" s="286"/>
      <c r="G254" s="186"/>
      <c r="H254" s="186"/>
      <c r="I254" s="191">
        <v>45722114.365139998</v>
      </c>
      <c r="J254" s="186"/>
      <c r="K254" s="186"/>
      <c r="L254" s="186"/>
      <c r="M254" s="10">
        <v>30392415.258956611</v>
      </c>
      <c r="N254" s="10">
        <v>16470446.258696813</v>
      </c>
      <c r="O254" s="10">
        <v>5932308.3063867362</v>
      </c>
      <c r="P254" s="1"/>
    </row>
    <row r="255" spans="2:16" ht="11.25" customHeight="1" x14ac:dyDescent="0.25">
      <c r="B255" s="25">
        <v>44256</v>
      </c>
      <c r="C255" s="26">
        <v>51745</v>
      </c>
      <c r="D255" s="10">
        <v>246</v>
      </c>
      <c r="E255" s="27">
        <v>7489</v>
      </c>
      <c r="F255" s="286"/>
      <c r="G255" s="186"/>
      <c r="H255" s="186"/>
      <c r="I255" s="191">
        <v>43818368.496417001</v>
      </c>
      <c r="J255" s="186"/>
      <c r="K255" s="186"/>
      <c r="L255" s="186"/>
      <c r="M255" s="10">
        <v>29077555.356275104</v>
      </c>
      <c r="N255" s="10">
        <v>15717813.666339306</v>
      </c>
      <c r="O255" s="10">
        <v>5637247.5005739545</v>
      </c>
      <c r="P255" s="1"/>
    </row>
    <row r="256" spans="2:16" ht="11.25" customHeight="1" x14ac:dyDescent="0.25">
      <c r="B256" s="25">
        <v>44256</v>
      </c>
      <c r="C256" s="26">
        <v>51775</v>
      </c>
      <c r="D256" s="10">
        <v>247</v>
      </c>
      <c r="E256" s="27">
        <v>7519</v>
      </c>
      <c r="F256" s="286"/>
      <c r="G256" s="186"/>
      <c r="H256" s="186"/>
      <c r="I256" s="191">
        <v>41974396.205999002</v>
      </c>
      <c r="J256" s="186"/>
      <c r="K256" s="186"/>
      <c r="L256" s="186"/>
      <c r="M256" s="10">
        <v>27808188.960513912</v>
      </c>
      <c r="N256" s="10">
        <v>14994663.287962582</v>
      </c>
      <c r="O256" s="10">
        <v>5355842.142347781</v>
      </c>
      <c r="P256" s="1"/>
    </row>
    <row r="257" spans="2:16" ht="11.25" customHeight="1" x14ac:dyDescent="0.25">
      <c r="B257" s="25">
        <v>44256</v>
      </c>
      <c r="C257" s="26">
        <v>51806</v>
      </c>
      <c r="D257" s="10">
        <v>248</v>
      </c>
      <c r="E257" s="27">
        <v>7550</v>
      </c>
      <c r="F257" s="286"/>
      <c r="G257" s="186"/>
      <c r="H257" s="186"/>
      <c r="I257" s="191">
        <v>40192024.934611</v>
      </c>
      <c r="J257" s="186"/>
      <c r="K257" s="186"/>
      <c r="L257" s="186"/>
      <c r="M257" s="10">
        <v>26582199.585448675</v>
      </c>
      <c r="N257" s="10">
        <v>14297135.046104467</v>
      </c>
      <c r="O257" s="10">
        <v>5085067.1139105735</v>
      </c>
      <c r="P257" s="1"/>
    </row>
    <row r="258" spans="2:16" ht="11.25" customHeight="1" x14ac:dyDescent="0.25">
      <c r="B258" s="25">
        <v>44256</v>
      </c>
      <c r="C258" s="26">
        <v>51836</v>
      </c>
      <c r="D258" s="10">
        <v>249</v>
      </c>
      <c r="E258" s="27">
        <v>7580</v>
      </c>
      <c r="F258" s="286"/>
      <c r="G258" s="186"/>
      <c r="H258" s="186"/>
      <c r="I258" s="191">
        <v>38464401.000092</v>
      </c>
      <c r="J258" s="186"/>
      <c r="K258" s="186"/>
      <c r="L258" s="186"/>
      <c r="M258" s="10">
        <v>25397827.040437475</v>
      </c>
      <c r="N258" s="10">
        <v>13626503.545555113</v>
      </c>
      <c r="O258" s="10">
        <v>4826676.4433458736</v>
      </c>
      <c r="P258" s="1"/>
    </row>
    <row r="259" spans="2:16" ht="11.25" customHeight="1" x14ac:dyDescent="0.25">
      <c r="B259" s="25">
        <v>44256</v>
      </c>
      <c r="C259" s="26">
        <v>51867</v>
      </c>
      <c r="D259" s="10">
        <v>250</v>
      </c>
      <c r="E259" s="27">
        <v>7611</v>
      </c>
      <c r="F259" s="286"/>
      <c r="G259" s="186"/>
      <c r="H259" s="186"/>
      <c r="I259" s="191">
        <v>36853397.970381998</v>
      </c>
      <c r="J259" s="186"/>
      <c r="K259" s="186"/>
      <c r="L259" s="186"/>
      <c r="M259" s="10">
        <v>24292818.407196149</v>
      </c>
      <c r="N259" s="10">
        <v>13000494.409966825</v>
      </c>
      <c r="O259" s="10">
        <v>4585431.8341879826</v>
      </c>
      <c r="P259" s="1"/>
    </row>
    <row r="260" spans="2:16" ht="11.25" customHeight="1" x14ac:dyDescent="0.25">
      <c r="B260" s="25">
        <v>44256</v>
      </c>
      <c r="C260" s="26">
        <v>51898</v>
      </c>
      <c r="D260" s="10">
        <v>251</v>
      </c>
      <c r="E260" s="27">
        <v>7642</v>
      </c>
      <c r="F260" s="286"/>
      <c r="G260" s="186"/>
      <c r="H260" s="186"/>
      <c r="I260" s="191">
        <v>35317735.398308001</v>
      </c>
      <c r="J260" s="186"/>
      <c r="K260" s="186"/>
      <c r="L260" s="186"/>
      <c r="M260" s="10">
        <v>23241063.339276414</v>
      </c>
      <c r="N260" s="10">
        <v>12406007.868490795</v>
      </c>
      <c r="O260" s="10">
        <v>4357215.5482448982</v>
      </c>
      <c r="P260" s="1"/>
    </row>
    <row r="261" spans="2:16" ht="11.25" customHeight="1" x14ac:dyDescent="0.25">
      <c r="B261" s="25">
        <v>44256</v>
      </c>
      <c r="C261" s="26">
        <v>51926</v>
      </c>
      <c r="D261" s="10">
        <v>252</v>
      </c>
      <c r="E261" s="27">
        <v>7670</v>
      </c>
      <c r="F261" s="286"/>
      <c r="G261" s="186"/>
      <c r="H261" s="186"/>
      <c r="I261" s="191">
        <v>33859240.268311001</v>
      </c>
      <c r="J261" s="186"/>
      <c r="K261" s="186"/>
      <c r="L261" s="186"/>
      <c r="M261" s="10">
        <v>22247154.866105374</v>
      </c>
      <c r="N261" s="10">
        <v>11848180.237694239</v>
      </c>
      <c r="O261" s="10">
        <v>4145373.3953238782</v>
      </c>
      <c r="P261" s="1"/>
    </row>
    <row r="262" spans="2:16" ht="11.25" customHeight="1" x14ac:dyDescent="0.25">
      <c r="B262" s="25">
        <v>44256</v>
      </c>
      <c r="C262" s="26">
        <v>51957</v>
      </c>
      <c r="D262" s="10">
        <v>253</v>
      </c>
      <c r="E262" s="27">
        <v>7701</v>
      </c>
      <c r="F262" s="286"/>
      <c r="G262" s="186"/>
      <c r="H262" s="186"/>
      <c r="I262" s="191">
        <v>32453037.583622001</v>
      </c>
      <c r="J262" s="186"/>
      <c r="K262" s="186"/>
      <c r="L262" s="186"/>
      <c r="M262" s="10">
        <v>21287046.095224373</v>
      </c>
      <c r="N262" s="10">
        <v>11308022.595521655</v>
      </c>
      <c r="O262" s="10">
        <v>3939628.6839423426</v>
      </c>
      <c r="P262" s="1"/>
    </row>
    <row r="263" spans="2:16" ht="11.25" customHeight="1" x14ac:dyDescent="0.25">
      <c r="B263" s="25">
        <v>44256</v>
      </c>
      <c r="C263" s="26">
        <v>51987</v>
      </c>
      <c r="D263" s="10">
        <v>254</v>
      </c>
      <c r="E263" s="27">
        <v>7731</v>
      </c>
      <c r="F263" s="286"/>
      <c r="G263" s="186"/>
      <c r="H263" s="186"/>
      <c r="I263" s="191">
        <v>31073781.675285999</v>
      </c>
      <c r="J263" s="186"/>
      <c r="K263" s="186"/>
      <c r="L263" s="186"/>
      <c r="M263" s="10">
        <v>20348889.726522297</v>
      </c>
      <c r="N263" s="10">
        <v>10783053.317856908</v>
      </c>
      <c r="O263" s="10">
        <v>3741333.8157136966</v>
      </c>
      <c r="P263" s="1"/>
    </row>
    <row r="264" spans="2:16" ht="11.25" customHeight="1" x14ac:dyDescent="0.25">
      <c r="B264" s="25">
        <v>44256</v>
      </c>
      <c r="C264" s="26">
        <v>52018</v>
      </c>
      <c r="D264" s="10">
        <v>255</v>
      </c>
      <c r="E264" s="27">
        <v>7762</v>
      </c>
      <c r="F264" s="286"/>
      <c r="G264" s="186"/>
      <c r="H264" s="186"/>
      <c r="I264" s="191">
        <v>29721481.097654</v>
      </c>
      <c r="J264" s="186"/>
      <c r="K264" s="186"/>
      <c r="L264" s="186"/>
      <c r="M264" s="10">
        <v>19430314.712715764</v>
      </c>
      <c r="N264" s="10">
        <v>10270106.853044275</v>
      </c>
      <c r="O264" s="10">
        <v>3548266.968960207</v>
      </c>
      <c r="P264" s="1"/>
    </row>
    <row r="265" spans="2:16" ht="11.25" customHeight="1" x14ac:dyDescent="0.25">
      <c r="B265" s="25">
        <v>44256</v>
      </c>
      <c r="C265" s="26">
        <v>52048</v>
      </c>
      <c r="D265" s="10">
        <v>256</v>
      </c>
      <c r="E265" s="27">
        <v>7792</v>
      </c>
      <c r="F265" s="286"/>
      <c r="G265" s="186"/>
      <c r="H265" s="186"/>
      <c r="I265" s="191">
        <v>28409127.675416999</v>
      </c>
      <c r="J265" s="186"/>
      <c r="K265" s="186"/>
      <c r="L265" s="186"/>
      <c r="M265" s="10">
        <v>18541883.422683194</v>
      </c>
      <c r="N265" s="10">
        <v>9776395.0115461946</v>
      </c>
      <c r="O265" s="10">
        <v>3363846.3507093815</v>
      </c>
      <c r="P265" s="1"/>
    </row>
    <row r="266" spans="2:16" ht="11.25" customHeight="1" x14ac:dyDescent="0.25">
      <c r="B266" s="25">
        <v>44256</v>
      </c>
      <c r="C266" s="26">
        <v>52079</v>
      </c>
      <c r="D266" s="10">
        <v>257</v>
      </c>
      <c r="E266" s="27">
        <v>7823</v>
      </c>
      <c r="F266" s="286"/>
      <c r="G266" s="186"/>
      <c r="H266" s="186"/>
      <c r="I266" s="191">
        <v>27118126.291731</v>
      </c>
      <c r="J266" s="186"/>
      <c r="K266" s="186"/>
      <c r="L266" s="186"/>
      <c r="M266" s="10">
        <v>17669261.802792847</v>
      </c>
      <c r="N266" s="10">
        <v>9292603.2036733683</v>
      </c>
      <c r="O266" s="10">
        <v>3183841.3757804409</v>
      </c>
      <c r="P266" s="1"/>
    </row>
    <row r="267" spans="2:16" ht="11.25" customHeight="1" x14ac:dyDescent="0.25">
      <c r="B267" s="25">
        <v>44256</v>
      </c>
      <c r="C267" s="26">
        <v>52110</v>
      </c>
      <c r="D267" s="10">
        <v>258</v>
      </c>
      <c r="E267" s="27">
        <v>7854</v>
      </c>
      <c r="F267" s="286"/>
      <c r="G267" s="186"/>
      <c r="H267" s="186"/>
      <c r="I267" s="191">
        <v>25845944.508795001</v>
      </c>
      <c r="J267" s="186"/>
      <c r="K267" s="186"/>
      <c r="L267" s="186"/>
      <c r="M267" s="10">
        <v>16811788.328944955</v>
      </c>
      <c r="N267" s="10">
        <v>8819155.3665446769</v>
      </c>
      <c r="O267" s="10">
        <v>3008829.9432951706</v>
      </c>
      <c r="P267" s="1"/>
    </row>
    <row r="268" spans="2:16" ht="11.25" customHeight="1" x14ac:dyDescent="0.25">
      <c r="B268" s="25">
        <v>44256</v>
      </c>
      <c r="C268" s="26">
        <v>52140</v>
      </c>
      <c r="D268" s="10">
        <v>259</v>
      </c>
      <c r="E268" s="27">
        <v>7884</v>
      </c>
      <c r="F268" s="286"/>
      <c r="G268" s="186"/>
      <c r="H268" s="186"/>
      <c r="I268" s="191">
        <v>24605166.374710001</v>
      </c>
      <c r="J268" s="186"/>
      <c r="K268" s="186"/>
      <c r="L268" s="186"/>
      <c r="M268" s="10">
        <v>15978439.849940985</v>
      </c>
      <c r="N268" s="10">
        <v>8361365.7227248056</v>
      </c>
      <c r="O268" s="10">
        <v>2840952.3660097355</v>
      </c>
      <c r="P268" s="1"/>
    </row>
    <row r="269" spans="2:16" ht="11.25" customHeight="1" x14ac:dyDescent="0.25">
      <c r="B269" s="25">
        <v>44256</v>
      </c>
      <c r="C269" s="26">
        <v>52171</v>
      </c>
      <c r="D269" s="10">
        <v>260</v>
      </c>
      <c r="E269" s="27">
        <v>7915</v>
      </c>
      <c r="F269" s="286"/>
      <c r="G269" s="186"/>
      <c r="H269" s="186"/>
      <c r="I269" s="191">
        <v>23395865.741599001</v>
      </c>
      <c r="J269" s="186"/>
      <c r="K269" s="186"/>
      <c r="L269" s="186"/>
      <c r="M269" s="10">
        <v>15167358.977491988</v>
      </c>
      <c r="N269" s="10">
        <v>7916749.5515812729</v>
      </c>
      <c r="O269" s="10">
        <v>2678491.4105563764</v>
      </c>
      <c r="P269" s="1"/>
    </row>
    <row r="270" spans="2:16" ht="11.25" customHeight="1" x14ac:dyDescent="0.25">
      <c r="B270" s="25">
        <v>44256</v>
      </c>
      <c r="C270" s="26">
        <v>52201</v>
      </c>
      <c r="D270" s="10">
        <v>261</v>
      </c>
      <c r="E270" s="27">
        <v>7945</v>
      </c>
      <c r="F270" s="286"/>
      <c r="G270" s="186"/>
      <c r="H270" s="186"/>
      <c r="I270" s="191">
        <v>22207189.285048999</v>
      </c>
      <c r="J270" s="186"/>
      <c r="K270" s="186"/>
      <c r="L270" s="186"/>
      <c r="M270" s="10">
        <v>14373118.29277022</v>
      </c>
      <c r="N270" s="10">
        <v>7483723.0581796709</v>
      </c>
      <c r="O270" s="10">
        <v>2521605.4995584111</v>
      </c>
      <c r="P270" s="1"/>
    </row>
    <row r="271" spans="2:16" ht="11.25" customHeight="1" x14ac:dyDescent="0.25">
      <c r="B271" s="25">
        <v>44256</v>
      </c>
      <c r="C271" s="26">
        <v>52232</v>
      </c>
      <c r="D271" s="10">
        <v>262</v>
      </c>
      <c r="E271" s="27">
        <v>7976</v>
      </c>
      <c r="F271" s="286"/>
      <c r="G271" s="186"/>
      <c r="H271" s="186"/>
      <c r="I271" s="191">
        <v>21040958.450615</v>
      </c>
      <c r="J271" s="186"/>
      <c r="K271" s="186"/>
      <c r="L271" s="186"/>
      <c r="M271" s="10">
        <v>13595203.207900671</v>
      </c>
      <c r="N271" s="10">
        <v>7060679.5925818458</v>
      </c>
      <c r="O271" s="10">
        <v>2368986.3532333733</v>
      </c>
      <c r="P271" s="1"/>
    </row>
    <row r="272" spans="2:16" ht="11.25" customHeight="1" x14ac:dyDescent="0.25">
      <c r="B272" s="25">
        <v>44256</v>
      </c>
      <c r="C272" s="26">
        <v>52263</v>
      </c>
      <c r="D272" s="10">
        <v>263</v>
      </c>
      <c r="E272" s="27">
        <v>8007</v>
      </c>
      <c r="F272" s="286"/>
      <c r="G272" s="186"/>
      <c r="H272" s="186"/>
      <c r="I272" s="191">
        <v>19894018.929524999</v>
      </c>
      <c r="J272" s="186"/>
      <c r="K272" s="186"/>
      <c r="L272" s="186"/>
      <c r="M272" s="10">
        <v>12832329.142686872</v>
      </c>
      <c r="N272" s="10">
        <v>6647531.1953332135</v>
      </c>
      <c r="O272" s="10">
        <v>2220920.7336203037</v>
      </c>
      <c r="P272" s="1"/>
    </row>
    <row r="273" spans="2:16" ht="11.25" customHeight="1" x14ac:dyDescent="0.25">
      <c r="B273" s="25">
        <v>44256</v>
      </c>
      <c r="C273" s="26">
        <v>52291</v>
      </c>
      <c r="D273" s="10">
        <v>264</v>
      </c>
      <c r="E273" s="27">
        <v>8035</v>
      </c>
      <c r="F273" s="286"/>
      <c r="G273" s="186"/>
      <c r="H273" s="186"/>
      <c r="I273" s="191">
        <v>18778798.115586001</v>
      </c>
      <c r="J273" s="186"/>
      <c r="K273" s="186"/>
      <c r="L273" s="186"/>
      <c r="M273" s="10">
        <v>12094415.36407611</v>
      </c>
      <c r="N273" s="10">
        <v>6250876.0805554502</v>
      </c>
      <c r="O273" s="10">
        <v>2080408.2871342504</v>
      </c>
      <c r="P273" s="1"/>
    </row>
    <row r="274" spans="2:16" ht="11.25" customHeight="1" x14ac:dyDescent="0.25">
      <c r="B274" s="25">
        <v>44256</v>
      </c>
      <c r="C274" s="26">
        <v>52322</v>
      </c>
      <c r="D274" s="10">
        <v>265</v>
      </c>
      <c r="E274" s="27">
        <v>8066</v>
      </c>
      <c r="F274" s="286"/>
      <c r="G274" s="186"/>
      <c r="H274" s="186"/>
      <c r="I274" s="191">
        <v>17709398.882208999</v>
      </c>
      <c r="J274" s="186"/>
      <c r="K274" s="186"/>
      <c r="L274" s="186"/>
      <c r="M274" s="10">
        <v>11386327.884168968</v>
      </c>
      <c r="N274" s="10">
        <v>5869941.7057595896</v>
      </c>
      <c r="O274" s="10">
        <v>1945351.5420402715</v>
      </c>
      <c r="P274" s="1"/>
    </row>
    <row r="275" spans="2:16" ht="11.25" customHeight="1" x14ac:dyDescent="0.25">
      <c r="B275" s="25">
        <v>44256</v>
      </c>
      <c r="C275" s="26">
        <v>52352</v>
      </c>
      <c r="D275" s="10">
        <v>266</v>
      </c>
      <c r="E275" s="27">
        <v>8096</v>
      </c>
      <c r="F275" s="286"/>
      <c r="G275" s="186"/>
      <c r="H275" s="186"/>
      <c r="I275" s="191">
        <v>16666262.882072</v>
      </c>
      <c r="J275" s="186"/>
      <c r="K275" s="186"/>
      <c r="L275" s="186"/>
      <c r="M275" s="10">
        <v>10698050.752965452</v>
      </c>
      <c r="N275" s="10">
        <v>5501543.1525057675</v>
      </c>
      <c r="O275" s="10">
        <v>1815787.0419602878</v>
      </c>
      <c r="P275" s="1"/>
    </row>
    <row r="276" spans="2:16" ht="11.25" customHeight="1" x14ac:dyDescent="0.25">
      <c r="B276" s="25">
        <v>44256</v>
      </c>
      <c r="C276" s="26">
        <v>52383</v>
      </c>
      <c r="D276" s="10">
        <v>267</v>
      </c>
      <c r="E276" s="27">
        <v>8127</v>
      </c>
      <c r="F276" s="286"/>
      <c r="G276" s="186"/>
      <c r="H276" s="186"/>
      <c r="I276" s="191">
        <v>15659071.932909001</v>
      </c>
      <c r="J276" s="186"/>
      <c r="K276" s="186"/>
      <c r="L276" s="186"/>
      <c r="M276" s="10">
        <v>10034488.14689493</v>
      </c>
      <c r="N276" s="10">
        <v>5147177.99693882</v>
      </c>
      <c r="O276" s="10">
        <v>1691633.1817534177</v>
      </c>
      <c r="P276" s="1"/>
    </row>
    <row r="277" spans="2:16" ht="11.25" customHeight="1" x14ac:dyDescent="0.25">
      <c r="B277" s="25">
        <v>44256</v>
      </c>
      <c r="C277" s="26">
        <v>52413</v>
      </c>
      <c r="D277" s="10">
        <v>268</v>
      </c>
      <c r="E277" s="27">
        <v>8157</v>
      </c>
      <c r="F277" s="286"/>
      <c r="G277" s="186"/>
      <c r="H277" s="186"/>
      <c r="I277" s="191">
        <v>14687613.708888</v>
      </c>
      <c r="J277" s="186"/>
      <c r="K277" s="186"/>
      <c r="L277" s="186"/>
      <c r="M277" s="10">
        <v>9396519.2411424015</v>
      </c>
      <c r="N277" s="10">
        <v>4808069.5082710274</v>
      </c>
      <c r="O277" s="10">
        <v>1573706.8282270248</v>
      </c>
      <c r="P277" s="1"/>
    </row>
    <row r="278" spans="2:16" ht="11.25" customHeight="1" x14ac:dyDescent="0.25">
      <c r="B278" s="25">
        <v>44256</v>
      </c>
      <c r="C278" s="26">
        <v>52444</v>
      </c>
      <c r="D278" s="10">
        <v>269</v>
      </c>
      <c r="E278" s="27">
        <v>8188</v>
      </c>
      <c r="F278" s="286"/>
      <c r="G278" s="186"/>
      <c r="H278" s="186"/>
      <c r="I278" s="191">
        <v>13738223.300209999</v>
      </c>
      <c r="J278" s="186"/>
      <c r="K278" s="186"/>
      <c r="L278" s="186"/>
      <c r="M278" s="10">
        <v>8774232.0455476604</v>
      </c>
      <c r="N278" s="10">
        <v>4478235.6056057326</v>
      </c>
      <c r="O278" s="10">
        <v>1459542.1785038691</v>
      </c>
      <c r="P278" s="1"/>
    </row>
    <row r="279" spans="2:16" ht="11.25" customHeight="1" x14ac:dyDescent="0.25">
      <c r="B279" s="25">
        <v>44256</v>
      </c>
      <c r="C279" s="26">
        <v>52475</v>
      </c>
      <c r="D279" s="10">
        <v>270</v>
      </c>
      <c r="E279" s="27">
        <v>8219</v>
      </c>
      <c r="F279" s="286"/>
      <c r="G279" s="186"/>
      <c r="H279" s="186"/>
      <c r="I279" s="191">
        <v>12809599.062004</v>
      </c>
      <c r="J279" s="186"/>
      <c r="K279" s="186"/>
      <c r="L279" s="186"/>
      <c r="M279" s="10">
        <v>8167269.0069121607</v>
      </c>
      <c r="N279" s="10">
        <v>4157849.6032943772</v>
      </c>
      <c r="O279" s="10">
        <v>1349382.6039048657</v>
      </c>
      <c r="P279" s="1"/>
    </row>
    <row r="280" spans="2:16" ht="11.25" customHeight="1" x14ac:dyDescent="0.25">
      <c r="B280" s="25">
        <v>44256</v>
      </c>
      <c r="C280" s="26">
        <v>52505</v>
      </c>
      <c r="D280" s="10">
        <v>271</v>
      </c>
      <c r="E280" s="27">
        <v>8249</v>
      </c>
      <c r="F280" s="286"/>
      <c r="G280" s="186"/>
      <c r="H280" s="186"/>
      <c r="I280" s="191">
        <v>11910385.214784</v>
      </c>
      <c r="J280" s="186"/>
      <c r="K280" s="186"/>
      <c r="L280" s="186"/>
      <c r="M280" s="10">
        <v>7581474.7344512334</v>
      </c>
      <c r="N280" s="10">
        <v>3850129.8349802308</v>
      </c>
      <c r="O280" s="10">
        <v>1244393.6591568289</v>
      </c>
      <c r="P280" s="1"/>
    </row>
    <row r="281" spans="2:16" ht="11.25" customHeight="1" x14ac:dyDescent="0.25">
      <c r="B281" s="25">
        <v>44256</v>
      </c>
      <c r="C281" s="26">
        <v>52536</v>
      </c>
      <c r="D281" s="10">
        <v>272</v>
      </c>
      <c r="E281" s="27">
        <v>8280</v>
      </c>
      <c r="F281" s="286"/>
      <c r="G281" s="186"/>
      <c r="H281" s="186"/>
      <c r="I281" s="191">
        <v>11028856.891354</v>
      </c>
      <c r="J281" s="186"/>
      <c r="K281" s="186"/>
      <c r="L281" s="186"/>
      <c r="M281" s="10">
        <v>7008436.850607764</v>
      </c>
      <c r="N281" s="10">
        <v>3550070.1959875873</v>
      </c>
      <c r="O281" s="10">
        <v>1142551.9988159309</v>
      </c>
      <c r="P281" s="1"/>
    </row>
    <row r="282" spans="2:16" ht="11.25" customHeight="1" x14ac:dyDescent="0.25">
      <c r="B282" s="25">
        <v>44256</v>
      </c>
      <c r="C282" s="26">
        <v>52566</v>
      </c>
      <c r="D282" s="10">
        <v>273</v>
      </c>
      <c r="E282" s="27">
        <v>8310</v>
      </c>
      <c r="F282" s="286"/>
      <c r="G282" s="186"/>
      <c r="H282" s="186"/>
      <c r="I282" s="191">
        <v>10163199.708376</v>
      </c>
      <c r="J282" s="186"/>
      <c r="K282" s="186"/>
      <c r="L282" s="186"/>
      <c r="M282" s="10">
        <v>6447742.4717107043</v>
      </c>
      <c r="N282" s="10">
        <v>3258016.1019056248</v>
      </c>
      <c r="O282" s="10">
        <v>1044259.280840737</v>
      </c>
      <c r="P282" s="1"/>
    </row>
    <row r="283" spans="2:16" ht="11.25" customHeight="1" x14ac:dyDescent="0.25">
      <c r="B283" s="25">
        <v>44256</v>
      </c>
      <c r="C283" s="26">
        <v>52597</v>
      </c>
      <c r="D283" s="10">
        <v>274</v>
      </c>
      <c r="E283" s="27">
        <v>8341</v>
      </c>
      <c r="F283" s="286"/>
      <c r="G283" s="186"/>
      <c r="H283" s="186"/>
      <c r="I283" s="191">
        <v>9311843.1475809999</v>
      </c>
      <c r="J283" s="186"/>
      <c r="K283" s="186"/>
      <c r="L283" s="186"/>
      <c r="M283" s="10">
        <v>5897604.6292185495</v>
      </c>
      <c r="N283" s="10">
        <v>2972455.0141553427</v>
      </c>
      <c r="O283" s="10">
        <v>948695.90848687408</v>
      </c>
      <c r="P283" s="1"/>
    </row>
    <row r="284" spans="2:16" ht="11.25" customHeight="1" x14ac:dyDescent="0.25">
      <c r="B284" s="25">
        <v>44256</v>
      </c>
      <c r="C284" s="26">
        <v>52628</v>
      </c>
      <c r="D284" s="10">
        <v>275</v>
      </c>
      <c r="E284" s="27">
        <v>8372</v>
      </c>
      <c r="F284" s="286"/>
      <c r="G284" s="186"/>
      <c r="H284" s="186"/>
      <c r="I284" s="191">
        <v>8478522.4748919997</v>
      </c>
      <c r="J284" s="186"/>
      <c r="K284" s="186"/>
      <c r="L284" s="186"/>
      <c r="M284" s="10">
        <v>5360717.9440761069</v>
      </c>
      <c r="N284" s="10">
        <v>2694987.0730023594</v>
      </c>
      <c r="O284" s="10">
        <v>856495.4158562033</v>
      </c>
      <c r="P284" s="1"/>
    </row>
    <row r="285" spans="2:16" ht="11.25" customHeight="1" x14ac:dyDescent="0.25">
      <c r="B285" s="25">
        <v>44256</v>
      </c>
      <c r="C285" s="26">
        <v>52657</v>
      </c>
      <c r="D285" s="10">
        <v>276</v>
      </c>
      <c r="E285" s="27">
        <v>8401</v>
      </c>
      <c r="F285" s="286"/>
      <c r="G285" s="186"/>
      <c r="H285" s="186"/>
      <c r="I285" s="191">
        <v>7664728.5018440001</v>
      </c>
      <c r="J285" s="186"/>
      <c r="K285" s="186"/>
      <c r="L285" s="186"/>
      <c r="M285" s="10">
        <v>4838490.572929197</v>
      </c>
      <c r="N285" s="10">
        <v>2426660.7741967472</v>
      </c>
      <c r="O285" s="10">
        <v>768162.27332006278</v>
      </c>
      <c r="P285" s="1"/>
    </row>
    <row r="286" spans="2:16" ht="11.25" customHeight="1" x14ac:dyDescent="0.25">
      <c r="B286" s="25">
        <v>44256</v>
      </c>
      <c r="C286" s="26">
        <v>52688</v>
      </c>
      <c r="D286" s="10">
        <v>277</v>
      </c>
      <c r="E286" s="27">
        <v>8432</v>
      </c>
      <c r="F286" s="286"/>
      <c r="G286" s="186"/>
      <c r="H286" s="186"/>
      <c r="I286" s="191">
        <v>6864753.1682449998</v>
      </c>
      <c r="J286" s="186"/>
      <c r="K286" s="186"/>
      <c r="L286" s="186"/>
      <c r="M286" s="10">
        <v>4326142.5776954601</v>
      </c>
      <c r="N286" s="10">
        <v>2164183.5526569975</v>
      </c>
      <c r="O286" s="10">
        <v>682173.14027160103</v>
      </c>
      <c r="P286" s="1"/>
    </row>
    <row r="287" spans="2:16" ht="11.25" customHeight="1" x14ac:dyDescent="0.25">
      <c r="B287" s="25">
        <v>44256</v>
      </c>
      <c r="C287" s="26">
        <v>52718</v>
      </c>
      <c r="D287" s="10">
        <v>278</v>
      </c>
      <c r="E287" s="27">
        <v>8462</v>
      </c>
      <c r="F287" s="286"/>
      <c r="G287" s="186"/>
      <c r="H287" s="186"/>
      <c r="I287" s="191">
        <v>6086134.1952299997</v>
      </c>
      <c r="J287" s="186"/>
      <c r="K287" s="186"/>
      <c r="L287" s="186"/>
      <c r="M287" s="10">
        <v>3829164.1716869846</v>
      </c>
      <c r="N287" s="10">
        <v>1910851.8524417607</v>
      </c>
      <c r="O287" s="10">
        <v>599851.32787100796</v>
      </c>
      <c r="P287" s="1"/>
    </row>
    <row r="288" spans="2:16" ht="11.25" customHeight="1" x14ac:dyDescent="0.25">
      <c r="B288" s="25">
        <v>44256</v>
      </c>
      <c r="C288" s="26">
        <v>52749</v>
      </c>
      <c r="D288" s="10">
        <v>279</v>
      </c>
      <c r="E288" s="27">
        <v>8493</v>
      </c>
      <c r="F288" s="286"/>
      <c r="G288" s="186"/>
      <c r="H288" s="186"/>
      <c r="I288" s="191">
        <v>5351853.5415679999</v>
      </c>
      <c r="J288" s="186"/>
      <c r="K288" s="186"/>
      <c r="L288" s="186"/>
      <c r="M288" s="10">
        <v>3361471.7190393712</v>
      </c>
      <c r="N288" s="10">
        <v>1673195.1060588751</v>
      </c>
      <c r="O288" s="10">
        <v>523021.825390613</v>
      </c>
      <c r="P288" s="1"/>
    </row>
    <row r="289" spans="2:16" ht="11.25" customHeight="1" x14ac:dyDescent="0.25">
      <c r="B289" s="25">
        <v>44256</v>
      </c>
      <c r="C289" s="26">
        <v>52779</v>
      </c>
      <c r="D289" s="10">
        <v>280</v>
      </c>
      <c r="E289" s="27">
        <v>8523</v>
      </c>
      <c r="F289" s="286"/>
      <c r="G289" s="186"/>
      <c r="H289" s="186"/>
      <c r="I289" s="191">
        <v>4658181.4563929997</v>
      </c>
      <c r="J289" s="186"/>
      <c r="K289" s="186"/>
      <c r="L289" s="186"/>
      <c r="M289" s="10">
        <v>2920977.4503454682</v>
      </c>
      <c r="N289" s="10">
        <v>1450357.601385955</v>
      </c>
      <c r="O289" s="10">
        <v>451506.91424899868</v>
      </c>
      <c r="P289" s="1"/>
    </row>
    <row r="290" spans="2:16" ht="11.25" customHeight="1" x14ac:dyDescent="0.25">
      <c r="B290" s="25">
        <v>44256</v>
      </c>
      <c r="C290" s="26">
        <v>52810</v>
      </c>
      <c r="D290" s="10">
        <v>281</v>
      </c>
      <c r="E290" s="27">
        <v>8554</v>
      </c>
      <c r="F290" s="286"/>
      <c r="G290" s="186"/>
      <c r="H290" s="186"/>
      <c r="I290" s="191">
        <v>4041530.893288</v>
      </c>
      <c r="J290" s="186"/>
      <c r="K290" s="186"/>
      <c r="L290" s="186"/>
      <c r="M290" s="10">
        <v>2529999.7835509195</v>
      </c>
      <c r="N290" s="10">
        <v>1253029.9973835312</v>
      </c>
      <c r="O290" s="10">
        <v>388425.19958163792</v>
      </c>
      <c r="P290" s="1"/>
    </row>
    <row r="291" spans="2:16" ht="11.25" customHeight="1" x14ac:dyDescent="0.25">
      <c r="B291" s="25">
        <v>44256</v>
      </c>
      <c r="C291" s="26">
        <v>52841</v>
      </c>
      <c r="D291" s="10">
        <v>282</v>
      </c>
      <c r="E291" s="27">
        <v>8585</v>
      </c>
      <c r="F291" s="286"/>
      <c r="G291" s="186"/>
      <c r="H291" s="186"/>
      <c r="I291" s="191">
        <v>3495869.7018380002</v>
      </c>
      <c r="J291" s="186"/>
      <c r="K291" s="186"/>
      <c r="L291" s="186"/>
      <c r="M291" s="10">
        <v>2184703.9677513209</v>
      </c>
      <c r="N291" s="10">
        <v>1079263.9587787963</v>
      </c>
      <c r="O291" s="10">
        <v>333142.64032017812</v>
      </c>
      <c r="P291" s="1"/>
    </row>
    <row r="292" spans="2:16" ht="11.25" customHeight="1" x14ac:dyDescent="0.25">
      <c r="B292" s="25">
        <v>44256</v>
      </c>
      <c r="C292" s="26">
        <v>52871</v>
      </c>
      <c r="D292" s="10">
        <v>283</v>
      </c>
      <c r="E292" s="27">
        <v>8615</v>
      </c>
      <c r="F292" s="286"/>
      <c r="G292" s="186"/>
      <c r="H292" s="186"/>
      <c r="I292" s="191">
        <v>3040989.5895290002</v>
      </c>
      <c r="J292" s="186"/>
      <c r="K292" s="186"/>
      <c r="L292" s="186"/>
      <c r="M292" s="10">
        <v>1897312.4387894722</v>
      </c>
      <c r="N292" s="10">
        <v>934982.96483048564</v>
      </c>
      <c r="O292" s="10">
        <v>287423.53783118969</v>
      </c>
      <c r="P292" s="1"/>
    </row>
    <row r="293" spans="2:16" ht="11.25" customHeight="1" x14ac:dyDescent="0.25">
      <c r="B293" s="25">
        <v>44256</v>
      </c>
      <c r="C293" s="26">
        <v>52902</v>
      </c>
      <c r="D293" s="10">
        <v>284</v>
      </c>
      <c r="E293" s="27">
        <v>8646</v>
      </c>
      <c r="F293" s="286"/>
      <c r="G293" s="186"/>
      <c r="H293" s="186"/>
      <c r="I293" s="191">
        <v>2638356.0545390001</v>
      </c>
      <c r="J293" s="186"/>
      <c r="K293" s="186"/>
      <c r="L293" s="186"/>
      <c r="M293" s="10">
        <v>1643312.293587714</v>
      </c>
      <c r="N293" s="10">
        <v>807753.85866254428</v>
      </c>
      <c r="O293" s="10">
        <v>247260.24396526659</v>
      </c>
      <c r="P293" s="1"/>
    </row>
    <row r="294" spans="2:16" ht="11.25" customHeight="1" x14ac:dyDescent="0.25">
      <c r="B294" s="25">
        <v>44256</v>
      </c>
      <c r="C294" s="26">
        <v>52932</v>
      </c>
      <c r="D294" s="10">
        <v>285</v>
      </c>
      <c r="E294" s="27">
        <v>8676</v>
      </c>
      <c r="F294" s="286"/>
      <c r="G294" s="186"/>
      <c r="H294" s="186"/>
      <c r="I294" s="191">
        <v>2268032.3661930002</v>
      </c>
      <c r="J294" s="186"/>
      <c r="K294" s="186"/>
      <c r="L294" s="186"/>
      <c r="M294" s="10">
        <v>1410335.7276373133</v>
      </c>
      <c r="N294" s="10">
        <v>691530.297580707</v>
      </c>
      <c r="O294" s="10">
        <v>210815.50441168481</v>
      </c>
      <c r="P294" s="1"/>
    </row>
    <row r="295" spans="2:16" ht="11.25" customHeight="1" x14ac:dyDescent="0.25">
      <c r="B295" s="25">
        <v>44256</v>
      </c>
      <c r="C295" s="26">
        <v>52963</v>
      </c>
      <c r="D295" s="10">
        <v>286</v>
      </c>
      <c r="E295" s="27">
        <v>8707</v>
      </c>
      <c r="F295" s="286"/>
      <c r="G295" s="186"/>
      <c r="H295" s="186"/>
      <c r="I295" s="191">
        <v>1961939.844304</v>
      </c>
      <c r="J295" s="186"/>
      <c r="K295" s="186"/>
      <c r="L295" s="186"/>
      <c r="M295" s="10">
        <v>1217928.3121024978</v>
      </c>
      <c r="N295" s="10">
        <v>595668.34790148819</v>
      </c>
      <c r="O295" s="10">
        <v>180822.50386690014</v>
      </c>
      <c r="P295" s="1"/>
    </row>
    <row r="296" spans="2:16" ht="11.25" customHeight="1" x14ac:dyDescent="0.25">
      <c r="B296" s="25">
        <v>44256</v>
      </c>
      <c r="C296" s="26">
        <v>52994</v>
      </c>
      <c r="D296" s="10">
        <v>287</v>
      </c>
      <c r="E296" s="27">
        <v>8738</v>
      </c>
      <c r="F296" s="286"/>
      <c r="G296" s="186"/>
      <c r="H296" s="186"/>
      <c r="I296" s="191">
        <v>1673527.059255</v>
      </c>
      <c r="J296" s="186"/>
      <c r="K296" s="186"/>
      <c r="L296" s="186"/>
      <c r="M296" s="10">
        <v>1037126.0838487135</v>
      </c>
      <c r="N296" s="10">
        <v>505950.98663583992</v>
      </c>
      <c r="O296" s="10">
        <v>152937.16022136324</v>
      </c>
      <c r="P296" s="1"/>
    </row>
    <row r="297" spans="2:16" ht="11.25" customHeight="1" x14ac:dyDescent="0.25">
      <c r="B297" s="25">
        <v>44256</v>
      </c>
      <c r="C297" s="26">
        <v>53022</v>
      </c>
      <c r="D297" s="10">
        <v>288</v>
      </c>
      <c r="E297" s="27">
        <v>8766</v>
      </c>
      <c r="F297" s="286"/>
      <c r="G297" s="186"/>
      <c r="H297" s="186"/>
      <c r="I297" s="191">
        <v>1397572.018535</v>
      </c>
      <c r="J297" s="186"/>
      <c r="K297" s="186"/>
      <c r="L297" s="186"/>
      <c r="M297" s="10">
        <v>864782.98872827552</v>
      </c>
      <c r="N297" s="10">
        <v>420906.02680103312</v>
      </c>
      <c r="O297" s="10">
        <v>126743.21816817623</v>
      </c>
      <c r="P297" s="1"/>
    </row>
    <row r="298" spans="2:16" ht="11.25" customHeight="1" x14ac:dyDescent="0.25">
      <c r="B298" s="25">
        <v>44256</v>
      </c>
      <c r="C298" s="26">
        <v>53053</v>
      </c>
      <c r="D298" s="10">
        <v>289</v>
      </c>
      <c r="E298" s="27">
        <v>8797</v>
      </c>
      <c r="F298" s="286"/>
      <c r="G298" s="186"/>
      <c r="H298" s="186"/>
      <c r="I298" s="191">
        <v>1137457.5560999999</v>
      </c>
      <c r="J298" s="186"/>
      <c r="K298" s="186"/>
      <c r="L298" s="186"/>
      <c r="M298" s="10">
        <v>702636.84590811003</v>
      </c>
      <c r="N298" s="10">
        <v>341116.72971296404</v>
      </c>
      <c r="O298" s="10">
        <v>102282.00315381189</v>
      </c>
      <c r="P298" s="1"/>
    </row>
    <row r="299" spans="2:16" ht="11.25" customHeight="1" x14ac:dyDescent="0.25">
      <c r="B299" s="25">
        <v>44256</v>
      </c>
      <c r="C299" s="26">
        <v>53083</v>
      </c>
      <c r="D299" s="10">
        <v>290</v>
      </c>
      <c r="E299" s="27">
        <v>8827</v>
      </c>
      <c r="F299" s="286"/>
      <c r="G299" s="186"/>
      <c r="H299" s="186"/>
      <c r="I299" s="191">
        <v>906460.34201300004</v>
      </c>
      <c r="J299" s="186"/>
      <c r="K299" s="186"/>
      <c r="L299" s="186"/>
      <c r="M299" s="10">
        <v>559024.81793597131</v>
      </c>
      <c r="N299" s="10">
        <v>270727.8631283195</v>
      </c>
      <c r="O299" s="10">
        <v>80843.525486152503</v>
      </c>
      <c r="P299" s="1"/>
    </row>
    <row r="300" spans="2:16" ht="11.25" customHeight="1" x14ac:dyDescent="0.25">
      <c r="B300" s="25">
        <v>44256</v>
      </c>
      <c r="C300" s="26">
        <v>53114</v>
      </c>
      <c r="D300" s="10">
        <v>291</v>
      </c>
      <c r="E300" s="27">
        <v>8858</v>
      </c>
      <c r="F300" s="286"/>
      <c r="G300" s="186"/>
      <c r="H300" s="186"/>
      <c r="I300" s="191">
        <v>737257.65683200001</v>
      </c>
      <c r="J300" s="186"/>
      <c r="K300" s="186"/>
      <c r="L300" s="186"/>
      <c r="M300" s="10">
        <v>453904.35669134202</v>
      </c>
      <c r="N300" s="10">
        <v>219260.45481616558</v>
      </c>
      <c r="O300" s="10">
        <v>65197.241208352061</v>
      </c>
      <c r="P300" s="1"/>
    </row>
    <row r="301" spans="2:16" ht="11.25" customHeight="1" x14ac:dyDescent="0.25">
      <c r="B301" s="25">
        <v>44256</v>
      </c>
      <c r="C301" s="26">
        <v>53144</v>
      </c>
      <c r="D301" s="10">
        <v>292</v>
      </c>
      <c r="E301" s="27">
        <v>8888</v>
      </c>
      <c r="F301" s="286"/>
      <c r="G301" s="186"/>
      <c r="H301" s="186"/>
      <c r="I301" s="191">
        <v>605219.76</v>
      </c>
      <c r="J301" s="186"/>
      <c r="K301" s="186"/>
      <c r="L301" s="186"/>
      <c r="M301" s="10">
        <v>372001.52389462548</v>
      </c>
      <c r="N301" s="10">
        <v>179254.65629893815</v>
      </c>
      <c r="O301" s="10">
        <v>53082.99736970356</v>
      </c>
      <c r="P301" s="1"/>
    </row>
    <row r="302" spans="2:16" ht="11.25" customHeight="1" x14ac:dyDescent="0.25">
      <c r="B302" s="25">
        <v>44256</v>
      </c>
      <c r="C302" s="26">
        <v>53175</v>
      </c>
      <c r="D302" s="10">
        <v>293</v>
      </c>
      <c r="E302" s="27">
        <v>8919</v>
      </c>
      <c r="F302" s="286"/>
      <c r="G302" s="186"/>
      <c r="H302" s="186"/>
      <c r="I302" s="191">
        <v>497943.51</v>
      </c>
      <c r="J302" s="186"/>
      <c r="K302" s="186"/>
      <c r="L302" s="186"/>
      <c r="M302" s="10">
        <v>305544.50337660778</v>
      </c>
      <c r="N302" s="10">
        <v>146856.87919692617</v>
      </c>
      <c r="O302" s="10">
        <v>43304.786965970736</v>
      </c>
      <c r="P302" s="1"/>
    </row>
    <row r="303" spans="2:16" ht="11.25" customHeight="1" x14ac:dyDescent="0.25">
      <c r="B303" s="25">
        <v>44256</v>
      </c>
      <c r="C303" s="26">
        <v>53206</v>
      </c>
      <c r="D303" s="10">
        <v>294</v>
      </c>
      <c r="E303" s="27">
        <v>8950</v>
      </c>
      <c r="F303" s="286"/>
      <c r="G303" s="186"/>
      <c r="H303" s="186"/>
      <c r="I303" s="191">
        <v>407251.12</v>
      </c>
      <c r="J303" s="186"/>
      <c r="K303" s="186"/>
      <c r="L303" s="186"/>
      <c r="M303" s="10">
        <v>249470.65392009905</v>
      </c>
      <c r="N303" s="10">
        <v>119600.60537563119</v>
      </c>
      <c r="O303" s="10">
        <v>35118.14834289514</v>
      </c>
      <c r="P303" s="1"/>
    </row>
    <row r="304" spans="2:16" ht="11.25" customHeight="1" x14ac:dyDescent="0.25">
      <c r="B304" s="25">
        <v>44256</v>
      </c>
      <c r="C304" s="26">
        <v>53236</v>
      </c>
      <c r="D304" s="10">
        <v>295</v>
      </c>
      <c r="E304" s="27">
        <v>8980</v>
      </c>
      <c r="F304" s="286"/>
      <c r="G304" s="186"/>
      <c r="H304" s="186"/>
      <c r="I304" s="191">
        <v>350720.11</v>
      </c>
      <c r="J304" s="186"/>
      <c r="K304" s="186"/>
      <c r="L304" s="186"/>
      <c r="M304" s="10">
        <v>214488.69512397403</v>
      </c>
      <c r="N304" s="10">
        <v>102576.54970177751</v>
      </c>
      <c r="O304" s="10">
        <v>29995.934836870681</v>
      </c>
      <c r="P304" s="1"/>
    </row>
    <row r="305" spans="2:16" ht="11.25" customHeight="1" x14ac:dyDescent="0.25">
      <c r="B305" s="25">
        <v>44256</v>
      </c>
      <c r="C305" s="26">
        <v>53267</v>
      </c>
      <c r="D305" s="10">
        <v>296</v>
      </c>
      <c r="E305" s="27">
        <v>9011</v>
      </c>
      <c r="F305" s="286"/>
      <c r="G305" s="186"/>
      <c r="H305" s="186"/>
      <c r="I305" s="191">
        <v>317397.78999999998</v>
      </c>
      <c r="J305" s="186"/>
      <c r="K305" s="186"/>
      <c r="L305" s="186"/>
      <c r="M305" s="10">
        <v>193780.65341928435</v>
      </c>
      <c r="N305" s="10">
        <v>92437.499427389441</v>
      </c>
      <c r="O305" s="10">
        <v>26916.533197687055</v>
      </c>
      <c r="P305" s="1"/>
    </row>
    <row r="306" spans="2:16" ht="11.25" customHeight="1" x14ac:dyDescent="0.25">
      <c r="B306" s="25">
        <v>44256</v>
      </c>
      <c r="C306" s="26">
        <v>53297</v>
      </c>
      <c r="D306" s="10">
        <v>297</v>
      </c>
      <c r="E306" s="27">
        <v>9041</v>
      </c>
      <c r="F306" s="286"/>
      <c r="G306" s="186"/>
      <c r="H306" s="186"/>
      <c r="I306" s="191">
        <v>299026.56</v>
      </c>
      <c r="J306" s="186"/>
      <c r="K306" s="186"/>
      <c r="L306" s="186"/>
      <c r="M306" s="10">
        <v>182264.8164719989</v>
      </c>
      <c r="N306" s="10">
        <v>86730.206930404514</v>
      </c>
      <c r="O306" s="10">
        <v>25151.124103564427</v>
      </c>
      <c r="P306" s="1"/>
    </row>
    <row r="307" spans="2:16" ht="11.25" customHeight="1" x14ac:dyDescent="0.25">
      <c r="B307" s="25">
        <v>44256</v>
      </c>
      <c r="C307" s="26">
        <v>53328</v>
      </c>
      <c r="D307" s="10">
        <v>298</v>
      </c>
      <c r="E307" s="27">
        <v>9072</v>
      </c>
      <c r="F307" s="286"/>
      <c r="G307" s="186"/>
      <c r="H307" s="186"/>
      <c r="I307" s="191">
        <v>287934.32</v>
      </c>
      <c r="J307" s="186"/>
      <c r="K307" s="186"/>
      <c r="L307" s="186"/>
      <c r="M307" s="10">
        <v>175206.12725888597</v>
      </c>
      <c r="N307" s="10">
        <v>83159.31876468171</v>
      </c>
      <c r="O307" s="10">
        <v>24013.450039939235</v>
      </c>
      <c r="P307" s="1"/>
    </row>
    <row r="308" spans="2:16" ht="11.25" customHeight="1" x14ac:dyDescent="0.25">
      <c r="B308" s="25">
        <v>44256</v>
      </c>
      <c r="C308" s="26">
        <v>53359</v>
      </c>
      <c r="D308" s="10">
        <v>299</v>
      </c>
      <c r="E308" s="27">
        <v>9103</v>
      </c>
      <c r="F308" s="286"/>
      <c r="G308" s="186"/>
      <c r="H308" s="186"/>
      <c r="I308" s="191">
        <v>276820.28999999998</v>
      </c>
      <c r="J308" s="186"/>
      <c r="K308" s="186"/>
      <c r="L308" s="186"/>
      <c r="M308" s="10">
        <v>168157.62126675091</v>
      </c>
      <c r="N308" s="10">
        <v>79610.853685807539</v>
      </c>
      <c r="O308" s="10">
        <v>22891.409672359987</v>
      </c>
      <c r="P308" s="1"/>
    </row>
    <row r="309" spans="2:16" ht="11.25" customHeight="1" x14ac:dyDescent="0.25">
      <c r="B309" s="25">
        <v>44256</v>
      </c>
      <c r="C309" s="26">
        <v>53387</v>
      </c>
      <c r="D309" s="10">
        <v>300</v>
      </c>
      <c r="E309" s="27">
        <v>9131</v>
      </c>
      <c r="F309" s="286"/>
      <c r="G309" s="186"/>
      <c r="H309" s="186"/>
      <c r="I309" s="191">
        <v>266149.03000000003</v>
      </c>
      <c r="J309" s="186"/>
      <c r="K309" s="186"/>
      <c r="L309" s="186"/>
      <c r="M309" s="10">
        <v>161427.54672760362</v>
      </c>
      <c r="N309" s="10">
        <v>76249.059034684979</v>
      </c>
      <c r="O309" s="10">
        <v>21840.861080566221</v>
      </c>
      <c r="P309" s="1"/>
    </row>
    <row r="310" spans="2:16" ht="11.25" customHeight="1" x14ac:dyDescent="0.25">
      <c r="B310" s="25">
        <v>44256</v>
      </c>
      <c r="C310" s="26">
        <v>53418</v>
      </c>
      <c r="D310" s="10">
        <v>301</v>
      </c>
      <c r="E310" s="27">
        <v>9162</v>
      </c>
      <c r="F310" s="286"/>
      <c r="G310" s="186"/>
      <c r="H310" s="186"/>
      <c r="I310" s="191">
        <v>256511.27</v>
      </c>
      <c r="J310" s="186"/>
      <c r="K310" s="186"/>
      <c r="L310" s="186"/>
      <c r="M310" s="10">
        <v>155318.07129716314</v>
      </c>
      <c r="N310" s="10">
        <v>73176.717387020937</v>
      </c>
      <c r="O310" s="10">
        <v>20872.035811001118</v>
      </c>
      <c r="P310" s="1"/>
    </row>
    <row r="311" spans="2:16" ht="11.25" customHeight="1" x14ac:dyDescent="0.25">
      <c r="B311" s="25">
        <v>44256</v>
      </c>
      <c r="C311" s="26">
        <v>53448</v>
      </c>
      <c r="D311" s="10">
        <v>302</v>
      </c>
      <c r="E311" s="27">
        <v>9192</v>
      </c>
      <c r="F311" s="286"/>
      <c r="G311" s="186"/>
      <c r="H311" s="186"/>
      <c r="I311" s="191">
        <v>246855.55</v>
      </c>
      <c r="J311" s="186"/>
      <c r="K311" s="186"/>
      <c r="L311" s="186"/>
      <c r="M311" s="10">
        <v>149226.17054774935</v>
      </c>
      <c r="N311" s="10">
        <v>70133.529627569733</v>
      </c>
      <c r="O311" s="10">
        <v>19922.033556387221</v>
      </c>
      <c r="P311" s="1"/>
    </row>
    <row r="312" spans="2:16" ht="11.25" customHeight="1" x14ac:dyDescent="0.25">
      <c r="B312" s="25">
        <v>44256</v>
      </c>
      <c r="C312" s="26">
        <v>53479</v>
      </c>
      <c r="D312" s="10">
        <v>303</v>
      </c>
      <c r="E312" s="27">
        <v>9223</v>
      </c>
      <c r="F312" s="286"/>
      <c r="G312" s="186"/>
      <c r="H312" s="186"/>
      <c r="I312" s="191">
        <v>237181.75</v>
      </c>
      <c r="J312" s="186"/>
      <c r="K312" s="186"/>
      <c r="L312" s="186"/>
      <c r="M312" s="10">
        <v>143135.10026708967</v>
      </c>
      <c r="N312" s="10">
        <v>67099.756092379932</v>
      </c>
      <c r="O312" s="10">
        <v>18979.533430893265</v>
      </c>
      <c r="P312" s="1"/>
    </row>
    <row r="313" spans="2:16" ht="11.25" customHeight="1" x14ac:dyDescent="0.25">
      <c r="B313" s="25">
        <v>44256</v>
      </c>
      <c r="C313" s="26">
        <v>53509</v>
      </c>
      <c r="D313" s="10">
        <v>304</v>
      </c>
      <c r="E313" s="27">
        <v>9253</v>
      </c>
      <c r="F313" s="286"/>
      <c r="G313" s="186"/>
      <c r="H313" s="186"/>
      <c r="I313" s="191">
        <v>227489.93</v>
      </c>
      <c r="J313" s="186"/>
      <c r="K313" s="186"/>
      <c r="L313" s="186"/>
      <c r="M313" s="10">
        <v>137060.91125561777</v>
      </c>
      <c r="N313" s="10">
        <v>64094.118233421803</v>
      </c>
      <c r="O313" s="10">
        <v>18055.056473745299</v>
      </c>
      <c r="P313" s="1"/>
    </row>
    <row r="314" spans="2:16" ht="11.25" customHeight="1" x14ac:dyDescent="0.25">
      <c r="B314" s="25">
        <v>44256</v>
      </c>
      <c r="C314" s="26">
        <v>53540</v>
      </c>
      <c r="D314" s="10">
        <v>305</v>
      </c>
      <c r="E314" s="27">
        <v>9284</v>
      </c>
      <c r="F314" s="286"/>
      <c r="G314" s="186"/>
      <c r="H314" s="186"/>
      <c r="I314" s="191">
        <v>217780.03</v>
      </c>
      <c r="J314" s="186"/>
      <c r="K314" s="186"/>
      <c r="L314" s="186"/>
      <c r="M314" s="10">
        <v>130988.22894173737</v>
      </c>
      <c r="N314" s="10">
        <v>61098.553052836818</v>
      </c>
      <c r="O314" s="10">
        <v>17138.318869880473</v>
      </c>
      <c r="P314" s="1"/>
    </row>
    <row r="315" spans="2:16" ht="11.25" customHeight="1" x14ac:dyDescent="0.25">
      <c r="B315" s="25">
        <v>44256</v>
      </c>
      <c r="C315" s="26">
        <v>53571</v>
      </c>
      <c r="D315" s="10">
        <v>306</v>
      </c>
      <c r="E315" s="27">
        <v>9315</v>
      </c>
      <c r="F315" s="286"/>
      <c r="G315" s="186"/>
      <c r="H315" s="186"/>
      <c r="I315" s="191">
        <v>208051.91</v>
      </c>
      <c r="J315" s="186"/>
      <c r="K315" s="186"/>
      <c r="L315" s="186"/>
      <c r="M315" s="10">
        <v>124924.811583745</v>
      </c>
      <c r="N315" s="10">
        <v>58122.120579600705</v>
      </c>
      <c r="O315" s="10">
        <v>16234.36717575213</v>
      </c>
      <c r="P315" s="1"/>
    </row>
    <row r="316" spans="2:16" ht="11.25" customHeight="1" x14ac:dyDescent="0.25">
      <c r="B316" s="25">
        <v>44256</v>
      </c>
      <c r="C316" s="26">
        <v>53601</v>
      </c>
      <c r="D316" s="10">
        <v>307</v>
      </c>
      <c r="E316" s="27">
        <v>9345</v>
      </c>
      <c r="F316" s="286"/>
      <c r="G316" s="186"/>
      <c r="H316" s="186"/>
      <c r="I316" s="191">
        <v>198305.61</v>
      </c>
      <c r="J316" s="186"/>
      <c r="K316" s="186"/>
      <c r="L316" s="186"/>
      <c r="M316" s="10">
        <v>118877.19711584308</v>
      </c>
      <c r="N316" s="10">
        <v>55172.297845419409</v>
      </c>
      <c r="O316" s="10">
        <v>15347.267705772309</v>
      </c>
      <c r="P316" s="1"/>
    </row>
    <row r="317" spans="2:16" ht="11.25" customHeight="1" x14ac:dyDescent="0.25">
      <c r="B317" s="25">
        <v>44256</v>
      </c>
      <c r="C317" s="26">
        <v>53632</v>
      </c>
      <c r="D317" s="10">
        <v>308</v>
      </c>
      <c r="E317" s="27">
        <v>9376</v>
      </c>
      <c r="F317" s="286"/>
      <c r="G317" s="186"/>
      <c r="H317" s="186"/>
      <c r="I317" s="191">
        <v>188539.25</v>
      </c>
      <c r="J317" s="186"/>
      <c r="K317" s="186"/>
      <c r="L317" s="186"/>
      <c r="M317" s="10">
        <v>112830.91512081046</v>
      </c>
      <c r="N317" s="10">
        <v>52232.969749517266</v>
      </c>
      <c r="O317" s="10">
        <v>14468.09443873143</v>
      </c>
      <c r="P317" s="1"/>
    </row>
    <row r="318" spans="2:16" ht="11.25" customHeight="1" x14ac:dyDescent="0.25">
      <c r="B318" s="25">
        <v>44256</v>
      </c>
      <c r="C318" s="26">
        <v>53662</v>
      </c>
      <c r="D318" s="10">
        <v>309</v>
      </c>
      <c r="E318" s="27">
        <v>9406</v>
      </c>
      <c r="F318" s="286"/>
      <c r="G318" s="186"/>
      <c r="H318" s="186"/>
      <c r="I318" s="191">
        <v>180626.82</v>
      </c>
      <c r="J318" s="186"/>
      <c r="K318" s="186"/>
      <c r="L318" s="186"/>
      <c r="M318" s="10">
        <v>107918.30904728048</v>
      </c>
      <c r="N318" s="10">
        <v>49835.808385284668</v>
      </c>
      <c r="O318" s="10">
        <v>13747.515150652995</v>
      </c>
      <c r="P318" s="1"/>
    </row>
    <row r="319" spans="2:16" ht="11.25" customHeight="1" x14ac:dyDescent="0.25">
      <c r="B319" s="25">
        <v>44256</v>
      </c>
      <c r="C319" s="26">
        <v>53693</v>
      </c>
      <c r="D319" s="10">
        <v>310</v>
      </c>
      <c r="E319" s="27">
        <v>9437</v>
      </c>
      <c r="F319" s="286"/>
      <c r="G319" s="186"/>
      <c r="H319" s="186"/>
      <c r="I319" s="191">
        <v>172699.29</v>
      </c>
      <c r="J319" s="186"/>
      <c r="K319" s="186"/>
      <c r="L319" s="186"/>
      <c r="M319" s="10">
        <v>103006.87857333178</v>
      </c>
      <c r="N319" s="10">
        <v>47446.77466199742</v>
      </c>
      <c r="O319" s="10">
        <v>13033.048592842984</v>
      </c>
      <c r="P319" s="1"/>
    </row>
    <row r="320" spans="2:16" ht="11.25" customHeight="1" x14ac:dyDescent="0.25">
      <c r="B320" s="25">
        <v>44256</v>
      </c>
      <c r="C320" s="26">
        <v>53724</v>
      </c>
      <c r="D320" s="10">
        <v>311</v>
      </c>
      <c r="E320" s="27">
        <v>9468</v>
      </c>
      <c r="F320" s="286"/>
      <c r="G320" s="186"/>
      <c r="H320" s="186"/>
      <c r="I320" s="191">
        <v>164756.64000000001</v>
      </c>
      <c r="J320" s="186"/>
      <c r="K320" s="186"/>
      <c r="L320" s="186"/>
      <c r="M320" s="10">
        <v>98102.794891336249</v>
      </c>
      <c r="N320" s="10">
        <v>45072.945669608351</v>
      </c>
      <c r="O320" s="10">
        <v>12328.546580860142</v>
      </c>
      <c r="P320" s="1"/>
    </row>
    <row r="321" spans="2:16" ht="11.25" customHeight="1" x14ac:dyDescent="0.25">
      <c r="B321" s="25">
        <v>44256</v>
      </c>
      <c r="C321" s="26">
        <v>53752</v>
      </c>
      <c r="D321" s="10">
        <v>312</v>
      </c>
      <c r="E321" s="27">
        <v>9496</v>
      </c>
      <c r="F321" s="286"/>
      <c r="G321" s="186"/>
      <c r="H321" s="186"/>
      <c r="I321" s="191">
        <v>156798.81</v>
      </c>
      <c r="J321" s="186"/>
      <c r="K321" s="186"/>
      <c r="L321" s="186"/>
      <c r="M321" s="10">
        <v>93221.339541016132</v>
      </c>
      <c r="N321" s="10">
        <v>42731.783229732602</v>
      </c>
      <c r="O321" s="10">
        <v>11643.457616727692</v>
      </c>
      <c r="P321" s="1"/>
    </row>
    <row r="322" spans="2:16" ht="11.25" customHeight="1" x14ac:dyDescent="0.25">
      <c r="B322" s="25">
        <v>44256</v>
      </c>
      <c r="C322" s="26">
        <v>53783</v>
      </c>
      <c r="D322" s="10">
        <v>313</v>
      </c>
      <c r="E322" s="27">
        <v>9527</v>
      </c>
      <c r="F322" s="286"/>
      <c r="G322" s="186"/>
      <c r="H322" s="186"/>
      <c r="I322" s="191">
        <v>149574.99</v>
      </c>
      <c r="J322" s="186"/>
      <c r="K322" s="186"/>
      <c r="L322" s="186"/>
      <c r="M322" s="10">
        <v>88775.747625416989</v>
      </c>
      <c r="N322" s="10">
        <v>40590.472675042547</v>
      </c>
      <c r="O322" s="10">
        <v>11013.153141614492</v>
      </c>
      <c r="P322" s="1"/>
    </row>
    <row r="323" spans="2:16" ht="11.25" customHeight="1" x14ac:dyDescent="0.25">
      <c r="B323" s="25">
        <v>44256</v>
      </c>
      <c r="C323" s="26">
        <v>53813</v>
      </c>
      <c r="D323" s="10">
        <v>314</v>
      </c>
      <c r="E323" s="27">
        <v>9557</v>
      </c>
      <c r="F323" s="286"/>
      <c r="G323" s="186"/>
      <c r="H323" s="186"/>
      <c r="I323" s="191">
        <v>142841.76999999999</v>
      </c>
      <c r="J323" s="186"/>
      <c r="K323" s="186"/>
      <c r="L323" s="186"/>
      <c r="M323" s="10">
        <v>84640.289344649893</v>
      </c>
      <c r="N323" s="10">
        <v>38604.388445647157</v>
      </c>
      <c r="O323" s="10">
        <v>10431.345498165898</v>
      </c>
      <c r="P323" s="1"/>
    </row>
    <row r="324" spans="2:16" ht="11.25" customHeight="1" x14ac:dyDescent="0.25">
      <c r="B324" s="25">
        <v>44256</v>
      </c>
      <c r="C324" s="26">
        <v>53844</v>
      </c>
      <c r="D324" s="10">
        <v>315</v>
      </c>
      <c r="E324" s="27">
        <v>9588</v>
      </c>
      <c r="F324" s="286"/>
      <c r="G324" s="186"/>
      <c r="H324" s="186"/>
      <c r="I324" s="191">
        <v>137187.07</v>
      </c>
      <c r="J324" s="186"/>
      <c r="K324" s="186"/>
      <c r="L324" s="186"/>
      <c r="M324" s="10">
        <v>81151.747457849226</v>
      </c>
      <c r="N324" s="10">
        <v>36919.134095767367</v>
      </c>
      <c r="O324" s="10">
        <v>9933.7169042485639</v>
      </c>
      <c r="P324" s="1"/>
    </row>
    <row r="325" spans="2:16" ht="11.25" customHeight="1" x14ac:dyDescent="0.25">
      <c r="B325" s="25">
        <v>44256</v>
      </c>
      <c r="C325" s="26">
        <v>53874</v>
      </c>
      <c r="D325" s="10">
        <v>316</v>
      </c>
      <c r="E325" s="27">
        <v>9618</v>
      </c>
      <c r="F325" s="286"/>
      <c r="G325" s="186"/>
      <c r="H325" s="186"/>
      <c r="I325" s="191">
        <v>131522.16</v>
      </c>
      <c r="J325" s="186"/>
      <c r="K325" s="186"/>
      <c r="L325" s="186"/>
      <c r="M325" s="10">
        <v>77673.019494487351</v>
      </c>
      <c r="N325" s="10">
        <v>35249.550739374368</v>
      </c>
      <c r="O325" s="10">
        <v>9445.6085268339066</v>
      </c>
      <c r="P325" s="1"/>
    </row>
    <row r="326" spans="2:16" ht="11.25" customHeight="1" x14ac:dyDescent="0.25">
      <c r="B326" s="25">
        <v>44256</v>
      </c>
      <c r="C326" s="26">
        <v>53905</v>
      </c>
      <c r="D326" s="10">
        <v>317</v>
      </c>
      <c r="E326" s="27">
        <v>9649</v>
      </c>
      <c r="F326" s="286"/>
      <c r="G326" s="186"/>
      <c r="H326" s="186"/>
      <c r="I326" s="191">
        <v>125847.05</v>
      </c>
      <c r="J326" s="186"/>
      <c r="K326" s="186"/>
      <c r="L326" s="186"/>
      <c r="M326" s="10">
        <v>74195.416039903794</v>
      </c>
      <c r="N326" s="10">
        <v>33585.712427290069</v>
      </c>
      <c r="O326" s="10">
        <v>8961.6409683557904</v>
      </c>
      <c r="P326" s="1"/>
    </row>
    <row r="327" spans="2:16" ht="11.25" customHeight="1" x14ac:dyDescent="0.25">
      <c r="B327" s="25">
        <v>44256</v>
      </c>
      <c r="C327" s="26">
        <v>53936</v>
      </c>
      <c r="D327" s="10">
        <v>318</v>
      </c>
      <c r="E327" s="27">
        <v>9680</v>
      </c>
      <c r="F327" s="286"/>
      <c r="G327" s="186"/>
      <c r="H327" s="186"/>
      <c r="I327" s="191">
        <v>120158.04</v>
      </c>
      <c r="J327" s="186"/>
      <c r="K327" s="186"/>
      <c r="L327" s="186"/>
      <c r="M327" s="10">
        <v>70721.204593164468</v>
      </c>
      <c r="N327" s="10">
        <v>31931.640631600749</v>
      </c>
      <c r="O327" s="10">
        <v>8484.1986415726878</v>
      </c>
      <c r="P327" s="1"/>
    </row>
    <row r="328" spans="2:16" ht="11.25" customHeight="1" x14ac:dyDescent="0.25">
      <c r="B328" s="25">
        <v>44256</v>
      </c>
      <c r="C328" s="26">
        <v>53966</v>
      </c>
      <c r="D328" s="10">
        <v>319</v>
      </c>
      <c r="E328" s="27">
        <v>9710</v>
      </c>
      <c r="F328" s="286"/>
      <c r="G328" s="186"/>
      <c r="H328" s="186"/>
      <c r="I328" s="191">
        <v>115233.89</v>
      </c>
      <c r="J328" s="186"/>
      <c r="K328" s="186"/>
      <c r="L328" s="186"/>
      <c r="M328" s="10">
        <v>67711.681208709706</v>
      </c>
      <c r="N328" s="10">
        <v>30497.549708821491</v>
      </c>
      <c r="O328" s="10">
        <v>8069.9459602575735</v>
      </c>
      <c r="P328" s="1"/>
    </row>
    <row r="329" spans="2:16" ht="11.25" customHeight="1" x14ac:dyDescent="0.25">
      <c r="B329" s="25">
        <v>44256</v>
      </c>
      <c r="C329" s="26">
        <v>53997</v>
      </c>
      <c r="D329" s="10">
        <v>320</v>
      </c>
      <c r="E329" s="27">
        <v>9741</v>
      </c>
      <c r="F329" s="286"/>
      <c r="G329" s="186"/>
      <c r="H329" s="186"/>
      <c r="I329" s="191">
        <v>110300.57</v>
      </c>
      <c r="J329" s="186"/>
      <c r="K329" s="186"/>
      <c r="L329" s="186"/>
      <c r="M329" s="10">
        <v>64702.924390364482</v>
      </c>
      <c r="N329" s="10">
        <v>29068.281261897624</v>
      </c>
      <c r="O329" s="10">
        <v>7659.1689930780731</v>
      </c>
      <c r="P329" s="1"/>
    </row>
    <row r="330" spans="2:16" ht="11.25" customHeight="1" x14ac:dyDescent="0.25">
      <c r="B330" s="25">
        <v>44256</v>
      </c>
      <c r="C330" s="26">
        <v>54027</v>
      </c>
      <c r="D330" s="10">
        <v>321</v>
      </c>
      <c r="E330" s="27">
        <v>9771</v>
      </c>
      <c r="F330" s="286"/>
      <c r="G330" s="186"/>
      <c r="H330" s="186"/>
      <c r="I330" s="191">
        <v>105357.03</v>
      </c>
      <c r="J330" s="186"/>
      <c r="K330" s="186"/>
      <c r="L330" s="186"/>
      <c r="M330" s="10">
        <v>61701.572590101052</v>
      </c>
      <c r="N330" s="10">
        <v>27651.675016897203</v>
      </c>
      <c r="O330" s="10">
        <v>7256.0426332734496</v>
      </c>
      <c r="P330" s="1"/>
    </row>
    <row r="331" spans="2:16" ht="11.25" customHeight="1" x14ac:dyDescent="0.25">
      <c r="B331" s="25">
        <v>44256</v>
      </c>
      <c r="C331" s="26">
        <v>54058</v>
      </c>
      <c r="D331" s="10">
        <v>322</v>
      </c>
      <c r="E331" s="27">
        <v>9802</v>
      </c>
      <c r="F331" s="286"/>
      <c r="G331" s="186"/>
      <c r="H331" s="186"/>
      <c r="I331" s="191">
        <v>100682.06</v>
      </c>
      <c r="J331" s="186"/>
      <c r="K331" s="186"/>
      <c r="L331" s="186"/>
      <c r="M331" s="10">
        <v>58863.703849868667</v>
      </c>
      <c r="N331" s="10">
        <v>26312.789378736907</v>
      </c>
      <c r="O331" s="10">
        <v>6875.4620724438291</v>
      </c>
      <c r="P331" s="1"/>
    </row>
    <row r="332" spans="2:16" ht="11.25" customHeight="1" x14ac:dyDescent="0.25">
      <c r="B332" s="25">
        <v>44256</v>
      </c>
      <c r="C332" s="26">
        <v>54089</v>
      </c>
      <c r="D332" s="10">
        <v>323</v>
      </c>
      <c r="E332" s="27">
        <v>9833</v>
      </c>
      <c r="F332" s="286"/>
      <c r="G332" s="186"/>
      <c r="H332" s="186"/>
      <c r="I332" s="191">
        <v>95999.08</v>
      </c>
      <c r="J332" s="186"/>
      <c r="K332" s="186"/>
      <c r="L332" s="186"/>
      <c r="M332" s="10">
        <v>56030.608986799292</v>
      </c>
      <c r="N332" s="10">
        <v>24982.663569703378</v>
      </c>
      <c r="O332" s="10">
        <v>6500.2544968111242</v>
      </c>
      <c r="P332" s="1"/>
    </row>
    <row r="333" spans="2:16" ht="11.25" customHeight="1" x14ac:dyDescent="0.25">
      <c r="B333" s="25">
        <v>44256</v>
      </c>
      <c r="C333" s="26">
        <v>54118</v>
      </c>
      <c r="D333" s="10">
        <v>324</v>
      </c>
      <c r="E333" s="27">
        <v>9862</v>
      </c>
      <c r="F333" s="286"/>
      <c r="G333" s="186"/>
      <c r="H333" s="186"/>
      <c r="I333" s="191">
        <v>91308</v>
      </c>
      <c r="J333" s="186"/>
      <c r="K333" s="186"/>
      <c r="L333" s="186"/>
      <c r="M333" s="10">
        <v>53208.062329883855</v>
      </c>
      <c r="N333" s="10">
        <v>23667.712335980606</v>
      </c>
      <c r="O333" s="10">
        <v>6133.7129865278139</v>
      </c>
      <c r="P333" s="1"/>
    </row>
    <row r="334" spans="2:16" ht="11.25" customHeight="1" x14ac:dyDescent="0.25">
      <c r="B334" s="25">
        <v>44256</v>
      </c>
      <c r="C334" s="26">
        <v>54149</v>
      </c>
      <c r="D334" s="10">
        <v>325</v>
      </c>
      <c r="E334" s="27">
        <v>9893</v>
      </c>
      <c r="F334" s="286"/>
      <c r="G334" s="186"/>
      <c r="H334" s="186"/>
      <c r="I334" s="191">
        <v>86608.88</v>
      </c>
      <c r="J334" s="186"/>
      <c r="K334" s="186"/>
      <c r="L334" s="186"/>
      <c r="M334" s="10">
        <v>50384.135928250675</v>
      </c>
      <c r="N334" s="10">
        <v>22354.59192340697</v>
      </c>
      <c r="O334" s="10">
        <v>5768.8671009227319</v>
      </c>
      <c r="P334" s="1"/>
    </row>
    <row r="335" spans="2:16" ht="11.25" customHeight="1" x14ac:dyDescent="0.25">
      <c r="B335" s="25">
        <v>44256</v>
      </c>
      <c r="C335" s="26">
        <v>54179</v>
      </c>
      <c r="D335" s="10">
        <v>326</v>
      </c>
      <c r="E335" s="27">
        <v>9923</v>
      </c>
      <c r="F335" s="286"/>
      <c r="G335" s="186"/>
      <c r="H335" s="186"/>
      <c r="I335" s="191">
        <v>81901.64</v>
      </c>
      <c r="J335" s="186"/>
      <c r="K335" s="186"/>
      <c r="L335" s="186"/>
      <c r="M335" s="10">
        <v>47567.524552954434</v>
      </c>
      <c r="N335" s="10">
        <v>21052.964092152608</v>
      </c>
      <c r="O335" s="10">
        <v>5410.6958399948462</v>
      </c>
      <c r="P335" s="1"/>
    </row>
    <row r="336" spans="2:16" ht="11.25" customHeight="1" x14ac:dyDescent="0.25">
      <c r="B336" s="25">
        <v>44256</v>
      </c>
      <c r="C336" s="26">
        <v>54210</v>
      </c>
      <c r="D336" s="10">
        <v>327</v>
      </c>
      <c r="E336" s="27">
        <v>9954</v>
      </c>
      <c r="F336" s="286"/>
      <c r="G336" s="186"/>
      <c r="H336" s="186"/>
      <c r="I336" s="191">
        <v>77186.289999999994</v>
      </c>
      <c r="J336" s="186"/>
      <c r="K336" s="186"/>
      <c r="L336" s="186"/>
      <c r="M336" s="10">
        <v>44752.870711757067</v>
      </c>
      <c r="N336" s="10">
        <v>19756.849443549203</v>
      </c>
      <c r="O336" s="10">
        <v>5056.0828423088678</v>
      </c>
      <c r="P336" s="1"/>
    </row>
    <row r="337" spans="2:16" ht="11.25" customHeight="1" x14ac:dyDescent="0.25">
      <c r="B337" s="25">
        <v>44256</v>
      </c>
      <c r="C337" s="26">
        <v>54240</v>
      </c>
      <c r="D337" s="10">
        <v>328</v>
      </c>
      <c r="E337" s="27">
        <v>9984</v>
      </c>
      <c r="F337" s="286"/>
      <c r="G337" s="186"/>
      <c r="H337" s="186"/>
      <c r="I337" s="191">
        <v>72462.8</v>
      </c>
      <c r="J337" s="186"/>
      <c r="K337" s="186"/>
      <c r="L337" s="186"/>
      <c r="M337" s="10">
        <v>41945.212957120457</v>
      </c>
      <c r="N337" s="10">
        <v>18471.789148556829</v>
      </c>
      <c r="O337" s="10">
        <v>4707.8382898772597</v>
      </c>
      <c r="P337" s="1"/>
    </row>
    <row r="338" spans="2:16" ht="11.25" customHeight="1" x14ac:dyDescent="0.25">
      <c r="B338" s="25">
        <v>44256</v>
      </c>
      <c r="C338" s="26">
        <v>54271</v>
      </c>
      <c r="D338" s="10">
        <v>329</v>
      </c>
      <c r="E338" s="27">
        <v>10015</v>
      </c>
      <c r="F338" s="286"/>
      <c r="G338" s="186"/>
      <c r="H338" s="186"/>
      <c r="I338" s="191">
        <v>67731.149999999994</v>
      </c>
      <c r="J338" s="186"/>
      <c r="K338" s="186"/>
      <c r="L338" s="186"/>
      <c r="M338" s="10">
        <v>39139.792673805889</v>
      </c>
      <c r="N338" s="10">
        <v>17192.505526509038</v>
      </c>
      <c r="O338" s="10">
        <v>4363.2326097362939</v>
      </c>
      <c r="P338" s="1"/>
    </row>
    <row r="339" spans="2:16" ht="11.25" customHeight="1" x14ac:dyDescent="0.25">
      <c r="B339" s="25">
        <v>44256</v>
      </c>
      <c r="C339" s="26">
        <v>54302</v>
      </c>
      <c r="D339" s="10">
        <v>330</v>
      </c>
      <c r="E339" s="27">
        <v>10046</v>
      </c>
      <c r="F339" s="286"/>
      <c r="G339" s="186"/>
      <c r="H339" s="186"/>
      <c r="I339" s="191">
        <v>62991.33</v>
      </c>
      <c r="J339" s="186"/>
      <c r="K339" s="186"/>
      <c r="L339" s="186"/>
      <c r="M339" s="10">
        <v>36339.054939335678</v>
      </c>
      <c r="N339" s="10">
        <v>15921.66101456746</v>
      </c>
      <c r="O339" s="10">
        <v>4023.5943215721531</v>
      </c>
      <c r="P339" s="1"/>
    </row>
    <row r="340" spans="2:16" ht="11.25" customHeight="1" x14ac:dyDescent="0.25">
      <c r="B340" s="25">
        <v>44256</v>
      </c>
      <c r="C340" s="26">
        <v>54332</v>
      </c>
      <c r="D340" s="10">
        <v>331</v>
      </c>
      <c r="E340" s="27">
        <v>10076</v>
      </c>
      <c r="F340" s="286"/>
      <c r="G340" s="186"/>
      <c r="H340" s="186"/>
      <c r="I340" s="191">
        <v>58244.07</v>
      </c>
      <c r="J340" s="186"/>
      <c r="K340" s="186"/>
      <c r="L340" s="186"/>
      <c r="M340" s="10">
        <v>33545.257187442832</v>
      </c>
      <c r="N340" s="10">
        <v>14661.40659355836</v>
      </c>
      <c r="O340" s="10">
        <v>3689.9249639429408</v>
      </c>
      <c r="P340" s="1"/>
    </row>
    <row r="341" spans="2:16" ht="11.25" customHeight="1" x14ac:dyDescent="0.25">
      <c r="B341" s="25">
        <v>44256</v>
      </c>
      <c r="C341" s="26">
        <v>54363</v>
      </c>
      <c r="D341" s="10">
        <v>332</v>
      </c>
      <c r="E341" s="27">
        <v>10107</v>
      </c>
      <c r="F341" s="286"/>
      <c r="G341" s="186"/>
      <c r="H341" s="186"/>
      <c r="I341" s="191">
        <v>55382.39</v>
      </c>
      <c r="J341" s="186"/>
      <c r="K341" s="186"/>
      <c r="L341" s="186"/>
      <c r="M341" s="10">
        <v>31842.993147831079</v>
      </c>
      <c r="N341" s="10">
        <v>13882.014325463699</v>
      </c>
      <c r="O341" s="10">
        <v>3478.9725706038889</v>
      </c>
      <c r="P341" s="1"/>
    </row>
    <row r="342" spans="2:16" ht="11.25" customHeight="1" x14ac:dyDescent="0.25">
      <c r="B342" s="25">
        <v>44256</v>
      </c>
      <c r="C342" s="26">
        <v>54393</v>
      </c>
      <c r="D342" s="10">
        <v>333</v>
      </c>
      <c r="E342" s="27">
        <v>10137</v>
      </c>
      <c r="F342" s="286"/>
      <c r="G342" s="186"/>
      <c r="H342" s="186"/>
      <c r="I342" s="191">
        <v>52514.15</v>
      </c>
      <c r="J342" s="186"/>
      <c r="K342" s="186"/>
      <c r="L342" s="186"/>
      <c r="M342" s="10">
        <v>30144.292172757599</v>
      </c>
      <c r="N342" s="10">
        <v>13109.117696445521</v>
      </c>
      <c r="O342" s="10">
        <v>3271.8099026099276</v>
      </c>
      <c r="P342" s="1"/>
    </row>
    <row r="343" spans="2:16" ht="11.25" customHeight="1" x14ac:dyDescent="0.25">
      <c r="B343" s="25">
        <v>44256</v>
      </c>
      <c r="C343" s="26">
        <v>54424</v>
      </c>
      <c r="D343" s="10">
        <v>334</v>
      </c>
      <c r="E343" s="27">
        <v>10168</v>
      </c>
      <c r="F343" s="286"/>
      <c r="G343" s="186"/>
      <c r="H343" s="186"/>
      <c r="I343" s="191">
        <v>49639.3</v>
      </c>
      <c r="J343" s="186"/>
      <c r="K343" s="186"/>
      <c r="L343" s="186"/>
      <c r="M343" s="10">
        <v>28445.736176423019</v>
      </c>
      <c r="N343" s="10">
        <v>12338.990868602694</v>
      </c>
      <c r="O343" s="10">
        <v>3066.5557336930742</v>
      </c>
      <c r="P343" s="1"/>
    </row>
    <row r="344" spans="2:16" ht="11.25" customHeight="1" x14ac:dyDescent="0.25">
      <c r="B344" s="25">
        <v>44256</v>
      </c>
      <c r="C344" s="26">
        <v>54455</v>
      </c>
      <c r="D344" s="10">
        <v>335</v>
      </c>
      <c r="E344" s="27">
        <v>10199</v>
      </c>
      <c r="F344" s="286"/>
      <c r="G344" s="186"/>
      <c r="H344" s="186"/>
      <c r="I344" s="191">
        <v>46757.87</v>
      </c>
      <c r="J344" s="186"/>
      <c r="K344" s="186"/>
      <c r="L344" s="186"/>
      <c r="M344" s="10">
        <v>26749.090953223658</v>
      </c>
      <c r="N344" s="10">
        <v>11573.523168173493</v>
      </c>
      <c r="O344" s="10">
        <v>2864.1346038306715</v>
      </c>
      <c r="P344" s="1"/>
    </row>
    <row r="345" spans="2:16" ht="11.25" customHeight="1" x14ac:dyDescent="0.25">
      <c r="B345" s="25">
        <v>44256</v>
      </c>
      <c r="C345" s="26">
        <v>54483</v>
      </c>
      <c r="D345" s="10">
        <v>336</v>
      </c>
      <c r="E345" s="27">
        <v>10227</v>
      </c>
      <c r="F345" s="286"/>
      <c r="G345" s="186"/>
      <c r="H345" s="186"/>
      <c r="I345" s="191">
        <v>43869.83</v>
      </c>
      <c r="J345" s="186"/>
      <c r="K345" s="186"/>
      <c r="L345" s="186"/>
      <c r="M345" s="10">
        <v>25058.460313113079</v>
      </c>
      <c r="N345" s="10">
        <v>10817.130193263876</v>
      </c>
      <c r="O345" s="10">
        <v>2666.7045815697943</v>
      </c>
      <c r="P345" s="1"/>
    </row>
    <row r="346" spans="2:16" ht="11.25" customHeight="1" x14ac:dyDescent="0.25">
      <c r="B346" s="25">
        <v>44256</v>
      </c>
      <c r="C346" s="26">
        <v>54514</v>
      </c>
      <c r="D346" s="10">
        <v>337</v>
      </c>
      <c r="E346" s="27">
        <v>10258</v>
      </c>
      <c r="F346" s="286"/>
      <c r="G346" s="186"/>
      <c r="H346" s="186"/>
      <c r="I346" s="191">
        <v>40975.15</v>
      </c>
      <c r="J346" s="186"/>
      <c r="K346" s="186"/>
      <c r="L346" s="186"/>
      <c r="M346" s="10">
        <v>23365.321568903059</v>
      </c>
      <c r="N346" s="10">
        <v>10060.591826961023</v>
      </c>
      <c r="O346" s="10">
        <v>2469.6931614775904</v>
      </c>
      <c r="P346" s="1"/>
    </row>
    <row r="347" spans="2:16" ht="11.25" customHeight="1" x14ac:dyDescent="0.25">
      <c r="B347" s="25">
        <v>44256</v>
      </c>
      <c r="C347" s="26">
        <v>54544</v>
      </c>
      <c r="D347" s="10">
        <v>338</v>
      </c>
      <c r="E347" s="27">
        <v>10288</v>
      </c>
      <c r="F347" s="286"/>
      <c r="G347" s="186"/>
      <c r="H347" s="186"/>
      <c r="I347" s="191">
        <v>38073.81</v>
      </c>
      <c r="J347" s="186"/>
      <c r="K347" s="186"/>
      <c r="L347" s="186"/>
      <c r="M347" s="10">
        <v>21675.249688455409</v>
      </c>
      <c r="N347" s="10">
        <v>9309.9134440965463</v>
      </c>
      <c r="O347" s="10">
        <v>2276.0468460087272</v>
      </c>
      <c r="P347" s="1"/>
    </row>
    <row r="348" spans="2:16" ht="11.25" customHeight="1" x14ac:dyDescent="0.25">
      <c r="B348" s="25">
        <v>44256</v>
      </c>
      <c r="C348" s="26">
        <v>54575</v>
      </c>
      <c r="D348" s="10">
        <v>339</v>
      </c>
      <c r="E348" s="27">
        <v>10319</v>
      </c>
      <c r="F348" s="286"/>
      <c r="G348" s="186"/>
      <c r="H348" s="186"/>
      <c r="I348" s="191">
        <v>35165.81</v>
      </c>
      <c r="J348" s="186"/>
      <c r="K348" s="186"/>
      <c r="L348" s="186"/>
      <c r="M348" s="10">
        <v>19985.783341370341</v>
      </c>
      <c r="N348" s="10">
        <v>8562.425428918792</v>
      </c>
      <c r="O348" s="10">
        <v>2084.4379670070498</v>
      </c>
      <c r="P348" s="1"/>
    </row>
    <row r="349" spans="2:16" ht="11.25" customHeight="1" x14ac:dyDescent="0.25">
      <c r="B349" s="25">
        <v>44256</v>
      </c>
      <c r="C349" s="26">
        <v>54605</v>
      </c>
      <c r="D349" s="10">
        <v>340</v>
      </c>
      <c r="E349" s="27">
        <v>10349</v>
      </c>
      <c r="F349" s="286"/>
      <c r="G349" s="186"/>
      <c r="H349" s="186"/>
      <c r="I349" s="191">
        <v>32251.08</v>
      </c>
      <c r="J349" s="186"/>
      <c r="K349" s="186"/>
      <c r="L349" s="186"/>
      <c r="M349" s="10">
        <v>18299.169196227205</v>
      </c>
      <c r="N349" s="10">
        <v>7820.5404585107754</v>
      </c>
      <c r="O349" s="10">
        <v>1896.0292085644126</v>
      </c>
      <c r="P349" s="1"/>
    </row>
    <row r="350" spans="2:16" ht="11.25" customHeight="1" x14ac:dyDescent="0.25">
      <c r="B350" s="25">
        <v>44256</v>
      </c>
      <c r="C350" s="26">
        <v>54636</v>
      </c>
      <c r="D350" s="10">
        <v>341</v>
      </c>
      <c r="E350" s="27">
        <v>10380</v>
      </c>
      <c r="F350" s="286"/>
      <c r="G350" s="186"/>
      <c r="H350" s="186"/>
      <c r="I350" s="191">
        <v>29329.66</v>
      </c>
      <c r="J350" s="186"/>
      <c r="K350" s="186"/>
      <c r="L350" s="186"/>
      <c r="M350" s="10">
        <v>16613.338642477574</v>
      </c>
      <c r="N350" s="10">
        <v>7082.0078699028054</v>
      </c>
      <c r="O350" s="10">
        <v>1709.7053901548177</v>
      </c>
      <c r="P350" s="1"/>
    </row>
    <row r="351" spans="2:16" ht="11.25" customHeight="1" x14ac:dyDescent="0.25">
      <c r="B351" s="25">
        <v>44256</v>
      </c>
      <c r="C351" s="26">
        <v>54667</v>
      </c>
      <c r="D351" s="10">
        <v>342</v>
      </c>
      <c r="E351" s="27">
        <v>10411</v>
      </c>
      <c r="F351" s="286"/>
      <c r="G351" s="186"/>
      <c r="H351" s="186"/>
      <c r="I351" s="191">
        <v>27324.6</v>
      </c>
      <c r="J351" s="186"/>
      <c r="K351" s="186"/>
      <c r="L351" s="186"/>
      <c r="M351" s="10">
        <v>15451.351821738663</v>
      </c>
      <c r="N351" s="10">
        <v>6569.9197012105451</v>
      </c>
      <c r="O351" s="10">
        <v>1579.3615361966661</v>
      </c>
      <c r="P351" s="1"/>
    </row>
    <row r="352" spans="2:16" ht="11.25" customHeight="1" x14ac:dyDescent="0.25">
      <c r="B352" s="25">
        <v>44256</v>
      </c>
      <c r="C352" s="26">
        <v>54697</v>
      </c>
      <c r="D352" s="10">
        <v>343</v>
      </c>
      <c r="E352" s="27">
        <v>10441</v>
      </c>
      <c r="F352" s="286"/>
      <c r="G352" s="186"/>
      <c r="H352" s="186"/>
      <c r="I352" s="191">
        <v>25313.98</v>
      </c>
      <c r="J352" s="186"/>
      <c r="K352" s="186"/>
      <c r="L352" s="186"/>
      <c r="M352" s="10">
        <v>14290.902665294549</v>
      </c>
      <c r="N352" s="10">
        <v>6061.5404656584888</v>
      </c>
      <c r="O352" s="10">
        <v>1451.1776719869117</v>
      </c>
      <c r="P352" s="1"/>
    </row>
    <row r="353" spans="2:16" ht="11.25" customHeight="1" x14ac:dyDescent="0.25">
      <c r="B353" s="25">
        <v>44256</v>
      </c>
      <c r="C353" s="26">
        <v>54728</v>
      </c>
      <c r="D353" s="10">
        <v>344</v>
      </c>
      <c r="E353" s="27">
        <v>10472</v>
      </c>
      <c r="F353" s="286"/>
      <c r="G353" s="186"/>
      <c r="H353" s="186"/>
      <c r="I353" s="191">
        <v>23297.81</v>
      </c>
      <c r="J353" s="186"/>
      <c r="K353" s="186"/>
      <c r="L353" s="186"/>
      <c r="M353" s="10">
        <v>13130.37431187145</v>
      </c>
      <c r="N353" s="10">
        <v>5555.134100286823</v>
      </c>
      <c r="O353" s="10">
        <v>1324.3072165967872</v>
      </c>
      <c r="P353" s="1"/>
    </row>
    <row r="354" spans="2:16" ht="11.25" customHeight="1" x14ac:dyDescent="0.25">
      <c r="B354" s="25">
        <v>44256</v>
      </c>
      <c r="C354" s="26">
        <v>54758</v>
      </c>
      <c r="D354" s="10">
        <v>345</v>
      </c>
      <c r="E354" s="27">
        <v>10502</v>
      </c>
      <c r="F354" s="286"/>
      <c r="G354" s="186"/>
      <c r="H354" s="186"/>
      <c r="I354" s="191">
        <v>21276.02</v>
      </c>
      <c r="J354" s="186"/>
      <c r="K354" s="186"/>
      <c r="L354" s="186"/>
      <c r="M354" s="10">
        <v>11971.235046880669</v>
      </c>
      <c r="N354" s="10">
        <v>5052.265507995523</v>
      </c>
      <c r="O354" s="10">
        <v>1199.4894915057082</v>
      </c>
      <c r="P354" s="1"/>
    </row>
    <row r="355" spans="2:16" ht="11.25" customHeight="1" x14ac:dyDescent="0.25">
      <c r="B355" s="25">
        <v>44256</v>
      </c>
      <c r="C355" s="26">
        <v>54789</v>
      </c>
      <c r="D355" s="10">
        <v>346</v>
      </c>
      <c r="E355" s="27">
        <v>10533</v>
      </c>
      <c r="F355" s="286"/>
      <c r="G355" s="186"/>
      <c r="H355" s="186"/>
      <c r="I355" s="191">
        <v>19248.64</v>
      </c>
      <c r="J355" s="186"/>
      <c r="K355" s="186"/>
      <c r="L355" s="186"/>
      <c r="M355" s="10">
        <v>10812.133446532252</v>
      </c>
      <c r="N355" s="10">
        <v>4551.4806194923221</v>
      </c>
      <c r="O355" s="10">
        <v>1076.0181557882299</v>
      </c>
      <c r="P355" s="1"/>
    </row>
    <row r="356" spans="2:16" ht="11.25" customHeight="1" x14ac:dyDescent="0.25">
      <c r="B356" s="25">
        <v>44256</v>
      </c>
      <c r="C356" s="26">
        <v>54820</v>
      </c>
      <c r="D356" s="10">
        <v>347</v>
      </c>
      <c r="E356" s="27">
        <v>10564</v>
      </c>
      <c r="F356" s="286"/>
      <c r="G356" s="186"/>
      <c r="H356" s="186"/>
      <c r="I356" s="191">
        <v>17215.63</v>
      </c>
      <c r="J356" s="186"/>
      <c r="K356" s="186"/>
      <c r="L356" s="186"/>
      <c r="M356" s="10">
        <v>9653.7721953945584</v>
      </c>
      <c r="N356" s="10">
        <v>4053.521116664147</v>
      </c>
      <c r="O356" s="10">
        <v>954.23636012733448</v>
      </c>
      <c r="P356" s="1"/>
    </row>
    <row r="357" spans="2:16" ht="11.25" customHeight="1" x14ac:dyDescent="0.25">
      <c r="B357" s="25">
        <v>44256</v>
      </c>
      <c r="C357" s="26">
        <v>54848</v>
      </c>
      <c r="D357" s="10">
        <v>348</v>
      </c>
      <c r="E357" s="27">
        <v>10592</v>
      </c>
      <c r="F357" s="286"/>
      <c r="G357" s="186"/>
      <c r="H357" s="186"/>
      <c r="I357" s="191">
        <v>15176.97</v>
      </c>
      <c r="J357" s="186"/>
      <c r="K357" s="186"/>
      <c r="L357" s="186"/>
      <c r="M357" s="10">
        <v>8497.5420986484114</v>
      </c>
      <c r="N357" s="10">
        <v>3559.8347193215195</v>
      </c>
      <c r="O357" s="10">
        <v>834.81139166011008</v>
      </c>
      <c r="P357" s="1"/>
    </row>
    <row r="358" spans="2:16" ht="11.25" customHeight="1" x14ac:dyDescent="0.25">
      <c r="B358" s="25">
        <v>44256</v>
      </c>
      <c r="C358" s="26">
        <v>54879</v>
      </c>
      <c r="D358" s="10">
        <v>349</v>
      </c>
      <c r="E358" s="27">
        <v>10623</v>
      </c>
      <c r="F358" s="286"/>
      <c r="G358" s="186"/>
      <c r="H358" s="186"/>
      <c r="I358" s="191">
        <v>13132.65</v>
      </c>
      <c r="J358" s="186"/>
      <c r="K358" s="186"/>
      <c r="L358" s="186"/>
      <c r="M358" s="10">
        <v>7340.4620583638734</v>
      </c>
      <c r="N358" s="10">
        <v>3067.2840811857727</v>
      </c>
      <c r="O358" s="10">
        <v>716.25745052524474</v>
      </c>
      <c r="P358" s="1"/>
    </row>
    <row r="359" spans="2:16" ht="11.25" customHeight="1" x14ac:dyDescent="0.25">
      <c r="B359" s="25">
        <v>44256</v>
      </c>
      <c r="C359" s="26">
        <v>54909</v>
      </c>
      <c r="D359" s="10">
        <v>350</v>
      </c>
      <c r="E359" s="27">
        <v>10653</v>
      </c>
      <c r="F359" s="286"/>
      <c r="G359" s="186"/>
      <c r="H359" s="186"/>
      <c r="I359" s="191">
        <v>11082.66</v>
      </c>
      <c r="J359" s="186"/>
      <c r="K359" s="186"/>
      <c r="L359" s="186"/>
      <c r="M359" s="10">
        <v>6184.4573455105929</v>
      </c>
      <c r="N359" s="10">
        <v>2577.8756738188617</v>
      </c>
      <c r="O359" s="10">
        <v>599.50554394945516</v>
      </c>
      <c r="P359" s="1"/>
    </row>
    <row r="360" spans="2:16" ht="11.25" customHeight="1" x14ac:dyDescent="0.25">
      <c r="B360" s="25">
        <v>44256</v>
      </c>
      <c r="C360" s="26">
        <v>54940</v>
      </c>
      <c r="D360" s="10">
        <v>351</v>
      </c>
      <c r="E360" s="27">
        <v>10684</v>
      </c>
      <c r="F360" s="286"/>
      <c r="G360" s="186"/>
      <c r="H360" s="186"/>
      <c r="I360" s="191">
        <v>9097.89</v>
      </c>
      <c r="J360" s="186"/>
      <c r="K360" s="186"/>
      <c r="L360" s="186"/>
      <c r="M360" s="10">
        <v>5068.2852461372595</v>
      </c>
      <c r="N360" s="10">
        <v>2107.2473284699663</v>
      </c>
      <c r="O360" s="10">
        <v>487.98151026704392</v>
      </c>
      <c r="P360" s="1"/>
    </row>
    <row r="361" spans="2:16" ht="11.25" customHeight="1" x14ac:dyDescent="0.25">
      <c r="B361" s="25">
        <v>44256</v>
      </c>
      <c r="C361" s="26">
        <v>54970</v>
      </c>
      <c r="D361" s="10">
        <v>352</v>
      </c>
      <c r="E361" s="27">
        <v>10714</v>
      </c>
      <c r="F361" s="286"/>
      <c r="G361" s="186"/>
      <c r="H361" s="186"/>
      <c r="I361" s="191">
        <v>7107.69</v>
      </c>
      <c r="J361" s="186"/>
      <c r="K361" s="186"/>
      <c r="L361" s="186"/>
      <c r="M361" s="10">
        <v>3953.078202518544</v>
      </c>
      <c r="N361" s="10">
        <v>1639.5310122838923</v>
      </c>
      <c r="O361" s="10">
        <v>378.11471083611917</v>
      </c>
      <c r="P361" s="1"/>
    </row>
    <row r="362" spans="2:16" ht="11.25" customHeight="1" x14ac:dyDescent="0.25">
      <c r="B362" s="25">
        <v>44256</v>
      </c>
      <c r="C362" s="26">
        <v>55001</v>
      </c>
      <c r="D362" s="10">
        <v>353</v>
      </c>
      <c r="E362" s="27">
        <v>10745</v>
      </c>
      <c r="F362" s="286"/>
      <c r="G362" s="186"/>
      <c r="H362" s="186"/>
      <c r="I362" s="191">
        <v>5112.03</v>
      </c>
      <c r="J362" s="186"/>
      <c r="K362" s="186"/>
      <c r="L362" s="186"/>
      <c r="M362" s="10">
        <v>2838.3313944151478</v>
      </c>
      <c r="N362" s="10">
        <v>1174.1982364162534</v>
      </c>
      <c r="O362" s="10">
        <v>269.65096675259139</v>
      </c>
      <c r="P362" s="1"/>
    </row>
    <row r="363" spans="2:16" ht="11.25" customHeight="1" x14ac:dyDescent="0.25">
      <c r="B363" s="25">
        <v>44256</v>
      </c>
      <c r="C363" s="26">
        <v>55032</v>
      </c>
      <c r="D363" s="10">
        <v>354</v>
      </c>
      <c r="E363" s="27">
        <v>10776</v>
      </c>
      <c r="F363" s="286"/>
      <c r="G363" s="186"/>
      <c r="H363" s="186"/>
      <c r="I363" s="191">
        <v>3110.91</v>
      </c>
      <c r="J363" s="186"/>
      <c r="K363" s="186"/>
      <c r="L363" s="186"/>
      <c r="M363" s="10">
        <v>1724.3282091403048</v>
      </c>
      <c r="N363" s="10">
        <v>711.52857956099785</v>
      </c>
      <c r="O363" s="10">
        <v>162.708232104052</v>
      </c>
      <c r="P363" s="1"/>
    </row>
    <row r="364" spans="2:16" ht="11.25" customHeight="1" x14ac:dyDescent="0.25">
      <c r="B364" s="25">
        <v>44256</v>
      </c>
      <c r="C364" s="26">
        <v>55062</v>
      </c>
      <c r="D364" s="10">
        <v>355</v>
      </c>
      <c r="E364" s="27">
        <v>10806</v>
      </c>
      <c r="F364" s="286"/>
      <c r="G364" s="186"/>
      <c r="H364" s="186"/>
      <c r="I364" s="191">
        <v>1104.29</v>
      </c>
      <c r="J364" s="186"/>
      <c r="K364" s="186"/>
      <c r="L364" s="186"/>
      <c r="M364" s="10">
        <v>0</v>
      </c>
      <c r="N364" s="10">
        <v>0</v>
      </c>
      <c r="O364" s="10">
        <v>0</v>
      </c>
      <c r="P364" s="1"/>
    </row>
    <row r="365" spans="2:16" ht="11.25" customHeight="1" x14ac:dyDescent="0.25">
      <c r="B365" s="25">
        <v>44256</v>
      </c>
      <c r="C365" s="26">
        <v>55093</v>
      </c>
      <c r="D365" s="10">
        <v>356</v>
      </c>
      <c r="E365" s="27">
        <v>10837</v>
      </c>
      <c r="F365" s="286"/>
      <c r="G365" s="186"/>
      <c r="H365" s="186"/>
      <c r="I365" s="191">
        <v>0</v>
      </c>
      <c r="J365" s="186"/>
      <c r="K365" s="186"/>
      <c r="L365" s="186"/>
      <c r="M365" s="10">
        <v>0</v>
      </c>
      <c r="N365" s="10">
        <v>0</v>
      </c>
      <c r="O365" s="10">
        <v>0</v>
      </c>
      <c r="P365" s="1"/>
    </row>
    <row r="366" spans="2:16" ht="15" customHeight="1" x14ac:dyDescent="0.25">
      <c r="B366" s="28"/>
      <c r="C366" s="29"/>
      <c r="D366" s="29"/>
      <c r="E366" s="28"/>
      <c r="F366" s="297"/>
      <c r="G366" s="298"/>
      <c r="H366" s="298"/>
      <c r="I366" s="299">
        <v>254369259352.87317</v>
      </c>
      <c r="J366" s="298"/>
      <c r="K366" s="298"/>
      <c r="L366" s="298"/>
      <c r="M366" s="30">
        <v>228103022194.85684</v>
      </c>
      <c r="N366" s="30">
        <v>196327661216.79196</v>
      </c>
      <c r="O366" s="30">
        <v>157689213169.58444</v>
      </c>
    </row>
  </sheetData>
  <mergeCells count="723">
    <mergeCell ref="F366:H366"/>
    <mergeCell ref="I366:L366"/>
    <mergeCell ref="F363:H363"/>
    <mergeCell ref="I363:L363"/>
    <mergeCell ref="F364:H364"/>
    <mergeCell ref="I364:L364"/>
    <mergeCell ref="F365:H365"/>
    <mergeCell ref="I365:L365"/>
    <mergeCell ref="F360:H360"/>
    <mergeCell ref="I360:L360"/>
    <mergeCell ref="F361:H361"/>
    <mergeCell ref="I361:L361"/>
    <mergeCell ref="F362:H362"/>
    <mergeCell ref="I362:L362"/>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03:H303"/>
    <mergeCell ref="I303:L303"/>
    <mergeCell ref="F304:H304"/>
    <mergeCell ref="I304:L304"/>
    <mergeCell ref="F305:H305"/>
    <mergeCell ref="I305:L305"/>
    <mergeCell ref="F300:H300"/>
    <mergeCell ref="I300:L300"/>
    <mergeCell ref="F301:H301"/>
    <mergeCell ref="I301:L301"/>
    <mergeCell ref="F302:H302"/>
    <mergeCell ref="I302:L302"/>
    <mergeCell ref="F297:H297"/>
    <mergeCell ref="I297:L297"/>
    <mergeCell ref="F298:H298"/>
    <mergeCell ref="I298:L298"/>
    <mergeCell ref="F299:H299"/>
    <mergeCell ref="I299:L299"/>
    <mergeCell ref="F294:H294"/>
    <mergeCell ref="I294:L294"/>
    <mergeCell ref="F295:H295"/>
    <mergeCell ref="I295:L295"/>
    <mergeCell ref="F296:H296"/>
    <mergeCell ref="I296:L296"/>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01:H201"/>
    <mergeCell ref="I201:L201"/>
    <mergeCell ref="F202:H202"/>
    <mergeCell ref="I202:L202"/>
    <mergeCell ref="F203:H203"/>
    <mergeCell ref="I203:L203"/>
    <mergeCell ref="F198:H198"/>
    <mergeCell ref="I198:L198"/>
    <mergeCell ref="F199:H199"/>
    <mergeCell ref="I199:L199"/>
    <mergeCell ref="F200:H200"/>
    <mergeCell ref="I200:L200"/>
    <mergeCell ref="F195:H195"/>
    <mergeCell ref="I195:L195"/>
    <mergeCell ref="F196:H196"/>
    <mergeCell ref="I196:L196"/>
    <mergeCell ref="F197:H197"/>
    <mergeCell ref="I197:L197"/>
    <mergeCell ref="F192:H192"/>
    <mergeCell ref="I192:L192"/>
    <mergeCell ref="F193:H193"/>
    <mergeCell ref="I193:L193"/>
    <mergeCell ref="F194:H194"/>
    <mergeCell ref="I194:L194"/>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05:H105"/>
    <mergeCell ref="I105:L105"/>
    <mergeCell ref="F106:H106"/>
    <mergeCell ref="I106:L106"/>
    <mergeCell ref="F107:H107"/>
    <mergeCell ref="I107:L107"/>
    <mergeCell ref="F102:H102"/>
    <mergeCell ref="I102:L102"/>
    <mergeCell ref="F103:H103"/>
    <mergeCell ref="I103:L103"/>
    <mergeCell ref="F104:H104"/>
    <mergeCell ref="I104:L104"/>
    <mergeCell ref="F99:H99"/>
    <mergeCell ref="I99:L99"/>
    <mergeCell ref="F100:H100"/>
    <mergeCell ref="I100:L100"/>
    <mergeCell ref="F101:H101"/>
    <mergeCell ref="I101:L101"/>
    <mergeCell ref="F96:H96"/>
    <mergeCell ref="I96:L96"/>
    <mergeCell ref="F97:H97"/>
    <mergeCell ref="I97:L97"/>
    <mergeCell ref="F98:H98"/>
    <mergeCell ref="I98:L98"/>
    <mergeCell ref="F93:H93"/>
    <mergeCell ref="I93:L93"/>
    <mergeCell ref="F94:H94"/>
    <mergeCell ref="I94:L94"/>
    <mergeCell ref="F95:H95"/>
    <mergeCell ref="I95:L95"/>
    <mergeCell ref="F90:H90"/>
    <mergeCell ref="I90:L90"/>
    <mergeCell ref="F91:H91"/>
    <mergeCell ref="I91:L91"/>
    <mergeCell ref="F92:H92"/>
    <mergeCell ref="I92:L92"/>
    <mergeCell ref="F87:H87"/>
    <mergeCell ref="I87:L87"/>
    <mergeCell ref="F88:H88"/>
    <mergeCell ref="I88:L88"/>
    <mergeCell ref="F89:H89"/>
    <mergeCell ref="I89:L89"/>
    <mergeCell ref="F84:H84"/>
    <mergeCell ref="I84:L84"/>
    <mergeCell ref="F85:H85"/>
    <mergeCell ref="I85:L85"/>
    <mergeCell ref="F86:H86"/>
    <mergeCell ref="I86:L86"/>
    <mergeCell ref="F81:H81"/>
    <mergeCell ref="I81:L81"/>
    <mergeCell ref="F82:H82"/>
    <mergeCell ref="I82:L82"/>
    <mergeCell ref="F83:H83"/>
    <mergeCell ref="I83:L83"/>
    <mergeCell ref="F78:H78"/>
    <mergeCell ref="I78:L78"/>
    <mergeCell ref="F79:H79"/>
    <mergeCell ref="I79:L79"/>
    <mergeCell ref="F80:H80"/>
    <mergeCell ref="I80:L80"/>
    <mergeCell ref="F75:H75"/>
    <mergeCell ref="I75:L75"/>
    <mergeCell ref="F76:H76"/>
    <mergeCell ref="I76:L76"/>
    <mergeCell ref="F77:H77"/>
    <mergeCell ref="I77:L77"/>
    <mergeCell ref="F72:H72"/>
    <mergeCell ref="I72:L72"/>
    <mergeCell ref="F73:H73"/>
    <mergeCell ref="I73:L73"/>
    <mergeCell ref="F74:H74"/>
    <mergeCell ref="I74:L74"/>
    <mergeCell ref="F69:H69"/>
    <mergeCell ref="I69:L69"/>
    <mergeCell ref="F70:H70"/>
    <mergeCell ref="I70:L70"/>
    <mergeCell ref="F71:H71"/>
    <mergeCell ref="I71:L71"/>
    <mergeCell ref="F66:H66"/>
    <mergeCell ref="I66:L66"/>
    <mergeCell ref="F67:H67"/>
    <mergeCell ref="I67:L67"/>
    <mergeCell ref="F68:H68"/>
    <mergeCell ref="I68:L68"/>
    <mergeCell ref="F63:H63"/>
    <mergeCell ref="I63:L63"/>
    <mergeCell ref="F64:H64"/>
    <mergeCell ref="I64:L64"/>
    <mergeCell ref="F65:H65"/>
    <mergeCell ref="I65:L65"/>
    <mergeCell ref="F60:H60"/>
    <mergeCell ref="I60:L60"/>
    <mergeCell ref="F61:H61"/>
    <mergeCell ref="I61:L61"/>
    <mergeCell ref="F62:H62"/>
    <mergeCell ref="I62:L62"/>
    <mergeCell ref="F57:H57"/>
    <mergeCell ref="I57:L57"/>
    <mergeCell ref="F58:H58"/>
    <mergeCell ref="I58:L58"/>
    <mergeCell ref="F59:H59"/>
    <mergeCell ref="I59:L59"/>
    <mergeCell ref="F54:H54"/>
    <mergeCell ref="I54:L54"/>
    <mergeCell ref="F55:H55"/>
    <mergeCell ref="I55:L55"/>
    <mergeCell ref="F56:H56"/>
    <mergeCell ref="I56:L56"/>
    <mergeCell ref="F51:H51"/>
    <mergeCell ref="I51:L51"/>
    <mergeCell ref="F52:H52"/>
    <mergeCell ref="I52:L52"/>
    <mergeCell ref="F53:H53"/>
    <mergeCell ref="I53:L53"/>
    <mergeCell ref="F48:H48"/>
    <mergeCell ref="I48:L48"/>
    <mergeCell ref="F49:H49"/>
    <mergeCell ref="I49:L49"/>
    <mergeCell ref="F50:H50"/>
    <mergeCell ref="I50:L50"/>
    <mergeCell ref="F45:H45"/>
    <mergeCell ref="I45:L45"/>
    <mergeCell ref="F46:H46"/>
    <mergeCell ref="I46:L46"/>
    <mergeCell ref="F47:H47"/>
    <mergeCell ref="I47:L47"/>
    <mergeCell ref="F42:H42"/>
    <mergeCell ref="I42:L42"/>
    <mergeCell ref="F43:H43"/>
    <mergeCell ref="I43:L43"/>
    <mergeCell ref="F44:H44"/>
    <mergeCell ref="I44:L44"/>
    <mergeCell ref="F39:H39"/>
    <mergeCell ref="I39:L39"/>
    <mergeCell ref="F40:H40"/>
    <mergeCell ref="I40:L40"/>
    <mergeCell ref="F41:H41"/>
    <mergeCell ref="I41:L41"/>
    <mergeCell ref="F36:H36"/>
    <mergeCell ref="I36:L36"/>
    <mergeCell ref="F37:H37"/>
    <mergeCell ref="I37:L37"/>
    <mergeCell ref="F38:H38"/>
    <mergeCell ref="I38:L38"/>
    <mergeCell ref="F33:H33"/>
    <mergeCell ref="I33:L33"/>
    <mergeCell ref="F34:H34"/>
    <mergeCell ref="I34:L34"/>
    <mergeCell ref="F35:H35"/>
    <mergeCell ref="I35:L35"/>
    <mergeCell ref="F30:H30"/>
    <mergeCell ref="I30:L30"/>
    <mergeCell ref="F31:H31"/>
    <mergeCell ref="I31:L31"/>
    <mergeCell ref="F32:H32"/>
    <mergeCell ref="I32:L32"/>
    <mergeCell ref="F27:H27"/>
    <mergeCell ref="I27:L27"/>
    <mergeCell ref="F28:H28"/>
    <mergeCell ref="I28:L28"/>
    <mergeCell ref="F29:H29"/>
    <mergeCell ref="I29:L29"/>
    <mergeCell ref="F24:H24"/>
    <mergeCell ref="I24:L24"/>
    <mergeCell ref="F25:H25"/>
    <mergeCell ref="I25:L25"/>
    <mergeCell ref="F26:H26"/>
    <mergeCell ref="I26:L26"/>
    <mergeCell ref="F21:H21"/>
    <mergeCell ref="I21:L21"/>
    <mergeCell ref="F22:H22"/>
    <mergeCell ref="I22:L22"/>
    <mergeCell ref="F23:H23"/>
    <mergeCell ref="I23:L23"/>
    <mergeCell ref="F18:H18"/>
    <mergeCell ref="I18:L18"/>
    <mergeCell ref="F19:H19"/>
    <mergeCell ref="I19:L19"/>
    <mergeCell ref="F20:H20"/>
    <mergeCell ref="I20:L20"/>
    <mergeCell ref="F15:H15"/>
    <mergeCell ref="I15:L15"/>
    <mergeCell ref="F16:H16"/>
    <mergeCell ref="I16:L16"/>
    <mergeCell ref="F17:H17"/>
    <mergeCell ref="I17:L17"/>
    <mergeCell ref="F12:H12"/>
    <mergeCell ref="I12:L12"/>
    <mergeCell ref="F13:H13"/>
    <mergeCell ref="I13:L13"/>
    <mergeCell ref="F14:H14"/>
    <mergeCell ref="I14:L14"/>
    <mergeCell ref="F9:H9"/>
    <mergeCell ref="I9:L9"/>
    <mergeCell ref="F10:H10"/>
    <mergeCell ref="I10:L10"/>
    <mergeCell ref="F11:H11"/>
    <mergeCell ref="I11:L11"/>
    <mergeCell ref="K2:P2"/>
    <mergeCell ref="B4:P4"/>
    <mergeCell ref="B6:F6"/>
    <mergeCell ref="B8:D8"/>
    <mergeCell ref="E8:H8"/>
    <mergeCell ref="I8:O8"/>
    <mergeCell ref="H6:K6"/>
  </mergeCells>
  <pageMargins left="0.44313725490196088" right="0.44313725490196088" top="0.44313725490196088" bottom="0.44313725490196088" header="0.50980392156862753" footer="0.50980392156862753"/>
  <pageSetup paperSize="9" scale="98"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5" x14ac:dyDescent="0.25"/>
  <cols>
    <col min="1" max="1" width="1" customWidth="1"/>
    <col min="2" max="2" width="142" customWidth="1"/>
  </cols>
  <sheetData>
    <row r="1" ht="1.5" customHeight="1" x14ac:dyDescent="0.25"/>
    <row r="2" ht="409.6" customHeight="1" x14ac:dyDescent="0.25"/>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D1DE-F41D-4180-AC7A-1CE93084C547}">
  <sheetPr>
    <tabColor rgb="FF002060"/>
  </sheetPr>
  <dimension ref="A1:J112"/>
  <sheetViews>
    <sheetView zoomScaleNormal="100" zoomScaleSheetLayoutView="98" workbookViewId="0">
      <selection sqref="A1:B1"/>
    </sheetView>
  </sheetViews>
  <sheetFormatPr defaultRowHeight="14.5"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0" width="47.7265625" style="66" customWidth="1"/>
    <col min="11" max="16384" width="8.7265625" style="32"/>
  </cols>
  <sheetData>
    <row r="1" spans="1:10" x14ac:dyDescent="0.35">
      <c r="A1" s="300" t="s">
        <v>2264</v>
      </c>
      <c r="B1" s="300"/>
    </row>
    <row r="2" spans="1:10" ht="31" x14ac:dyDescent="0.35">
      <c r="A2" s="31" t="s">
        <v>2265</v>
      </c>
      <c r="B2" s="31"/>
      <c r="C2" s="60"/>
      <c r="D2" s="60"/>
      <c r="E2" s="60"/>
      <c r="F2" s="61" t="s">
        <v>1718</v>
      </c>
      <c r="G2" s="105"/>
      <c r="H2" s="60"/>
      <c r="I2" s="31"/>
      <c r="J2" s="60"/>
    </row>
    <row r="3" spans="1:10" ht="15" thickBot="1" x14ac:dyDescent="0.4">
      <c r="A3" s="60"/>
      <c r="B3" s="62"/>
      <c r="C3" s="62"/>
      <c r="D3" s="60"/>
      <c r="E3" s="60"/>
      <c r="F3" s="60"/>
      <c r="G3" s="60"/>
      <c r="H3" s="60"/>
    </row>
    <row r="4" spans="1:10" ht="19" thickBot="1" x14ac:dyDescent="0.4">
      <c r="A4" s="63"/>
      <c r="B4" s="64" t="s">
        <v>0</v>
      </c>
      <c r="C4" s="65" t="s">
        <v>1831</v>
      </c>
      <c r="D4" s="63"/>
      <c r="E4" s="63"/>
      <c r="F4" s="60"/>
      <c r="G4" s="60"/>
      <c r="H4" s="60"/>
      <c r="I4" s="74" t="s">
        <v>2266</v>
      </c>
      <c r="J4" s="147" t="s">
        <v>2244</v>
      </c>
    </row>
    <row r="5" spans="1:10" ht="15" thickBot="1" x14ac:dyDescent="0.4">
      <c r="H5" s="60"/>
      <c r="I5" s="150" t="s">
        <v>2246</v>
      </c>
      <c r="J5" s="66" t="s">
        <v>45</v>
      </c>
    </row>
    <row r="6" spans="1:10" ht="18.5" x14ac:dyDescent="0.35">
      <c r="A6" s="67"/>
      <c r="B6" s="68" t="s">
        <v>2267</v>
      </c>
      <c r="C6" s="67"/>
      <c r="E6" s="69"/>
      <c r="F6" s="69"/>
      <c r="G6" s="69"/>
      <c r="H6" s="60"/>
      <c r="I6" s="150" t="s">
        <v>2248</v>
      </c>
      <c r="J6" s="66" t="s">
        <v>2249</v>
      </c>
    </row>
    <row r="7" spans="1:10" x14ac:dyDescent="0.35">
      <c r="B7" s="70" t="s">
        <v>2268</v>
      </c>
      <c r="H7" s="60"/>
      <c r="I7" s="150" t="s">
        <v>2251</v>
      </c>
      <c r="J7" s="66" t="s">
        <v>2252</v>
      </c>
    </row>
    <row r="8" spans="1:10" x14ac:dyDescent="0.35">
      <c r="B8" s="70" t="s">
        <v>749</v>
      </c>
      <c r="H8" s="60"/>
      <c r="I8" s="150" t="s">
        <v>2269</v>
      </c>
      <c r="J8" s="66" t="s">
        <v>2270</v>
      </c>
    </row>
    <row r="9" spans="1:10" ht="15" thickBot="1" x14ac:dyDescent="0.4">
      <c r="B9" s="72" t="s">
        <v>750</v>
      </c>
      <c r="H9" s="60"/>
    </row>
    <row r="10" spans="1:10" x14ac:dyDescent="0.35">
      <c r="B10" s="73"/>
      <c r="H10" s="60"/>
      <c r="I10" s="151" t="s">
        <v>2271</v>
      </c>
    </row>
    <row r="11" spans="1:10" x14ac:dyDescent="0.35">
      <c r="B11" s="73"/>
      <c r="H11" s="60"/>
      <c r="I11" s="151" t="s">
        <v>2272</v>
      </c>
    </row>
    <row r="12" spans="1:10" ht="37" x14ac:dyDescent="0.35">
      <c r="A12" s="74" t="s">
        <v>5</v>
      </c>
      <c r="B12" s="74" t="s">
        <v>748</v>
      </c>
      <c r="C12" s="75"/>
      <c r="D12" s="75"/>
      <c r="E12" s="75"/>
      <c r="F12" s="75"/>
      <c r="G12" s="75"/>
      <c r="H12" s="60"/>
    </row>
    <row r="13" spans="1:10" x14ac:dyDescent="0.35">
      <c r="A13" s="83"/>
      <c r="B13" s="84" t="s">
        <v>751</v>
      </c>
      <c r="C13" s="83" t="s">
        <v>752</v>
      </c>
      <c r="D13" s="83" t="s">
        <v>753</v>
      </c>
      <c r="E13" s="85"/>
      <c r="F13" s="86"/>
      <c r="G13" s="86"/>
      <c r="H13" s="60"/>
    </row>
    <row r="14" spans="1:10" x14ac:dyDescent="0.35">
      <c r="A14" s="66" t="s">
        <v>754</v>
      </c>
      <c r="B14" s="81" t="s">
        <v>755</v>
      </c>
      <c r="C14" s="152"/>
      <c r="D14" s="152"/>
      <c r="E14" s="69"/>
      <c r="F14" s="69"/>
      <c r="G14" s="69"/>
      <c r="H14" s="60"/>
    </row>
    <row r="15" spans="1:10" x14ac:dyDescent="0.35">
      <c r="A15" s="66" t="s">
        <v>756</v>
      </c>
      <c r="B15" s="81" t="s">
        <v>757</v>
      </c>
      <c r="C15" s="66" t="s">
        <v>758</v>
      </c>
      <c r="D15" s="66" t="s">
        <v>759</v>
      </c>
      <c r="E15" s="69"/>
      <c r="F15" s="69"/>
      <c r="G15" s="69"/>
      <c r="H15" s="60"/>
    </row>
    <row r="16" spans="1:10" x14ac:dyDescent="0.35">
      <c r="A16" s="66" t="s">
        <v>760</v>
      </c>
      <c r="B16" s="81" t="s">
        <v>761</v>
      </c>
      <c r="E16" s="69"/>
      <c r="F16" s="69"/>
      <c r="G16" s="69"/>
      <c r="H16" s="60"/>
    </row>
    <row r="17" spans="1:8" x14ac:dyDescent="0.35">
      <c r="A17" s="66" t="s">
        <v>762</v>
      </c>
      <c r="B17" s="81" t="s">
        <v>763</v>
      </c>
      <c r="E17" s="69"/>
      <c r="F17" s="69"/>
      <c r="G17" s="69"/>
      <c r="H17" s="60"/>
    </row>
    <row r="18" spans="1:8" x14ac:dyDescent="0.35">
      <c r="A18" s="66" t="s">
        <v>764</v>
      </c>
      <c r="B18" s="81" t="s">
        <v>765</v>
      </c>
      <c r="E18" s="69"/>
      <c r="F18" s="69"/>
      <c r="G18" s="69"/>
      <c r="H18" s="60"/>
    </row>
    <row r="19" spans="1:8" x14ac:dyDescent="0.35">
      <c r="A19" s="66" t="s">
        <v>766</v>
      </c>
      <c r="B19" s="81" t="s">
        <v>767</v>
      </c>
      <c r="E19" s="69"/>
      <c r="F19" s="69"/>
      <c r="G19" s="69"/>
      <c r="H19" s="60"/>
    </row>
    <row r="20" spans="1:8" x14ac:dyDescent="0.35">
      <c r="A20" s="66" t="s">
        <v>768</v>
      </c>
      <c r="B20" s="81" t="s">
        <v>769</v>
      </c>
      <c r="E20" s="69"/>
      <c r="F20" s="69"/>
      <c r="G20" s="69"/>
      <c r="H20" s="60"/>
    </row>
    <row r="21" spans="1:8" x14ac:dyDescent="0.35">
      <c r="A21" s="66" t="s">
        <v>770</v>
      </c>
      <c r="B21" s="81" t="s">
        <v>771</v>
      </c>
      <c r="E21" s="69"/>
      <c r="F21" s="69"/>
      <c r="G21" s="69"/>
      <c r="H21" s="60"/>
    </row>
    <row r="22" spans="1:8" x14ac:dyDescent="0.35">
      <c r="A22" s="66" t="s">
        <v>772</v>
      </c>
      <c r="B22" s="81" t="s">
        <v>773</v>
      </c>
      <c r="E22" s="69"/>
      <c r="F22" s="69"/>
      <c r="G22" s="69"/>
      <c r="H22" s="60"/>
    </row>
    <row r="23" spans="1:8" ht="29" x14ac:dyDescent="0.35">
      <c r="A23" s="66" t="s">
        <v>774</v>
      </c>
      <c r="B23" s="81" t="s">
        <v>775</v>
      </c>
      <c r="C23" s="66" t="s">
        <v>776</v>
      </c>
      <c r="E23" s="69"/>
      <c r="F23" s="69"/>
      <c r="G23" s="69"/>
      <c r="H23" s="60"/>
    </row>
    <row r="24" spans="1:8" x14ac:dyDescent="0.35">
      <c r="A24" s="66" t="s">
        <v>777</v>
      </c>
      <c r="B24" s="81" t="s">
        <v>778</v>
      </c>
      <c r="C24" s="66" t="s">
        <v>779</v>
      </c>
      <c r="E24" s="69"/>
      <c r="F24" s="69"/>
      <c r="G24" s="69"/>
      <c r="H24" s="60"/>
    </row>
    <row r="25" spans="1:8" x14ac:dyDescent="0.35">
      <c r="A25" s="66" t="s">
        <v>780</v>
      </c>
      <c r="B25" s="79"/>
      <c r="E25" s="69"/>
      <c r="F25" s="69"/>
      <c r="G25" s="69"/>
      <c r="H25" s="60"/>
    </row>
    <row r="26" spans="1:8" x14ac:dyDescent="0.35">
      <c r="A26" s="66" t="s">
        <v>781</v>
      </c>
      <c r="B26" s="79"/>
      <c r="E26" s="69"/>
      <c r="F26" s="69"/>
      <c r="G26" s="69"/>
      <c r="H26" s="60"/>
    </row>
    <row r="27" spans="1:8" x14ac:dyDescent="0.35">
      <c r="A27" s="66" t="s">
        <v>782</v>
      </c>
      <c r="B27" s="79"/>
      <c r="E27" s="69"/>
      <c r="F27" s="69"/>
      <c r="G27" s="69"/>
      <c r="H27" s="60"/>
    </row>
    <row r="28" spans="1:8" x14ac:dyDescent="0.35">
      <c r="A28" s="66" t="s">
        <v>783</v>
      </c>
      <c r="B28" s="79"/>
      <c r="E28" s="69"/>
      <c r="F28" s="69"/>
      <c r="G28" s="69"/>
      <c r="H28" s="60"/>
    </row>
    <row r="29" spans="1:8" x14ac:dyDescent="0.35">
      <c r="A29" s="66" t="s">
        <v>784</v>
      </c>
      <c r="B29" s="79"/>
      <c r="E29" s="69"/>
      <c r="F29" s="69"/>
      <c r="G29" s="69"/>
      <c r="H29" s="60"/>
    </row>
    <row r="30" spans="1:8" x14ac:dyDescent="0.35">
      <c r="A30" s="66" t="s">
        <v>785</v>
      </c>
      <c r="B30" s="79"/>
      <c r="E30" s="69"/>
      <c r="F30" s="69"/>
      <c r="G30" s="69"/>
      <c r="H30" s="60"/>
    </row>
    <row r="31" spans="1:8" x14ac:dyDescent="0.35">
      <c r="A31" s="66" t="s">
        <v>786</v>
      </c>
      <c r="B31" s="79"/>
      <c r="E31" s="69"/>
      <c r="F31" s="69"/>
      <c r="G31" s="69"/>
      <c r="H31" s="60"/>
    </row>
    <row r="32" spans="1:8" x14ac:dyDescent="0.35">
      <c r="A32" s="66" t="s">
        <v>787</v>
      </c>
      <c r="B32" s="79"/>
      <c r="E32" s="69"/>
      <c r="F32" s="69"/>
      <c r="G32" s="69"/>
      <c r="H32" s="60"/>
    </row>
    <row r="33" spans="1:8" ht="18.5" x14ac:dyDescent="0.35">
      <c r="A33" s="75"/>
      <c r="B33" s="74" t="s">
        <v>749</v>
      </c>
      <c r="C33" s="75"/>
      <c r="D33" s="75"/>
      <c r="E33" s="75"/>
      <c r="F33" s="75"/>
      <c r="G33" s="75"/>
      <c r="H33" s="60"/>
    </row>
    <row r="34" spans="1:8" x14ac:dyDescent="0.35">
      <c r="A34" s="83"/>
      <c r="B34" s="84" t="s">
        <v>788</v>
      </c>
      <c r="C34" s="83" t="s">
        <v>789</v>
      </c>
      <c r="D34" s="83" t="s">
        <v>753</v>
      </c>
      <c r="E34" s="83" t="s">
        <v>790</v>
      </c>
      <c r="F34" s="86"/>
      <c r="G34" s="86"/>
      <c r="H34" s="60"/>
    </row>
    <row r="35" spans="1:8" x14ac:dyDescent="0.35">
      <c r="A35" s="66" t="s">
        <v>791</v>
      </c>
      <c r="B35" s="152" t="s">
        <v>2273</v>
      </c>
      <c r="C35" s="152" t="s">
        <v>2274</v>
      </c>
      <c r="D35" s="152" t="s">
        <v>2275</v>
      </c>
      <c r="E35" s="152" t="s">
        <v>2276</v>
      </c>
      <c r="F35" s="153"/>
      <c r="G35" s="153"/>
      <c r="H35" s="60"/>
    </row>
    <row r="36" spans="1:8" x14ac:dyDescent="0.35">
      <c r="A36" s="66" t="s">
        <v>792</v>
      </c>
      <c r="B36" s="81"/>
      <c r="H36" s="60"/>
    </row>
    <row r="37" spans="1:8" x14ac:dyDescent="0.35">
      <c r="A37" s="66" t="s">
        <v>793</v>
      </c>
      <c r="B37" s="81"/>
      <c r="H37" s="60"/>
    </row>
    <row r="38" spans="1:8" x14ac:dyDescent="0.35">
      <c r="A38" s="66" t="s">
        <v>794</v>
      </c>
      <c r="B38" s="81"/>
      <c r="H38" s="60"/>
    </row>
    <row r="39" spans="1:8" x14ac:dyDescent="0.35">
      <c r="A39" s="66" t="s">
        <v>795</v>
      </c>
      <c r="B39" s="81"/>
      <c r="H39" s="60"/>
    </row>
    <row r="40" spans="1:8" x14ac:dyDescent="0.35">
      <c r="A40" s="66" t="s">
        <v>796</v>
      </c>
      <c r="B40" s="81"/>
      <c r="H40" s="60"/>
    </row>
    <row r="41" spans="1:8" x14ac:dyDescent="0.35">
      <c r="A41" s="66" t="s">
        <v>797</v>
      </c>
      <c r="B41" s="81"/>
      <c r="H41" s="60"/>
    </row>
    <row r="42" spans="1:8" x14ac:dyDescent="0.35">
      <c r="A42" s="66" t="s">
        <v>798</v>
      </c>
      <c r="B42" s="81"/>
      <c r="H42" s="60"/>
    </row>
    <row r="43" spans="1:8" x14ac:dyDescent="0.35">
      <c r="A43" s="66" t="s">
        <v>799</v>
      </c>
      <c r="B43" s="81"/>
      <c r="H43" s="60"/>
    </row>
    <row r="44" spans="1:8" x14ac:dyDescent="0.35">
      <c r="A44" s="66" t="s">
        <v>800</v>
      </c>
      <c r="B44" s="81"/>
      <c r="H44" s="60"/>
    </row>
    <row r="45" spans="1:8" x14ac:dyDescent="0.35">
      <c r="A45" s="66" t="s">
        <v>801</v>
      </c>
      <c r="B45" s="81"/>
      <c r="H45" s="60"/>
    </row>
    <row r="46" spans="1:8" x14ac:dyDescent="0.35">
      <c r="A46" s="66" t="s">
        <v>802</v>
      </c>
      <c r="B46" s="81"/>
      <c r="H46" s="60"/>
    </row>
    <row r="47" spans="1:8" x14ac:dyDescent="0.35">
      <c r="A47" s="66" t="s">
        <v>803</v>
      </c>
      <c r="B47" s="81"/>
      <c r="H47" s="60"/>
    </row>
    <row r="48" spans="1:8" x14ac:dyDescent="0.35">
      <c r="A48" s="66" t="s">
        <v>804</v>
      </c>
      <c r="B48" s="81"/>
      <c r="H48" s="60"/>
    </row>
    <row r="49" spans="1:8" x14ac:dyDescent="0.35">
      <c r="A49" s="66" t="s">
        <v>805</v>
      </c>
      <c r="B49" s="81"/>
      <c r="H49" s="60"/>
    </row>
    <row r="50" spans="1:8" x14ac:dyDescent="0.35">
      <c r="A50" s="66" t="s">
        <v>806</v>
      </c>
      <c r="B50" s="81"/>
      <c r="H50" s="60"/>
    </row>
    <row r="51" spans="1:8" x14ac:dyDescent="0.35">
      <c r="A51" s="66" t="s">
        <v>807</v>
      </c>
      <c r="B51" s="81"/>
      <c r="H51" s="60"/>
    </row>
    <row r="52" spans="1:8" x14ac:dyDescent="0.35">
      <c r="A52" s="66" t="s">
        <v>808</v>
      </c>
      <c r="B52" s="81"/>
      <c r="H52" s="60"/>
    </row>
    <row r="53" spans="1:8" x14ac:dyDescent="0.35">
      <c r="A53" s="66" t="s">
        <v>809</v>
      </c>
      <c r="B53" s="81"/>
      <c r="H53" s="60"/>
    </row>
    <row r="54" spans="1:8" x14ac:dyDescent="0.35">
      <c r="A54" s="66" t="s">
        <v>810</v>
      </c>
      <c r="B54" s="81"/>
      <c r="H54" s="60"/>
    </row>
    <row r="55" spans="1:8" x14ac:dyDescent="0.35">
      <c r="A55" s="66" t="s">
        <v>811</v>
      </c>
      <c r="B55" s="81"/>
      <c r="H55" s="60"/>
    </row>
    <row r="56" spans="1:8" x14ac:dyDescent="0.35">
      <c r="A56" s="66" t="s">
        <v>812</v>
      </c>
      <c r="B56" s="81"/>
      <c r="H56" s="60"/>
    </row>
    <row r="57" spans="1:8" x14ac:dyDescent="0.35">
      <c r="A57" s="66" t="s">
        <v>813</v>
      </c>
      <c r="B57" s="81"/>
      <c r="H57" s="60"/>
    </row>
    <row r="58" spans="1:8" x14ac:dyDescent="0.35">
      <c r="A58" s="66" t="s">
        <v>814</v>
      </c>
      <c r="B58" s="81"/>
      <c r="H58" s="60"/>
    </row>
    <row r="59" spans="1:8" x14ac:dyDescent="0.35">
      <c r="A59" s="66" t="s">
        <v>815</v>
      </c>
      <c r="B59" s="81"/>
      <c r="H59" s="60"/>
    </row>
    <row r="60" spans="1:8" x14ac:dyDescent="0.35">
      <c r="A60" s="66" t="s">
        <v>816</v>
      </c>
      <c r="B60" s="81"/>
      <c r="E60" s="81"/>
      <c r="F60" s="81"/>
      <c r="G60" s="81"/>
      <c r="H60" s="60"/>
    </row>
    <row r="61" spans="1:8" x14ac:dyDescent="0.35">
      <c r="A61" s="66" t="s">
        <v>817</v>
      </c>
      <c r="B61" s="81"/>
      <c r="E61" s="81"/>
      <c r="F61" s="81"/>
      <c r="G61" s="81"/>
      <c r="H61" s="60"/>
    </row>
    <row r="62" spans="1:8" x14ac:dyDescent="0.35">
      <c r="A62" s="66" t="s">
        <v>818</v>
      </c>
      <c r="B62" s="81"/>
      <c r="E62" s="81"/>
      <c r="F62" s="81"/>
      <c r="G62" s="81"/>
      <c r="H62" s="60"/>
    </row>
    <row r="63" spans="1:8" x14ac:dyDescent="0.35">
      <c r="A63" s="66" t="s">
        <v>819</v>
      </c>
      <c r="B63" s="81"/>
      <c r="E63" s="81"/>
      <c r="F63" s="81"/>
      <c r="G63" s="81"/>
      <c r="H63" s="60"/>
    </row>
    <row r="64" spans="1:8" x14ac:dyDescent="0.35">
      <c r="A64" s="66" t="s">
        <v>820</v>
      </c>
      <c r="B64" s="81"/>
      <c r="E64" s="81"/>
      <c r="F64" s="81"/>
      <c r="G64" s="81"/>
      <c r="H64" s="60"/>
    </row>
    <row r="65" spans="1:10" x14ac:dyDescent="0.35">
      <c r="A65" s="66" t="s">
        <v>821</v>
      </c>
      <c r="B65" s="81"/>
      <c r="E65" s="81"/>
      <c r="F65" s="81"/>
      <c r="G65" s="81"/>
      <c r="H65" s="60"/>
    </row>
    <row r="66" spans="1:10" x14ac:dyDescent="0.35">
      <c r="A66" s="66" t="s">
        <v>822</v>
      </c>
      <c r="B66" s="81"/>
      <c r="E66" s="81"/>
      <c r="F66" s="81"/>
      <c r="G66" s="81"/>
      <c r="H66" s="60"/>
    </row>
    <row r="67" spans="1:10" x14ac:dyDescent="0.35">
      <c r="A67" s="66" t="s">
        <v>823</v>
      </c>
      <c r="B67" s="81"/>
      <c r="E67" s="81"/>
      <c r="F67" s="81"/>
      <c r="G67" s="81"/>
      <c r="H67" s="60"/>
    </row>
    <row r="68" spans="1:10" x14ac:dyDescent="0.35">
      <c r="A68" s="66" t="s">
        <v>824</v>
      </c>
      <c r="B68" s="81"/>
      <c r="E68" s="81"/>
      <c r="F68" s="81"/>
      <c r="G68" s="81"/>
      <c r="H68" s="60"/>
    </row>
    <row r="69" spans="1:10" x14ac:dyDescent="0.35">
      <c r="A69" s="66" t="s">
        <v>825</v>
      </c>
      <c r="B69" s="81"/>
      <c r="E69" s="81"/>
      <c r="F69" s="81"/>
      <c r="G69" s="81"/>
      <c r="H69" s="60"/>
    </row>
    <row r="70" spans="1:10" x14ac:dyDescent="0.35">
      <c r="A70" s="66" t="s">
        <v>826</v>
      </c>
      <c r="B70" s="81"/>
      <c r="E70" s="81"/>
      <c r="F70" s="81"/>
      <c r="G70" s="81"/>
      <c r="H70" s="60"/>
    </row>
    <row r="71" spans="1:10" x14ac:dyDescent="0.35">
      <c r="A71" s="66" t="s">
        <v>827</v>
      </c>
      <c r="B71" s="81"/>
      <c r="E71" s="81"/>
      <c r="F71" s="81"/>
      <c r="G71" s="81"/>
      <c r="H71" s="60"/>
    </row>
    <row r="72" spans="1:10" x14ac:dyDescent="0.35">
      <c r="A72" s="66" t="s">
        <v>828</v>
      </c>
      <c r="B72" s="81"/>
      <c r="E72" s="81"/>
      <c r="F72" s="81"/>
      <c r="G72" s="81"/>
      <c r="H72" s="60"/>
    </row>
    <row r="73" spans="1:10" ht="18.5" x14ac:dyDescent="0.35">
      <c r="A73" s="75"/>
      <c r="B73" s="74" t="s">
        <v>750</v>
      </c>
      <c r="C73" s="75"/>
      <c r="D73" s="75"/>
      <c r="E73" s="75"/>
      <c r="F73" s="75"/>
      <c r="G73" s="75"/>
      <c r="H73" s="60"/>
    </row>
    <row r="74" spans="1:10" x14ac:dyDescent="0.35">
      <c r="A74" s="83"/>
      <c r="B74" s="84" t="s">
        <v>829</v>
      </c>
      <c r="C74" s="83" t="s">
        <v>830</v>
      </c>
      <c r="D74" s="83"/>
      <c r="E74" s="86"/>
      <c r="F74" s="86"/>
      <c r="G74" s="86"/>
      <c r="H74" s="89"/>
      <c r="I74" s="89"/>
      <c r="J74" s="89"/>
    </row>
    <row r="75" spans="1:10" x14ac:dyDescent="0.35">
      <c r="A75" s="66" t="s">
        <v>831</v>
      </c>
      <c r="B75" s="66" t="s">
        <v>832</v>
      </c>
      <c r="C75" s="113">
        <v>45.470275291479915</v>
      </c>
      <c r="H75" s="60"/>
    </row>
    <row r="76" spans="1:10" x14ac:dyDescent="0.35">
      <c r="A76" s="66" t="s">
        <v>833</v>
      </c>
      <c r="B76" s="66" t="s">
        <v>2277</v>
      </c>
      <c r="C76" s="113">
        <v>164.88259628724256</v>
      </c>
      <c r="H76" s="60"/>
    </row>
    <row r="77" spans="1:10" x14ac:dyDescent="0.35">
      <c r="A77" s="66" t="s">
        <v>834</v>
      </c>
      <c r="H77" s="60"/>
    </row>
    <row r="78" spans="1:10" x14ac:dyDescent="0.35">
      <c r="A78" s="66" t="s">
        <v>835</v>
      </c>
      <c r="H78" s="60"/>
    </row>
    <row r="79" spans="1:10" x14ac:dyDescent="0.35">
      <c r="A79" s="66" t="s">
        <v>836</v>
      </c>
      <c r="H79" s="60"/>
    </row>
    <row r="80" spans="1:10" x14ac:dyDescent="0.35">
      <c r="A80" s="66" t="s">
        <v>837</v>
      </c>
      <c r="H80" s="60"/>
    </row>
    <row r="81" spans="1:8" x14ac:dyDescent="0.35">
      <c r="A81" s="83"/>
      <c r="B81" s="84" t="s">
        <v>838</v>
      </c>
      <c r="C81" s="83" t="s">
        <v>435</v>
      </c>
      <c r="D81" s="83" t="s">
        <v>436</v>
      </c>
      <c r="E81" s="86" t="s">
        <v>839</v>
      </c>
      <c r="F81" s="86" t="s">
        <v>840</v>
      </c>
      <c r="G81" s="86" t="s">
        <v>841</v>
      </c>
      <c r="H81" s="60"/>
    </row>
    <row r="82" spans="1:8" x14ac:dyDescent="0.35">
      <c r="A82" s="66" t="s">
        <v>842</v>
      </c>
      <c r="B82" s="66" t="s">
        <v>2278</v>
      </c>
      <c r="C82" s="132">
        <v>2.0343346512096492E-4</v>
      </c>
      <c r="G82" s="154">
        <f>C82</f>
        <v>2.0343346512096492E-4</v>
      </c>
      <c r="H82" s="60"/>
    </row>
    <row r="83" spans="1:8" x14ac:dyDescent="0.35">
      <c r="A83" s="66" t="s">
        <v>843</v>
      </c>
      <c r="B83" s="66" t="s">
        <v>844</v>
      </c>
      <c r="C83" s="132">
        <v>1.5659651961141181E-3</v>
      </c>
      <c r="G83" s="154">
        <f>C83</f>
        <v>1.5659651961141181E-3</v>
      </c>
      <c r="H83" s="60"/>
    </row>
    <row r="84" spans="1:8" x14ac:dyDescent="0.35">
      <c r="A84" s="66" t="s">
        <v>845</v>
      </c>
      <c r="B84" s="66" t="s">
        <v>846</v>
      </c>
      <c r="C84" s="132">
        <v>6.8138289547592788E-5</v>
      </c>
      <c r="G84" s="154">
        <f>C84</f>
        <v>6.8138289547592788E-5</v>
      </c>
      <c r="H84" s="60"/>
    </row>
    <row r="85" spans="1:8" x14ac:dyDescent="0.35">
      <c r="A85" s="66" t="s">
        <v>847</v>
      </c>
      <c r="B85" s="66" t="s">
        <v>848</v>
      </c>
      <c r="C85" s="132">
        <v>1.751045656072763E-4</v>
      </c>
      <c r="G85" s="154">
        <f>C85</f>
        <v>1.751045656072763E-4</v>
      </c>
      <c r="H85" s="60"/>
    </row>
    <row r="86" spans="1:8" x14ac:dyDescent="0.35">
      <c r="A86" s="66" t="s">
        <v>849</v>
      </c>
      <c r="B86" s="66" t="s">
        <v>850</v>
      </c>
      <c r="C86" s="132">
        <v>2.4599318404731907E-4</v>
      </c>
      <c r="G86" s="154">
        <f>C86</f>
        <v>2.4599318404731907E-4</v>
      </c>
      <c r="H86" s="60"/>
    </row>
    <row r="87" spans="1:8" x14ac:dyDescent="0.35">
      <c r="A87" s="66" t="s">
        <v>851</v>
      </c>
      <c r="H87" s="60"/>
    </row>
    <row r="88" spans="1:8" x14ac:dyDescent="0.35">
      <c r="A88" s="66" t="s">
        <v>852</v>
      </c>
      <c r="H88" s="60"/>
    </row>
    <row r="89" spans="1:8" x14ac:dyDescent="0.35">
      <c r="A89" s="66" t="s">
        <v>853</v>
      </c>
      <c r="H89" s="60"/>
    </row>
    <row r="90" spans="1:8" x14ac:dyDescent="0.35">
      <c r="A90" s="66" t="s">
        <v>854</v>
      </c>
      <c r="H90" s="60"/>
    </row>
    <row r="91" spans="1:8" x14ac:dyDescent="0.35">
      <c r="H91" s="60"/>
    </row>
    <row r="92" spans="1:8" x14ac:dyDescent="0.35">
      <c r="H92" s="60"/>
    </row>
    <row r="93" spans="1:8" x14ac:dyDescent="0.35">
      <c r="H93" s="60"/>
    </row>
    <row r="94" spans="1:8" x14ac:dyDescent="0.35">
      <c r="H94" s="60"/>
    </row>
    <row r="95" spans="1:8" x14ac:dyDescent="0.35">
      <c r="H95" s="60"/>
    </row>
    <row r="96" spans="1:8" x14ac:dyDescent="0.35">
      <c r="H96" s="60"/>
    </row>
    <row r="97" spans="8:8" x14ac:dyDescent="0.35">
      <c r="H97" s="60"/>
    </row>
    <row r="98" spans="8:8" x14ac:dyDescent="0.35">
      <c r="H98" s="60"/>
    </row>
    <row r="99" spans="8:8" x14ac:dyDescent="0.35">
      <c r="H99" s="60"/>
    </row>
    <row r="100" spans="8:8" x14ac:dyDescent="0.35">
      <c r="H100" s="60"/>
    </row>
    <row r="101" spans="8:8" x14ac:dyDescent="0.35">
      <c r="H101" s="60"/>
    </row>
    <row r="102" spans="8:8" x14ac:dyDescent="0.35">
      <c r="H102" s="60"/>
    </row>
    <row r="103" spans="8:8" x14ac:dyDescent="0.35">
      <c r="H103" s="60"/>
    </row>
    <row r="104" spans="8:8" x14ac:dyDescent="0.35">
      <c r="H104" s="60"/>
    </row>
    <row r="105" spans="8:8" x14ac:dyDescent="0.35">
      <c r="H105" s="60"/>
    </row>
    <row r="106" spans="8:8" x14ac:dyDescent="0.35">
      <c r="H106" s="60"/>
    </row>
    <row r="107" spans="8:8" x14ac:dyDescent="0.35">
      <c r="H107" s="60"/>
    </row>
    <row r="108" spans="8:8" x14ac:dyDescent="0.35">
      <c r="H108" s="60"/>
    </row>
    <row r="109" spans="8:8" x14ac:dyDescent="0.35">
      <c r="H109" s="60"/>
    </row>
    <row r="110" spans="8:8" x14ac:dyDescent="0.35">
      <c r="H110" s="60"/>
    </row>
    <row r="111" spans="8:8" x14ac:dyDescent="0.35">
      <c r="H111" s="60"/>
    </row>
    <row r="112" spans="8:8" x14ac:dyDescent="0.35">
      <c r="H112" s="60"/>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87074448-E39C-4E9A-B58B-967F47B3E756}"/>
    <hyperlink ref="B7" location="'E. Optional ECB-ECAIs data'!B12" display="1. Additional information on the programme" xr:uid="{2F9470E8-C6FD-4687-BD0F-3C81D246B03B}"/>
    <hyperlink ref="B9" location="'E. Optional ECB-ECAIs data'!B73" display="3.  Additional information on the asset distribution" xr:uid="{FFBB46B5-B3DF-4B59-897D-7D9026090AA6}"/>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7"/>
  <sheetViews>
    <sheetView showGridLines="0" workbookViewId="0"/>
  </sheetViews>
  <sheetFormatPr defaultRowHeight="12.5" x14ac:dyDescent="0.25"/>
  <sheetData>
    <row r="1" spans="1:6" x14ac:dyDescent="0.25">
      <c r="B1" t="s">
        <v>1534</v>
      </c>
      <c r="C1" t="s">
        <v>1535</v>
      </c>
      <c r="D1" t="s">
        <v>1536</v>
      </c>
      <c r="E1" t="s">
        <v>1537</v>
      </c>
      <c r="F1" t="s">
        <v>1538</v>
      </c>
    </row>
    <row r="2" spans="1:6" x14ac:dyDescent="0.25">
      <c r="A2" t="s">
        <v>1178</v>
      </c>
      <c r="B2">
        <v>2893310124.1805668</v>
      </c>
      <c r="C2">
        <v>2888402856.0994601</v>
      </c>
      <c r="D2">
        <v>2881057053.1898422</v>
      </c>
      <c r="E2">
        <v>2868854206.491765</v>
      </c>
      <c r="F2">
        <v>2250000000</v>
      </c>
    </row>
    <row r="3" spans="1:6" x14ac:dyDescent="0.25">
      <c r="A3" t="s">
        <v>1179</v>
      </c>
      <c r="B3">
        <v>2873291481.2379479</v>
      </c>
      <c r="C3">
        <v>2863709924.9877195</v>
      </c>
      <c r="D3">
        <v>2849396489.2457294</v>
      </c>
      <c r="E3">
        <v>2825696982.8494735</v>
      </c>
      <c r="F3">
        <v>2250000000</v>
      </c>
    </row>
    <row r="4" spans="1:6" x14ac:dyDescent="0.25">
      <c r="A4" t="s">
        <v>1180</v>
      </c>
      <c r="B4">
        <v>2852106468.901063</v>
      </c>
      <c r="C4">
        <v>2837774305.8218994</v>
      </c>
      <c r="D4">
        <v>2816409530.1069794</v>
      </c>
      <c r="E4">
        <v>2781154577.7367883</v>
      </c>
      <c r="F4">
        <v>2250000000</v>
      </c>
    </row>
    <row r="5" spans="1:6" x14ac:dyDescent="0.25">
      <c r="A5" t="s">
        <v>1181</v>
      </c>
      <c r="B5">
        <v>2830808050.3342781</v>
      </c>
      <c r="C5">
        <v>2811959755.7278271</v>
      </c>
      <c r="D5">
        <v>2783920449.8984103</v>
      </c>
      <c r="E5">
        <v>2737803203.1762829</v>
      </c>
      <c r="F5">
        <v>2250000000</v>
      </c>
    </row>
    <row r="6" spans="1:6" x14ac:dyDescent="0.25">
      <c r="A6" t="s">
        <v>1182</v>
      </c>
      <c r="B6">
        <v>2809645490.9413261</v>
      </c>
      <c r="C6">
        <v>2786204464.889605</v>
      </c>
      <c r="D6">
        <v>2751406741.7785997</v>
      </c>
      <c r="E6">
        <v>2694367446.7684598</v>
      </c>
      <c r="F6">
        <v>2250000000</v>
      </c>
    </row>
    <row r="7" spans="1:6" x14ac:dyDescent="0.25">
      <c r="A7" t="s">
        <v>1183</v>
      </c>
      <c r="B7">
        <v>2788467533.830873</v>
      </c>
      <c r="C7">
        <v>2760513207.3821793</v>
      </c>
      <c r="D7">
        <v>2719103478.4376669</v>
      </c>
      <c r="E7">
        <v>2651455731.9922194</v>
      </c>
      <c r="F7">
        <v>2250000000</v>
      </c>
    </row>
    <row r="8" spans="1:6" x14ac:dyDescent="0.25">
      <c r="A8" t="s">
        <v>1184</v>
      </c>
      <c r="B8">
        <v>2768204633.4926319</v>
      </c>
      <c r="C8">
        <v>2735955243.0871997</v>
      </c>
      <c r="D8">
        <v>2688280996.4545941</v>
      </c>
      <c r="E8">
        <v>2610654443.3032942</v>
      </c>
      <c r="F8">
        <v>2250000000</v>
      </c>
    </row>
    <row r="9" spans="1:6" x14ac:dyDescent="0.25">
      <c r="A9" t="s">
        <v>1185</v>
      </c>
      <c r="B9">
        <v>2748184240.17839</v>
      </c>
      <c r="C9">
        <v>2711561263.8796587</v>
      </c>
      <c r="D9">
        <v>2657536190.3962688</v>
      </c>
      <c r="E9">
        <v>2569866337.8918443</v>
      </c>
      <c r="F9">
        <v>2250000000</v>
      </c>
    </row>
    <row r="10" spans="1:6" x14ac:dyDescent="0.25">
      <c r="A10" t="s">
        <v>1186</v>
      </c>
      <c r="B10">
        <v>2728145881.6722922</v>
      </c>
      <c r="C10">
        <v>2687371618.9587531</v>
      </c>
      <c r="D10">
        <v>2627345941.6323357</v>
      </c>
      <c r="E10">
        <v>2530257329.7934427</v>
      </c>
      <c r="F10">
        <v>2250000000</v>
      </c>
    </row>
    <row r="11" spans="1:6" x14ac:dyDescent="0.25">
      <c r="A11" t="s">
        <v>1187</v>
      </c>
      <c r="B11">
        <v>2706719091.8595781</v>
      </c>
      <c r="C11">
        <v>2661742886.3238726</v>
      </c>
      <c r="D11">
        <v>2595671499.4032927</v>
      </c>
      <c r="E11">
        <v>2489165539.0653257</v>
      </c>
      <c r="F11">
        <v>2250000000</v>
      </c>
    </row>
    <row r="12" spans="1:6" x14ac:dyDescent="0.25">
      <c r="A12" t="s">
        <v>1188</v>
      </c>
      <c r="B12">
        <v>2685733531.9224539</v>
      </c>
      <c r="C12">
        <v>2636626521.7246141</v>
      </c>
      <c r="D12">
        <v>2564639552.0404334</v>
      </c>
      <c r="E12">
        <v>2448989970.4487619</v>
      </c>
      <c r="F12">
        <v>2250000000</v>
      </c>
    </row>
    <row r="13" spans="1:6" x14ac:dyDescent="0.25">
      <c r="A13" t="s">
        <v>1189</v>
      </c>
      <c r="B13">
        <v>2664558227.3940191</v>
      </c>
      <c r="C13">
        <v>2611830763.9953661</v>
      </c>
      <c r="D13">
        <v>2534684263.4936013</v>
      </c>
      <c r="E13">
        <v>2411124025.592514</v>
      </c>
      <c r="F13">
        <v>2250000000</v>
      </c>
    </row>
    <row r="14" spans="1:6" x14ac:dyDescent="0.25">
      <c r="A14" t="s">
        <v>1190</v>
      </c>
      <c r="B14">
        <v>2644164922.2121849</v>
      </c>
      <c r="C14">
        <v>2587445056.4522138</v>
      </c>
      <c r="D14">
        <v>2504632806.8781195</v>
      </c>
      <c r="E14">
        <v>2372446166.0962963</v>
      </c>
      <c r="F14">
        <v>2250000000</v>
      </c>
    </row>
    <row r="15" spans="1:6" x14ac:dyDescent="0.25">
      <c r="A15" t="s">
        <v>1191</v>
      </c>
      <c r="B15">
        <v>2623318088.7561612</v>
      </c>
      <c r="C15">
        <v>2562831841.5522895</v>
      </c>
      <c r="D15">
        <v>2474701416.4840994</v>
      </c>
      <c r="E15">
        <v>2334485560.2514358</v>
      </c>
      <c r="F15">
        <v>2250000000</v>
      </c>
    </row>
    <row r="16" spans="1:6" x14ac:dyDescent="0.25">
      <c r="A16" t="s">
        <v>1192</v>
      </c>
      <c r="B16">
        <v>2602345224.5313649</v>
      </c>
      <c r="C16">
        <v>2538030550.7658806</v>
      </c>
      <c r="D16">
        <v>2444520220.968235</v>
      </c>
      <c r="E16">
        <v>2296247194.6408286</v>
      </c>
      <c r="F16">
        <v>2250000000</v>
      </c>
    </row>
    <row r="17" spans="1:6" x14ac:dyDescent="0.25">
      <c r="A17" t="s">
        <v>1193</v>
      </c>
      <c r="B17">
        <v>2582166654.8888531</v>
      </c>
      <c r="C17">
        <v>2514217038.6388445</v>
      </c>
      <c r="D17">
        <v>2415623918.4366856</v>
      </c>
      <c r="E17">
        <v>2259802107.1013045</v>
      </c>
      <c r="F17">
        <v>2250000000</v>
      </c>
    </row>
    <row r="18" spans="1:6" x14ac:dyDescent="0.25">
      <c r="A18" t="s">
        <v>1194</v>
      </c>
      <c r="B18">
        <v>2561337756.3371611</v>
      </c>
      <c r="C18">
        <v>2489706351.3127222</v>
      </c>
      <c r="D18">
        <v>2385990861.6848297</v>
      </c>
      <c r="E18">
        <v>2222626477.5343146</v>
      </c>
      <c r="F18">
        <v>2250000000</v>
      </c>
    </row>
    <row r="19" spans="1:6" x14ac:dyDescent="0.25">
      <c r="A19" t="s">
        <v>1195</v>
      </c>
      <c r="B19">
        <v>2541345041.8563571</v>
      </c>
      <c r="C19">
        <v>2466082995.7429962</v>
      </c>
      <c r="D19">
        <v>2357341111.7321782</v>
      </c>
      <c r="E19">
        <v>2186637327.4967108</v>
      </c>
      <c r="F19">
        <v>2250000000</v>
      </c>
    </row>
    <row r="20" spans="1:6" x14ac:dyDescent="0.25">
      <c r="A20" t="s">
        <v>1196</v>
      </c>
      <c r="B20">
        <v>2520751912.6705809</v>
      </c>
      <c r="C20">
        <v>2442084688.0977702</v>
      </c>
      <c r="D20">
        <v>2328655422.6277556</v>
      </c>
      <c r="E20">
        <v>2151174495.8106194</v>
      </c>
      <c r="F20">
        <v>2250000000</v>
      </c>
    </row>
    <row r="21" spans="1:6" x14ac:dyDescent="0.25">
      <c r="A21" t="s">
        <v>1197</v>
      </c>
      <c r="B21">
        <v>2500180838.3239889</v>
      </c>
      <c r="C21">
        <v>2418047437.4368386</v>
      </c>
      <c r="D21">
        <v>2299870689.7125192</v>
      </c>
      <c r="E21">
        <v>2115584852.1826744</v>
      </c>
      <c r="F21">
        <v>2250000000</v>
      </c>
    </row>
    <row r="22" spans="1:6" x14ac:dyDescent="0.25">
      <c r="A22" t="s">
        <v>1198</v>
      </c>
      <c r="B22">
        <v>2479287798.8008218</v>
      </c>
      <c r="C22">
        <v>2393904922.54672</v>
      </c>
      <c r="D22">
        <v>2271304006.2092981</v>
      </c>
      <c r="E22">
        <v>2080742704.871629</v>
      </c>
      <c r="F22">
        <v>2250000000</v>
      </c>
    </row>
    <row r="23" spans="1:6" x14ac:dyDescent="0.25">
      <c r="A23" t="s">
        <v>1199</v>
      </c>
      <c r="B23">
        <v>2458291665.1029172</v>
      </c>
      <c r="C23">
        <v>2369606008.2565432</v>
      </c>
      <c r="D23">
        <v>2242531769.8744564</v>
      </c>
      <c r="E23">
        <v>2045683007.4754574</v>
      </c>
      <c r="F23">
        <v>2250000000</v>
      </c>
    </row>
    <row r="24" spans="1:6" x14ac:dyDescent="0.25">
      <c r="A24" t="s">
        <v>1200</v>
      </c>
      <c r="B24">
        <v>2437472187.4780288</v>
      </c>
      <c r="C24">
        <v>2345552627.2050996</v>
      </c>
      <c r="D24">
        <v>2214122965.5564704</v>
      </c>
      <c r="E24">
        <v>2011213101.5888286</v>
      </c>
      <c r="F24">
        <v>2250000000</v>
      </c>
    </row>
    <row r="25" spans="1:6" x14ac:dyDescent="0.25">
      <c r="A25" t="s">
        <v>1201</v>
      </c>
      <c r="B25">
        <v>2417159821.8148918</v>
      </c>
      <c r="C25">
        <v>2322442672.0032806</v>
      </c>
      <c r="D25">
        <v>2187271396.3934832</v>
      </c>
      <c r="E25">
        <v>1979219848.9017816</v>
      </c>
      <c r="F25">
        <v>2250000000</v>
      </c>
    </row>
    <row r="26" spans="1:6" x14ac:dyDescent="0.25">
      <c r="A26" t="s">
        <v>1202</v>
      </c>
      <c r="B26">
        <v>2397169189.7442732</v>
      </c>
      <c r="C26">
        <v>2299328921.3419147</v>
      </c>
      <c r="D26">
        <v>2159995597.3098788</v>
      </c>
      <c r="E26">
        <v>1946259966.8161337</v>
      </c>
      <c r="F26">
        <v>2250000000</v>
      </c>
    </row>
    <row r="27" spans="1:6" x14ac:dyDescent="0.25">
      <c r="A27" t="s">
        <v>1203</v>
      </c>
      <c r="B27">
        <v>2376371552.4647002</v>
      </c>
      <c r="C27">
        <v>2275638747.7557158</v>
      </c>
      <c r="D27">
        <v>2132479432.9569058</v>
      </c>
      <c r="E27">
        <v>1913590112.7043438</v>
      </c>
      <c r="F27">
        <v>2250000000</v>
      </c>
    </row>
    <row r="28" spans="1:6" x14ac:dyDescent="0.25">
      <c r="A28" t="s">
        <v>1204</v>
      </c>
      <c r="B28">
        <v>2355227157.8134451</v>
      </c>
      <c r="C28">
        <v>2251565340.4417701</v>
      </c>
      <c r="D28">
        <v>2104554509.8700857</v>
      </c>
      <c r="E28">
        <v>1880532595.7099099</v>
      </c>
      <c r="F28">
        <v>2250000000</v>
      </c>
    </row>
    <row r="29" spans="1:6" x14ac:dyDescent="0.25">
      <c r="A29" t="s">
        <v>1205</v>
      </c>
      <c r="B29">
        <v>2334200483.6828451</v>
      </c>
      <c r="C29">
        <v>2227801383.5412049</v>
      </c>
      <c r="D29">
        <v>2077216964.3698575</v>
      </c>
      <c r="E29">
        <v>1848496492.8465855</v>
      </c>
      <c r="F29">
        <v>2250000000</v>
      </c>
    </row>
    <row r="30" spans="1:6" x14ac:dyDescent="0.25">
      <c r="A30" t="s">
        <v>1206</v>
      </c>
      <c r="B30">
        <v>2312987428.9743972</v>
      </c>
      <c r="C30">
        <v>2203811099.481678</v>
      </c>
      <c r="D30">
        <v>2049622360.4467237</v>
      </c>
      <c r="E30">
        <v>1816214924.4950514</v>
      </c>
      <c r="F30">
        <v>2250000000</v>
      </c>
    </row>
    <row r="31" spans="1:6" x14ac:dyDescent="0.25">
      <c r="A31" t="s">
        <v>1207</v>
      </c>
      <c r="B31">
        <v>2292422868.0757742</v>
      </c>
      <c r="C31">
        <v>2180512621.367003</v>
      </c>
      <c r="D31">
        <v>2022796446.5315435</v>
      </c>
      <c r="E31">
        <v>1784851922.3492694</v>
      </c>
      <c r="F31">
        <v>2250000000</v>
      </c>
    </row>
    <row r="32" spans="1:6" x14ac:dyDescent="0.25">
      <c r="A32" t="s">
        <v>1208</v>
      </c>
      <c r="B32">
        <v>2271158538.2053628</v>
      </c>
      <c r="C32">
        <v>2156740453.066505</v>
      </c>
      <c r="D32">
        <v>1995819349.4724655</v>
      </c>
      <c r="E32">
        <v>1753829301.1955016</v>
      </c>
      <c r="F32">
        <v>1750000000</v>
      </c>
    </row>
    <row r="33" spans="1:6" x14ac:dyDescent="0.25">
      <c r="A33" t="s">
        <v>1209</v>
      </c>
      <c r="B33">
        <v>2251522045.9924021</v>
      </c>
      <c r="C33">
        <v>2134466858.0850425</v>
      </c>
      <c r="D33">
        <v>1970184297.0122554</v>
      </c>
      <c r="E33">
        <v>1723969450.2808006</v>
      </c>
      <c r="F33">
        <v>1750000000</v>
      </c>
    </row>
    <row r="34" spans="1:6" x14ac:dyDescent="0.25">
      <c r="A34" t="s">
        <v>1210</v>
      </c>
      <c r="B34">
        <v>2231324648.3675761</v>
      </c>
      <c r="C34">
        <v>2111847410.2507207</v>
      </c>
      <c r="D34">
        <v>1944508026.2866991</v>
      </c>
      <c r="E34">
        <v>1694527166.8800669</v>
      </c>
      <c r="F34">
        <v>1750000000</v>
      </c>
    </row>
    <row r="35" spans="1:6" x14ac:dyDescent="0.25">
      <c r="A35" t="s">
        <v>1211</v>
      </c>
      <c r="B35">
        <v>2210391508.6484151</v>
      </c>
      <c r="C35">
        <v>2088486898.0826719</v>
      </c>
      <c r="D35">
        <v>1918107982.3311274</v>
      </c>
      <c r="E35">
        <v>1664441240.895705</v>
      </c>
      <c r="F35">
        <v>1750000000</v>
      </c>
    </row>
    <row r="36" spans="1:6" x14ac:dyDescent="0.25">
      <c r="A36" t="s">
        <v>1212</v>
      </c>
      <c r="B36">
        <v>2189855365.4758549</v>
      </c>
      <c r="C36">
        <v>2065574018.8612022</v>
      </c>
      <c r="D36">
        <v>1892239712.4579475</v>
      </c>
      <c r="E36">
        <v>1635039269.2674954</v>
      </c>
      <c r="F36">
        <v>1750000000</v>
      </c>
    </row>
    <row r="37" spans="1:6" x14ac:dyDescent="0.25">
      <c r="A37" t="s">
        <v>1213</v>
      </c>
      <c r="B37">
        <v>2169673099.9550581</v>
      </c>
      <c r="C37">
        <v>2043289846.2337186</v>
      </c>
      <c r="D37">
        <v>1867371855.8789399</v>
      </c>
      <c r="E37">
        <v>1607157322.3402464</v>
      </c>
      <c r="F37">
        <v>1750000000</v>
      </c>
    </row>
    <row r="38" spans="1:6" x14ac:dyDescent="0.25">
      <c r="A38" t="s">
        <v>1214</v>
      </c>
      <c r="B38">
        <v>2149548978.8800788</v>
      </c>
      <c r="C38">
        <v>2020904526.3422494</v>
      </c>
      <c r="D38">
        <v>1842216728.5992155</v>
      </c>
      <c r="E38">
        <v>1578792023.3792038</v>
      </c>
      <c r="F38">
        <v>1750000000</v>
      </c>
    </row>
    <row r="39" spans="1:6" x14ac:dyDescent="0.25">
      <c r="A39" t="s">
        <v>1215</v>
      </c>
      <c r="B39">
        <v>2129287200.052494</v>
      </c>
      <c r="C39">
        <v>1998569498.7869084</v>
      </c>
      <c r="D39">
        <v>1817372480.6064348</v>
      </c>
      <c r="E39">
        <v>1551115839.6915424</v>
      </c>
      <c r="F39">
        <v>1750000000</v>
      </c>
    </row>
    <row r="40" spans="1:6" x14ac:dyDescent="0.25">
      <c r="A40" t="s">
        <v>1216</v>
      </c>
      <c r="B40">
        <v>2109005542.325907</v>
      </c>
      <c r="C40">
        <v>1976175504.9135139</v>
      </c>
      <c r="D40">
        <v>1792438638.1597753</v>
      </c>
      <c r="E40">
        <v>1523355279.1547318</v>
      </c>
      <c r="F40">
        <v>1750000000</v>
      </c>
    </row>
    <row r="41" spans="1:6" x14ac:dyDescent="0.25">
      <c r="A41" t="s">
        <v>1217</v>
      </c>
      <c r="B41">
        <v>2086868147.9814799</v>
      </c>
      <c r="C41">
        <v>1952222714.642678</v>
      </c>
      <c r="D41">
        <v>1766354683.3211761</v>
      </c>
      <c r="E41">
        <v>1495033425.1172869</v>
      </c>
      <c r="F41">
        <v>1750000000</v>
      </c>
    </row>
    <row r="42" spans="1:6" x14ac:dyDescent="0.25">
      <c r="A42" t="s">
        <v>1218</v>
      </c>
      <c r="B42">
        <v>2067042983.256321</v>
      </c>
      <c r="C42">
        <v>1930397017.4610374</v>
      </c>
      <c r="D42">
        <v>1742164995.1847389</v>
      </c>
      <c r="E42">
        <v>1468313836.1416898</v>
      </c>
      <c r="F42">
        <v>1750000000</v>
      </c>
    </row>
    <row r="43" spans="1:6" x14ac:dyDescent="0.25">
      <c r="A43" t="s">
        <v>1219</v>
      </c>
      <c r="B43">
        <v>2045277220.5924821</v>
      </c>
      <c r="C43">
        <v>1906830503.3204675</v>
      </c>
      <c r="D43">
        <v>1716519845.9263945</v>
      </c>
      <c r="E43">
        <v>1440572289.2058311</v>
      </c>
      <c r="F43">
        <v>1250000000</v>
      </c>
    </row>
    <row r="44" spans="1:6" x14ac:dyDescent="0.25">
      <c r="A44" t="s">
        <v>1220</v>
      </c>
      <c r="B44">
        <v>2024783269.798435</v>
      </c>
      <c r="C44">
        <v>1884625284.30038</v>
      </c>
      <c r="D44">
        <v>1692355195.3403213</v>
      </c>
      <c r="E44">
        <v>1414470290.2489367</v>
      </c>
      <c r="F44">
        <v>1250000000</v>
      </c>
    </row>
    <row r="45" spans="1:6" x14ac:dyDescent="0.25">
      <c r="A45" t="s">
        <v>1221</v>
      </c>
      <c r="B45">
        <v>2005351459.547673</v>
      </c>
      <c r="C45">
        <v>1863372780.2898021</v>
      </c>
      <c r="D45">
        <v>1669015406.5403268</v>
      </c>
      <c r="E45">
        <v>1389054469.2029696</v>
      </c>
      <c r="F45">
        <v>1250000000</v>
      </c>
    </row>
    <row r="46" spans="1:6" x14ac:dyDescent="0.25">
      <c r="A46" t="s">
        <v>1222</v>
      </c>
      <c r="B46">
        <v>1986000920.9968021</v>
      </c>
      <c r="C46">
        <v>1842363218.3788817</v>
      </c>
      <c r="D46">
        <v>1646135649.994921</v>
      </c>
      <c r="E46">
        <v>1364396618.4956756</v>
      </c>
      <c r="F46">
        <v>1250000000</v>
      </c>
    </row>
    <row r="47" spans="1:6" x14ac:dyDescent="0.25">
      <c r="A47" t="s">
        <v>1223</v>
      </c>
      <c r="B47">
        <v>1965662421.8427989</v>
      </c>
      <c r="C47">
        <v>1820402919.4264712</v>
      </c>
      <c r="D47">
        <v>1622377751.5917175</v>
      </c>
      <c r="E47">
        <v>1339009368.2930989</v>
      </c>
      <c r="F47">
        <v>1250000000</v>
      </c>
    </row>
    <row r="48" spans="1:6" x14ac:dyDescent="0.25">
      <c r="A48" t="s">
        <v>1224</v>
      </c>
      <c r="B48">
        <v>1946161343.6665399</v>
      </c>
      <c r="C48">
        <v>1799286034.649461</v>
      </c>
      <c r="D48">
        <v>1599479803.737699</v>
      </c>
      <c r="E48">
        <v>1314519442.0623498</v>
      </c>
      <c r="F48">
        <v>1250000000</v>
      </c>
    </row>
    <row r="49" spans="1:6" x14ac:dyDescent="0.25">
      <c r="A49" t="s">
        <v>1225</v>
      </c>
      <c r="B49">
        <v>1927004730.4104691</v>
      </c>
      <c r="C49">
        <v>1778845669.888551</v>
      </c>
      <c r="D49">
        <v>1577676434.7815058</v>
      </c>
      <c r="E49">
        <v>1291639158.4448926</v>
      </c>
      <c r="F49">
        <v>1250000000</v>
      </c>
    </row>
    <row r="50" spans="1:6" x14ac:dyDescent="0.25">
      <c r="A50" t="s">
        <v>1226</v>
      </c>
      <c r="B50">
        <v>1907628310.79143</v>
      </c>
      <c r="C50">
        <v>1757972302.570811</v>
      </c>
      <c r="D50">
        <v>1555198357.6271501</v>
      </c>
      <c r="E50">
        <v>1267843571.2294717</v>
      </c>
      <c r="F50">
        <v>1250000000</v>
      </c>
    </row>
    <row r="51" spans="1:6" x14ac:dyDescent="0.25">
      <c r="A51" t="s">
        <v>1227</v>
      </c>
      <c r="B51">
        <v>1888760542.338666</v>
      </c>
      <c r="C51">
        <v>1737727728.2107427</v>
      </c>
      <c r="D51">
        <v>1533505221.0436146</v>
      </c>
      <c r="E51">
        <v>1245034042.3295176</v>
      </c>
      <c r="F51">
        <v>1250000000</v>
      </c>
    </row>
    <row r="52" spans="1:6" x14ac:dyDescent="0.25">
      <c r="A52" t="s">
        <v>1228</v>
      </c>
      <c r="B52">
        <v>1869228476.2001591</v>
      </c>
      <c r="C52">
        <v>1716840687.8327608</v>
      </c>
      <c r="D52">
        <v>1511219740.5294957</v>
      </c>
      <c r="E52">
        <v>1221743971.9347539</v>
      </c>
      <c r="F52">
        <v>1250000000</v>
      </c>
    </row>
    <row r="53" spans="1:6" x14ac:dyDescent="0.25">
      <c r="A53" t="s">
        <v>1229</v>
      </c>
      <c r="B53">
        <v>1849949254.991262</v>
      </c>
      <c r="C53">
        <v>1696344225.2785671</v>
      </c>
      <c r="D53">
        <v>1489502967.5124121</v>
      </c>
      <c r="E53">
        <v>1199250872.6646683</v>
      </c>
      <c r="F53">
        <v>1250000000</v>
      </c>
    </row>
    <row r="54" spans="1:6" x14ac:dyDescent="0.25">
      <c r="A54" t="s">
        <v>1230</v>
      </c>
      <c r="B54">
        <v>1830783629.8132961</v>
      </c>
      <c r="C54">
        <v>1675922642.6520395</v>
      </c>
      <c r="D54">
        <v>1467828951.6829438</v>
      </c>
      <c r="E54">
        <v>1176794796.7833543</v>
      </c>
      <c r="F54">
        <v>1250000000</v>
      </c>
    </row>
    <row r="55" spans="1:6" x14ac:dyDescent="0.25">
      <c r="A55" t="s">
        <v>1231</v>
      </c>
      <c r="B55">
        <v>1811819116.6025419</v>
      </c>
      <c r="C55">
        <v>1655749241.445936</v>
      </c>
      <c r="D55">
        <v>1446472357.6301281</v>
      </c>
      <c r="E55">
        <v>1154760840.9819503</v>
      </c>
      <c r="F55">
        <v>1250000000</v>
      </c>
    </row>
    <row r="56" spans="1:6" x14ac:dyDescent="0.25">
      <c r="A56" t="s">
        <v>1232</v>
      </c>
      <c r="B56">
        <v>1793537910.675235</v>
      </c>
      <c r="C56">
        <v>1636352440.2769682</v>
      </c>
      <c r="D56">
        <v>1426008747.6093943</v>
      </c>
      <c r="E56">
        <v>1133757525.0421879</v>
      </c>
      <c r="F56">
        <v>750000000</v>
      </c>
    </row>
    <row r="57" spans="1:6" x14ac:dyDescent="0.25">
      <c r="A57" t="s">
        <v>1233</v>
      </c>
      <c r="B57">
        <v>1774335779.0055161</v>
      </c>
      <c r="C57">
        <v>1616087520.4978142</v>
      </c>
      <c r="D57">
        <v>1404767045.9304638</v>
      </c>
      <c r="E57">
        <v>1112138622.4342782</v>
      </c>
      <c r="F57">
        <v>750000000</v>
      </c>
    </row>
    <row r="58" spans="1:6" x14ac:dyDescent="0.25">
      <c r="A58" t="s">
        <v>1234</v>
      </c>
      <c r="B58">
        <v>1756466405.8357251</v>
      </c>
      <c r="C58">
        <v>1597185926.7036488</v>
      </c>
      <c r="D58">
        <v>1384919965.2708807</v>
      </c>
      <c r="E58">
        <v>1091931443.4315169</v>
      </c>
      <c r="F58">
        <v>750000000</v>
      </c>
    </row>
    <row r="59" spans="1:6" x14ac:dyDescent="0.25">
      <c r="A59" t="s">
        <v>1235</v>
      </c>
      <c r="B59">
        <v>1738823927.956342</v>
      </c>
      <c r="C59">
        <v>1578461573.8934345</v>
      </c>
      <c r="D59">
        <v>1365203233.090981</v>
      </c>
      <c r="E59">
        <v>1071826828.9273766</v>
      </c>
      <c r="F59">
        <v>750000000</v>
      </c>
    </row>
    <row r="60" spans="1:6" x14ac:dyDescent="0.25">
      <c r="A60" t="s">
        <v>1236</v>
      </c>
      <c r="B60">
        <v>1721391507.024617</v>
      </c>
      <c r="C60">
        <v>1559986503.4002099</v>
      </c>
      <c r="D60">
        <v>1345792885.4695745</v>
      </c>
      <c r="E60">
        <v>1052112458.3219033</v>
      </c>
      <c r="F60">
        <v>750000000</v>
      </c>
    </row>
    <row r="61" spans="1:6" x14ac:dyDescent="0.25">
      <c r="A61" t="s">
        <v>1237</v>
      </c>
      <c r="B61">
        <v>1703144365.7837</v>
      </c>
      <c r="C61">
        <v>1541085627.8593609</v>
      </c>
      <c r="D61">
        <v>1326432863.943047</v>
      </c>
      <c r="E61">
        <v>1033009272.5373653</v>
      </c>
      <c r="F61">
        <v>750000000</v>
      </c>
    </row>
    <row r="62" spans="1:6" x14ac:dyDescent="0.25">
      <c r="A62" t="s">
        <v>1238</v>
      </c>
      <c r="B62">
        <v>1685003242.1363029</v>
      </c>
      <c r="C62">
        <v>1522084726.3048825</v>
      </c>
      <c r="D62">
        <v>1306746736.3261631</v>
      </c>
      <c r="E62">
        <v>1013367542.5640248</v>
      </c>
      <c r="F62">
        <v>750000000</v>
      </c>
    </row>
    <row r="63" spans="1:6" x14ac:dyDescent="0.25">
      <c r="A63" t="s">
        <v>1239</v>
      </c>
      <c r="B63">
        <v>1667250829.0387819</v>
      </c>
      <c r="C63">
        <v>1503576708.4191699</v>
      </c>
      <c r="D63">
        <v>1287680007.7376251</v>
      </c>
      <c r="E63">
        <v>994488126.6331929</v>
      </c>
      <c r="F63">
        <v>750000000</v>
      </c>
    </row>
    <row r="64" spans="1:6" x14ac:dyDescent="0.25">
      <c r="A64" t="s">
        <v>1240</v>
      </c>
      <c r="B64">
        <v>1649357819.9774179</v>
      </c>
      <c r="C64">
        <v>1484917448.4531751</v>
      </c>
      <c r="D64">
        <v>1268465812.7523961</v>
      </c>
      <c r="E64">
        <v>975499465.41068482</v>
      </c>
      <c r="F64">
        <v>750000000</v>
      </c>
    </row>
    <row r="65" spans="1:6" x14ac:dyDescent="0.25">
      <c r="A65" t="s">
        <v>1241</v>
      </c>
      <c r="B65">
        <v>1631906173.258616</v>
      </c>
      <c r="C65">
        <v>1466794160.1686971</v>
      </c>
      <c r="D65">
        <v>1249900367.7559297</v>
      </c>
      <c r="E65">
        <v>957281681.3081584</v>
      </c>
      <c r="F65">
        <v>750000000</v>
      </c>
    </row>
    <row r="66" spans="1:6" x14ac:dyDescent="0.25">
      <c r="A66" t="s">
        <v>1242</v>
      </c>
      <c r="B66">
        <v>1614707020.2488921</v>
      </c>
      <c r="C66">
        <v>1448873600.7769902</v>
      </c>
      <c r="D66">
        <v>1231489791.089046</v>
      </c>
      <c r="E66">
        <v>939186384.51020288</v>
      </c>
      <c r="F66">
        <v>750000000</v>
      </c>
    </row>
    <row r="67" spans="1:6" x14ac:dyDescent="0.25">
      <c r="A67" t="s">
        <v>1243</v>
      </c>
      <c r="B67">
        <v>1597021694.467083</v>
      </c>
      <c r="C67">
        <v>1430574109.0726855</v>
      </c>
      <c r="D67">
        <v>1212843514.4155104</v>
      </c>
      <c r="E67">
        <v>921048207.64790666</v>
      </c>
      <c r="F67">
        <v>750000000</v>
      </c>
    </row>
    <row r="68" spans="1:6" x14ac:dyDescent="0.25">
      <c r="A68" t="s">
        <v>1244</v>
      </c>
      <c r="B68">
        <v>1580279593.3588209</v>
      </c>
      <c r="C68">
        <v>1413253394.7838156</v>
      </c>
      <c r="D68">
        <v>1195209988.8285267</v>
      </c>
      <c r="E68">
        <v>903936429.18368542</v>
      </c>
      <c r="F68">
        <v>750000000</v>
      </c>
    </row>
    <row r="69" spans="1:6" x14ac:dyDescent="0.25">
      <c r="A69" t="s">
        <v>1245</v>
      </c>
      <c r="B69">
        <v>1564057773.95591</v>
      </c>
      <c r="C69">
        <v>1396373748.7279322</v>
      </c>
      <c r="D69">
        <v>1177931254.4919879</v>
      </c>
      <c r="E69">
        <v>887095221.464854</v>
      </c>
      <c r="F69">
        <v>750000000</v>
      </c>
    </row>
    <row r="70" spans="1:6" x14ac:dyDescent="0.25">
      <c r="A70" t="s">
        <v>1246</v>
      </c>
      <c r="B70">
        <v>1546977531.854641</v>
      </c>
      <c r="C70">
        <v>1378857707.0210862</v>
      </c>
      <c r="D70">
        <v>1160292507.4167788</v>
      </c>
      <c r="E70">
        <v>870229629.14281058</v>
      </c>
      <c r="F70">
        <v>750000000</v>
      </c>
    </row>
    <row r="71" spans="1:6" x14ac:dyDescent="0.25">
      <c r="A71" t="s">
        <v>1247</v>
      </c>
      <c r="B71">
        <v>1530130303.808238</v>
      </c>
      <c r="C71">
        <v>1361528197.8193555</v>
      </c>
      <c r="D71">
        <v>1142796153.5484831</v>
      </c>
      <c r="E71">
        <v>853476893.07541323</v>
      </c>
      <c r="F71">
        <v>750000000</v>
      </c>
    </row>
    <row r="72" spans="1:6" x14ac:dyDescent="0.25">
      <c r="A72" t="s">
        <v>1248</v>
      </c>
      <c r="B72">
        <v>1514203767.900043</v>
      </c>
      <c r="C72">
        <v>1345071359.7145393</v>
      </c>
      <c r="D72">
        <v>1126111900.7099543</v>
      </c>
      <c r="E72">
        <v>837454393.43638825</v>
      </c>
      <c r="F72">
        <v>750000000</v>
      </c>
    </row>
    <row r="73" spans="1:6" x14ac:dyDescent="0.25">
      <c r="A73" t="s">
        <v>1249</v>
      </c>
      <c r="B73">
        <v>1498350669.5487559</v>
      </c>
      <c r="C73">
        <v>1328949849.1469266</v>
      </c>
      <c r="D73">
        <v>1110058664.3810837</v>
      </c>
      <c r="E73">
        <v>822357314.07940125</v>
      </c>
      <c r="F73">
        <v>750000000</v>
      </c>
    </row>
    <row r="74" spans="1:6" x14ac:dyDescent="0.25">
      <c r="A74" t="s">
        <v>1250</v>
      </c>
      <c r="B74">
        <v>1482688937.9433639</v>
      </c>
      <c r="C74">
        <v>1312828367.5793443</v>
      </c>
      <c r="D74">
        <v>1093803689.7457216</v>
      </c>
      <c r="E74">
        <v>806883123.5793556</v>
      </c>
      <c r="F74">
        <v>750000000</v>
      </c>
    </row>
    <row r="75" spans="1:6" x14ac:dyDescent="0.25">
      <c r="A75" t="s">
        <v>1251</v>
      </c>
      <c r="B75">
        <v>1467001611.795398</v>
      </c>
      <c r="C75">
        <v>1296806134.8206058</v>
      </c>
      <c r="D75">
        <v>1077795225.39431</v>
      </c>
      <c r="E75">
        <v>791814748.59206796</v>
      </c>
      <c r="F75">
        <v>750000000</v>
      </c>
    </row>
    <row r="76" spans="1:6" x14ac:dyDescent="0.25">
      <c r="A76" t="s">
        <v>1252</v>
      </c>
      <c r="B76">
        <v>1449449827.7257471</v>
      </c>
      <c r="C76">
        <v>1279117472.6166098</v>
      </c>
      <c r="D76">
        <v>1060390243.6481636</v>
      </c>
      <c r="E76">
        <v>775728369.08881462</v>
      </c>
      <c r="F76">
        <v>750000000</v>
      </c>
    </row>
    <row r="77" spans="1:6" x14ac:dyDescent="0.25">
      <c r="A77" t="s">
        <v>1253</v>
      </c>
      <c r="B77">
        <v>1433264106.617245</v>
      </c>
      <c r="C77">
        <v>1262757712.4980447</v>
      </c>
      <c r="D77">
        <v>1044251454.5802727</v>
      </c>
      <c r="E77">
        <v>760790574.33894169</v>
      </c>
      <c r="F77">
        <v>750000000</v>
      </c>
    </row>
    <row r="78" spans="1:6" x14ac:dyDescent="0.25">
      <c r="A78" t="s">
        <v>1254</v>
      </c>
      <c r="B78">
        <v>1418046443.618717</v>
      </c>
      <c r="C78">
        <v>1247231408.1890972</v>
      </c>
      <c r="D78">
        <v>1028788713.0433053</v>
      </c>
      <c r="E78">
        <v>746350528.97382784</v>
      </c>
      <c r="F78">
        <v>750000000</v>
      </c>
    </row>
    <row r="79" spans="1:6" x14ac:dyDescent="0.25">
      <c r="A79" t="s">
        <v>1255</v>
      </c>
      <c r="B79">
        <v>1402666445.370188</v>
      </c>
      <c r="C79">
        <v>1231611600.3646278</v>
      </c>
      <c r="D79">
        <v>1013320936.2990497</v>
      </c>
      <c r="E79">
        <v>732015520.67320275</v>
      </c>
      <c r="F79">
        <v>750000000</v>
      </c>
    </row>
    <row r="80" spans="1:6" x14ac:dyDescent="0.25">
      <c r="A80" t="s">
        <v>1256</v>
      </c>
      <c r="B80">
        <v>1387417114.785038</v>
      </c>
      <c r="C80">
        <v>1216222324.252701</v>
      </c>
      <c r="D80">
        <v>998196362.73543322</v>
      </c>
      <c r="E80">
        <v>718133754.04137552</v>
      </c>
      <c r="F80">
        <v>750000000</v>
      </c>
    </row>
    <row r="81" spans="1:6" x14ac:dyDescent="0.25">
      <c r="A81" t="s">
        <v>1257</v>
      </c>
      <c r="B81">
        <v>1372012971.2119999</v>
      </c>
      <c r="C81">
        <v>1200679013.1377084</v>
      </c>
      <c r="D81">
        <v>982933246.32507253</v>
      </c>
      <c r="E81">
        <v>704157811.35398352</v>
      </c>
      <c r="F81">
        <v>750000000</v>
      </c>
    </row>
    <row r="82" spans="1:6" x14ac:dyDescent="0.25">
      <c r="A82" t="s">
        <v>1258</v>
      </c>
      <c r="B82">
        <v>1353807637.234596</v>
      </c>
      <c r="C82">
        <v>1182802469.1136777</v>
      </c>
      <c r="D82">
        <v>965915410.24236345</v>
      </c>
      <c r="E82">
        <v>689129997.52121794</v>
      </c>
      <c r="F82">
        <v>750000000</v>
      </c>
    </row>
    <row r="83" spans="1:6" x14ac:dyDescent="0.25">
      <c r="A83" t="s">
        <v>1259</v>
      </c>
      <c r="B83">
        <v>1338697590.446768</v>
      </c>
      <c r="C83">
        <v>1167617306.3281651</v>
      </c>
      <c r="D83">
        <v>951089722.58600545</v>
      </c>
      <c r="E83">
        <v>675678606.51490736</v>
      </c>
      <c r="F83">
        <v>750000000</v>
      </c>
    </row>
    <row r="84" spans="1:6" x14ac:dyDescent="0.25">
      <c r="A84" t="s">
        <v>1260</v>
      </c>
      <c r="B84">
        <v>1323979073.3011241</v>
      </c>
      <c r="C84">
        <v>1152821165.8294823</v>
      </c>
      <c r="D84">
        <v>936649271.59826529</v>
      </c>
      <c r="E84">
        <v>662601323.41616559</v>
      </c>
      <c r="F84">
        <v>750000000</v>
      </c>
    </row>
    <row r="85" spans="1:6" x14ac:dyDescent="0.25">
      <c r="A85" t="s">
        <v>1261</v>
      </c>
      <c r="B85">
        <v>1308591691.7482481</v>
      </c>
      <c r="C85">
        <v>1137615029.6662562</v>
      </c>
      <c r="D85">
        <v>922095326.85519481</v>
      </c>
      <c r="E85">
        <v>649720646.27005029</v>
      </c>
      <c r="F85">
        <v>0</v>
      </c>
    </row>
    <row r="86" spans="1:6" x14ac:dyDescent="0.25">
      <c r="A86" t="s">
        <v>1262</v>
      </c>
      <c r="B86">
        <v>1293890786.123112</v>
      </c>
      <c r="C86">
        <v>1122927097.00758</v>
      </c>
      <c r="D86">
        <v>907875203.62776339</v>
      </c>
      <c r="E86">
        <v>636991475.91081262</v>
      </c>
    </row>
    <row r="87" spans="1:6" x14ac:dyDescent="0.25">
      <c r="A87" t="s">
        <v>1263</v>
      </c>
      <c r="B87">
        <v>1279208992.404011</v>
      </c>
      <c r="C87">
        <v>1108362964.5887103</v>
      </c>
      <c r="D87">
        <v>893894707.00353324</v>
      </c>
      <c r="E87">
        <v>624611412.7933042</v>
      </c>
    </row>
    <row r="88" spans="1:6" x14ac:dyDescent="0.25">
      <c r="A88" t="s">
        <v>1264</v>
      </c>
      <c r="B88">
        <v>1264443483.3723919</v>
      </c>
      <c r="C88">
        <v>1093711310.8760927</v>
      </c>
      <c r="D88">
        <v>879834842.3331176</v>
      </c>
      <c r="E88">
        <v>612183085.08268261</v>
      </c>
    </row>
    <row r="89" spans="1:6" x14ac:dyDescent="0.25">
      <c r="A89" t="s">
        <v>1265</v>
      </c>
      <c r="B89">
        <v>1249706577.984127</v>
      </c>
      <c r="C89">
        <v>1079189962.0294178</v>
      </c>
      <c r="D89">
        <v>866016401.92540073</v>
      </c>
      <c r="E89">
        <v>600098263.51005089</v>
      </c>
    </row>
    <row r="90" spans="1:6" x14ac:dyDescent="0.25">
      <c r="A90" t="s">
        <v>1266</v>
      </c>
      <c r="B90">
        <v>1235656117.4917541</v>
      </c>
      <c r="C90">
        <v>1065246814.1440494</v>
      </c>
      <c r="D90">
        <v>852653456.96229827</v>
      </c>
      <c r="E90">
        <v>588336008.02225947</v>
      </c>
    </row>
    <row r="91" spans="1:6" x14ac:dyDescent="0.25">
      <c r="A91" t="s">
        <v>1267</v>
      </c>
      <c r="B91">
        <v>1221451866.1839249</v>
      </c>
      <c r="C91">
        <v>1051215502.3498021</v>
      </c>
      <c r="D91">
        <v>839282490.73704708</v>
      </c>
      <c r="E91">
        <v>576657114.71445656</v>
      </c>
    </row>
    <row r="92" spans="1:6" x14ac:dyDescent="0.25">
      <c r="A92" t="s">
        <v>1268</v>
      </c>
      <c r="B92">
        <v>1207516281.639648</v>
      </c>
      <c r="C92">
        <v>1037516363.7125725</v>
      </c>
      <c r="D92">
        <v>826306422.76473904</v>
      </c>
      <c r="E92">
        <v>565414190.12339151</v>
      </c>
    </row>
    <row r="93" spans="1:6" x14ac:dyDescent="0.25">
      <c r="A93" t="s">
        <v>1269</v>
      </c>
      <c r="B93">
        <v>1192198714.0305231</v>
      </c>
      <c r="C93">
        <v>1022617894.1852614</v>
      </c>
      <c r="D93">
        <v>812369583.19182003</v>
      </c>
      <c r="E93">
        <v>553523226.30064023</v>
      </c>
    </row>
    <row r="94" spans="1:6" x14ac:dyDescent="0.25">
      <c r="A94" t="s">
        <v>1270</v>
      </c>
      <c r="B94">
        <v>1178362275.8033259</v>
      </c>
      <c r="C94">
        <v>1009090528.3545749</v>
      </c>
      <c r="D94">
        <v>799650408.24250126</v>
      </c>
      <c r="E94">
        <v>542623304.16282761</v>
      </c>
    </row>
    <row r="95" spans="1:6" x14ac:dyDescent="0.25">
      <c r="A95" t="s">
        <v>1271</v>
      </c>
      <c r="B95">
        <v>1164607296.544642</v>
      </c>
      <c r="C95">
        <v>995619937.91716659</v>
      </c>
      <c r="D95">
        <v>786969156.44432902</v>
      </c>
      <c r="E95">
        <v>531756257.60427737</v>
      </c>
    </row>
    <row r="96" spans="1:6" x14ac:dyDescent="0.25">
      <c r="A96" t="s">
        <v>1272</v>
      </c>
      <c r="B96">
        <v>1150418090.5854731</v>
      </c>
      <c r="C96">
        <v>981821549.16688061</v>
      </c>
      <c r="D96">
        <v>774088791.56204617</v>
      </c>
      <c r="E96">
        <v>520837561.03885454</v>
      </c>
    </row>
    <row r="97" spans="1:5" x14ac:dyDescent="0.25">
      <c r="A97" t="s">
        <v>1273</v>
      </c>
      <c r="B97">
        <v>1136656358.8830581</v>
      </c>
      <c r="C97">
        <v>968590413.27730691</v>
      </c>
      <c r="D97">
        <v>761902680.8652494</v>
      </c>
      <c r="E97">
        <v>510676684.75808316</v>
      </c>
    </row>
    <row r="98" spans="1:5" x14ac:dyDescent="0.25">
      <c r="A98" t="s">
        <v>1274</v>
      </c>
      <c r="B98">
        <v>1122017151.270407</v>
      </c>
      <c r="C98">
        <v>954494115.0027976</v>
      </c>
      <c r="D98">
        <v>748904919.41390777</v>
      </c>
      <c r="E98">
        <v>499838646.21612853</v>
      </c>
    </row>
    <row r="99" spans="1:5" x14ac:dyDescent="0.25">
      <c r="A99" t="s">
        <v>1275</v>
      </c>
      <c r="B99">
        <v>1107874966.885726</v>
      </c>
      <c r="C99">
        <v>940916466.85571563</v>
      </c>
      <c r="D99">
        <v>736434735.55047286</v>
      </c>
      <c r="E99">
        <v>489500902.01593298</v>
      </c>
    </row>
    <row r="100" spans="1:5" x14ac:dyDescent="0.25">
      <c r="A100" t="s">
        <v>1276</v>
      </c>
      <c r="B100">
        <v>1094226598.021704</v>
      </c>
      <c r="C100">
        <v>927748724.79551804</v>
      </c>
      <c r="D100">
        <v>724281937.33994496</v>
      </c>
      <c r="E100">
        <v>479383967.95667547</v>
      </c>
    </row>
    <row r="101" spans="1:5" x14ac:dyDescent="0.25">
      <c r="A101" t="s">
        <v>1277</v>
      </c>
      <c r="B101">
        <v>1080917060.5375309</v>
      </c>
      <c r="C101">
        <v>914959837.06299233</v>
      </c>
      <c r="D101">
        <v>712539732.79374349</v>
      </c>
      <c r="E101">
        <v>469678868.66714483</v>
      </c>
    </row>
    <row r="102" spans="1:5" x14ac:dyDescent="0.25">
      <c r="A102" t="s">
        <v>1278</v>
      </c>
      <c r="B102">
        <v>1068032412.3621759</v>
      </c>
      <c r="C102">
        <v>902520075.42951059</v>
      </c>
      <c r="D102">
        <v>701064570.29110217</v>
      </c>
      <c r="E102">
        <v>460157573.21395588</v>
      </c>
    </row>
    <row r="103" spans="1:5" x14ac:dyDescent="0.25">
      <c r="A103" t="s">
        <v>1279</v>
      </c>
      <c r="B103">
        <v>1053876407.989818</v>
      </c>
      <c r="C103">
        <v>889047366.52917361</v>
      </c>
      <c r="D103">
        <v>688842828.63885689</v>
      </c>
      <c r="E103">
        <v>450220551.13291544</v>
      </c>
    </row>
    <row r="104" spans="1:5" x14ac:dyDescent="0.25">
      <c r="A104" t="s">
        <v>1280</v>
      </c>
      <c r="B104">
        <v>1041275656.210742</v>
      </c>
      <c r="C104">
        <v>876975565.10360146</v>
      </c>
      <c r="D104">
        <v>677817069.98244727</v>
      </c>
      <c r="E104">
        <v>441198227.59206021</v>
      </c>
    </row>
    <row r="105" spans="1:5" x14ac:dyDescent="0.25">
      <c r="A105" t="s">
        <v>1281</v>
      </c>
      <c r="B105">
        <v>1028403178.777108</v>
      </c>
      <c r="C105">
        <v>864665173.63463962</v>
      </c>
      <c r="D105">
        <v>666602700.76920009</v>
      </c>
      <c r="E105">
        <v>432060879.8986212</v>
      </c>
    </row>
    <row r="106" spans="1:5" x14ac:dyDescent="0.25">
      <c r="A106" t="s">
        <v>1282</v>
      </c>
      <c r="B106">
        <v>1015043521.2146879</v>
      </c>
      <c r="C106">
        <v>852031754.15069973</v>
      </c>
      <c r="D106">
        <v>655246409.33276653</v>
      </c>
      <c r="E106">
        <v>422959330.60677016</v>
      </c>
    </row>
    <row r="107" spans="1:5" x14ac:dyDescent="0.25">
      <c r="A107" t="s">
        <v>1283</v>
      </c>
      <c r="B107">
        <v>1002598679.717361</v>
      </c>
      <c r="C107">
        <v>840158111.13793385</v>
      </c>
      <c r="D107">
        <v>644471900.49332047</v>
      </c>
      <c r="E107">
        <v>414242416.32978171</v>
      </c>
    </row>
    <row r="108" spans="1:5" x14ac:dyDescent="0.25">
      <c r="A108" t="s">
        <v>1284</v>
      </c>
      <c r="B108">
        <v>989967967.51463103</v>
      </c>
      <c r="C108">
        <v>828166802.42094719</v>
      </c>
      <c r="D108">
        <v>633657927.23679876</v>
      </c>
      <c r="E108">
        <v>405566497.18402594</v>
      </c>
    </row>
    <row r="109" spans="1:5" x14ac:dyDescent="0.25">
      <c r="A109" t="s">
        <v>1285</v>
      </c>
      <c r="B109">
        <v>977106024.08614004</v>
      </c>
      <c r="C109">
        <v>816154705.86876249</v>
      </c>
      <c r="D109">
        <v>623032439.99338198</v>
      </c>
      <c r="E109">
        <v>397239906.26351351</v>
      </c>
    </row>
    <row r="110" spans="1:5" x14ac:dyDescent="0.25">
      <c r="A110" t="s">
        <v>1286</v>
      </c>
      <c r="B110">
        <v>965000515.60417104</v>
      </c>
      <c r="C110">
        <v>804676137.65540683</v>
      </c>
      <c r="D110">
        <v>612707768.19516814</v>
      </c>
      <c r="E110">
        <v>389002342.71421015</v>
      </c>
    </row>
    <row r="111" spans="1:5" x14ac:dyDescent="0.25">
      <c r="A111" t="s">
        <v>1287</v>
      </c>
      <c r="B111">
        <v>952958255.39422798</v>
      </c>
      <c r="C111">
        <v>793330249.84162927</v>
      </c>
      <c r="D111">
        <v>602581848.73814976</v>
      </c>
      <c r="E111">
        <v>381005249.31003857</v>
      </c>
    </row>
    <row r="112" spans="1:5" x14ac:dyDescent="0.25">
      <c r="A112" t="s">
        <v>1288</v>
      </c>
      <c r="B112">
        <v>940740068.19338906</v>
      </c>
      <c r="C112">
        <v>781830410.00918329</v>
      </c>
      <c r="D112">
        <v>592336756.27671206</v>
      </c>
      <c r="E112">
        <v>372941073.0266211</v>
      </c>
    </row>
    <row r="113" spans="1:5" x14ac:dyDescent="0.25">
      <c r="A113" t="s">
        <v>1289</v>
      </c>
      <c r="B113">
        <v>928981312.42254496</v>
      </c>
      <c r="C113">
        <v>770790680.131675</v>
      </c>
      <c r="D113">
        <v>582535432.33798373</v>
      </c>
      <c r="E113">
        <v>365266600.68033808</v>
      </c>
    </row>
    <row r="114" spans="1:5" x14ac:dyDescent="0.25">
      <c r="A114" t="s">
        <v>1290</v>
      </c>
      <c r="B114">
        <v>917315024.94051898</v>
      </c>
      <c r="C114">
        <v>759820073.9406817</v>
      </c>
      <c r="D114">
        <v>572783827.72336316</v>
      </c>
      <c r="E114">
        <v>357630857.23187172</v>
      </c>
    </row>
    <row r="115" spans="1:5" x14ac:dyDescent="0.25">
      <c r="A115" t="s">
        <v>1291</v>
      </c>
      <c r="B115">
        <v>905777019.07741904</v>
      </c>
      <c r="C115">
        <v>748990540.93121099</v>
      </c>
      <c r="D115">
        <v>563184132.34795284</v>
      </c>
      <c r="E115">
        <v>350147690.34889036</v>
      </c>
    </row>
    <row r="116" spans="1:5" x14ac:dyDescent="0.25">
      <c r="A116" t="s">
        <v>1292</v>
      </c>
      <c r="B116">
        <v>894238829.72289598</v>
      </c>
      <c r="C116">
        <v>738235829.66969311</v>
      </c>
      <c r="D116">
        <v>553731160.96123064</v>
      </c>
      <c r="E116">
        <v>342859275.63277501</v>
      </c>
    </row>
    <row r="117" spans="1:5" x14ac:dyDescent="0.25">
      <c r="A117" t="s">
        <v>1293</v>
      </c>
      <c r="B117">
        <v>882891437.20980799</v>
      </c>
      <c r="C117">
        <v>727631814.19465935</v>
      </c>
      <c r="D117">
        <v>544389345.37797523</v>
      </c>
      <c r="E117">
        <v>335647313.63858169</v>
      </c>
    </row>
    <row r="118" spans="1:5" x14ac:dyDescent="0.25">
      <c r="A118" t="s">
        <v>1294</v>
      </c>
      <c r="B118">
        <v>871574448.31926596</v>
      </c>
      <c r="C118">
        <v>717125927.66458189</v>
      </c>
      <c r="D118">
        <v>535208656.71018535</v>
      </c>
      <c r="E118">
        <v>328634210.93926501</v>
      </c>
    </row>
    <row r="119" spans="1:5" x14ac:dyDescent="0.25">
      <c r="A119" t="s">
        <v>1295</v>
      </c>
      <c r="B119">
        <v>860309191.51451504</v>
      </c>
      <c r="C119">
        <v>706656368.05847657</v>
      </c>
      <c r="D119">
        <v>526053693.82190335</v>
      </c>
      <c r="E119">
        <v>321644653.21216834</v>
      </c>
    </row>
    <row r="120" spans="1:5" x14ac:dyDescent="0.25">
      <c r="A120" t="s">
        <v>1296</v>
      </c>
      <c r="B120">
        <v>848850154.19096994</v>
      </c>
      <c r="C120">
        <v>696061358.82397926</v>
      </c>
      <c r="D120">
        <v>516848684.65235364</v>
      </c>
      <c r="E120">
        <v>314677938.85448229</v>
      </c>
    </row>
    <row r="121" spans="1:5" x14ac:dyDescent="0.25">
      <c r="A121" t="s">
        <v>1297</v>
      </c>
      <c r="B121">
        <v>837553743.49351096</v>
      </c>
      <c r="C121">
        <v>685746027.12858593</v>
      </c>
      <c r="D121">
        <v>508019411.09866464</v>
      </c>
      <c r="E121">
        <v>308118801.18222302</v>
      </c>
    </row>
    <row r="122" spans="1:5" x14ac:dyDescent="0.25">
      <c r="A122" t="s">
        <v>1298</v>
      </c>
      <c r="B122">
        <v>826360873.56864202</v>
      </c>
      <c r="C122">
        <v>675434346.64637804</v>
      </c>
      <c r="D122">
        <v>499107666.26612753</v>
      </c>
      <c r="E122">
        <v>301431582.07684916</v>
      </c>
    </row>
    <row r="123" spans="1:5" x14ac:dyDescent="0.25">
      <c r="A123" t="s">
        <v>1299</v>
      </c>
      <c r="B123">
        <v>815093865.91371202</v>
      </c>
      <c r="C123">
        <v>665131598.42921579</v>
      </c>
      <c r="D123">
        <v>490284820.07585007</v>
      </c>
      <c r="E123">
        <v>294889319.20843881</v>
      </c>
    </row>
    <row r="124" spans="1:5" x14ac:dyDescent="0.25">
      <c r="A124" t="s">
        <v>1300</v>
      </c>
      <c r="B124">
        <v>804191516.73673201</v>
      </c>
      <c r="C124">
        <v>655122057.55604589</v>
      </c>
      <c r="D124">
        <v>481678411.19563496</v>
      </c>
      <c r="E124">
        <v>288485770.82730937</v>
      </c>
    </row>
    <row r="125" spans="1:5" x14ac:dyDescent="0.25">
      <c r="A125" t="s">
        <v>1301</v>
      </c>
      <c r="B125">
        <v>793350819.62370396</v>
      </c>
      <c r="C125">
        <v>645230026.74301839</v>
      </c>
      <c r="D125">
        <v>473237658.21968991</v>
      </c>
      <c r="E125">
        <v>282268617.01297122</v>
      </c>
    </row>
    <row r="126" spans="1:5" x14ac:dyDescent="0.25">
      <c r="A126" t="s">
        <v>1302</v>
      </c>
      <c r="B126">
        <v>782703681.99735105</v>
      </c>
      <c r="C126">
        <v>635491068.08642507</v>
      </c>
      <c r="D126">
        <v>464909339.37516224</v>
      </c>
      <c r="E126">
        <v>276126564.15290809</v>
      </c>
    </row>
    <row r="127" spans="1:5" x14ac:dyDescent="0.25">
      <c r="A127" t="s">
        <v>1303</v>
      </c>
      <c r="B127">
        <v>772164460.33682704</v>
      </c>
      <c r="C127">
        <v>625870759.59477067</v>
      </c>
      <c r="D127">
        <v>456706901.6695776</v>
      </c>
      <c r="E127">
        <v>270105926.03505492</v>
      </c>
    </row>
    <row r="128" spans="1:5" x14ac:dyDescent="0.25">
      <c r="A128" t="s">
        <v>1304</v>
      </c>
      <c r="B128">
        <v>761234272.95290303</v>
      </c>
      <c r="C128">
        <v>615998630.58890307</v>
      </c>
      <c r="D128">
        <v>448396719.54757172</v>
      </c>
      <c r="E128">
        <v>264104042.05820331</v>
      </c>
    </row>
    <row r="129" spans="1:5" x14ac:dyDescent="0.25">
      <c r="A129" t="s">
        <v>1305</v>
      </c>
      <c r="B129">
        <v>750894453.75315297</v>
      </c>
      <c r="C129">
        <v>606600954.11082757</v>
      </c>
      <c r="D129">
        <v>440433010.4702425</v>
      </c>
      <c r="E129">
        <v>258314688.96923611</v>
      </c>
    </row>
    <row r="130" spans="1:5" x14ac:dyDescent="0.25">
      <c r="A130" t="s">
        <v>1306</v>
      </c>
      <c r="B130">
        <v>740624045.52677596</v>
      </c>
      <c r="C130">
        <v>597322069.20047319</v>
      </c>
      <c r="D130">
        <v>432628475.32300681</v>
      </c>
      <c r="E130">
        <v>252697197.48414984</v>
      </c>
    </row>
    <row r="131" spans="1:5" x14ac:dyDescent="0.25">
      <c r="A131" t="s">
        <v>1307</v>
      </c>
      <c r="B131">
        <v>730460030.515975</v>
      </c>
      <c r="C131">
        <v>588125471.61169744</v>
      </c>
      <c r="D131">
        <v>424884239.71859854</v>
      </c>
      <c r="E131">
        <v>247122657.74006429</v>
      </c>
    </row>
    <row r="132" spans="1:5" x14ac:dyDescent="0.25">
      <c r="A132" t="s">
        <v>1308</v>
      </c>
      <c r="B132">
        <v>720391845.68615699</v>
      </c>
      <c r="C132">
        <v>579035378.17233813</v>
      </c>
      <c r="D132">
        <v>417253343.26098329</v>
      </c>
      <c r="E132">
        <v>241656448.57677487</v>
      </c>
    </row>
    <row r="133" spans="1:5" x14ac:dyDescent="0.25">
      <c r="A133" t="s">
        <v>1309</v>
      </c>
      <c r="B133">
        <v>710387864.71953595</v>
      </c>
      <c r="C133">
        <v>570088376.95028412</v>
      </c>
      <c r="D133">
        <v>409828686.6127317</v>
      </c>
      <c r="E133">
        <v>236415782.29642153</v>
      </c>
    </row>
    <row r="134" spans="1:5" x14ac:dyDescent="0.25">
      <c r="A134" t="s">
        <v>1310</v>
      </c>
      <c r="B134">
        <v>700464911.38605404</v>
      </c>
      <c r="C134">
        <v>561171771.45079374</v>
      </c>
      <c r="D134">
        <v>402392684.97906119</v>
      </c>
      <c r="E134">
        <v>231143032.97719571</v>
      </c>
    </row>
    <row r="135" spans="1:5" x14ac:dyDescent="0.25">
      <c r="A135" t="s">
        <v>1311</v>
      </c>
      <c r="B135">
        <v>690457230.166381</v>
      </c>
      <c r="C135">
        <v>552246247.86932647</v>
      </c>
      <c r="D135">
        <v>395017923.4434545</v>
      </c>
      <c r="E135">
        <v>225976675.72240797</v>
      </c>
    </row>
    <row r="136" spans="1:5" x14ac:dyDescent="0.25">
      <c r="A136" t="s">
        <v>1312</v>
      </c>
      <c r="B136">
        <v>680632792.28396404</v>
      </c>
      <c r="C136">
        <v>543465075.42185354</v>
      </c>
      <c r="D136">
        <v>387748173.78023857</v>
      </c>
      <c r="E136">
        <v>220878372.96897355</v>
      </c>
    </row>
    <row r="137" spans="1:5" x14ac:dyDescent="0.25">
      <c r="A137" t="s">
        <v>1313</v>
      </c>
      <c r="B137">
        <v>670880522.14309394</v>
      </c>
      <c r="C137">
        <v>534798911.43942195</v>
      </c>
      <c r="D137">
        <v>380625957.60528231</v>
      </c>
      <c r="E137">
        <v>215932453.58639759</v>
      </c>
    </row>
    <row r="138" spans="1:5" x14ac:dyDescent="0.25">
      <c r="A138" t="s">
        <v>1314</v>
      </c>
      <c r="B138">
        <v>661185756.98899603</v>
      </c>
      <c r="C138">
        <v>526176684.61824387</v>
      </c>
      <c r="D138">
        <v>373536960.9225058</v>
      </c>
      <c r="E138">
        <v>211013245.67959169</v>
      </c>
    </row>
    <row r="139" spans="1:5" x14ac:dyDescent="0.25">
      <c r="A139" t="s">
        <v>1315</v>
      </c>
      <c r="B139">
        <v>651553892.56352603</v>
      </c>
      <c r="C139">
        <v>517632139.20914102</v>
      </c>
      <c r="D139">
        <v>366536566.34099859</v>
      </c>
      <c r="E139">
        <v>206181674.88731125</v>
      </c>
    </row>
    <row r="140" spans="1:5" x14ac:dyDescent="0.25">
      <c r="A140" t="s">
        <v>1316</v>
      </c>
      <c r="B140">
        <v>641905130.29507101</v>
      </c>
      <c r="C140">
        <v>509129541.08612561</v>
      </c>
      <c r="D140">
        <v>359628529.97844654</v>
      </c>
      <c r="E140">
        <v>201466562.9406701</v>
      </c>
    </row>
    <row r="141" spans="1:5" x14ac:dyDescent="0.25">
      <c r="A141" t="s">
        <v>1317</v>
      </c>
      <c r="B141">
        <v>632407793.47597504</v>
      </c>
      <c r="C141">
        <v>500745946.4835903</v>
      </c>
      <c r="D141">
        <v>352807148.67037332</v>
      </c>
      <c r="E141">
        <v>196808039.64432192</v>
      </c>
    </row>
    <row r="142" spans="1:5" x14ac:dyDescent="0.25">
      <c r="A142" t="s">
        <v>1318</v>
      </c>
      <c r="B142">
        <v>622827758.71048999</v>
      </c>
      <c r="C142">
        <v>492350915.45858884</v>
      </c>
      <c r="D142">
        <v>346038524.09763002</v>
      </c>
      <c r="E142">
        <v>192240989.68286619</v>
      </c>
    </row>
    <row r="143" spans="1:5" x14ac:dyDescent="0.25">
      <c r="A143" t="s">
        <v>1319</v>
      </c>
      <c r="B143">
        <v>613303361.55663204</v>
      </c>
      <c r="C143">
        <v>483999500.65651304</v>
      </c>
      <c r="D143">
        <v>339303787.66209096</v>
      </c>
      <c r="E143">
        <v>187701122.52464986</v>
      </c>
    </row>
    <row r="144" spans="1:5" x14ac:dyDescent="0.25">
      <c r="A144" t="s">
        <v>1320</v>
      </c>
      <c r="B144">
        <v>603770593.62133706</v>
      </c>
      <c r="C144">
        <v>475668404.00964081</v>
      </c>
      <c r="D144">
        <v>332615276.37411213</v>
      </c>
      <c r="E144">
        <v>183221727.42284659</v>
      </c>
    </row>
    <row r="145" spans="1:5" x14ac:dyDescent="0.25">
      <c r="A145" t="s">
        <v>1321</v>
      </c>
      <c r="B145">
        <v>594486379.60379195</v>
      </c>
      <c r="C145">
        <v>467636476.33330369</v>
      </c>
      <c r="D145">
        <v>326247642.8675043</v>
      </c>
      <c r="E145">
        <v>179026439.95108142</v>
      </c>
    </row>
    <row r="146" spans="1:5" x14ac:dyDescent="0.25">
      <c r="A146" t="s">
        <v>1322</v>
      </c>
      <c r="B146">
        <v>585283459.521999</v>
      </c>
      <c r="C146">
        <v>459616382.75626236</v>
      </c>
      <c r="D146">
        <v>319836921.42587548</v>
      </c>
      <c r="E146">
        <v>174765220.41140211</v>
      </c>
    </row>
    <row r="147" spans="1:5" x14ac:dyDescent="0.25">
      <c r="A147" t="s">
        <v>1323</v>
      </c>
      <c r="B147">
        <v>576075748.04525995</v>
      </c>
      <c r="C147">
        <v>451643123.67308331</v>
      </c>
      <c r="D147">
        <v>313514957.7490586</v>
      </c>
      <c r="E147">
        <v>170608538.15203872</v>
      </c>
    </row>
    <row r="148" spans="1:5" x14ac:dyDescent="0.25">
      <c r="A148" t="s">
        <v>1324</v>
      </c>
      <c r="B148">
        <v>567008215.14061499</v>
      </c>
      <c r="C148">
        <v>443780219.14319682</v>
      </c>
      <c r="D148">
        <v>307273350.88298172</v>
      </c>
      <c r="E148">
        <v>166503747.29086483</v>
      </c>
    </row>
    <row r="149" spans="1:5" x14ac:dyDescent="0.25">
      <c r="A149" t="s">
        <v>1325</v>
      </c>
      <c r="B149">
        <v>558018199.49114799</v>
      </c>
      <c r="C149">
        <v>436027130.58163142</v>
      </c>
      <c r="D149">
        <v>301162044.25502896</v>
      </c>
      <c r="E149">
        <v>162523226.4402504</v>
      </c>
    </row>
    <row r="150" spans="1:5" x14ac:dyDescent="0.25">
      <c r="A150" t="s">
        <v>1326</v>
      </c>
      <c r="B150">
        <v>549116325.44317496</v>
      </c>
      <c r="C150">
        <v>428343601.7139535</v>
      </c>
      <c r="D150">
        <v>295102643.9396069</v>
      </c>
      <c r="E150">
        <v>158578724.04498157</v>
      </c>
    </row>
    <row r="151" spans="1:5" x14ac:dyDescent="0.25">
      <c r="A151" t="s">
        <v>1327</v>
      </c>
      <c r="B151">
        <v>540289282.46598196</v>
      </c>
      <c r="C151">
        <v>420743155.91836864</v>
      </c>
      <c r="D151">
        <v>289129209.94726151</v>
      </c>
      <c r="E151">
        <v>154710720.1330162</v>
      </c>
    </row>
    <row r="152" spans="1:5" x14ac:dyDescent="0.25">
      <c r="A152" t="s">
        <v>1328</v>
      </c>
      <c r="B152">
        <v>531545103.22129399</v>
      </c>
      <c r="C152">
        <v>413254307.92379403</v>
      </c>
      <c r="D152">
        <v>283284013.0794273</v>
      </c>
      <c r="E152">
        <v>150961633.92256743</v>
      </c>
    </row>
    <row r="153" spans="1:5" x14ac:dyDescent="0.25">
      <c r="A153" t="s">
        <v>1329</v>
      </c>
      <c r="B153">
        <v>522842344.67631602</v>
      </c>
      <c r="C153">
        <v>405798839.31974387</v>
      </c>
      <c r="D153">
        <v>277465870.08814323</v>
      </c>
      <c r="E153">
        <v>147234881.51288715</v>
      </c>
    </row>
    <row r="154" spans="1:5" x14ac:dyDescent="0.25">
      <c r="A154" t="s">
        <v>1330</v>
      </c>
      <c r="B154">
        <v>513418252.68395197</v>
      </c>
      <c r="C154">
        <v>397830349.81613803</v>
      </c>
      <c r="D154">
        <v>271347889.74539232</v>
      </c>
      <c r="E154">
        <v>143398191.14549625</v>
      </c>
    </row>
    <row r="155" spans="1:5" x14ac:dyDescent="0.25">
      <c r="A155" t="s">
        <v>1331</v>
      </c>
      <c r="B155">
        <v>504785664.267901</v>
      </c>
      <c r="C155">
        <v>390477846.0202862</v>
      </c>
      <c r="D155">
        <v>265655632.66931805</v>
      </c>
      <c r="E155">
        <v>139795397.3504363</v>
      </c>
    </row>
    <row r="156" spans="1:5" x14ac:dyDescent="0.25">
      <c r="A156" t="s">
        <v>1332</v>
      </c>
      <c r="B156">
        <v>496194786.96349901</v>
      </c>
      <c r="C156">
        <v>383181349.55944574</v>
      </c>
      <c r="D156">
        <v>260028580.53431305</v>
      </c>
      <c r="E156">
        <v>136254717.92920461</v>
      </c>
    </row>
    <row r="157" spans="1:5" x14ac:dyDescent="0.25">
      <c r="A157" t="s">
        <v>1333</v>
      </c>
      <c r="B157">
        <v>487651180.03178602</v>
      </c>
      <c r="C157">
        <v>376006686.39806819</v>
      </c>
      <c r="D157">
        <v>254573624.92514929</v>
      </c>
      <c r="E157">
        <v>132885893.73007996</v>
      </c>
    </row>
    <row r="158" spans="1:5" x14ac:dyDescent="0.25">
      <c r="A158" t="s">
        <v>1334</v>
      </c>
      <c r="B158">
        <v>479173577.94512898</v>
      </c>
      <c r="C158">
        <v>368843326.49409288</v>
      </c>
      <c r="D158">
        <v>249088605.75423697</v>
      </c>
      <c r="E158">
        <v>129472029.67986633</v>
      </c>
    </row>
    <row r="159" spans="1:5" x14ac:dyDescent="0.25">
      <c r="A159" t="s">
        <v>1335</v>
      </c>
      <c r="B159">
        <v>470773651.16764301</v>
      </c>
      <c r="C159">
        <v>361782683.33457506</v>
      </c>
      <c r="D159">
        <v>243719048.80844179</v>
      </c>
      <c r="E159">
        <v>126161734.89945199</v>
      </c>
    </row>
    <row r="160" spans="1:5" x14ac:dyDescent="0.25">
      <c r="A160" t="s">
        <v>1336</v>
      </c>
      <c r="B160">
        <v>462186563.29808199</v>
      </c>
      <c r="C160">
        <v>354581213.85077292</v>
      </c>
      <c r="D160">
        <v>238260206.68664303</v>
      </c>
      <c r="E160">
        <v>122813557.55140458</v>
      </c>
    </row>
    <row r="161" spans="1:5" x14ac:dyDescent="0.25">
      <c r="A161" t="s">
        <v>1337</v>
      </c>
      <c r="B161">
        <v>453987793.45178503</v>
      </c>
      <c r="C161">
        <v>347719577.49622327</v>
      </c>
      <c r="D161">
        <v>233074468.39135039</v>
      </c>
      <c r="E161">
        <v>119648038.54751112</v>
      </c>
    </row>
    <row r="162" spans="1:5" x14ac:dyDescent="0.25">
      <c r="A162" t="s">
        <v>1338</v>
      </c>
      <c r="B162">
        <v>445886759.04729599</v>
      </c>
      <c r="C162">
        <v>340935576.58600736</v>
      </c>
      <c r="D162">
        <v>227945999.22829649</v>
      </c>
      <c r="E162">
        <v>116519731.3823525</v>
      </c>
    </row>
    <row r="163" spans="1:5" x14ac:dyDescent="0.25">
      <c r="A163" t="s">
        <v>1339</v>
      </c>
      <c r="B163">
        <v>437907026.39380902</v>
      </c>
      <c r="C163">
        <v>334266180.61809838</v>
      </c>
      <c r="D163">
        <v>222918536.87791738</v>
      </c>
      <c r="E163">
        <v>113467191.13966139</v>
      </c>
    </row>
    <row r="164" spans="1:5" x14ac:dyDescent="0.25">
      <c r="A164" t="s">
        <v>1340</v>
      </c>
      <c r="B164">
        <v>430075416.88787001</v>
      </c>
      <c r="C164">
        <v>327749248.64421439</v>
      </c>
      <c r="D164">
        <v>218034499.31852549</v>
      </c>
      <c r="E164">
        <v>110526246.25549033</v>
      </c>
    </row>
    <row r="165" spans="1:5" x14ac:dyDescent="0.25">
      <c r="A165" t="s">
        <v>1341</v>
      </c>
      <c r="B165">
        <v>422328557.94278997</v>
      </c>
      <c r="C165">
        <v>321299695.7606262</v>
      </c>
      <c r="D165">
        <v>213200352.9593688</v>
      </c>
      <c r="E165">
        <v>107617956.8397208</v>
      </c>
    </row>
    <row r="166" spans="1:5" x14ac:dyDescent="0.25">
      <c r="A166" t="s">
        <v>1342</v>
      </c>
      <c r="B166">
        <v>414650637.492993</v>
      </c>
      <c r="C166">
        <v>314940681.2695393</v>
      </c>
      <c r="D166">
        <v>208466432.77923635</v>
      </c>
      <c r="E166">
        <v>104797046.14830019</v>
      </c>
    </row>
    <row r="167" spans="1:5" x14ac:dyDescent="0.25">
      <c r="A167" t="s">
        <v>1343</v>
      </c>
      <c r="B167">
        <v>406839362.20392799</v>
      </c>
      <c r="C167">
        <v>308483662.92233211</v>
      </c>
      <c r="D167">
        <v>203673081.54529369</v>
      </c>
      <c r="E167">
        <v>101953739.707656</v>
      </c>
    </row>
    <row r="168" spans="1:5" x14ac:dyDescent="0.25">
      <c r="A168" t="s">
        <v>1344</v>
      </c>
      <c r="B168">
        <v>399309055.77046299</v>
      </c>
      <c r="C168">
        <v>302260323.47852331</v>
      </c>
      <c r="D168">
        <v>199056654.58235979</v>
      </c>
      <c r="E168">
        <v>99220827.955110595</v>
      </c>
    </row>
    <row r="169" spans="1:5" x14ac:dyDescent="0.25">
      <c r="A169" t="s">
        <v>1345</v>
      </c>
      <c r="B169">
        <v>390831828.77430803</v>
      </c>
      <c r="C169">
        <v>295390164.79859632</v>
      </c>
      <c r="D169">
        <v>194085327.76798883</v>
      </c>
      <c r="E169">
        <v>96372663.597909033</v>
      </c>
    </row>
    <row r="170" spans="1:5" x14ac:dyDescent="0.25">
      <c r="A170" t="s">
        <v>1346</v>
      </c>
      <c r="B170">
        <v>383432644.85095</v>
      </c>
      <c r="C170">
        <v>289306353.01360345</v>
      </c>
      <c r="D170">
        <v>189604542.45752493</v>
      </c>
      <c r="E170">
        <v>93748972.040933773</v>
      </c>
    </row>
    <row r="171" spans="1:5" x14ac:dyDescent="0.25">
      <c r="A171" t="s">
        <v>1347</v>
      </c>
      <c r="B171">
        <v>376100153.31688899</v>
      </c>
      <c r="C171">
        <v>283308076.9617821</v>
      </c>
      <c r="D171">
        <v>185216422.15224016</v>
      </c>
      <c r="E171">
        <v>91203887.60493055</v>
      </c>
    </row>
    <row r="172" spans="1:5" x14ac:dyDescent="0.25">
      <c r="A172" t="s">
        <v>1348</v>
      </c>
      <c r="B172">
        <v>368867731.13470101</v>
      </c>
      <c r="C172">
        <v>277388779.20548236</v>
      </c>
      <c r="D172">
        <v>180885400.80938759</v>
      </c>
      <c r="E172">
        <v>88693949.894556642</v>
      </c>
    </row>
    <row r="173" spans="1:5" x14ac:dyDescent="0.25">
      <c r="A173" t="s">
        <v>1349</v>
      </c>
      <c r="B173">
        <v>361801474.46472597</v>
      </c>
      <c r="C173">
        <v>271628363.79896957</v>
      </c>
      <c r="D173">
        <v>176693068.22320384</v>
      </c>
      <c r="E173">
        <v>86283166.589131519</v>
      </c>
    </row>
    <row r="174" spans="1:5" x14ac:dyDescent="0.25">
      <c r="A174" t="s">
        <v>1350</v>
      </c>
      <c r="B174">
        <v>354853983.39594603</v>
      </c>
      <c r="C174">
        <v>265960566.27111441</v>
      </c>
      <c r="D174">
        <v>172566200.25570434</v>
      </c>
      <c r="E174">
        <v>83911004.320161045</v>
      </c>
    </row>
    <row r="175" spans="1:5" x14ac:dyDescent="0.25">
      <c r="A175" t="s">
        <v>1351</v>
      </c>
      <c r="B175">
        <v>347860126.96278203</v>
      </c>
      <c r="C175">
        <v>260276521.79171652</v>
      </c>
      <c r="D175">
        <v>168448665.52149004</v>
      </c>
      <c r="E175">
        <v>81561908.044507325</v>
      </c>
    </row>
    <row r="176" spans="1:5" x14ac:dyDescent="0.25">
      <c r="A176" t="s">
        <v>1352</v>
      </c>
      <c r="B176">
        <v>341163183.13454002</v>
      </c>
      <c r="C176">
        <v>254846727.68131655</v>
      </c>
      <c r="D176">
        <v>164528602.61822075</v>
      </c>
      <c r="E176">
        <v>79337277.775821179</v>
      </c>
    </row>
    <row r="177" spans="1:5" x14ac:dyDescent="0.25">
      <c r="A177" t="s">
        <v>1353</v>
      </c>
      <c r="B177">
        <v>334549503.41702598</v>
      </c>
      <c r="C177">
        <v>249482491.33673757</v>
      </c>
      <c r="D177">
        <v>160655838.38080359</v>
      </c>
      <c r="E177">
        <v>77141666.743947685</v>
      </c>
    </row>
    <row r="178" spans="1:5" x14ac:dyDescent="0.25">
      <c r="A178" t="s">
        <v>1354</v>
      </c>
      <c r="B178">
        <v>327969809.32538301</v>
      </c>
      <c r="C178">
        <v>244174389.43023273</v>
      </c>
      <c r="D178">
        <v>156850648.37471014</v>
      </c>
      <c r="E178">
        <v>75005810.27415736</v>
      </c>
    </row>
    <row r="179" spans="1:5" x14ac:dyDescent="0.25">
      <c r="A179" t="s">
        <v>1355</v>
      </c>
      <c r="B179">
        <v>321421422.64051902</v>
      </c>
      <c r="C179">
        <v>238893229.26547018</v>
      </c>
      <c r="D179">
        <v>153067906.30037537</v>
      </c>
      <c r="E179">
        <v>72886878.317311555</v>
      </c>
    </row>
    <row r="180" spans="1:5" x14ac:dyDescent="0.25">
      <c r="A180" t="s">
        <v>1356</v>
      </c>
      <c r="B180">
        <v>314901936.94556803</v>
      </c>
      <c r="C180">
        <v>233650725.10605416</v>
      </c>
      <c r="D180">
        <v>149328095.68581474</v>
      </c>
      <c r="E180">
        <v>70804906.667611957</v>
      </c>
    </row>
    <row r="181" spans="1:5" x14ac:dyDescent="0.25">
      <c r="A181" t="s">
        <v>1357</v>
      </c>
      <c r="B181">
        <v>308417739.07713503</v>
      </c>
      <c r="C181">
        <v>228476476.20484567</v>
      </c>
      <c r="D181">
        <v>145673759.12324914</v>
      </c>
      <c r="E181">
        <v>68798457.718323499</v>
      </c>
    </row>
    <row r="182" spans="1:5" x14ac:dyDescent="0.25">
      <c r="A182" t="s">
        <v>1358</v>
      </c>
      <c r="B182">
        <v>301985224.70428598</v>
      </c>
      <c r="C182">
        <v>223331825.88220549</v>
      </c>
      <c r="D182">
        <v>142031457.85879284</v>
      </c>
      <c r="E182">
        <v>66794167.236755654</v>
      </c>
    </row>
    <row r="183" spans="1:5" x14ac:dyDescent="0.25">
      <c r="A183" t="s">
        <v>1359</v>
      </c>
      <c r="B183">
        <v>295604388.98625302</v>
      </c>
      <c r="C183">
        <v>218254074.56281471</v>
      </c>
      <c r="D183">
        <v>138460551.0802168</v>
      </c>
      <c r="E183">
        <v>64847932.455355436</v>
      </c>
    </row>
    <row r="184" spans="1:5" x14ac:dyDescent="0.25">
      <c r="A184" t="s">
        <v>1360</v>
      </c>
      <c r="B184">
        <v>289318697.08643299</v>
      </c>
      <c r="C184">
        <v>213250845.61823466</v>
      </c>
      <c r="D184">
        <v>134942437.4192391</v>
      </c>
      <c r="E184">
        <v>62932538.218106456</v>
      </c>
    </row>
    <row r="185" spans="1:5" x14ac:dyDescent="0.25">
      <c r="A185" t="s">
        <v>1361</v>
      </c>
      <c r="B185">
        <v>283161930.89870501</v>
      </c>
      <c r="C185">
        <v>208370237.5632934</v>
      </c>
      <c r="D185">
        <v>131529522.23471922</v>
      </c>
      <c r="E185">
        <v>61089423.099310294</v>
      </c>
    </row>
    <row r="186" spans="1:5" x14ac:dyDescent="0.25">
      <c r="A186" t="s">
        <v>1362</v>
      </c>
      <c r="B186">
        <v>277139765.485156</v>
      </c>
      <c r="C186">
        <v>203592814.37575525</v>
      </c>
      <c r="D186">
        <v>128187032.69936199</v>
      </c>
      <c r="E186">
        <v>59284818.601762161</v>
      </c>
    </row>
    <row r="187" spans="1:5" x14ac:dyDescent="0.25">
      <c r="A187" t="s">
        <v>1363</v>
      </c>
      <c r="B187">
        <v>271225628.754942</v>
      </c>
      <c r="C187">
        <v>198910223.08941996</v>
      </c>
      <c r="D187">
        <v>124920250.36380863</v>
      </c>
      <c r="E187">
        <v>57529270.420369014</v>
      </c>
    </row>
    <row r="188" spans="1:5" x14ac:dyDescent="0.25">
      <c r="A188" t="s">
        <v>1364</v>
      </c>
      <c r="B188">
        <v>265416473.264936</v>
      </c>
      <c r="C188">
        <v>194330431.21607566</v>
      </c>
      <c r="D188">
        <v>121743651.38750395</v>
      </c>
      <c r="E188">
        <v>55836530.785933062</v>
      </c>
    </row>
    <row r="189" spans="1:5" x14ac:dyDescent="0.25">
      <c r="A189" t="s">
        <v>1365</v>
      </c>
      <c r="B189">
        <v>259714980.98892</v>
      </c>
      <c r="C189">
        <v>189833441.32719445</v>
      </c>
      <c r="D189">
        <v>118623933.92306969</v>
      </c>
      <c r="E189">
        <v>54175265.1897083</v>
      </c>
    </row>
    <row r="190" spans="1:5" x14ac:dyDescent="0.25">
      <c r="A190" t="s">
        <v>1366</v>
      </c>
      <c r="B190">
        <v>254116850.488491</v>
      </c>
      <c r="C190">
        <v>185436722.9032515</v>
      </c>
      <c r="D190">
        <v>115591290.58174512</v>
      </c>
      <c r="E190">
        <v>52573866.690245509</v>
      </c>
    </row>
    <row r="191" spans="1:5" x14ac:dyDescent="0.25">
      <c r="A191" t="s">
        <v>1367</v>
      </c>
      <c r="B191">
        <v>248660332.425428</v>
      </c>
      <c r="C191">
        <v>181147176.25409821</v>
      </c>
      <c r="D191">
        <v>112630245.42195405</v>
      </c>
      <c r="E191">
        <v>51010133.122198269</v>
      </c>
    </row>
    <row r="192" spans="1:5" x14ac:dyDescent="0.25">
      <c r="A192" t="s">
        <v>1368</v>
      </c>
      <c r="B192">
        <v>243288913.52926201</v>
      </c>
      <c r="C192">
        <v>176933535.89684802</v>
      </c>
      <c r="D192">
        <v>109730589.26644203</v>
      </c>
      <c r="E192">
        <v>49486388.176856399</v>
      </c>
    </row>
    <row r="193" spans="1:5" x14ac:dyDescent="0.25">
      <c r="A193" t="s">
        <v>1369</v>
      </c>
      <c r="B193">
        <v>238015406.07691699</v>
      </c>
      <c r="C193">
        <v>172833143.65719441</v>
      </c>
      <c r="D193">
        <v>106941359.37199196</v>
      </c>
      <c r="E193">
        <v>48043955.667459115</v>
      </c>
    </row>
    <row r="194" spans="1:5" x14ac:dyDescent="0.25">
      <c r="A194" t="s">
        <v>1370</v>
      </c>
      <c r="B194">
        <v>232803558.54348901</v>
      </c>
      <c r="C194">
        <v>168761879.81424174</v>
      </c>
      <c r="D194">
        <v>104156677.54656757</v>
      </c>
      <c r="E194">
        <v>46594729.50693839</v>
      </c>
    </row>
    <row r="195" spans="1:5" x14ac:dyDescent="0.25">
      <c r="A195" t="s">
        <v>1371</v>
      </c>
      <c r="B195">
        <v>227642004.66935301</v>
      </c>
      <c r="C195">
        <v>164749346.89482647</v>
      </c>
      <c r="D195">
        <v>101429954.97517906</v>
      </c>
      <c r="E195">
        <v>45188923.229665071</v>
      </c>
    </row>
    <row r="196" spans="1:5" x14ac:dyDescent="0.25">
      <c r="A196" t="s">
        <v>1372</v>
      </c>
      <c r="B196">
        <v>222515801.22571799</v>
      </c>
      <c r="C196">
        <v>160766269.99208698</v>
      </c>
      <c r="D196">
        <v>98726004.129581273</v>
      </c>
      <c r="E196">
        <v>43797965.73200275</v>
      </c>
    </row>
    <row r="197" spans="1:5" x14ac:dyDescent="0.25">
      <c r="A197" t="s">
        <v>1373</v>
      </c>
      <c r="B197">
        <v>217457820.958022</v>
      </c>
      <c r="C197">
        <v>156854026.42070386</v>
      </c>
      <c r="D197">
        <v>96086431.069488391</v>
      </c>
      <c r="E197">
        <v>42452231.714344122</v>
      </c>
    </row>
    <row r="198" spans="1:5" x14ac:dyDescent="0.25">
      <c r="A198" t="s">
        <v>1374</v>
      </c>
      <c r="B198">
        <v>212450132.075703</v>
      </c>
      <c r="C198">
        <v>152982031.60536429</v>
      </c>
      <c r="D198">
        <v>93476169.672513574</v>
      </c>
      <c r="E198">
        <v>41124060.662572414</v>
      </c>
    </row>
    <row r="199" spans="1:5" x14ac:dyDescent="0.25">
      <c r="A199" t="s">
        <v>1375</v>
      </c>
      <c r="B199">
        <v>207488057.765378</v>
      </c>
      <c r="C199">
        <v>149155510.58580899</v>
      </c>
      <c r="D199">
        <v>90906278.719902098</v>
      </c>
      <c r="E199">
        <v>39824064.494993508</v>
      </c>
    </row>
    <row r="200" spans="1:5" x14ac:dyDescent="0.25">
      <c r="A200" t="s">
        <v>1376</v>
      </c>
      <c r="B200">
        <v>202595536.99664101</v>
      </c>
      <c r="C200">
        <v>145399405.92352441</v>
      </c>
      <c r="D200">
        <v>88398923.518357635</v>
      </c>
      <c r="E200">
        <v>38566902.714799255</v>
      </c>
    </row>
    <row r="201" spans="1:5" x14ac:dyDescent="0.25">
      <c r="A201" t="s">
        <v>1377</v>
      </c>
      <c r="B201">
        <v>197760830.98014799</v>
      </c>
      <c r="C201">
        <v>141688895.67794567</v>
      </c>
      <c r="D201">
        <v>85923953.74277626</v>
      </c>
      <c r="E201">
        <v>37328338.362907849</v>
      </c>
    </row>
    <row r="202" spans="1:5" x14ac:dyDescent="0.25">
      <c r="A202" t="s">
        <v>1378</v>
      </c>
      <c r="B202">
        <v>192974976.992953</v>
      </c>
      <c r="C202">
        <v>138033053.49483371</v>
      </c>
      <c r="D202">
        <v>83500927.564418972</v>
      </c>
      <c r="E202">
        <v>36126990.825630769</v>
      </c>
    </row>
    <row r="203" spans="1:5" x14ac:dyDescent="0.25">
      <c r="A203" t="s">
        <v>1379</v>
      </c>
      <c r="B203">
        <v>188277714.362427</v>
      </c>
      <c r="C203">
        <v>134444733.31440708</v>
      </c>
      <c r="D203">
        <v>81123390.122534394</v>
      </c>
      <c r="E203">
        <v>34949679.697606139</v>
      </c>
    </row>
    <row r="204" spans="1:5" x14ac:dyDescent="0.25">
      <c r="A204" t="s">
        <v>1380</v>
      </c>
      <c r="B204">
        <v>183654514.27155</v>
      </c>
      <c r="C204">
        <v>130920984.80846691</v>
      </c>
      <c r="D204">
        <v>78796268.928791866</v>
      </c>
      <c r="E204">
        <v>33803321.958504096</v>
      </c>
    </row>
    <row r="205" spans="1:5" x14ac:dyDescent="0.25">
      <c r="A205" t="s">
        <v>1381</v>
      </c>
      <c r="B205">
        <v>179131189.58983299</v>
      </c>
      <c r="C205">
        <v>127500823.15960582</v>
      </c>
      <c r="D205">
        <v>76561510.836852819</v>
      </c>
      <c r="E205">
        <v>32718940.682271875</v>
      </c>
    </row>
    <row r="206" spans="1:5" x14ac:dyDescent="0.25">
      <c r="A206" t="s">
        <v>1382</v>
      </c>
      <c r="B206">
        <v>174287862.15340999</v>
      </c>
      <c r="C206">
        <v>123843067.45795189</v>
      </c>
      <c r="D206">
        <v>74175981.184400797</v>
      </c>
      <c r="E206">
        <v>31565208.233135264</v>
      </c>
    </row>
    <row r="207" spans="1:5" x14ac:dyDescent="0.25">
      <c r="A207" t="s">
        <v>1383</v>
      </c>
      <c r="B207">
        <v>169901612.25874999</v>
      </c>
      <c r="C207">
        <v>120528185.39511222</v>
      </c>
      <c r="D207">
        <v>72012847.631111339</v>
      </c>
      <c r="E207">
        <v>30519079.258042045</v>
      </c>
    </row>
    <row r="208" spans="1:5" x14ac:dyDescent="0.25">
      <c r="A208" t="s">
        <v>1384</v>
      </c>
      <c r="B208">
        <v>165645638.478699</v>
      </c>
      <c r="C208">
        <v>117309694.09839319</v>
      </c>
      <c r="D208">
        <v>69911619.361915544</v>
      </c>
      <c r="E208">
        <v>29503084.539704505</v>
      </c>
    </row>
    <row r="209" spans="1:5" x14ac:dyDescent="0.25">
      <c r="A209" t="s">
        <v>1385</v>
      </c>
      <c r="B209">
        <v>161464881.82428601</v>
      </c>
      <c r="C209">
        <v>114161202.98044252</v>
      </c>
      <c r="D209">
        <v>67867798.747988775</v>
      </c>
      <c r="E209">
        <v>28523177.773134738</v>
      </c>
    </row>
    <row r="210" spans="1:5" x14ac:dyDescent="0.25">
      <c r="A210" t="s">
        <v>1386</v>
      </c>
      <c r="B210">
        <v>156835502.046684</v>
      </c>
      <c r="C210">
        <v>110699998.50493298</v>
      </c>
      <c r="D210">
        <v>65642775.369687177</v>
      </c>
      <c r="E210">
        <v>27471204.35889947</v>
      </c>
    </row>
    <row r="211" spans="1:5" x14ac:dyDescent="0.25">
      <c r="A211" t="s">
        <v>1387</v>
      </c>
      <c r="B211">
        <v>152605948.37494999</v>
      </c>
      <c r="C211">
        <v>107531939.18209447</v>
      </c>
      <c r="D211">
        <v>63602017.253574006</v>
      </c>
      <c r="E211">
        <v>26504418.162359942</v>
      </c>
    </row>
    <row r="212" spans="1:5" x14ac:dyDescent="0.25">
      <c r="A212" t="s">
        <v>1388</v>
      </c>
      <c r="B212">
        <v>148579138.16655099</v>
      </c>
      <c r="C212">
        <v>104522649.7181406</v>
      </c>
      <c r="D212">
        <v>61669949.204629235</v>
      </c>
      <c r="E212">
        <v>25593934.766592529</v>
      </c>
    </row>
    <row r="213" spans="1:5" x14ac:dyDescent="0.25">
      <c r="A213" t="s">
        <v>1389</v>
      </c>
      <c r="B213">
        <v>144576288.53057101</v>
      </c>
      <c r="C213">
        <v>101534217.60952893</v>
      </c>
      <c r="D213">
        <v>59754373.777813494</v>
      </c>
      <c r="E213">
        <v>24693905.78984604</v>
      </c>
    </row>
    <row r="214" spans="1:5" x14ac:dyDescent="0.25">
      <c r="A214" t="s">
        <v>1390</v>
      </c>
      <c r="B214">
        <v>140603296.09060499</v>
      </c>
      <c r="C214">
        <v>98581952.873388037</v>
      </c>
      <c r="D214">
        <v>57874127.559429683</v>
      </c>
      <c r="E214">
        <v>23818841.155607603</v>
      </c>
    </row>
    <row r="215" spans="1:5" x14ac:dyDescent="0.25">
      <c r="A215" t="s">
        <v>1391</v>
      </c>
      <c r="B215">
        <v>136652787.602716</v>
      </c>
      <c r="C215">
        <v>95649606.963303089</v>
      </c>
      <c r="D215">
        <v>56009838.798127517</v>
      </c>
      <c r="E215">
        <v>22953933.193219952</v>
      </c>
    </row>
    <row r="216" spans="1:5" x14ac:dyDescent="0.25">
      <c r="A216" t="s">
        <v>1392</v>
      </c>
      <c r="B216">
        <v>132729315.273443</v>
      </c>
      <c r="C216">
        <v>92745816.1788093</v>
      </c>
      <c r="D216">
        <v>54171336.841755949</v>
      </c>
      <c r="E216">
        <v>22106447.816429131</v>
      </c>
    </row>
    <row r="217" spans="1:5" x14ac:dyDescent="0.25">
      <c r="A217" t="s">
        <v>1393</v>
      </c>
      <c r="B217">
        <v>128853468.275564</v>
      </c>
      <c r="C217">
        <v>89899589.611882418</v>
      </c>
      <c r="D217">
        <v>52388269.281047389</v>
      </c>
      <c r="E217">
        <v>21297002.042255465</v>
      </c>
    </row>
    <row r="218" spans="1:5" x14ac:dyDescent="0.25">
      <c r="A218" t="s">
        <v>1394</v>
      </c>
      <c r="B218">
        <v>125003430.942911</v>
      </c>
      <c r="C218">
        <v>87065542.156185582</v>
      </c>
      <c r="D218">
        <v>50607716.716738693</v>
      </c>
      <c r="E218">
        <v>20486029.06302445</v>
      </c>
    </row>
    <row r="219" spans="1:5" x14ac:dyDescent="0.25">
      <c r="A219" t="s">
        <v>1395</v>
      </c>
      <c r="B219">
        <v>121057327.640745</v>
      </c>
      <c r="C219">
        <v>84178662.005898029</v>
      </c>
      <c r="D219">
        <v>48809259.696226917</v>
      </c>
      <c r="E219">
        <v>19677020.81539838</v>
      </c>
    </row>
    <row r="220" spans="1:5" x14ac:dyDescent="0.25">
      <c r="A220" t="s">
        <v>1396</v>
      </c>
      <c r="B220">
        <v>117290659.17562801</v>
      </c>
      <c r="C220">
        <v>81421133.109727532</v>
      </c>
      <c r="D220">
        <v>47090297.811400481</v>
      </c>
      <c r="E220">
        <v>18903628.813365702</v>
      </c>
    </row>
    <row r="221" spans="1:5" x14ac:dyDescent="0.25">
      <c r="A221" t="s">
        <v>1397</v>
      </c>
      <c r="B221">
        <v>113607257.64974201</v>
      </c>
      <c r="C221">
        <v>78734731.706622615</v>
      </c>
      <c r="D221">
        <v>45424527.055377416</v>
      </c>
      <c r="E221">
        <v>18160183.883097578</v>
      </c>
    </row>
    <row r="222" spans="1:5" x14ac:dyDescent="0.25">
      <c r="A222" t="s">
        <v>1398</v>
      </c>
      <c r="B222">
        <v>109986283.888567</v>
      </c>
      <c r="C222">
        <v>76095956.996093005</v>
      </c>
      <c r="D222">
        <v>43790483.30164963</v>
      </c>
      <c r="E222">
        <v>17432761.372873962</v>
      </c>
    </row>
    <row r="223" spans="1:5" x14ac:dyDescent="0.25">
      <c r="A223" t="s">
        <v>1399</v>
      </c>
      <c r="B223">
        <v>106473962.98976099</v>
      </c>
      <c r="C223">
        <v>73540952.81238465</v>
      </c>
      <c r="D223">
        <v>42212541.487712555</v>
      </c>
      <c r="E223">
        <v>16733414.424683312</v>
      </c>
    </row>
    <row r="224" spans="1:5" x14ac:dyDescent="0.25">
      <c r="A224" t="s">
        <v>1400</v>
      </c>
      <c r="B224">
        <v>103111978.359928</v>
      </c>
      <c r="C224">
        <v>71101950.289542273</v>
      </c>
      <c r="D224">
        <v>40712102.264498241</v>
      </c>
      <c r="E224">
        <v>16072472.035203019</v>
      </c>
    </row>
    <row r="225" spans="1:5" x14ac:dyDescent="0.25">
      <c r="A225" t="s">
        <v>1401</v>
      </c>
      <c r="B225">
        <v>99824063.988611996</v>
      </c>
      <c r="C225">
        <v>68717985.514785051</v>
      </c>
      <c r="D225">
        <v>39247005.649117745</v>
      </c>
      <c r="E225">
        <v>15428450.001435891</v>
      </c>
    </row>
    <row r="226" spans="1:5" x14ac:dyDescent="0.25">
      <c r="A226" t="s">
        <v>1402</v>
      </c>
      <c r="B226">
        <v>96580583.451462001</v>
      </c>
      <c r="C226">
        <v>66376073.491957426</v>
      </c>
      <c r="D226">
        <v>37816160.585931018</v>
      </c>
      <c r="E226">
        <v>14805029.823695047</v>
      </c>
    </row>
    <row r="227" spans="1:5" x14ac:dyDescent="0.25">
      <c r="A227" t="s">
        <v>1403</v>
      </c>
      <c r="B227">
        <v>93431872.480289996</v>
      </c>
      <c r="C227">
        <v>64103178.622504137</v>
      </c>
      <c r="D227">
        <v>36428352.758130208</v>
      </c>
      <c r="E227">
        <v>14201296.866553836</v>
      </c>
    </row>
    <row r="228" spans="1:5" x14ac:dyDescent="0.25">
      <c r="A228" t="s">
        <v>1404</v>
      </c>
      <c r="B228">
        <v>90318776.812450007</v>
      </c>
      <c r="C228">
        <v>61862196.858626761</v>
      </c>
      <c r="D228">
        <v>35065448.658212423</v>
      </c>
      <c r="E228">
        <v>13612079.980496503</v>
      </c>
    </row>
    <row r="229" spans="1:5" x14ac:dyDescent="0.25">
      <c r="A229" t="s">
        <v>1405</v>
      </c>
      <c r="B229">
        <v>87249696.054003999</v>
      </c>
      <c r="C229">
        <v>59665262.514140747</v>
      </c>
      <c r="D229">
        <v>33739687.736690179</v>
      </c>
      <c r="E229">
        <v>13045529.114842979</v>
      </c>
    </row>
    <row r="230" spans="1:5" x14ac:dyDescent="0.25">
      <c r="A230" t="s">
        <v>1406</v>
      </c>
      <c r="B230">
        <v>84237562.076036006</v>
      </c>
      <c r="C230">
        <v>57507726.884988777</v>
      </c>
      <c r="D230">
        <v>32436934.025213476</v>
      </c>
      <c r="E230">
        <v>12488694.920600945</v>
      </c>
    </row>
    <row r="231" spans="1:5" x14ac:dyDescent="0.25">
      <c r="A231" t="s">
        <v>1407</v>
      </c>
      <c r="B231">
        <v>81279170.345722005</v>
      </c>
      <c r="C231">
        <v>55396998.476618245</v>
      </c>
      <c r="D231">
        <v>31169482.917685308</v>
      </c>
      <c r="E231">
        <v>11951514.43155439</v>
      </c>
    </row>
    <row r="232" spans="1:5" x14ac:dyDescent="0.25">
      <c r="A232" t="s">
        <v>1408</v>
      </c>
      <c r="B232">
        <v>78416370.213403001</v>
      </c>
      <c r="C232">
        <v>53355167.429085873</v>
      </c>
      <c r="D232">
        <v>29944284.697298948</v>
      </c>
      <c r="E232">
        <v>11433097.453495832</v>
      </c>
    </row>
    <row r="233" spans="1:5" x14ac:dyDescent="0.25">
      <c r="A233" t="s">
        <v>1409</v>
      </c>
      <c r="B233">
        <v>75660551.296125993</v>
      </c>
      <c r="C233">
        <v>51395584.957592554</v>
      </c>
      <c r="D233">
        <v>28773522.806438167</v>
      </c>
      <c r="E233">
        <v>10941052.006372288</v>
      </c>
    </row>
    <row r="234" spans="1:5" x14ac:dyDescent="0.25">
      <c r="A234" t="s">
        <v>1410</v>
      </c>
      <c r="B234">
        <v>73017685.773427993</v>
      </c>
      <c r="C234">
        <v>49516182.53483101</v>
      </c>
      <c r="D234">
        <v>27650849.064588845</v>
      </c>
      <c r="E234">
        <v>10469625.248185882</v>
      </c>
    </row>
    <row r="235" spans="1:5" x14ac:dyDescent="0.25">
      <c r="A235" t="s">
        <v>1411</v>
      </c>
      <c r="B235">
        <v>70463583.705633</v>
      </c>
      <c r="C235">
        <v>47703099.393513568</v>
      </c>
      <c r="D235">
        <v>26570639.457316969</v>
      </c>
      <c r="E235">
        <v>10018006.084870091</v>
      </c>
    </row>
    <row r="236" spans="1:5" x14ac:dyDescent="0.25">
      <c r="A236" t="s">
        <v>1412</v>
      </c>
      <c r="B236">
        <v>68024447.700158</v>
      </c>
      <c r="C236">
        <v>45976240.377674207</v>
      </c>
      <c r="D236">
        <v>25545748.445613064</v>
      </c>
      <c r="E236">
        <v>9592106.6640791129</v>
      </c>
    </row>
    <row r="237" spans="1:5" x14ac:dyDescent="0.25">
      <c r="A237" t="s">
        <v>1413</v>
      </c>
      <c r="B237">
        <v>65666496.869514003</v>
      </c>
      <c r="C237">
        <v>44307276.751397155</v>
      </c>
      <c r="D237">
        <v>24555813.557823792</v>
      </c>
      <c r="E237">
        <v>9181345.1741071902</v>
      </c>
    </row>
    <row r="238" spans="1:5" x14ac:dyDescent="0.25">
      <c r="A238" t="s">
        <v>1414</v>
      </c>
      <c r="B238">
        <v>63351352.615488999</v>
      </c>
      <c r="C238">
        <v>42675012.967664629</v>
      </c>
      <c r="D238">
        <v>23592974.508380674</v>
      </c>
      <c r="E238">
        <v>8785182.1336397342</v>
      </c>
    </row>
    <row r="239" spans="1:5" x14ac:dyDescent="0.25">
      <c r="A239" t="s">
        <v>1415</v>
      </c>
      <c r="B239">
        <v>61051379.879726</v>
      </c>
      <c r="C239">
        <v>41055943.133390352</v>
      </c>
      <c r="D239">
        <v>22640142.849614408</v>
      </c>
      <c r="E239">
        <v>8394674.3515034504</v>
      </c>
    </row>
    <row r="240" spans="1:5" x14ac:dyDescent="0.25">
      <c r="A240" t="s">
        <v>1416</v>
      </c>
      <c r="B240">
        <v>58758950.555731997</v>
      </c>
      <c r="C240">
        <v>39447306.865248635</v>
      </c>
      <c r="D240">
        <v>21697744.005644388</v>
      </c>
      <c r="E240">
        <v>8011168.9603572134</v>
      </c>
    </row>
    <row r="241" spans="1:5" x14ac:dyDescent="0.25">
      <c r="A241" t="s">
        <v>1417</v>
      </c>
      <c r="B241">
        <v>56476711.262808003</v>
      </c>
      <c r="C241">
        <v>37857057.08832638</v>
      </c>
      <c r="D241">
        <v>20775198.815248132</v>
      </c>
      <c r="E241">
        <v>7641199.0003116503</v>
      </c>
    </row>
    <row r="242" spans="1:5" x14ac:dyDescent="0.25">
      <c r="A242" t="s">
        <v>1418</v>
      </c>
      <c r="B242">
        <v>54215557.603168003</v>
      </c>
      <c r="C242">
        <v>36279739.397792958</v>
      </c>
      <c r="D242">
        <v>19858964.081015103</v>
      </c>
      <c r="E242">
        <v>7273267.0124924462</v>
      </c>
    </row>
    <row r="243" spans="1:5" x14ac:dyDescent="0.25">
      <c r="A243" t="s">
        <v>1419</v>
      </c>
      <c r="B243">
        <v>51982879.429365002</v>
      </c>
      <c r="C243">
        <v>34728587.721276917</v>
      </c>
      <c r="D243">
        <v>18963099.393724889</v>
      </c>
      <c r="E243">
        <v>6916690.550722165</v>
      </c>
    </row>
    <row r="244" spans="1:5" x14ac:dyDescent="0.25">
      <c r="A244" t="s">
        <v>1420</v>
      </c>
      <c r="B244">
        <v>49787391.952166997</v>
      </c>
      <c r="C244">
        <v>33205417.593794927</v>
      </c>
      <c r="D244">
        <v>18085280.042702522</v>
      </c>
      <c r="E244">
        <v>6568570.7522252118</v>
      </c>
    </row>
    <row r="245" spans="1:5" x14ac:dyDescent="0.25">
      <c r="A245" t="s">
        <v>1421</v>
      </c>
      <c r="B245">
        <v>47711649.723578997</v>
      </c>
      <c r="C245">
        <v>31768781.903452609</v>
      </c>
      <c r="D245">
        <v>17260231.732414722</v>
      </c>
      <c r="E245">
        <v>6243215.8432698268</v>
      </c>
    </row>
    <row r="246" spans="1:5" x14ac:dyDescent="0.25">
      <c r="A246" t="s">
        <v>1422</v>
      </c>
      <c r="B246">
        <v>45722114.365139998</v>
      </c>
      <c r="C246">
        <v>30392415.258956611</v>
      </c>
      <c r="D246">
        <v>16470446.258696813</v>
      </c>
      <c r="E246">
        <v>5932308.3063867362</v>
      </c>
    </row>
    <row r="247" spans="1:5" x14ac:dyDescent="0.25">
      <c r="A247" t="s">
        <v>1423</v>
      </c>
      <c r="B247">
        <v>43818368.496417001</v>
      </c>
      <c r="C247">
        <v>29077555.356275104</v>
      </c>
      <c r="D247">
        <v>15717813.666339306</v>
      </c>
      <c r="E247">
        <v>5637247.5005739545</v>
      </c>
    </row>
    <row r="248" spans="1:5" x14ac:dyDescent="0.25">
      <c r="A248" t="s">
        <v>1424</v>
      </c>
      <c r="B248">
        <v>41974396.205999002</v>
      </c>
      <c r="C248">
        <v>27808188.960513912</v>
      </c>
      <c r="D248">
        <v>14994663.287962582</v>
      </c>
      <c r="E248">
        <v>5355842.142347781</v>
      </c>
    </row>
    <row r="249" spans="1:5" x14ac:dyDescent="0.25">
      <c r="A249" t="s">
        <v>1425</v>
      </c>
      <c r="B249">
        <v>40192024.934611</v>
      </c>
      <c r="C249">
        <v>26582199.585448675</v>
      </c>
      <c r="D249">
        <v>14297135.046104467</v>
      </c>
      <c r="E249">
        <v>5085067.1139105735</v>
      </c>
    </row>
    <row r="250" spans="1:5" x14ac:dyDescent="0.25">
      <c r="A250" t="s">
        <v>1426</v>
      </c>
      <c r="B250">
        <v>38464401.000092</v>
      </c>
      <c r="C250">
        <v>25397827.040437475</v>
      </c>
      <c r="D250">
        <v>13626503.545555113</v>
      </c>
      <c r="E250">
        <v>4826676.4433458736</v>
      </c>
    </row>
    <row r="251" spans="1:5" x14ac:dyDescent="0.25">
      <c r="A251" t="s">
        <v>1427</v>
      </c>
      <c r="B251">
        <v>36853397.970381998</v>
      </c>
      <c r="C251">
        <v>24292818.407196149</v>
      </c>
      <c r="D251">
        <v>13000494.409966825</v>
      </c>
      <c r="E251">
        <v>4585431.8341879826</v>
      </c>
    </row>
    <row r="252" spans="1:5" x14ac:dyDescent="0.25">
      <c r="A252" t="s">
        <v>1428</v>
      </c>
      <c r="B252">
        <v>35317735.398308001</v>
      </c>
      <c r="C252">
        <v>23241063.339276414</v>
      </c>
      <c r="D252">
        <v>12406007.868490795</v>
      </c>
      <c r="E252">
        <v>4357215.5482448982</v>
      </c>
    </row>
    <row r="253" spans="1:5" x14ac:dyDescent="0.25">
      <c r="A253" t="s">
        <v>1429</v>
      </c>
      <c r="B253">
        <v>33859240.268311001</v>
      </c>
      <c r="C253">
        <v>22247154.866105374</v>
      </c>
      <c r="D253">
        <v>11848180.237694239</v>
      </c>
      <c r="E253">
        <v>4145373.3953238782</v>
      </c>
    </row>
    <row r="254" spans="1:5" x14ac:dyDescent="0.25">
      <c r="A254" t="s">
        <v>1430</v>
      </c>
      <c r="B254">
        <v>32453037.583622001</v>
      </c>
      <c r="C254">
        <v>21287046.095224373</v>
      </c>
      <c r="D254">
        <v>11308022.595521655</v>
      </c>
      <c r="E254">
        <v>3939628.6839423426</v>
      </c>
    </row>
    <row r="255" spans="1:5" x14ac:dyDescent="0.25">
      <c r="A255" t="s">
        <v>1431</v>
      </c>
      <c r="B255">
        <v>31073781.675285999</v>
      </c>
      <c r="C255">
        <v>20348889.726522297</v>
      </c>
      <c r="D255">
        <v>10783053.317856908</v>
      </c>
      <c r="E255">
        <v>3741333.8157136966</v>
      </c>
    </row>
    <row r="256" spans="1:5" x14ac:dyDescent="0.25">
      <c r="A256" t="s">
        <v>1432</v>
      </c>
      <c r="B256">
        <v>29721481.097654</v>
      </c>
      <c r="C256">
        <v>19430314.712715764</v>
      </c>
      <c r="D256">
        <v>10270106.853044275</v>
      </c>
      <c r="E256">
        <v>3548266.968960207</v>
      </c>
    </row>
    <row r="257" spans="1:5" x14ac:dyDescent="0.25">
      <c r="A257" t="s">
        <v>1433</v>
      </c>
      <c r="B257">
        <v>28409127.675416999</v>
      </c>
      <c r="C257">
        <v>18541883.422683194</v>
      </c>
      <c r="D257">
        <v>9776395.0115461946</v>
      </c>
      <c r="E257">
        <v>3363846.3507093815</v>
      </c>
    </row>
    <row r="258" spans="1:5" x14ac:dyDescent="0.25">
      <c r="A258" t="s">
        <v>1434</v>
      </c>
      <c r="B258">
        <v>27118126.291731</v>
      </c>
      <c r="C258">
        <v>17669261.802792847</v>
      </c>
      <c r="D258">
        <v>9292603.2036733683</v>
      </c>
      <c r="E258">
        <v>3183841.3757804409</v>
      </c>
    </row>
    <row r="259" spans="1:5" x14ac:dyDescent="0.25">
      <c r="A259" t="s">
        <v>1435</v>
      </c>
      <c r="B259">
        <v>25845944.508795001</v>
      </c>
      <c r="C259">
        <v>16811788.328944955</v>
      </c>
      <c r="D259">
        <v>8819155.3665446769</v>
      </c>
      <c r="E259">
        <v>3008829.9432951706</v>
      </c>
    </row>
    <row r="260" spans="1:5" x14ac:dyDescent="0.25">
      <c r="A260" t="s">
        <v>1436</v>
      </c>
      <c r="B260">
        <v>24605166.374710001</v>
      </c>
      <c r="C260">
        <v>15978439.849940985</v>
      </c>
      <c r="D260">
        <v>8361365.7227248056</v>
      </c>
      <c r="E260">
        <v>2840952.3660097355</v>
      </c>
    </row>
    <row r="261" spans="1:5" x14ac:dyDescent="0.25">
      <c r="A261" t="s">
        <v>1437</v>
      </c>
      <c r="B261">
        <v>23395865.741599001</v>
      </c>
      <c r="C261">
        <v>15167358.977491988</v>
      </c>
      <c r="D261">
        <v>7916749.5515812729</v>
      </c>
      <c r="E261">
        <v>2678491.4105563764</v>
      </c>
    </row>
    <row r="262" spans="1:5" x14ac:dyDescent="0.25">
      <c r="A262" t="s">
        <v>1438</v>
      </c>
      <c r="B262">
        <v>22207189.285048999</v>
      </c>
      <c r="C262">
        <v>14373118.29277022</v>
      </c>
      <c r="D262">
        <v>7483723.0581796709</v>
      </c>
      <c r="E262">
        <v>2521605.4995584111</v>
      </c>
    </row>
    <row r="263" spans="1:5" x14ac:dyDescent="0.25">
      <c r="A263" t="s">
        <v>1439</v>
      </c>
      <c r="B263">
        <v>21040958.450615</v>
      </c>
      <c r="C263">
        <v>13595203.207900671</v>
      </c>
      <c r="D263">
        <v>7060679.5925818458</v>
      </c>
      <c r="E263">
        <v>2368986.3532333733</v>
      </c>
    </row>
    <row r="264" spans="1:5" x14ac:dyDescent="0.25">
      <c r="A264" t="s">
        <v>1440</v>
      </c>
      <c r="B264">
        <v>19894018.929524999</v>
      </c>
      <c r="C264">
        <v>12832329.142686872</v>
      </c>
      <c r="D264">
        <v>6647531.1953332135</v>
      </c>
      <c r="E264">
        <v>2220920.7336203037</v>
      </c>
    </row>
    <row r="265" spans="1:5" x14ac:dyDescent="0.25">
      <c r="A265" t="s">
        <v>1441</v>
      </c>
      <c r="B265">
        <v>18778798.115586001</v>
      </c>
      <c r="C265">
        <v>12094415.36407611</v>
      </c>
      <c r="D265">
        <v>6250876.0805554502</v>
      </c>
      <c r="E265">
        <v>2080408.2871342504</v>
      </c>
    </row>
    <row r="266" spans="1:5" x14ac:dyDescent="0.25">
      <c r="A266" t="s">
        <v>1442</v>
      </c>
      <c r="B266">
        <v>17709398.882208999</v>
      </c>
      <c r="C266">
        <v>11386327.884168968</v>
      </c>
      <c r="D266">
        <v>5869941.7057595896</v>
      </c>
      <c r="E266">
        <v>1945351.5420402715</v>
      </c>
    </row>
    <row r="267" spans="1:5" x14ac:dyDescent="0.25">
      <c r="A267" t="s">
        <v>1443</v>
      </c>
      <c r="B267">
        <v>16666262.882072</v>
      </c>
      <c r="C267">
        <v>10698050.752965452</v>
      </c>
      <c r="D267">
        <v>5501543.1525057675</v>
      </c>
      <c r="E267">
        <v>1815787.0419602878</v>
      </c>
    </row>
    <row r="268" spans="1:5" x14ac:dyDescent="0.25">
      <c r="A268" t="s">
        <v>1444</v>
      </c>
      <c r="B268">
        <v>15659071.932909001</v>
      </c>
      <c r="C268">
        <v>10034488.14689493</v>
      </c>
      <c r="D268">
        <v>5147177.99693882</v>
      </c>
      <c r="E268">
        <v>1691633.1817534177</v>
      </c>
    </row>
    <row r="269" spans="1:5" x14ac:dyDescent="0.25">
      <c r="A269" t="s">
        <v>1445</v>
      </c>
      <c r="B269">
        <v>14687613.708888</v>
      </c>
      <c r="C269">
        <v>9396519.2411424015</v>
      </c>
      <c r="D269">
        <v>4808069.5082710274</v>
      </c>
      <c r="E269">
        <v>1573706.8282270248</v>
      </c>
    </row>
    <row r="270" spans="1:5" x14ac:dyDescent="0.25">
      <c r="A270" t="s">
        <v>1446</v>
      </c>
      <c r="B270">
        <v>13738223.300209999</v>
      </c>
      <c r="C270">
        <v>8774232.0455476604</v>
      </c>
      <c r="D270">
        <v>4478235.6056057326</v>
      </c>
      <c r="E270">
        <v>1459542.1785038691</v>
      </c>
    </row>
    <row r="271" spans="1:5" x14ac:dyDescent="0.25">
      <c r="A271" t="s">
        <v>1447</v>
      </c>
      <c r="B271">
        <v>12809599.062004</v>
      </c>
      <c r="C271">
        <v>8167269.0069121607</v>
      </c>
      <c r="D271">
        <v>4157849.6032943772</v>
      </c>
      <c r="E271">
        <v>1349382.6039048657</v>
      </c>
    </row>
    <row r="272" spans="1:5" x14ac:dyDescent="0.25">
      <c r="A272" t="s">
        <v>1448</v>
      </c>
      <c r="B272">
        <v>11910385.214784</v>
      </c>
      <c r="C272">
        <v>7581474.7344512334</v>
      </c>
      <c r="D272">
        <v>3850129.8349802308</v>
      </c>
      <c r="E272">
        <v>1244393.6591568289</v>
      </c>
    </row>
    <row r="273" spans="1:5" x14ac:dyDescent="0.25">
      <c r="A273" t="s">
        <v>1449</v>
      </c>
      <c r="B273">
        <v>11028856.891354</v>
      </c>
      <c r="C273">
        <v>7008436.850607764</v>
      </c>
      <c r="D273">
        <v>3550070.1959875873</v>
      </c>
      <c r="E273">
        <v>1142551.9988159309</v>
      </c>
    </row>
    <row r="274" spans="1:5" x14ac:dyDescent="0.25">
      <c r="A274" t="s">
        <v>1450</v>
      </c>
      <c r="B274">
        <v>10163199.708376</v>
      </c>
      <c r="C274">
        <v>6447742.4717107043</v>
      </c>
      <c r="D274">
        <v>3258016.1019056248</v>
      </c>
      <c r="E274">
        <v>1044259.280840737</v>
      </c>
    </row>
    <row r="275" spans="1:5" x14ac:dyDescent="0.25">
      <c r="A275" t="s">
        <v>1451</v>
      </c>
      <c r="B275">
        <v>9311843.1475809999</v>
      </c>
      <c r="C275">
        <v>5897604.6292185495</v>
      </c>
      <c r="D275">
        <v>2972455.0141553427</v>
      </c>
      <c r="E275">
        <v>948695.90848687408</v>
      </c>
    </row>
    <row r="276" spans="1:5" x14ac:dyDescent="0.25">
      <c r="A276" t="s">
        <v>1452</v>
      </c>
      <c r="B276">
        <v>8478522.4748919997</v>
      </c>
      <c r="C276">
        <v>5360717.9440761069</v>
      </c>
      <c r="D276">
        <v>2694987.0730023594</v>
      </c>
      <c r="E276">
        <v>856495.4158562033</v>
      </c>
    </row>
    <row r="277" spans="1:5" x14ac:dyDescent="0.25">
      <c r="A277" t="s">
        <v>1453</v>
      </c>
      <c r="B277">
        <v>7664728.5018440001</v>
      </c>
      <c r="C277">
        <v>4838490.572929197</v>
      </c>
      <c r="D277">
        <v>2426660.7741967472</v>
      </c>
      <c r="E277">
        <v>768162.27332006278</v>
      </c>
    </row>
    <row r="278" spans="1:5" x14ac:dyDescent="0.25">
      <c r="A278" t="s">
        <v>1454</v>
      </c>
      <c r="B278">
        <v>6864753.1682449998</v>
      </c>
      <c r="C278">
        <v>4326142.5776954601</v>
      </c>
      <c r="D278">
        <v>2164183.5526569975</v>
      </c>
      <c r="E278">
        <v>682173.14027160103</v>
      </c>
    </row>
    <row r="279" spans="1:5" x14ac:dyDescent="0.25">
      <c r="A279" t="s">
        <v>1455</v>
      </c>
      <c r="B279">
        <v>6086134.1952299997</v>
      </c>
      <c r="C279">
        <v>3829164.1716869846</v>
      </c>
      <c r="D279">
        <v>1910851.8524417607</v>
      </c>
      <c r="E279">
        <v>599851.32787100796</v>
      </c>
    </row>
    <row r="280" spans="1:5" x14ac:dyDescent="0.25">
      <c r="A280" t="s">
        <v>1456</v>
      </c>
      <c r="B280">
        <v>5351853.5415679999</v>
      </c>
      <c r="C280">
        <v>3361471.7190393712</v>
      </c>
      <c r="D280">
        <v>1673195.1060588751</v>
      </c>
      <c r="E280">
        <v>523021.825390613</v>
      </c>
    </row>
    <row r="281" spans="1:5" x14ac:dyDescent="0.25">
      <c r="A281" t="s">
        <v>1457</v>
      </c>
      <c r="B281">
        <v>4658181.4563929997</v>
      </c>
      <c r="C281">
        <v>2920977.4503454682</v>
      </c>
      <c r="D281">
        <v>1450357.601385955</v>
      </c>
      <c r="E281">
        <v>451506.91424899868</v>
      </c>
    </row>
    <row r="282" spans="1:5" x14ac:dyDescent="0.25">
      <c r="A282" t="s">
        <v>1458</v>
      </c>
      <c r="B282">
        <v>4041530.893288</v>
      </c>
      <c r="C282">
        <v>2529999.7835509195</v>
      </c>
      <c r="D282">
        <v>1253029.9973835312</v>
      </c>
      <c r="E282">
        <v>388425.19958163792</v>
      </c>
    </row>
    <row r="283" spans="1:5" x14ac:dyDescent="0.25">
      <c r="A283" t="s">
        <v>1459</v>
      </c>
      <c r="B283">
        <v>3495869.7018380002</v>
      </c>
      <c r="C283">
        <v>2184703.9677513209</v>
      </c>
      <c r="D283">
        <v>1079263.9587787963</v>
      </c>
      <c r="E283">
        <v>333142.64032017812</v>
      </c>
    </row>
    <row r="284" spans="1:5" x14ac:dyDescent="0.25">
      <c r="A284" t="s">
        <v>1460</v>
      </c>
      <c r="B284">
        <v>3040989.5895290002</v>
      </c>
      <c r="C284">
        <v>1897312.4387894722</v>
      </c>
      <c r="D284">
        <v>934982.96483048564</v>
      </c>
      <c r="E284">
        <v>287423.53783118969</v>
      </c>
    </row>
    <row r="285" spans="1:5" x14ac:dyDescent="0.25">
      <c r="A285" t="s">
        <v>1461</v>
      </c>
      <c r="B285">
        <v>2638356.0545390001</v>
      </c>
      <c r="C285">
        <v>1643312.293587714</v>
      </c>
      <c r="D285">
        <v>807753.85866254428</v>
      </c>
      <c r="E285">
        <v>247260.24396526659</v>
      </c>
    </row>
    <row r="286" spans="1:5" x14ac:dyDescent="0.25">
      <c r="A286" t="s">
        <v>1462</v>
      </c>
      <c r="B286">
        <v>2268032.3661930002</v>
      </c>
      <c r="C286">
        <v>1410335.7276373133</v>
      </c>
      <c r="D286">
        <v>691530.297580707</v>
      </c>
      <c r="E286">
        <v>210815.50441168481</v>
      </c>
    </row>
    <row r="287" spans="1:5" x14ac:dyDescent="0.25">
      <c r="A287" t="s">
        <v>1463</v>
      </c>
      <c r="B287">
        <v>1961939.844304</v>
      </c>
      <c r="C287">
        <v>1217928.3121024978</v>
      </c>
      <c r="D287">
        <v>595668.34790148819</v>
      </c>
      <c r="E287">
        <v>180822.50386690014</v>
      </c>
    </row>
    <row r="288" spans="1:5" x14ac:dyDescent="0.25">
      <c r="A288" t="s">
        <v>1464</v>
      </c>
      <c r="B288">
        <v>1673527.059255</v>
      </c>
      <c r="C288">
        <v>1037126.0838487135</v>
      </c>
      <c r="D288">
        <v>505950.98663583992</v>
      </c>
      <c r="E288">
        <v>152937.16022136324</v>
      </c>
    </row>
    <row r="289" spans="1:5" x14ac:dyDescent="0.25">
      <c r="A289" t="s">
        <v>1465</v>
      </c>
      <c r="B289">
        <v>1397572.018535</v>
      </c>
      <c r="C289">
        <v>864782.98872827552</v>
      </c>
      <c r="D289">
        <v>420906.02680103312</v>
      </c>
      <c r="E289">
        <v>126743.21816817623</v>
      </c>
    </row>
    <row r="290" spans="1:5" x14ac:dyDescent="0.25">
      <c r="A290" t="s">
        <v>1466</v>
      </c>
      <c r="B290">
        <v>1137457.5560999999</v>
      </c>
      <c r="C290">
        <v>702636.84590811003</v>
      </c>
      <c r="D290">
        <v>341116.72971296404</v>
      </c>
      <c r="E290">
        <v>102282.00315381189</v>
      </c>
    </row>
    <row r="291" spans="1:5" x14ac:dyDescent="0.25">
      <c r="A291" t="s">
        <v>1467</v>
      </c>
      <c r="B291">
        <v>906460.34201300004</v>
      </c>
      <c r="C291">
        <v>559024.81793597131</v>
      </c>
      <c r="D291">
        <v>270727.8631283195</v>
      </c>
      <c r="E291">
        <v>80843.525486152503</v>
      </c>
    </row>
    <row r="292" spans="1:5" x14ac:dyDescent="0.25">
      <c r="A292" t="s">
        <v>1468</v>
      </c>
      <c r="B292">
        <v>737257.65683200001</v>
      </c>
      <c r="C292">
        <v>453904.35669134202</v>
      </c>
      <c r="D292">
        <v>219260.45481616558</v>
      </c>
      <c r="E292">
        <v>65197.241208352061</v>
      </c>
    </row>
    <row r="293" spans="1:5" x14ac:dyDescent="0.25">
      <c r="A293" t="s">
        <v>1469</v>
      </c>
      <c r="B293">
        <v>605219.76</v>
      </c>
      <c r="C293">
        <v>372001.52389462548</v>
      </c>
      <c r="D293">
        <v>179254.65629893815</v>
      </c>
      <c r="E293">
        <v>53082.99736970356</v>
      </c>
    </row>
    <row r="294" spans="1:5" x14ac:dyDescent="0.25">
      <c r="A294" t="s">
        <v>1470</v>
      </c>
      <c r="B294">
        <v>497943.51</v>
      </c>
      <c r="C294">
        <v>305544.50337660778</v>
      </c>
      <c r="D294">
        <v>146856.87919692617</v>
      </c>
      <c r="E294">
        <v>43304.786965970736</v>
      </c>
    </row>
    <row r="295" spans="1:5" x14ac:dyDescent="0.25">
      <c r="A295" t="s">
        <v>1471</v>
      </c>
      <c r="B295">
        <v>407251.12</v>
      </c>
      <c r="C295">
        <v>249470.65392009905</v>
      </c>
      <c r="D295">
        <v>119600.60537563119</v>
      </c>
      <c r="E295">
        <v>35118.14834289514</v>
      </c>
    </row>
    <row r="296" spans="1:5" x14ac:dyDescent="0.25">
      <c r="A296" t="s">
        <v>1472</v>
      </c>
      <c r="B296">
        <v>350720.11</v>
      </c>
      <c r="C296">
        <v>214488.69512397403</v>
      </c>
      <c r="D296">
        <v>102576.54970177751</v>
      </c>
      <c r="E296">
        <v>29995.934836870681</v>
      </c>
    </row>
    <row r="297" spans="1:5" x14ac:dyDescent="0.25">
      <c r="A297" t="s">
        <v>1473</v>
      </c>
      <c r="B297">
        <v>317397.78999999998</v>
      </c>
      <c r="C297">
        <v>193780.65341928435</v>
      </c>
      <c r="D297">
        <v>92437.499427389441</v>
      </c>
      <c r="E297">
        <v>26916.533197687055</v>
      </c>
    </row>
    <row r="298" spans="1:5" x14ac:dyDescent="0.25">
      <c r="A298" t="s">
        <v>1474</v>
      </c>
      <c r="B298">
        <v>299026.56</v>
      </c>
      <c r="C298">
        <v>182264.8164719989</v>
      </c>
      <c r="D298">
        <v>86730.206930404514</v>
      </c>
      <c r="E298">
        <v>25151.124103564427</v>
      </c>
    </row>
    <row r="299" spans="1:5" x14ac:dyDescent="0.25">
      <c r="A299" t="s">
        <v>1475</v>
      </c>
      <c r="B299">
        <v>287934.32</v>
      </c>
      <c r="C299">
        <v>175206.12725888597</v>
      </c>
      <c r="D299">
        <v>83159.31876468171</v>
      </c>
      <c r="E299">
        <v>24013.450039939235</v>
      </c>
    </row>
    <row r="300" spans="1:5" x14ac:dyDescent="0.25">
      <c r="A300" t="s">
        <v>1476</v>
      </c>
      <c r="B300">
        <v>276820.28999999998</v>
      </c>
      <c r="C300">
        <v>168157.62126675091</v>
      </c>
      <c r="D300">
        <v>79610.853685807539</v>
      </c>
      <c r="E300">
        <v>22891.409672359987</v>
      </c>
    </row>
    <row r="301" spans="1:5" x14ac:dyDescent="0.25">
      <c r="A301" t="s">
        <v>1477</v>
      </c>
      <c r="B301">
        <v>266149.03000000003</v>
      </c>
      <c r="C301">
        <v>161427.54672760362</v>
      </c>
      <c r="D301">
        <v>76249.059034684979</v>
      </c>
      <c r="E301">
        <v>21840.861080566221</v>
      </c>
    </row>
    <row r="302" spans="1:5" x14ac:dyDescent="0.25">
      <c r="A302" t="s">
        <v>1478</v>
      </c>
      <c r="B302">
        <v>256511.27</v>
      </c>
      <c r="C302">
        <v>155318.07129716314</v>
      </c>
      <c r="D302">
        <v>73176.717387020937</v>
      </c>
      <c r="E302">
        <v>20872.035811001118</v>
      </c>
    </row>
    <row r="303" spans="1:5" x14ac:dyDescent="0.25">
      <c r="A303" t="s">
        <v>1479</v>
      </c>
      <c r="B303">
        <v>246855.55</v>
      </c>
      <c r="C303">
        <v>149226.17054774935</v>
      </c>
      <c r="D303">
        <v>70133.529627569733</v>
      </c>
      <c r="E303">
        <v>19922.033556387221</v>
      </c>
    </row>
    <row r="304" spans="1:5" x14ac:dyDescent="0.25">
      <c r="A304" t="s">
        <v>1480</v>
      </c>
      <c r="B304">
        <v>237181.75</v>
      </c>
      <c r="C304">
        <v>143135.10026708967</v>
      </c>
      <c r="D304">
        <v>67099.756092379932</v>
      </c>
      <c r="E304">
        <v>18979.533430893265</v>
      </c>
    </row>
    <row r="305" spans="1:5" x14ac:dyDescent="0.25">
      <c r="A305" t="s">
        <v>1481</v>
      </c>
      <c r="B305">
        <v>227489.93</v>
      </c>
      <c r="C305">
        <v>137060.91125561777</v>
      </c>
      <c r="D305">
        <v>64094.118233421803</v>
      </c>
      <c r="E305">
        <v>18055.056473745299</v>
      </c>
    </row>
    <row r="306" spans="1:5" x14ac:dyDescent="0.25">
      <c r="A306" t="s">
        <v>1482</v>
      </c>
      <c r="B306">
        <v>217780.03</v>
      </c>
      <c r="C306">
        <v>130988.22894173737</v>
      </c>
      <c r="D306">
        <v>61098.553052836818</v>
      </c>
      <c r="E306">
        <v>17138.318869880473</v>
      </c>
    </row>
    <row r="307" spans="1:5" x14ac:dyDescent="0.25">
      <c r="A307" t="s">
        <v>1483</v>
      </c>
      <c r="B307">
        <v>208051.91</v>
      </c>
      <c r="C307">
        <v>124924.811583745</v>
      </c>
      <c r="D307">
        <v>58122.120579600705</v>
      </c>
      <c r="E307">
        <v>16234.36717575213</v>
      </c>
    </row>
    <row r="308" spans="1:5" x14ac:dyDescent="0.25">
      <c r="A308" t="s">
        <v>1484</v>
      </c>
      <c r="B308">
        <v>198305.61</v>
      </c>
      <c r="C308">
        <v>118877.19711584308</v>
      </c>
      <c r="D308">
        <v>55172.297845419409</v>
      </c>
      <c r="E308">
        <v>15347.267705772309</v>
      </c>
    </row>
    <row r="309" spans="1:5" x14ac:dyDescent="0.25">
      <c r="A309" t="s">
        <v>1485</v>
      </c>
      <c r="B309">
        <v>188539.25</v>
      </c>
      <c r="C309">
        <v>112830.91512081046</v>
      </c>
      <c r="D309">
        <v>52232.969749517266</v>
      </c>
      <c r="E309">
        <v>14468.09443873143</v>
      </c>
    </row>
    <row r="310" spans="1:5" x14ac:dyDescent="0.25">
      <c r="A310" t="s">
        <v>1486</v>
      </c>
      <c r="B310">
        <v>180626.82</v>
      </c>
      <c r="C310">
        <v>107918.30904728048</v>
      </c>
      <c r="D310">
        <v>49835.808385284668</v>
      </c>
      <c r="E310">
        <v>13747.515150652995</v>
      </c>
    </row>
    <row r="311" spans="1:5" x14ac:dyDescent="0.25">
      <c r="A311" t="s">
        <v>1487</v>
      </c>
      <c r="B311">
        <v>172699.29</v>
      </c>
      <c r="C311">
        <v>103006.87857333178</v>
      </c>
      <c r="D311">
        <v>47446.77466199742</v>
      </c>
      <c r="E311">
        <v>13033.048592842984</v>
      </c>
    </row>
    <row r="312" spans="1:5" x14ac:dyDescent="0.25">
      <c r="A312" t="s">
        <v>1488</v>
      </c>
      <c r="B312">
        <v>164756.64000000001</v>
      </c>
      <c r="C312">
        <v>98102.794891336249</v>
      </c>
      <c r="D312">
        <v>45072.945669608351</v>
      </c>
      <c r="E312">
        <v>12328.546580860142</v>
      </c>
    </row>
    <row r="313" spans="1:5" x14ac:dyDescent="0.25">
      <c r="A313" t="s">
        <v>1489</v>
      </c>
      <c r="B313">
        <v>156798.81</v>
      </c>
      <c r="C313">
        <v>93221.339541016132</v>
      </c>
      <c r="D313">
        <v>42731.783229732602</v>
      </c>
      <c r="E313">
        <v>11643.457616727692</v>
      </c>
    </row>
    <row r="314" spans="1:5" x14ac:dyDescent="0.25">
      <c r="A314" t="s">
        <v>1490</v>
      </c>
      <c r="B314">
        <v>149574.99</v>
      </c>
      <c r="C314">
        <v>88775.747625416989</v>
      </c>
      <c r="D314">
        <v>40590.472675042547</v>
      </c>
      <c r="E314">
        <v>11013.153141614492</v>
      </c>
    </row>
    <row r="315" spans="1:5" x14ac:dyDescent="0.25">
      <c r="A315" t="s">
        <v>1491</v>
      </c>
      <c r="B315">
        <v>142841.76999999999</v>
      </c>
      <c r="C315">
        <v>84640.289344649893</v>
      </c>
      <c r="D315">
        <v>38604.388445647157</v>
      </c>
      <c r="E315">
        <v>10431.345498165898</v>
      </c>
    </row>
    <row r="316" spans="1:5" x14ac:dyDescent="0.25">
      <c r="A316" t="s">
        <v>1492</v>
      </c>
      <c r="B316">
        <v>137187.07</v>
      </c>
      <c r="C316">
        <v>81151.747457849226</v>
      </c>
      <c r="D316">
        <v>36919.134095767367</v>
      </c>
      <c r="E316">
        <v>9933.7169042485639</v>
      </c>
    </row>
    <row r="317" spans="1:5" x14ac:dyDescent="0.25">
      <c r="A317" t="s">
        <v>1493</v>
      </c>
      <c r="B317">
        <v>131522.16</v>
      </c>
      <c r="C317">
        <v>77673.019494487351</v>
      </c>
      <c r="D317">
        <v>35249.550739374368</v>
      </c>
      <c r="E317">
        <v>9445.6085268339066</v>
      </c>
    </row>
    <row r="318" spans="1:5" x14ac:dyDescent="0.25">
      <c r="A318" t="s">
        <v>1494</v>
      </c>
      <c r="B318">
        <v>125847.05</v>
      </c>
      <c r="C318">
        <v>74195.416039903794</v>
      </c>
      <c r="D318">
        <v>33585.712427290069</v>
      </c>
      <c r="E318">
        <v>8961.6409683557904</v>
      </c>
    </row>
    <row r="319" spans="1:5" x14ac:dyDescent="0.25">
      <c r="A319" t="s">
        <v>1495</v>
      </c>
      <c r="B319">
        <v>120158.04</v>
      </c>
      <c r="C319">
        <v>70721.204593164468</v>
      </c>
      <c r="D319">
        <v>31931.640631600749</v>
      </c>
      <c r="E319">
        <v>8484.1986415726878</v>
      </c>
    </row>
    <row r="320" spans="1:5" x14ac:dyDescent="0.25">
      <c r="A320" t="s">
        <v>1496</v>
      </c>
      <c r="B320">
        <v>115233.89</v>
      </c>
      <c r="C320">
        <v>67711.681208709706</v>
      </c>
      <c r="D320">
        <v>30497.549708821491</v>
      </c>
      <c r="E320">
        <v>8069.9459602575735</v>
      </c>
    </row>
    <row r="321" spans="1:5" x14ac:dyDescent="0.25">
      <c r="A321" t="s">
        <v>1497</v>
      </c>
      <c r="B321">
        <v>110300.57</v>
      </c>
      <c r="C321">
        <v>64702.924390364482</v>
      </c>
      <c r="D321">
        <v>29068.281261897624</v>
      </c>
      <c r="E321">
        <v>7659.1689930780731</v>
      </c>
    </row>
    <row r="322" spans="1:5" x14ac:dyDescent="0.25">
      <c r="A322" t="s">
        <v>1498</v>
      </c>
      <c r="B322">
        <v>105357.03</v>
      </c>
      <c r="C322">
        <v>61701.572590101052</v>
      </c>
      <c r="D322">
        <v>27651.675016897203</v>
      </c>
      <c r="E322">
        <v>7256.0426332734496</v>
      </c>
    </row>
    <row r="323" spans="1:5" x14ac:dyDescent="0.25">
      <c r="A323" t="s">
        <v>1499</v>
      </c>
      <c r="B323">
        <v>100682.06</v>
      </c>
      <c r="C323">
        <v>58863.703849868667</v>
      </c>
      <c r="D323">
        <v>26312.789378736907</v>
      </c>
      <c r="E323">
        <v>6875.4620724438291</v>
      </c>
    </row>
    <row r="324" spans="1:5" x14ac:dyDescent="0.25">
      <c r="A324" t="s">
        <v>1500</v>
      </c>
      <c r="B324">
        <v>95999.08</v>
      </c>
      <c r="C324">
        <v>56030.608986799292</v>
      </c>
      <c r="D324">
        <v>24982.663569703378</v>
      </c>
      <c r="E324">
        <v>6500.2544968111242</v>
      </c>
    </row>
    <row r="325" spans="1:5" x14ac:dyDescent="0.25">
      <c r="A325" t="s">
        <v>1501</v>
      </c>
      <c r="B325">
        <v>91308</v>
      </c>
      <c r="C325">
        <v>53208.062329883855</v>
      </c>
      <c r="D325">
        <v>23667.712335980606</v>
      </c>
      <c r="E325">
        <v>6133.7129865278139</v>
      </c>
    </row>
    <row r="326" spans="1:5" x14ac:dyDescent="0.25">
      <c r="A326" t="s">
        <v>1502</v>
      </c>
      <c r="B326">
        <v>86608.88</v>
      </c>
      <c r="C326">
        <v>50384.135928250675</v>
      </c>
      <c r="D326">
        <v>22354.59192340697</v>
      </c>
      <c r="E326">
        <v>5768.8671009227319</v>
      </c>
    </row>
    <row r="327" spans="1:5" x14ac:dyDescent="0.25">
      <c r="A327" t="s">
        <v>1503</v>
      </c>
      <c r="B327">
        <v>81901.64</v>
      </c>
      <c r="C327">
        <v>47567.524552954434</v>
      </c>
      <c r="D327">
        <v>21052.964092152608</v>
      </c>
      <c r="E327">
        <v>5410.6958399948462</v>
      </c>
    </row>
    <row r="328" spans="1:5" x14ac:dyDescent="0.25">
      <c r="A328" t="s">
        <v>1504</v>
      </c>
      <c r="B328">
        <v>77186.289999999994</v>
      </c>
      <c r="C328">
        <v>44752.870711757067</v>
      </c>
      <c r="D328">
        <v>19756.849443549203</v>
      </c>
      <c r="E328">
        <v>5056.0828423088678</v>
      </c>
    </row>
    <row r="329" spans="1:5" x14ac:dyDescent="0.25">
      <c r="A329" t="s">
        <v>1505</v>
      </c>
      <c r="B329">
        <v>72462.8</v>
      </c>
      <c r="C329">
        <v>41945.212957120457</v>
      </c>
      <c r="D329">
        <v>18471.789148556829</v>
      </c>
      <c r="E329">
        <v>4707.8382898772597</v>
      </c>
    </row>
    <row r="330" spans="1:5" x14ac:dyDescent="0.25">
      <c r="A330" t="s">
        <v>1506</v>
      </c>
      <c r="B330">
        <v>67731.149999999994</v>
      </c>
      <c r="C330">
        <v>39139.792673805889</v>
      </c>
      <c r="D330">
        <v>17192.505526509038</v>
      </c>
      <c r="E330">
        <v>4363.2326097362939</v>
      </c>
    </row>
    <row r="331" spans="1:5" x14ac:dyDescent="0.25">
      <c r="A331" t="s">
        <v>1507</v>
      </c>
      <c r="B331">
        <v>62991.33</v>
      </c>
      <c r="C331">
        <v>36339.054939335678</v>
      </c>
      <c r="D331">
        <v>15921.66101456746</v>
      </c>
      <c r="E331">
        <v>4023.5943215721531</v>
      </c>
    </row>
    <row r="332" spans="1:5" x14ac:dyDescent="0.25">
      <c r="A332" t="s">
        <v>1508</v>
      </c>
      <c r="B332">
        <v>58244.07</v>
      </c>
      <c r="C332">
        <v>33545.257187442832</v>
      </c>
      <c r="D332">
        <v>14661.40659355836</v>
      </c>
      <c r="E332">
        <v>3689.9249639429408</v>
      </c>
    </row>
    <row r="333" spans="1:5" x14ac:dyDescent="0.25">
      <c r="A333" t="s">
        <v>1509</v>
      </c>
      <c r="B333">
        <v>55382.39</v>
      </c>
      <c r="C333">
        <v>31842.993147831079</v>
      </c>
      <c r="D333">
        <v>13882.014325463699</v>
      </c>
      <c r="E333">
        <v>3478.9725706038889</v>
      </c>
    </row>
    <row r="334" spans="1:5" x14ac:dyDescent="0.25">
      <c r="A334" t="s">
        <v>1510</v>
      </c>
      <c r="B334">
        <v>52514.15</v>
      </c>
      <c r="C334">
        <v>30144.292172757599</v>
      </c>
      <c r="D334">
        <v>13109.117696445521</v>
      </c>
      <c r="E334">
        <v>3271.8099026099276</v>
      </c>
    </row>
    <row r="335" spans="1:5" x14ac:dyDescent="0.25">
      <c r="A335" t="s">
        <v>1511</v>
      </c>
      <c r="B335">
        <v>49639.3</v>
      </c>
      <c r="C335">
        <v>28445.736176423019</v>
      </c>
      <c r="D335">
        <v>12338.990868602694</v>
      </c>
      <c r="E335">
        <v>3066.5557336930742</v>
      </c>
    </row>
    <row r="336" spans="1:5" x14ac:dyDescent="0.25">
      <c r="A336" t="s">
        <v>1512</v>
      </c>
      <c r="B336">
        <v>46757.87</v>
      </c>
      <c r="C336">
        <v>26749.090953223658</v>
      </c>
      <c r="D336">
        <v>11573.523168173493</v>
      </c>
      <c r="E336">
        <v>2864.1346038306715</v>
      </c>
    </row>
    <row r="337" spans="1:5" x14ac:dyDescent="0.25">
      <c r="A337" t="s">
        <v>1513</v>
      </c>
      <c r="B337">
        <v>43869.83</v>
      </c>
      <c r="C337">
        <v>25058.460313113079</v>
      </c>
      <c r="D337">
        <v>10817.130193263876</v>
      </c>
      <c r="E337">
        <v>2666.7045815697943</v>
      </c>
    </row>
    <row r="338" spans="1:5" x14ac:dyDescent="0.25">
      <c r="A338" t="s">
        <v>1514</v>
      </c>
      <c r="B338">
        <v>40975.15</v>
      </c>
      <c r="C338">
        <v>23365.321568903059</v>
      </c>
      <c r="D338">
        <v>10060.591826961023</v>
      </c>
      <c r="E338">
        <v>2469.6931614775904</v>
      </c>
    </row>
    <row r="339" spans="1:5" x14ac:dyDescent="0.25">
      <c r="A339" t="s">
        <v>1515</v>
      </c>
      <c r="B339">
        <v>38073.81</v>
      </c>
      <c r="C339">
        <v>21675.249688455409</v>
      </c>
      <c r="D339">
        <v>9309.9134440965463</v>
      </c>
      <c r="E339">
        <v>2276.0468460087272</v>
      </c>
    </row>
    <row r="340" spans="1:5" x14ac:dyDescent="0.25">
      <c r="A340" t="s">
        <v>1516</v>
      </c>
      <c r="B340">
        <v>35165.81</v>
      </c>
      <c r="C340">
        <v>19985.783341370341</v>
      </c>
      <c r="D340">
        <v>8562.425428918792</v>
      </c>
      <c r="E340">
        <v>2084.4379670070498</v>
      </c>
    </row>
    <row r="341" spans="1:5" x14ac:dyDescent="0.25">
      <c r="A341" t="s">
        <v>1517</v>
      </c>
      <c r="B341">
        <v>32251.08</v>
      </c>
      <c r="C341">
        <v>18299.169196227205</v>
      </c>
      <c r="D341">
        <v>7820.5404585107754</v>
      </c>
      <c r="E341">
        <v>1896.0292085644126</v>
      </c>
    </row>
    <row r="342" spans="1:5" x14ac:dyDescent="0.25">
      <c r="A342" t="s">
        <v>1518</v>
      </c>
      <c r="B342">
        <v>29329.66</v>
      </c>
      <c r="C342">
        <v>16613.338642477574</v>
      </c>
      <c r="D342">
        <v>7082.0078699028054</v>
      </c>
      <c r="E342">
        <v>1709.7053901548177</v>
      </c>
    </row>
    <row r="343" spans="1:5" x14ac:dyDescent="0.25">
      <c r="A343" t="s">
        <v>1519</v>
      </c>
      <c r="B343">
        <v>27324.6</v>
      </c>
      <c r="C343">
        <v>15451.351821738663</v>
      </c>
      <c r="D343">
        <v>6569.9197012105451</v>
      </c>
      <c r="E343">
        <v>1579.3615361966661</v>
      </c>
    </row>
    <row r="344" spans="1:5" x14ac:dyDescent="0.25">
      <c r="A344" t="s">
        <v>1520</v>
      </c>
      <c r="B344">
        <v>25313.98</v>
      </c>
      <c r="C344">
        <v>14290.902665294549</v>
      </c>
      <c r="D344">
        <v>6061.5404656584888</v>
      </c>
      <c r="E344">
        <v>1451.1776719869117</v>
      </c>
    </row>
    <row r="345" spans="1:5" x14ac:dyDescent="0.25">
      <c r="A345" t="s">
        <v>1521</v>
      </c>
      <c r="B345">
        <v>23297.81</v>
      </c>
      <c r="C345">
        <v>13130.37431187145</v>
      </c>
      <c r="D345">
        <v>5555.134100286823</v>
      </c>
      <c r="E345">
        <v>1324.3072165967872</v>
      </c>
    </row>
    <row r="346" spans="1:5" x14ac:dyDescent="0.25">
      <c r="A346" t="s">
        <v>1522</v>
      </c>
      <c r="B346">
        <v>21276.02</v>
      </c>
      <c r="C346">
        <v>11971.235046880669</v>
      </c>
      <c r="D346">
        <v>5052.265507995523</v>
      </c>
      <c r="E346">
        <v>1199.4894915057082</v>
      </c>
    </row>
    <row r="347" spans="1:5" x14ac:dyDescent="0.25">
      <c r="A347" t="s">
        <v>1523</v>
      </c>
      <c r="B347">
        <v>19248.64</v>
      </c>
      <c r="C347">
        <v>10812.133446532252</v>
      </c>
      <c r="D347">
        <v>4551.4806194923221</v>
      </c>
      <c r="E347">
        <v>1076.0181557882299</v>
      </c>
    </row>
    <row r="348" spans="1:5" x14ac:dyDescent="0.25">
      <c r="A348" t="s">
        <v>1524</v>
      </c>
      <c r="B348">
        <v>17215.63</v>
      </c>
      <c r="C348">
        <v>9653.7721953945584</v>
      </c>
      <c r="D348">
        <v>4053.521116664147</v>
      </c>
      <c r="E348">
        <v>954.23636012733448</v>
      </c>
    </row>
    <row r="349" spans="1:5" x14ac:dyDescent="0.25">
      <c r="A349" t="s">
        <v>1525</v>
      </c>
      <c r="B349">
        <v>15176.97</v>
      </c>
      <c r="C349">
        <v>8497.5420986484114</v>
      </c>
      <c r="D349">
        <v>3559.8347193215195</v>
      </c>
      <c r="E349">
        <v>834.81139166011008</v>
      </c>
    </row>
    <row r="350" spans="1:5" x14ac:dyDescent="0.25">
      <c r="A350" t="s">
        <v>1526</v>
      </c>
      <c r="B350">
        <v>13132.65</v>
      </c>
      <c r="C350">
        <v>7340.4620583638734</v>
      </c>
      <c r="D350">
        <v>3067.2840811857727</v>
      </c>
      <c r="E350">
        <v>716.25745052524474</v>
      </c>
    </row>
    <row r="351" spans="1:5" x14ac:dyDescent="0.25">
      <c r="A351" t="s">
        <v>1527</v>
      </c>
      <c r="B351">
        <v>11082.66</v>
      </c>
      <c r="C351">
        <v>6184.4573455105929</v>
      </c>
      <c r="D351">
        <v>2577.8756738188617</v>
      </c>
      <c r="E351">
        <v>599.50554394945516</v>
      </c>
    </row>
    <row r="352" spans="1:5" x14ac:dyDescent="0.25">
      <c r="A352" t="s">
        <v>1528</v>
      </c>
      <c r="B352">
        <v>9097.89</v>
      </c>
      <c r="C352">
        <v>5068.2852461372595</v>
      </c>
      <c r="D352">
        <v>2107.2473284699663</v>
      </c>
      <c r="E352">
        <v>487.98151026704392</v>
      </c>
    </row>
    <row r="353" spans="1:5" x14ac:dyDescent="0.25">
      <c r="A353" t="s">
        <v>1529</v>
      </c>
      <c r="B353">
        <v>7107.69</v>
      </c>
      <c r="C353">
        <v>3953.078202518544</v>
      </c>
      <c r="D353">
        <v>1639.5310122838923</v>
      </c>
      <c r="E353">
        <v>378.11471083611917</v>
      </c>
    </row>
    <row r="354" spans="1:5" x14ac:dyDescent="0.25">
      <c r="A354" t="s">
        <v>1530</v>
      </c>
      <c r="B354">
        <v>5112.03</v>
      </c>
      <c r="C354">
        <v>2838.3313944151478</v>
      </c>
      <c r="D354">
        <v>1174.1982364162534</v>
      </c>
      <c r="E354">
        <v>269.65096675259139</v>
      </c>
    </row>
    <row r="355" spans="1:5" x14ac:dyDescent="0.25">
      <c r="A355" t="s">
        <v>1531</v>
      </c>
      <c r="B355">
        <v>3110.91</v>
      </c>
      <c r="C355">
        <v>1724.3282091403048</v>
      </c>
      <c r="D355">
        <v>711.52857956099785</v>
      </c>
      <c r="E355">
        <v>162.708232104052</v>
      </c>
    </row>
    <row r="356" spans="1:5" x14ac:dyDescent="0.25">
      <c r="A356" t="s">
        <v>1532</v>
      </c>
      <c r="B356">
        <v>1104.29</v>
      </c>
      <c r="C356">
        <v>0</v>
      </c>
      <c r="D356">
        <v>0</v>
      </c>
      <c r="E356">
        <v>0</v>
      </c>
    </row>
    <row r="357" spans="1:5" x14ac:dyDescent="0.25">
      <c r="A357" t="s">
        <v>1533</v>
      </c>
      <c r="B357">
        <v>0</v>
      </c>
      <c r="C357">
        <v>0</v>
      </c>
      <c r="D357">
        <v>0</v>
      </c>
      <c r="E357">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 Leusse Gonzague</cp:lastModifiedBy>
  <dcterms:created xsi:type="dcterms:W3CDTF">2021-04-13T14:47:05Z</dcterms:created>
  <dcterms:modified xsi:type="dcterms:W3CDTF">2021-04-13T15:16:32Z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2021-04-13T15:16:32Z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bf611dcf-fc47-4426-abc8-8e1e1f2166a7</vt:lpwstr>
  </property>
  <property fmtid="{D5CDD505-2E9C-101B-9397-08002B2CF9AE}" pid="8" name="MSIP_Label_812e1ed0-4700-41e0-aec3-61ed249f3333_ContentBits">
    <vt:lpwstr>2</vt:lpwstr>
  </property>
</Properties>
</file>