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332" windowHeight="10836"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data'!$A$2:$G$90</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Amortisation'!$B$1:$P$382</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Tables'!$B$2:$AJ$289</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<sst xmlns="http://schemas.openxmlformats.org/spreadsheetml/2006/main" count="2919" uniqueCount="2065">
  <si>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</si>
  <si>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</si>
  <si>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</si>
  <si>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</si>
  <si>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</si>
  <si>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</si>
  <si>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</si>
  <si>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</si>
  <si>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</si>
  <si>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</si>
  <si>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</si>
  <si>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</si>
  <si>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</si>
  <si>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</si>
  <si>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</si>
  <si>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</si>
  <si>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</si>
  <si>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</si>
  <si>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</si>
  <si>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</si>
  <si>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</si>
  <si>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</si>
  <si>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</si>
  <si>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</si>
  <si>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</si>
  <si>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</si>
  <si>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</si>
  <si>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</si>
  <si>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</si>
  <si>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</si>
  <si>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</si>
  <si>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</si>
  <si>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</si>
  <si>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</si>
  <si>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</si>
  <si>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</si>
  <si>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</si>
  <si>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</si>
  <si>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</si>
  <si>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</si>
  <si>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</si>
  <si>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</si>
  <si>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</si>
  <si>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</si>
  <si>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</si>
  <si>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</si>
  <si>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</si>
  <si>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</si>
  <si>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</si>
  <si>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</si>
  <si>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</si>
  <si>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</si>
  <si>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</si>
  <si>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</si>
  <si>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</si>
  <si>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</si>
  <si>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</si>
  <si>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</si>
  <si>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</si>
  <si>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</si>
  <si>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</si>
  <si>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</si>
  <si>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</si>
  <si>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</si>
  <si>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</si>
  <si>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</si>
  <si>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</si>
  <si>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</si>
  <si>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</si>
  <si>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</si>
  <si>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</si>
  <si>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</si>
  <si>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</si>
  <si>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</si>
  <si>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</si>
  <si>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</si>
  <si>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</si>
  <si>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</si>
  <si>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</si>
  <si>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</si>
  <si>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</si>
  <si>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</si>
  <si>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</si>
  <si>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</si>
  <si>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</si>
  <si>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</si>
  <si>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</si>
  <si>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</si>
  <si>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</si>
  <si>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</si>
  <si>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</si>
  <si>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</si>
  <si>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</si>
  <si>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</si>
  <si>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</si>
  <si>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</si>
  <si>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</si>
  <si>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</si>
  <si>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</si>
  <si>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</si>
  <si>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</si>
  <si>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</si>
  <si>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</si>
  <si>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</si>
  <si>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</si>
  <si>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</si>
  <si>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</si>
  <si>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</si>
  <si>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</si>
  <si>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</si>
  <si>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</si>
  <si>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</si>
  <si>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</si>
  <si>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</si>
  <si>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</si>
  <si>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</si>
  <si>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</si>
  <si>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</si>
  <si>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</si>
  <si>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</si>
  <si>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</si>
  <si>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</si>
  <si>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</si>
  <si>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</si>
  <si>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</si>
  <si>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</si>
  <si>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</si>
  <si>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</si>
  <si>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</si>
  <si>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</si>
  <si>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</si>
  <si>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</si>
  <si>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</si>
  <si>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</si>
  <si>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</si>
  <si>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</si>
  <si>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</si>
  <si>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</si>
  <si>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</si>
  <si>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</si>
  <si>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</si>
  <si>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</si>
  <si>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</si>
  <si>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</si>
  <si>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</si>
  <si>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</si>
  <si>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</si>
  <si>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</si>
  <si>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</si>
  <si>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</si>
  <si>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</si>
  <si>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</si>
  <si>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</si>
  <si>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</si>
  <si>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</si>
  <si>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</si>
  <si>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</si>
  <si>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</si>
  <si>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</si>
  <si>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</si>
  <si>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</si>
  <si>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</si>
  <si>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</si>
  <si>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</si>
  <si>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</si>
  <si>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</si>
  <si>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</si>
  <si>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</si>
  <si>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</si>
  <si>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</si>
  <si>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</si>
  <si>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</si>
  <si>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</si>
  <si>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</si>
  <si>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</si>
  <si>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</si>
  <si>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</si>
  <si>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</si>
  <si>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</si>
  <si>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</si>
  <si>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</si>
  <si>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</si>
  <si>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</si>
  <si>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</si>
  <si>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</si>
  <si>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</si>
  <si>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</si>
  <si>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</si>
  <si>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</si>
  <si>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</si>
  <si>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</si>
  <si>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</si>
  <si>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</si>
  <si>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</si>
  <si>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</si>
  <si>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</si>
  <si>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</si>
  <si>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</si>
  <si>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</si>
  <si>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</si>
  <si>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</si>
  <si>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</si>
  <si>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</si>
  <si>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</si>
  <si>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</si>
  <si>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</si>
  <si>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</si>
  <si>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</si>
  <si>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</si>
  <si>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</si>
  <si>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</si>
  <si>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</si>
  <si>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</si>
  <si>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</si>
  <si>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</si>
  <si>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</si>
  <si>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</si>
  <si>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</si>
  <si>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</si>
  <si>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</si>
  <si>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</si>
  <si>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</si>
  <si>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</si>
  <si>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</si>
  <si>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</si>
  <si>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</si>
  <si>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</si>
  <si>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</si>
  <si>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</si>
  <si>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</si>
  <si>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</si>
  <si>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</si>
  <si>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</si>
  <si>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</si>
  <si>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</si>
  <si>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</si>
  <si>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</si>
  <si>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</si>
  <si>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</si>
  <si>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</si>
  <si>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</si>
  <si>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</si>
  <si>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</si>
  <si>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</si>
  <si>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</si>
  <si>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</si>
  <si>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</si>
  <si>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</si>
  <si>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</si>
  <si>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</si>
  <si>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</si>
  <si>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</si>
  <si>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</si>
  <si>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</si>
  <si>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</si>
  <si>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</si>
  <si>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</si>
  <si>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</si>
  <si>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</si>
  <si>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</si>
  <si>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</si>
  <si>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</si>
  <si>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</si>
  <si>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</si>
  <si>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</si>
  <si>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</si>
  <si>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</si>
  <si>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</si>
  <si>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</si>
  <si>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</si>
  <si>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</si>
  <si>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</si>
  <si>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</si>
  <si>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</si>
  <si>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</si>
  <si>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</si>
  <si>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</si>
  <si>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</si>
  <si>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</si>
  <si>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</si>
  <si>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</si>
  <si>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</si>
  <si>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</si>
  <si>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</si>
  <si>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</si>
  <si>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</si>
  <si>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</si>
  <si>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</si>
  <si>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</si>
  <si>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</si>
  <si>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</si>
  <si>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</si>
  <si>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</si>
  <si>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</si>
  <si>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</si>
  <si>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</si>
  <si>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</si>
  <si>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</si>
  <si>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</si>
  <si>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</si>
  <si>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</si>
  <si>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</si>
  <si>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</si>
  <si>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</si>
  <si>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</si>
  <si>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</si>
  <si>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</si>
  <si>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</si>
  <si>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</si>
  <si>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</si>
  <si>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</si>
  <si>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</si>
  <si>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</si>
  <si>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</si>
  <si>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</si>
  <si>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</si>
  <si>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</si>
  <si>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</si>
  <si>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</si>
  <si>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</si>
  <si>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</si>
  <si>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</si>
  <si>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</si>
  <si>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</si>
  <si>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</si>
  <si>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</si>
  <si>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</si>
  <si>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</si>
  <si>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</si>
  <si>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</si>
  <si>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</si>
  <si>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</si>
  <si>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</si>
  <si>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</si>
  <si>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</si>
  <si>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</si>
  <si>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</si>
  <si>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</si>
  <si>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</si>
  <si>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</si>
  <si>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</si>
  <si>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</si>
  <si>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</si>
  <si>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</si>
  <si>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</si>
  <si>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</si>
  <si>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</si>
  <si>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</si>
  <si>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</si>
  <si>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</si>
  <si>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</si>
  <si>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</si>
  <si>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</si>
  <si>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</si>
  <si>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</si>
  <si>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</si>
  <si>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</si>
  <si>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</si>
  <si>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</si>
  <si>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</si>
  <si>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</si>
  <si>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</si>
  <si>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</si>
  <si>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</si>
  <si>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</si>
  <si>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</si>
  <si>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</si>
  <si>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</si>
  <si>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</si>
  <si>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</si>
  <si>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</si>
  <si>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</si>
  <si>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</si>
  <si>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</si>
  <si>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</si>
  <si>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</si>
  <si>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</si>
  <si>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</si>
  <si>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</si>
  <si>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</si>
  <si>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</si>
  <si>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</si>
  <si>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</si>
  <si>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</si>
  <si>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</si>
  <si>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</si>
  <si>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</si>
  <si>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</si>
  <si>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</si>
  <si>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</si>
  <si>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</si>
  <si>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</si>
  <si>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</si>
  <si>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</si>
  <si>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</si>
  <si>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</si>
  <si>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</si>
  <si>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</si>
  <si>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</si>
  <si>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</si>
  <si>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</si>
  <si>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</si>
  <si>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</si>
  <si>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</si>
  <si>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</si>
  <si>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</si>
  <si>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</si>
  <si>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</si>
  <si>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</si>
  <si>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</si>
  <si>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</si>
  <si>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</si>
  <si>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</si>
  <si>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</si>
  <si>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</si>
  <si>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</si>
  <si>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</si>
  <si>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</si>
  <si>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</si>
  <si>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</si>
  <si>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</si>
  <si>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</si>
  <si>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</si>
  <si>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</si>
  <si>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</si>
  <si>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</si>
  <si>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</si>
  <si>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</si>
  <si>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</si>
  <si>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</si>
  <si>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</si>
  <si>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</si>
  <si>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</si>
  <si>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</si>
  <si>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</si>
  <si>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</si>
  <si>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</si>
  <si>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</si>
  <si>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</si>
  <si>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</si>
  <si>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</si>
  <si>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</si>
  <si>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</si>
  <si>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</si>
  <si>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</si>
  <si>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</si>
  <si>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</si>
  <si>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</si>
  <si>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</si>
  <si>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</si>
  <si>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</si>
  <si>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</si>
  <si>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</si>
  <si>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</si>
  <si>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</si>
  <si>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</si>
  <si>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</si>
  <si>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</si>
  <si>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</si>
  <si>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</si>
  <si>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</si>
  <si>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</si>
  <si>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</si>
  <si>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</si>
  <si>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</si>
  <si>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</si>
  <si>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</si>
  <si>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</si>
  <si>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</si>
  <si>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</si>
  <si>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</si>
  <si>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</si>
  <si>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</si>
  <si>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</si>
  <si>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</si>
  <si>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</si>
  <si>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</si>
  <si>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</si>
  <si>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</si>
  <si>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</si>
  <si>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</si>
  <si>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</si>
  <si>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</si>
  <si>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</si>
  <si>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</si>
  <si>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</si>
  <si>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</si>
  <si>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</si>
  <si>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</si>
  <si>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</si>
  <si>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</si>
  <si>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</si>
  <si>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</si>
  <si>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</si>
  <si>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</si>
  <si>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</si>
  <si>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</si>
  <si>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</si>
  <si>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</si>
  <si>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</si>
  <si>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</si>
  <si>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</si>
  <si>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</si>
  <si>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</si>
  <si>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</si>
  <si>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</si>
  <si>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</si>
  <si>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</si>
  <si>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</si>
  <si>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</si>
  <si>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</si>
  <si>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</si>
  <si>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</si>
  <si>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</si>
  <si>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</si>
  <si>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</si>
  <si>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</si>
  <si>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</si>
  <si>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</si>
  <si>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</si>
  <si>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</si>
  <si>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</si>
  <si>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</si>
  <si>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</si>
  <si>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</si>
  <si>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</si>
  <si>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</si>
  <si>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</si>
  <si>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</si>
  <si>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</si>
  <si>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</si>
  <si>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</si>
  <si>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</si>
  <si>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</si>
  <si>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</si>
  <si>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</si>
  <si>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</si>
  <si>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</si>
  <si>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</si>
  <si>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</si>
  <si>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</si>
  <si>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</si>
  <si>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</si>
  <si>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</si>
  <si>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</si>
  <si>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</si>
  <si>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</si>
  <si>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</si>
  <si>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</si>
  <si>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</si>
  <si>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</si>
  <si>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</si>
  <si>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</si>
  <si>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</si>
  <si>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</si>
  <si>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</si>
  <si>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</si>
  <si>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</si>
  <si>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</si>
  <si>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</si>
  <si>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</si>
  <si>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</si>
  <si>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</si>
  <si>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</si>
  <si>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</si>
  <si>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</si>
  <si>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</si>
  <si>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</si>
  <si>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</si>
  <si>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</si>
  <si>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</si>
  <si>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</si>
  <si>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</si>
  <si>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</si>
  <si>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</si>
  <si>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</si>
  <si>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</si>
  <si>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</si>
  <si>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</si>
  <si>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</si>
  <si>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</si>
  <si>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</si>
  <si>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</si>
  <si>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</si>
  <si>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</si>
  <si>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</si>
  <si>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</si>
  <si>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</si>
  <si>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</si>
  <si>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</si>
  <si>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</si>
  <si>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</si>
  <si>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</si>
  <si>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</si>
  <si>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</si>
  <si>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</si>
  <si>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</si>
  <si>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</si>
  <si>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</si>
  <si>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</si>
  <si>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</si>
  <si>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</si>
  <si>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</si>
  <si>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</si>
  <si>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</si>
  <si>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</si>
  <si>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</si>
  <si>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</si>
  <si>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</si>
  <si>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</si>
  <si>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</si>
  <si>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</si>
  <si>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</si>
  <si>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</si>
  <si>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</si>
  <si>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</si>
  <si>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</si>
  <si>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</si>
  <si>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</si>
  <si>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</si>
  <si>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</si>
  <si>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</si>
  <si>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</si>
  <si>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</si>
  <si>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</si>
  <si>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</si>
  <si>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</si>
  <si>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</si>
  <si>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</si>
  <si>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</si>
  <si>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</si>
  <si>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</si>
  <si>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</si>
  <si>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</si>
  <si>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</si>
  <si>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</si>
  <si>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</si>
  <si>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</si>
  <si>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</si>
  <si>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</si>
  <si>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</si>
  <si>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</si>
  <si>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</si>
  <si>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</si>
  <si>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</si>
  <si>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</si>
  <si>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</si>
  <si>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</si>
  <si>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</si>
  <si>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</si>
  <si>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</si>
  <si>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</si>
  <si>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</si>
  <si>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</si>
  <si>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</si>
  <si>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</si>
  <si>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</si>
  <si>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</si>
  <si>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</si>
  <si>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</si>
  <si>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</si>
  <si>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</si>
  <si>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</si>
  <si>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</si>
  <si>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</si>
  <si>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</si>
  <si>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</si>
  <si>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</si>
  <si>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</si>
  <si>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</si>
  <si>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</si>
  <si>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</si>
  <si>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</si>
  <si>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</si>
  <si>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</si>
  <si>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</si>
  <si>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</si>
  <si>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</si>
  <si>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</si>
  <si>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</si>
  <si>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</si>
  <si>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</si>
  <si>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</si>
  <si>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</si>
  <si>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</si>
  <si>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</si>
  <si>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</si>
  <si>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</si>
  <si>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</si>
  <si>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</si>
  <si>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</si>
  <si>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</si>
  <si>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</si>
  <si>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</si>
  <si>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</si>
  <si>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</si>
  <si>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</si>
  <si>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</si>
  <si>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</si>
  <si>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</si>
  <si>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</si>
  <si>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</si>
  <si>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</si>
  <si>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</si>
  <si>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</si>
  <si>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</si>
  <si>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</si>
  <si>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</si>
  <si>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</si>
  <si>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</si>
  <si>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</si>
  <si>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</si>
  <si>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</si>
  <si>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</si>
  <si>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</si>
  <si>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</si>
  <si>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</si>
  <si>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</si>
  <si>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</si>
  <si>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</si>
  <si>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</si>
  <si>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</si>
  <si>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</si>
  <si>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</si>
  <si>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</si>
  <si>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</si>
  <si>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</si>
  <si>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</si>
  <si>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</si>
  <si>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</si>
  <si>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</si>
  <si>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</si>
  <si>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</si>
  <si>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</si>
  <si>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</si>
  <si>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</si>
  <si>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</si>
  <si>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</si>
  <si>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</si>
  <si>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</si>
  <si>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</si>
  <si>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</si>
  <si>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</si>
  <si>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</si>
  <si>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</si>
  <si>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</si>
  <si>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</si>
  <si>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</si>
  <si>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</si>
  <si>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</si>
  <si>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</si>
  <si>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</si>
  <si>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</si>
  <si>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</si>
  <si>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</si>
  <si>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</si>
  <si>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</si>
  <si>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</si>
  <si>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</si>
  <si>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</si>
  <si>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</si>
  <si>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</si>
  <si>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</si>
  <si>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</si>
  <si>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</si>
  <si>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</si>
  <si>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</si>
  <si>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</si>
  <si>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</si>
  <si>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</si>
  <si>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</si>
  <si>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</si>
  <si>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</si>
  <si>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</si>
  <si>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</si>
  <si>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</si>
  <si>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</si>
  <si>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</si>
  <si>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</si>
  <si>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</si>
  <si>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</si>
  <si>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</si>
  <si>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</si>
  <si>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</si>
  <si>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</si>
  <si>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</si>
  <si>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</si>
  <si>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</si>
  <si>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</si>
  <si>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</si>
  <si>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</si>
  <si>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</si>
  <si>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</si>
  <si>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</si>
  <si>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</si>
  <si>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</si>
  <si>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</si>
  <si>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</si>
  <si>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</si>
  <si>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</si>
  <si>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</si>
  <si>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</si>
  <si>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</si>
  <si>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</si>
  <si>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</si>
  <si>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</si>
  <si>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</si>
  <si>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</si>
  <si>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</si>
  <si>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</si>
  <si>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</si>
  <si>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</si>
  <si>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</si>
  <si>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</si>
  <si>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</si>
  <si>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</si>
  <si>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</si>
  <si>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</si>
  <si>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</si>
  <si>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</si>
  <si>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</si>
  <si>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</si>
  <si>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</si>
  <si>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</si>
  <si>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</si>
  <si>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</si>
  <si>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</si>
  <si>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</si>
  <si>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</si>
  <si>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</si>
  <si>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</si>
  <si>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</si>
  <si>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</si>
  <si>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</si>
  <si>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</si>
  <si>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</si>
  <si>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</si>
  <si>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</si>
  <si>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</si>
  <si>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</si>
  <si>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</si>
  <si>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</si>
  <si>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</si>
  <si>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</si>
  <si>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</si>
  <si>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</si>
  <si>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</si>
  <si>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</si>
  <si>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</si>
  <si>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</si>
  <si>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</si>
  <si>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</si>
  <si>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</si>
  <si>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</si>
  <si>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</si>
  <si>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</si>
  <si>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</si>
  <si>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</si>
  <si>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</si>
  <si>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</si>
  <si>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</si>
  <si>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</si>
  <si>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</si>
  <si>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</si>
  <si>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</si>
  <si>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</si>
  <si>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</si>
  <si>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</si>
  <si>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</si>
  <si>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</si>
  <si>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</si>
  <si>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</si>
  <si>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</si>
  <si>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</si>
  <si>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</si>
  <si>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</si>
  <si>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</si>
  <si>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</si>
  <si>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</si>
  <si>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</si>
  <si>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</si>
  <si>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</si>
  <si>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</si>
  <si>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</si>
  <si>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</si>
  <si>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</si>
  <si>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</si>
  <si>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</si>
  <si>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</si>
  <si>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</si>
  <si>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</si>
  <si>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</si>
  <si>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</si>
  <si>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</si>
  <si>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</si>
  <si>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</si>
  <si>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</si>
  <si>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</si>
  <si>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</si>
  <si>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</si>
  <si>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</si>
  <si>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</si>
  <si>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</si>
  <si>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</si>
  <si>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</si>
  <si>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</si>
  <si>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</si>
  <si>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</si>
  <si>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</si>
  <si>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</si>
  <si>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</si>
  <si>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</si>
  <si>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</si>
  <si>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</si>
  <si>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</si>
  <si>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</si>
  <si>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</si>
  <si>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</si>
  <si>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</si>
  <si>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</si>
  <si>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</si>
  <si>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</si>
  <si>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</si>
  <si>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</si>
  <si>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</si>
  <si>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</si>
  <si>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</si>
  <si>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</si>
  <si>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</si>
  <si>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</si>
  <si>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</si>
  <si>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</si>
  <si>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</si>
  <si>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</si>
  <si>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</si>
  <si>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</si>
  <si>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</si>
  <si>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</si>
  <si>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</si>
  <si>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</si>
  <si>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</si>
  <si>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</si>
  <si>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</si>
  <si>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</si>
  <si>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</si>
  <si>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</si>
  <si>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</si>
  <si>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</si>
  <si>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</si>
  <si>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</si>
  <si>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</si>
  <si>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</si>
  <si>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</si>
  <si>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</si>
  <si>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</si>
  <si>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</si>
  <si>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</si>
  <si>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</si>
  <si>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</si>
  <si>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</si>
  <si>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</si>
  <si>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</si>
  <si>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</si>
  <si>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</si>
  <si>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</si>
  <si>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</si>
  <si>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</si>
  <si>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</si>
  <si>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</si>
  <si>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</si>
  <si>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</si>
  <si>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</si>
  <si>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</si>
  <si>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</si>
  <si>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</si>
  <si>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</si>
  <si>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</si>
  <si>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</si>
  <si>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</si>
  <si>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</si>
  <si>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</si>
  <si>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</si>
  <si>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</si>
  <si>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</si>
  <si>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</si>
  <si>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</si>
  <si>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</si>
  <si>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</si>
  <si>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</si>
  <si>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</si>
  <si>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</si>
  <si>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</si>
  <si>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</si>
  <si>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</si>
  <si>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</si>
  <si>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</si>
  <si>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</si>
  <si>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</si>
  <si>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</si>
  <si>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</si>
  <si>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</si>
  <si>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</si>
  <si>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</si>
  <si>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</si>
  <si>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</si>
  <si>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</si>
  <si>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</si>
  <si>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</si>
  <si>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</si>
  <si>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</si>
  <si>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</si>
  <si>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</si>
  <si>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</si>
  <si>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</si>
  <si>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</si>
  <si>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</si>
  <si>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</si>
  <si>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</si>
  <si>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</si>
  <si>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</si>
  <si>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</si>
  <si>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</si>
  <si>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</si>
  <si>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</si>
  <si>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</si>
  <si>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</si>
  <si>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</si>
  <si>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</si>
  <si>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</si>
  <si>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</si>
  <si>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</si>
  <si>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</si>
  <si>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</si>
  <si>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</si>
  <si>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</si>
  <si>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</si>
  <si>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</si>
  <si>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</si>
  <si>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</si>
  <si>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</si>
  <si>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</si>
  <si>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</si>
  <si>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</si>
  <si>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</si>
  <si>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</si>
  <si>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</si>
  <si>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</si>
  <si>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</si>
  <si>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</si>
  <si>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</si>
  <si>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</si>
  <si>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</si>
  <si>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</si>
  <si>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</si>
  <si>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</si>
  <si>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</si>
  <si>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</si>
  <si>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</si>
  <si>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</si>
  <si>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</si>
  <si>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</si>
  <si>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</si>
  <si>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</si>
  <si>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</si>
  <si>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</si>
  <si>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</si>
  <si>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</si>
  <si>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</si>
  <si>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</si>
  <si>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</si>
  <si>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</si>
  <si>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</si>
  <si>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</si>
  <si>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</si>
  <si>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</si>
  <si>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</si>
  <si>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</si>
  <si>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</si>
  <si>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</si>
  <si>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</si>
  <si>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</si>
  <si>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</si>
  <si>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</si>
  <si>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</si>
  <si>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</si>
  <si>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</si>
  <si>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</si>
  <si>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</si>
  <si>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</si>
  <si>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</si>
  <si>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</si>
  <si>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</si>
  <si>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</si>
  <si>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</si>
  <si>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</si>
  <si>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</si>
  <si>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</si>
  <si>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</si>
  <si>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</si>
  <si>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</si>
  <si>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</si>
  <si>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</si>
  <si>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</si>
  <si>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</si>
  <si>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</si>
  <si>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</si>
  <si>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</si>
  <si>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</si>
  <si>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</si>
  <si>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</si>
  <si>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</si>
  <si>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</si>
  <si>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</si>
  <si>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</si>
  <si>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</si>
  <si>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</si>
  <si>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</si>
  <si>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</si>
  <si>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</si>
  <si>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</si>
  <si>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</si>
  <si>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</si>
  <si>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</si>
  <si>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</si>
  <si>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</si>
  <si>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</si>
  <si>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</si>
  <si>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</si>
  <si>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</si>
  <si>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</si>
  <si>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</si>
  <si>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</si>
  <si>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</si>
  <si>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</si>
  <si>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</si>
  <si>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</si>
  <si>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</si>
  <si>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</si>
  <si>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</si>
  <si>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</si>
  <si>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</si>
  <si>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</si>
  <si>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</si>
  <si>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</si>
  <si>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</si>
  <si>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</si>
  <si>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</si>
  <si>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</si>
  <si>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</si>
  <si>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</si>
  <si>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</si>
  <si>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</si>
  <si>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</si>
  <si>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</si>
  <si>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</si>
  <si>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</si>
  <si>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</si>
  <si>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</si>
  <si>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</si>
  <si>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</si>
  <si>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</si>
  <si>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</si>
  <si>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</si>
  <si>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</si>
  <si>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</si>
  <si>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</si>
  <si>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</si>
  <si>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</si>
  <si>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</si>
  <si>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</si>
  <si>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</si>
  <si>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</si>
  <si>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</si>
  <si>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</si>
  <si>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</si>
  <si>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</si>
  <si>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</si>
  <si>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</si>
  <si>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</si>
  <si>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</si>
  <si>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</si>
  <si>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</si>
  <si>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</si>
  <si>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</si>
  <si>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</si>
  <si>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</si>
  <si>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</si>
  <si>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</si>
  <si>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</si>
  <si>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</si>
  <si>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</si>
  <si>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</si>
  <si>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</si>
  <si>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</si>
  <si>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</si>
  <si>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</si>
  <si>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</si>
  <si>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</si>
  <si>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</si>
  <si>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</si>
  <si>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</si>
  <si>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&gt;19 and &lt;=20</t>
  </si>
  <si>
    <t>&gt;20 and &lt;=21</t>
  </si>
  <si>
    <t>&lt;0</t>
  </si>
  <si>
    <t>&gt;18 and &lt;=19</t>
  </si>
  <si>
    <t>&gt;21 and &lt;=22</t>
  </si>
  <si>
    <t>&gt;22 and &lt;=23</t>
  </si>
  <si>
    <t>&gt;23 and &lt;=24</t>
  </si>
  <si>
    <t>&gt;24 and &lt;=25</t>
  </si>
  <si>
    <t>&gt;25 and &lt;=26</t>
  </si>
  <si>
    <t>&gt;26 and &lt;=27</t>
  </si>
  <si>
    <t>&gt;27 and &lt;=28</t>
  </si>
  <si>
    <t>&gt;28 and &lt;=29</t>
  </si>
  <si>
    <t>&gt;30 and &lt;=31</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</si>
  <si>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</si>
  <si>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</si>
  <si>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</si>
  <si>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</si>
  <si>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</si>
  <si>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</si>
  <si>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</si>
  <si>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</si>
  <si>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</si>
  <si>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</si>
  <si>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</si>
  <si>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</si>
  <si>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</si>
  <si>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</si>
  <si>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</si>
  <si>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</si>
  <si>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</si>
  <si>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</si>
  <si>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</si>
  <si>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</si>
  <si>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</si>
  <si>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</si>
  <si>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</si>
  <si>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</si>
  <si>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</si>
  <si>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2019</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</si>
  <si>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</si>
  <si>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</si>
  <si>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</si>
  <si>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</si>
  <si>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</si>
  <si>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</si>
  <si>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</si>
  <si>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</si>
  <si>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</si>
  <si>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</si>
  <si>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</si>
  <si>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</si>
  <si>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</si>
  <si>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</si>
  <si>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</si>
  <si>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</si>
  <si>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</si>
  <si>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</si>
  <si>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</si>
  <si>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</si>
  <si>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</si>
  <si>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</si>
  <si>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</si>
  <si>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</si>
  <si>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</si>
  <si>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</si>
  <si>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</si>
  <si>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</si>
  <si>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</si>
  <si>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</si>
  <si>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</si>
  <si>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</si>
  <si>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</si>
  <si>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</si>
  <si>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</si>
  <si>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</si>
  <si>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</si>
  <si>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</si>
  <si>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</si>
  <si>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</si>
  <si>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</si>
  <si>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</si>
  <si>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</si>
  <si>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</si>
  <si>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</si>
  <si>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</si>
  <si>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</si>
  <si>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</si>
  <si>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</si>
  <si>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</si>
  <si>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</si>
  <si>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</si>
  <si>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</si>
  <si>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</si>
  <si>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</si>
  <si>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</si>
  <si>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</si>
  <si>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</si>
  <si>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</si>
  <si>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</si>
  <si>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</si>
  <si>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</si>
  <si>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</si>
  <si>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</si>
  <si>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</si>
  <si>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</si>
  <si>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</si>
  <si>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</si>
  <si>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</si>
  <si>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</si>
  <si>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</si>
  <si>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</si>
  <si>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</si>
  <si>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</si>
  <si>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</si>
  <si>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</si>
  <si>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</si>
  <si>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</si>
  <si>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</si>
  <si>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</si>
  <si>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</si>
  <si>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</si>
  <si>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</si>
  <si>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</si>
  <si>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</si>
  <si>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</si>
  <si>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</si>
  <si>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</si>
  <si>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</si>
  <si>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</si>
  <si>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</si>
  <si>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</si>
  <si>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</si>
  <si>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</si>
  <si>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</si>
  <si>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</si>
  <si>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</si>
  <si>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</si>
  <si>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</si>
  <si>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</si>
  <si>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</si>
  <si>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</si>
  <si>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</si>
  <si>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</si>
  <si>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</si>
  <si>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</si>
  <si>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</si>
  <si>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</si>
  <si>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</si>
  <si>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</si>
  <si>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</si>
  <si>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</si>
  <si>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</si>
  <si>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</si>
  <si>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</si>
  <si>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</si>
  <si>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</si>
  <si>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</si>
  <si>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</si>
  <si>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</si>
  <si>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</si>
  <si>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</si>
  <si>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</si>
  <si>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</si>
  <si>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</si>
  <si>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</si>
  <si>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</si>
  <si>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</si>
  <si>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</si>
  <si>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</si>
  <si>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</si>
  <si>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</si>
  <si>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</si>
  <si>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</si>
  <si>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</si>
  <si>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</si>
  <si>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</si>
  <si>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</si>
  <si>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</si>
  <si>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</si>
  <si>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</si>
  <si>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</si>
  <si>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</si>
  <si>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</si>
  <si>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</si>
  <si>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</si>
  <si>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</si>
  <si>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</si>
  <si>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</si>
  <si>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</si>
  <si>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</si>
  <si>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</si>
  <si>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</si>
  <si>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</si>
  <si>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</si>
  <si>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</si>
  <si>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</si>
  <si>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</si>
  <si>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</si>
  <si>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</si>
  <si>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</si>
  <si>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</si>
  <si>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</si>
  <si>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</si>
  <si>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</si>
  <si>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</si>
  <si>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</si>
  <si>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</si>
  <si>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</si>
  <si>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</si>
  <si>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</si>
  <si>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</si>
  <si>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</si>
  <si>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</si>
  <si>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</si>
  <si>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</si>
  <si>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</si>
  <si>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</si>
  <si>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</si>
  <si>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</si>
  <si>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</si>
  <si>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</si>
  <si>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</si>
  <si>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</si>
  <si>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</si>
  <si>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</si>
  <si>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</si>
  <si>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</si>
  <si>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</si>
  <si>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</si>
  <si>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</si>
  <si>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</si>
  <si>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</si>
  <si>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</si>
  <si>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</si>
  <si>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</si>
  <si>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</si>
  <si>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</si>
  <si>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</si>
  <si>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</si>
  <si>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</si>
  <si>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</si>
  <si>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</si>
  <si>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</si>
  <si>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</si>
  <si>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</si>
  <si>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</si>
  <si>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</si>
  <si>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</si>
  <si>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</si>
  <si>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</si>
  <si>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</si>
  <si>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</si>
  <si>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</si>
  <si>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</si>
  <si>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</si>
  <si>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</si>
  <si>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</si>
  <si>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</si>
  <si>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</si>
  <si>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</si>
  <si>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</si>
  <si>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</si>
  <si>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</si>
  <si>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</si>
  <si>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</si>
  <si>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</si>
  <si>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</si>
  <si>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</si>
  <si>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</si>
  <si>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</si>
  <si>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</si>
  <si>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</si>
  <si>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</si>
  <si>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</si>
  <si>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</si>
  <si>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</si>
  <si>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</si>
  <si>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</si>
  <si>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</si>
  <si>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</si>
  <si>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</si>
  <si>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</si>
  <si>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</si>
  <si>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</si>
  <si>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</si>
  <si>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</si>
  <si>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</si>
  <si>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</si>
  <si>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</si>
  <si>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</si>
  <si>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</si>
  <si>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</si>
  <si>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</si>
  <si>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</si>
  <si>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</si>
  <si>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</si>
  <si>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</si>
  <si>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</si>
  <si>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</si>
  <si>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</si>
  <si>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</si>
  <si>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</si>
  <si>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</si>
  <si>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</si>
  <si>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</si>
  <si>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</si>
  <si>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</si>
  <si>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</si>
  <si>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</si>
  <si>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</si>
  <si>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</si>
  <si>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</si>
  <si>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</si>
  <si>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</si>
  <si>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</si>
  <si>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</si>
  <si>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</si>
  <si>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</si>
  <si>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</si>
  <si>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</si>
  <si>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</si>
  <si>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</si>
  <si>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</si>
  <si>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</si>
  <si>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</si>
  <si>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</si>
  <si>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</si>
  <si>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</si>
  <si>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</si>
  <si>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</si>
  <si>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</si>
  <si>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</si>
  <si>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</si>
  <si>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</si>
  <si>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</si>
  <si>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</si>
  <si>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</si>
  <si>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</si>
  <si>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</si>
  <si>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</si>
  <si>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</si>
  <si>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</si>
  <si>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</si>
  <si>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</si>
  <si>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</si>
  <si>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</si>
  <si>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</si>
  <si>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</si>
  <si>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</si>
  <si>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</si>
  <si>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</si>
  <si>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</si>
  <si>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</si>
  <si>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</si>
  <si>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</si>
  <si>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</si>
  <si>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</si>
  <si>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</si>
  <si>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</si>
  <si>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</si>
  <si>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</si>
  <si>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</si>
  <si>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</si>
  <si>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</si>
  <si>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</si>
  <si>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</si>
  <si>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</si>
  <si>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</si>
  <si>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</si>
  <si>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</si>
  <si>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</si>
  <si>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</si>
  <si>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</si>
  <si>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</si>
  <si>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</si>
  <si>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</si>
  <si>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</si>
  <si>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</si>
  <si>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</si>
  <si>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</si>
  <si>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</si>
  <si>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</si>
  <si>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</si>
  <si>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</si>
  <si>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</si>
  <si>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</si>
  <si>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</si>
  <si>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</si>
  <si>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</si>
  <si>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</si>
  <si>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</si>
  <si>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</si>
  <si>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</si>
  <si>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</si>
  <si>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</si>
  <si>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</si>
  <si>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</si>
  <si>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</si>
  <si>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</si>
  <si>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</si>
  <si>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</si>
  <si>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</si>
  <si>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</si>
  <si>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</si>
  <si>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</si>
  <si>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</si>
  <si>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</si>
  <si>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</si>
  <si>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</si>
  <si>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</si>
  <si>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</si>
  <si>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</si>
  <si>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</si>
  <si>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</si>
  <si>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</si>
  <si>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</si>
  <si>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</si>
  <si>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</si>
  <si>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</si>
  <si>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</si>
  <si>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</si>
  <si>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</si>
  <si>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</si>
  <si>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</si>
  <si>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</si>
  <si>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</si>
  <si>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</si>
  <si>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</si>
  <si>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</si>
  <si>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</si>
  <si>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</si>
  <si>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</si>
  <si>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</si>
  <si>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</si>
  <si>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</si>
  <si>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</si>
  <si>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</si>
  <si>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</si>
  <si>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</si>
  <si>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</si>
  <si>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</si>
  <si>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</si>
  <si>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</si>
  <si>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</si>
  <si>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</si>
  <si>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</si>
  <si>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</si>
  <si>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</si>
  <si>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</si>
  <si>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</si>
  <si>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</si>
  <si>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</si>
  <si>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</si>
  <si>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</si>
  <si>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</si>
  <si>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</si>
  <si>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</si>
  <si>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</si>
  <si>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</si>
  <si>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</si>
  <si>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</si>
  <si>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</si>
  <si>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</si>
  <si>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</si>
  <si>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</si>
  <si>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</si>
  <si>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</si>
  <si>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</si>
  <si>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</si>
  <si>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</si>
  <si>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</si>
  <si>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</si>
  <si>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</si>
  <si>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</si>
  <si>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</si>
  <si>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</si>
  <si>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</si>
  <si>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</si>
  <si>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</si>
  <si>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</si>
  <si>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</si>
  <si>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</si>
  <si>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</si>
  <si>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</si>
  <si>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</si>
  <si>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</si>
  <si>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</si>
  <si>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</si>
  <si>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</si>
  <si>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</si>
  <si>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</si>
  <si>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</si>
  <si>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</si>
  <si>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</si>
  <si>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</si>
  <si>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</si>
  <si>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</si>
  <si>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</si>
  <si>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</si>
  <si>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</si>
  <si>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</si>
  <si>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</si>
  <si>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</si>
  <si>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</si>
  <si>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</si>
  <si>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</si>
  <si>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</si>
  <si>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</si>
  <si>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</si>
  <si>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</si>
  <si>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</si>
  <si>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</si>
  <si>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</si>
  <si>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</si>
  <si>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</si>
  <si>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</si>
  <si>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</si>
  <si>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</si>
  <si>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</si>
  <si>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</si>
  <si>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</si>
  <si>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</si>
  <si>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</si>
  <si>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</si>
  <si>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</si>
  <si>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</si>
  <si>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</si>
  <si>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</si>
  <si>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</si>
  <si>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</si>
  <si>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</si>
  <si>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</si>
  <si>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</si>
  <si>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</si>
  <si>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</si>
  <si>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</si>
  <si>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</si>
  <si>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</si>
  <si>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</si>
  <si>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</si>
  <si>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</si>
  <si>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</si>
  <si>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</si>
  <si>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</si>
  <si>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</si>
  <si>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</si>
  <si>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</si>
  <si>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</si>
  <si>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</si>
  <si>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</si>
  <si>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</si>
  <si>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</si>
  <si>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</si>
  <si>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</si>
  <si>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</si>
  <si>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</si>
  <si>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</si>
  <si>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</si>
  <si>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</si>
  <si>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</si>
  <si>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</si>
  <si>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</si>
  <si>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</si>
  <si>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</si>
  <si>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</si>
  <si>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</si>
  <si>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</si>
  <si>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</si>
  <si>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</si>
  <si>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</si>
  <si>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</si>
  <si>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</si>
  <si>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</si>
  <si>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</si>
  <si>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</si>
  <si>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</si>
  <si>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</si>
  <si>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</si>
  <si>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</si>
  <si>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</si>
  <si>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</si>
  <si>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</si>
  <si>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</si>
  <si>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</si>
  <si>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</si>
  <si>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</si>
  <si>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</si>
  <si>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</si>
  <si>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</si>
  <si>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</si>
  <si>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</si>
  <si>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</si>
  <si>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</si>
  <si>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</si>
  <si>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</si>
  <si>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</si>
  <si>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</si>
  <si>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</si>
  <si>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</si>
  <si>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</si>
  <si>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</si>
  <si>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</si>
  <si>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</si>
  <si>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</si>
  <si>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</si>
  <si>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</si>
  <si>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</si>
  <si>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</si>
  <si>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</si>
  <si>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</si>
  <si>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</si>
  <si>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</si>
  <si>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</si>
  <si>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</si>
  <si>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</si>
  <si>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</si>
  <si>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</si>
  <si>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</si>
  <si>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</si>
  <si>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</si>
  <si>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</si>
  <si>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</si>
  <si>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</si>
  <si>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</si>
  <si>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</si>
  <si>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</si>
  <si>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</si>
  <si>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</si>
  <si>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</si>
  <si>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</si>
  <si>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</si>
  <si>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</si>
  <si>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</si>
  <si>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</si>
  <si>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</si>
  <si>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</si>
  <si>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</si>
  <si>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</si>
  <si>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</si>
  <si>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</si>
  <si>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</si>
  <si>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</si>
  <si>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</si>
  <si>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</si>
  <si>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</si>
  <si>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</si>
  <si>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</si>
  <si>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</si>
  <si>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30/11/2019</t>
  </si>
  <si>
    <t>Cut-off Date: 30/11/2019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</si>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</sst>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 numFmtId="178" formatCode="#,##0.0"/>
    <numFmt numFmtId="179" formatCode="0.0"/>
    <numFmt numFmtId="180"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0"/>
    </font>
    <font>
      <b/>
      <sz val="12"/>
      <color indexed="9"/>
      <name val="Tahoma"/>
      <family val="0"/>
    </font>
    <font>
      <sz val="8.25"/>
      <color indexed="9"/>
      <name val="Tahoma"/>
      <family val="0"/>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5"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8" fillId="0" borderId="0" xfId="57" applyFont="1" applyAlignment="1">
      <alignment vertical="center" wrapText="1"/>
      <protection/>
    </xf>
    <xf numFmtId="0" fontId="69" fillId="0" borderId="0" xfId="57" applyFont="1" applyAlignment="1">
      <alignment horizontal="left" vertical="center" wrapText="1"/>
      <protection/>
    </xf>
    <xf numFmtId="0" fontId="69"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9" fillId="0" borderId="0" xfId="57" applyFont="1" applyAlignment="1">
      <alignment vertical="center" wrapText="1"/>
      <protection/>
    </xf>
    <xf numFmtId="0" fontId="69"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6"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8"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9"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81"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81"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14" fontId="79" fillId="0" borderId="0" xfId="57" applyNumberFormat="1" applyFont="1" applyFill="1" applyBorder="1" applyAlignment="1">
      <alignment horizontal="center" vertical="center" wrapText="1"/>
      <protection/>
    </xf>
    <xf numFmtId="0" fontId="83"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9" fillId="0" borderId="0" xfId="57" applyFont="1" applyFill="1" applyBorder="1" applyAlignment="1" quotePrefix="1">
      <alignment horizontal="center" vertical="center" wrapText="1"/>
      <protection/>
    </xf>
    <xf numFmtId="0" fontId="82" fillId="0" borderId="0" xfId="57" applyFont="1" applyFill="1" applyBorder="1" applyAlignment="1" quotePrefix="1">
      <alignment horizontal="center" vertical="center" wrapText="1"/>
      <protection/>
    </xf>
    <xf numFmtId="0" fontId="82" fillId="19" borderId="0" xfId="57" applyFont="1" applyFill="1" applyBorder="1" applyAlignment="1">
      <alignment horizontal="center" vertical="center" wrapText="1"/>
      <protection/>
    </xf>
    <xf numFmtId="0" fontId="85" fillId="19" borderId="0" xfId="57" applyFont="1" applyFill="1" applyBorder="1" applyAlignment="1" quotePrefix="1">
      <alignment horizontal="center" vertical="center" wrapText="1"/>
      <protection/>
    </xf>
    <xf numFmtId="0" fontId="81"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8" fontId="79" fillId="0" borderId="0" xfId="57" applyNumberFormat="1"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178" fontId="79" fillId="0" borderId="0" xfId="57" applyNumberFormat="1" applyFont="1" applyFill="1" applyBorder="1" applyAlignment="1" applyProtection="1">
      <alignment horizontal="center" vertical="center" wrapText="1"/>
      <protection/>
    </xf>
    <xf numFmtId="0" fontId="82" fillId="19" borderId="0" xfId="57" applyFont="1" applyFill="1" applyBorder="1" applyAlignment="1" quotePrefix="1">
      <alignment horizontal="center" vertical="center" wrapText="1"/>
      <protection/>
    </xf>
    <xf numFmtId="9" fontId="79" fillId="0" borderId="0" xfId="65" applyFont="1" applyFill="1" applyBorder="1" applyAlignment="1">
      <alignment horizontal="center" vertical="center" wrapText="1"/>
    </xf>
    <xf numFmtId="3"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applyProtection="1" quotePrefix="1">
      <alignment horizontal="center" vertical="center" wrapText="1"/>
      <protection/>
    </xf>
    <xf numFmtId="0" fontId="79" fillId="0" borderId="0" xfId="57" applyFont="1" applyFill="1" applyBorder="1" applyAlignment="1" quotePrefix="1">
      <alignment horizontal="right" vertical="center" wrapText="1"/>
      <protection/>
    </xf>
    <xf numFmtId="178" fontId="79" fillId="0" borderId="0" xfId="57" applyNumberFormat="1" applyFont="1" applyFill="1" applyBorder="1" applyAlignment="1" quotePrefix="1">
      <alignment horizontal="center" vertical="center" wrapText="1"/>
      <protection/>
    </xf>
    <xf numFmtId="9" fontId="79" fillId="0" borderId="0" xfId="65" applyFont="1" applyFill="1" applyBorder="1" applyAlignment="1" quotePrefix="1">
      <alignment horizontal="center" vertical="center" wrapText="1"/>
    </xf>
    <xf numFmtId="0" fontId="83" fillId="0" borderId="0" xfId="57" applyFont="1" applyFill="1" applyBorder="1" applyAlignment="1">
      <alignment horizontal="right" vertical="center" wrapText="1"/>
      <protection/>
    </xf>
    <xf numFmtId="178"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79" fontId="79"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79" fontId="79"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79" fontId="79" fillId="0" borderId="0" xfId="57" applyNumberFormat="1" applyFont="1" applyFill="1" applyBorder="1" applyAlignment="1" applyProtection="1">
      <alignment horizontal="center" vertical="center" wrapText="1"/>
      <protection/>
    </xf>
    <xf numFmtId="2" fontId="79"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9"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9"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3"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8" fillId="0" borderId="0" xfId="57" applyFont="1" applyFill="1" applyBorder="1" applyAlignment="1">
      <alignment horizontal="left" vertical="center"/>
      <protection/>
    </xf>
    <xf numFmtId="0" fontId="88" fillId="0" borderId="0" xfId="57" applyFont="1" applyFill="1" applyBorder="1" applyAlignment="1">
      <alignment horizontal="center" vertical="center" wrapText="1"/>
      <protection/>
    </xf>
    <xf numFmtId="0" fontId="89"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9"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81"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0" fontId="85"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9" fontId="79" fillId="0" borderId="0" xfId="65" applyFont="1" applyFill="1" applyBorder="1" applyAlignment="1" applyProtection="1">
      <alignment horizontal="center" vertical="center" wrapText="1"/>
      <protection/>
    </xf>
    <xf numFmtId="0" fontId="83" fillId="0" borderId="0" xfId="57" applyFont="1" applyFill="1" applyBorder="1" applyAlignment="1" applyProtection="1">
      <alignment horizontal="right" vertical="center" wrapText="1"/>
      <protection/>
    </xf>
    <xf numFmtId="0" fontId="81" fillId="19" borderId="0" xfId="57" applyFont="1" applyFill="1" applyBorder="1" applyAlignment="1" applyProtection="1">
      <alignment horizontal="center" vertical="center" wrapText="1"/>
      <protection/>
    </xf>
    <xf numFmtId="1" fontId="79" fillId="0" borderId="0" xfId="57" applyNumberFormat="1" applyFont="1" applyFill="1" applyBorder="1" applyAlignment="1" applyProtection="1">
      <alignment horizontal="center" vertical="center" wrapText="1"/>
      <protection/>
    </xf>
    <xf numFmtId="0" fontId="83" fillId="0" borderId="0" xfId="57" applyFont="1" applyFill="1" applyBorder="1" applyAlignment="1" applyProtection="1">
      <alignment horizontal="center" vertical="center" wrapText="1"/>
      <protection/>
    </xf>
    <xf numFmtId="10" fontId="79" fillId="0" borderId="0" xfId="65" applyNumberFormat="1" applyFont="1" applyFill="1" applyBorder="1" applyAlignment="1" applyProtection="1">
      <alignment horizontal="center" vertical="center" wrapText="1"/>
      <protection/>
    </xf>
    <xf numFmtId="180" fontId="79" fillId="0" borderId="0" xfId="65" applyNumberFormat="1" applyFont="1" applyFill="1" applyBorder="1" applyAlignment="1" applyProtection="1">
      <alignment horizontal="center" vertical="center" wrapText="1"/>
      <protection/>
    </xf>
    <xf numFmtId="0" fontId="91" fillId="0" borderId="0" xfId="57" applyFont="1" applyFill="1" applyBorder="1" applyAlignment="1" applyProtection="1">
      <alignment horizontal="center" vertical="center" wrapText="1"/>
      <protection/>
    </xf>
    <xf numFmtId="180" fontId="91" fillId="0" borderId="0" xfId="65" applyNumberFormat="1"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85" fillId="19" borderId="0" xfId="57" applyFont="1" applyFill="1" applyBorder="1" applyAlignment="1" applyProtection="1">
      <alignment horizontal="center" vertical="center" wrapText="1"/>
      <protection/>
    </xf>
    <xf numFmtId="180"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3" fillId="0" borderId="0" xfId="65" applyFont="1" applyFill="1" applyBorder="1" applyAlignment="1" applyProtection="1">
      <alignment horizontal="center" vertical="center" wrapText="1"/>
      <protection/>
    </xf>
    <xf numFmtId="0" fontId="82"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82"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5" fillId="0" borderId="0" xfId="57" applyFont="1" applyFill="1" applyBorder="1" applyAlignment="1" applyProtection="1" quotePrefix="1">
      <alignment horizontal="center" vertical="center" wrapText="1"/>
      <protection/>
    </xf>
    <xf numFmtId="0" fontId="79" fillId="0" borderId="0" xfId="57" applyFont="1" applyFill="1" applyBorder="1" applyAlignment="1" applyProtection="1" quotePrefix="1">
      <alignment horizontal="right" vertical="center" wrapText="1"/>
      <protection/>
    </xf>
    <xf numFmtId="179" fontId="79" fillId="0" borderId="0" xfId="57" applyNumberFormat="1" applyFont="1" applyFill="1" applyBorder="1" applyAlignment="1" applyProtection="1" quotePrefix="1">
      <alignment horizontal="center" vertical="center" wrapText="1"/>
      <protection/>
    </xf>
    <xf numFmtId="9" fontId="79"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5" fillId="0"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79"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82" fillId="0" borderId="0" xfId="57" applyFont="1" applyFill="1" applyBorder="1" applyAlignment="1" quotePrefix="1">
      <alignment horizontal="left" vertical="center" wrapText="1"/>
      <protection/>
    </xf>
    <xf numFmtId="0" fontId="82"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325"/>
          <c:w val="0.25375"/>
          <c:h val="0.533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2215605.1900000004</c:v>
                </c:pt>
                <c:pt idx="1">
                  <c:v>68802836.59999993</c:v>
                </c:pt>
                <c:pt idx="2">
                  <c:v>104918741.52000001</c:v>
                </c:pt>
                <c:pt idx="3">
                  <c:v>165776758.63000003</c:v>
                </c:pt>
                <c:pt idx="4">
                  <c:v>186293256.8200002</c:v>
                </c:pt>
                <c:pt idx="5">
                  <c:v>191284281.04000014</c:v>
                </c:pt>
                <c:pt idx="6">
                  <c:v>236936560.4100001</c:v>
                </c:pt>
                <c:pt idx="7">
                  <c:v>313488635.37000006</c:v>
                </c:pt>
                <c:pt idx="8">
                  <c:v>318173827.18999976</c:v>
                </c:pt>
                <c:pt idx="9">
                  <c:v>416233919.1800011</c:v>
                </c:pt>
                <c:pt idx="10">
                  <c:v>429518948.58999914</c:v>
                </c:pt>
                <c:pt idx="11">
                  <c:v>483272717.1900004</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255"/>
          <c:y val="0.05975"/>
        </c:manualLayout>
      </c:layout>
      <c:spPr>
        <a:noFill/>
        <a:ln w="3175">
          <a:solidFill>
            <a:srgbClr val="000000"/>
          </a:solidFill>
        </a:ln>
      </c:spPr>
    </c:title>
    <c:plotArea>
      <c:layout>
        <c:manualLayout>
          <c:xMode val="edge"/>
          <c:yMode val="edge"/>
          <c:x val="0.444"/>
          <c:y val="0.415"/>
          <c:w val="0.1105"/>
          <c:h val="0.330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725"/>
          <c:y val="0.0185"/>
        </c:manualLayout>
      </c:layout>
      <c:spPr>
        <a:noFill/>
        <a:ln w="3175">
          <a:solidFill>
            <a:srgbClr val="000000"/>
          </a:solidFill>
        </a:ln>
      </c:spPr>
    </c:title>
    <c:plotArea>
      <c:layout>
        <c:manualLayout>
          <c:xMode val="edge"/>
          <c:yMode val="edge"/>
          <c:x val="0.43625"/>
          <c:y val="0.43125"/>
          <c:w val="0.12675"/>
          <c:h val="0.306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56155770.34000006</c:v>
                </c:pt>
                <c:pt idx="1">
                  <c:v>88563694.66000001</c:v>
                </c:pt>
                <c:pt idx="2">
                  <c:v>2772196622.7299995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075"/>
          <c:y val="0.01075"/>
        </c:manualLayout>
      </c:layout>
      <c:spPr>
        <a:noFill/>
        <a:ln w="3175">
          <a:solidFill>
            <a:srgbClr val="000000"/>
          </a:solidFill>
        </a:ln>
      </c:spPr>
    </c:title>
    <c:plotArea>
      <c:layout>
        <c:manualLayout>
          <c:xMode val="edge"/>
          <c:yMode val="edge"/>
          <c:x val="0.01525"/>
          <c:y val="0.1395"/>
          <c:w val="0.96975"/>
          <c:h val="0.837"/>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5.923499847212386E-05</c:v>
                </c:pt>
                <c:pt idx="1">
                  <c:v>0.013225301105600697</c:v>
                </c:pt>
                <c:pt idx="2">
                  <c:v>0.05088513407511465</c:v>
                </c:pt>
                <c:pt idx="3">
                  <c:v>0.08830998197499199</c:v>
                </c:pt>
                <c:pt idx="4">
                  <c:v>0.10740844574785727</c:v>
                </c:pt>
                <c:pt idx="5">
                  <c:v>0.12162506168495507</c:v>
                </c:pt>
                <c:pt idx="6">
                  <c:v>0.12751590947529157</c:v>
                </c:pt>
                <c:pt idx="7">
                  <c:v>0.13220182280941067</c:v>
                </c:pt>
                <c:pt idx="8">
                  <c:v>0.12894852097809642</c:v>
                </c:pt>
                <c:pt idx="9">
                  <c:v>0.14551471858771176</c:v>
                </c:pt>
                <c:pt idx="10">
                  <c:v>0.06690811686046191</c:v>
                </c:pt>
                <c:pt idx="11">
                  <c:v>0.0074121983662634935</c:v>
                </c:pt>
                <c:pt idx="12">
                  <c:v>0.0018944352918634593</c:v>
                </c:pt>
                <c:pt idx="13">
                  <c:v>0.008091118043908779</c:v>
                </c:pt>
              </c:numCache>
            </c:numRef>
          </c:val>
        </c:ser>
        <c:gapWidth val="80"/>
        <c:axId val="9170404"/>
        <c:axId val="15424773"/>
      </c:barChart>
      <c:catAx>
        <c:axId val="917040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5424773"/>
        <c:crosses val="autoZero"/>
        <c:auto val="1"/>
        <c:lblOffset val="100"/>
        <c:tickLblSkip val="1"/>
        <c:noMultiLvlLbl val="0"/>
      </c:catAx>
      <c:valAx>
        <c:axId val="154247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1704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825"/>
          <c:y val="0.0095"/>
        </c:manualLayout>
      </c:layout>
      <c:spPr>
        <a:noFill/>
        <a:ln w="3175">
          <a:solidFill>
            <a:srgbClr val="000000"/>
          </a:solidFill>
        </a:ln>
      </c:spPr>
    </c:title>
    <c:plotArea>
      <c:layout>
        <c:manualLayout>
          <c:xMode val="edge"/>
          <c:yMode val="edge"/>
          <c:x val="0.01525"/>
          <c:y val="0.1495"/>
          <c:w val="0.96925"/>
          <c:h val="0.82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0.0030419571331944755</c:v>
                </c:pt>
                <c:pt idx="1">
                  <c:v>0.018781640822802786</c:v>
                </c:pt>
                <c:pt idx="2">
                  <c:v>0.05389880277370297</c:v>
                </c:pt>
                <c:pt idx="3">
                  <c:v>0.1297474193076729</c:v>
                </c:pt>
                <c:pt idx="4">
                  <c:v>0.23972410105021924</c:v>
                </c:pt>
                <c:pt idx="5">
                  <c:v>0.026150055526403794</c:v>
                </c:pt>
                <c:pt idx="6">
                  <c:v>0.03703752771444147</c:v>
                </c:pt>
                <c:pt idx="7">
                  <c:v>0.04692481431528575</c:v>
                </c:pt>
                <c:pt idx="8">
                  <c:v>0.0636428069600279</c:v>
                </c:pt>
                <c:pt idx="9">
                  <c:v>0.05260010169486988</c:v>
                </c:pt>
                <c:pt idx="10">
                  <c:v>0.15114334257832424</c:v>
                </c:pt>
                <c:pt idx="11">
                  <c:v>0.06606146500085296</c:v>
                </c:pt>
                <c:pt idx="12">
                  <c:v>0.02847838321418631</c:v>
                </c:pt>
                <c:pt idx="13">
                  <c:v>0.08276758190801521</c:v>
                </c:pt>
              </c:numCache>
            </c:numRef>
          </c:val>
        </c:ser>
        <c:gapWidth val="80"/>
        <c:axId val="4605230"/>
        <c:axId val="41447071"/>
      </c:barChart>
      <c:catAx>
        <c:axId val="46052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1447071"/>
        <c:crosses val="autoZero"/>
        <c:auto val="1"/>
        <c:lblOffset val="100"/>
        <c:tickLblSkip val="1"/>
        <c:noMultiLvlLbl val="0"/>
      </c:catAx>
      <c:valAx>
        <c:axId val="414470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052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125"/>
          <c:y val="0"/>
        </c:manualLayout>
      </c:layout>
      <c:spPr>
        <a:noFill/>
        <a:ln w="3175">
          <a:solidFill>
            <a:srgbClr val="000000"/>
          </a:solidFill>
        </a:ln>
      </c:spPr>
    </c:title>
    <c:plotArea>
      <c:layout>
        <c:manualLayout>
          <c:xMode val="edge"/>
          <c:yMode val="edge"/>
          <c:x val="0.01375"/>
          <c:y val="0.1215"/>
          <c:w val="0.97275"/>
          <c:h val="0.859"/>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0.010081833157184092</c:v>
                </c:pt>
                <c:pt idx="1">
                  <c:v>0.016155123168686066</c:v>
                </c:pt>
                <c:pt idx="2">
                  <c:v>0.06213122650060126</c:v>
                </c:pt>
                <c:pt idx="3">
                  <c:v>0.0975067801320745</c:v>
                </c:pt>
                <c:pt idx="4">
                  <c:v>0.09811421478796101</c:v>
                </c:pt>
                <c:pt idx="5">
                  <c:v>0.0986971816916551</c:v>
                </c:pt>
                <c:pt idx="6">
                  <c:v>0.08726168319366504</c:v>
                </c:pt>
                <c:pt idx="7">
                  <c:v>0.08661435711941048</c:v>
                </c:pt>
                <c:pt idx="8">
                  <c:v>0.1432517359061849</c:v>
                </c:pt>
                <c:pt idx="9">
                  <c:v>0.08377220404038531</c:v>
                </c:pt>
                <c:pt idx="10">
                  <c:v>0.05367852010506418</c:v>
                </c:pt>
                <c:pt idx="11">
                  <c:v>0.11309558477450991</c:v>
                </c:pt>
                <c:pt idx="12">
                  <c:v>0.04128665963569785</c:v>
                </c:pt>
                <c:pt idx="13">
                  <c:v>0.0068076659776159015</c:v>
                </c:pt>
                <c:pt idx="14">
                  <c:v>0.0012226993587517035</c:v>
                </c:pt>
                <c:pt idx="15">
                  <c:v>0.00022696535316352252</c:v>
                </c:pt>
                <c:pt idx="16">
                  <c:v>1.659263706748084E-05</c:v>
                </c:pt>
                <c:pt idx="17">
                  <c:v>7.897246032170484E-05</c:v>
                </c:pt>
              </c:numCache>
            </c:numRef>
          </c:val>
        </c:ser>
        <c:gapWidth val="80"/>
        <c:axId val="37479320"/>
        <c:axId val="1769561"/>
      </c:barChart>
      <c:catAx>
        <c:axId val="3747932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769561"/>
        <c:crosses val="autoZero"/>
        <c:auto val="1"/>
        <c:lblOffset val="100"/>
        <c:tickLblSkip val="1"/>
        <c:noMultiLvlLbl val="0"/>
      </c:catAx>
      <c:valAx>
        <c:axId val="176956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47932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125"/>
          <c:y val="0"/>
        </c:manualLayout>
      </c:layout>
      <c:spPr>
        <a:noFill/>
        <a:ln w="3175">
          <a:solidFill>
            <a:srgbClr val="000000"/>
          </a:solidFill>
        </a:ln>
      </c:spPr>
    </c:title>
    <c:plotArea>
      <c:layout>
        <c:manualLayout>
          <c:xMode val="edge"/>
          <c:yMode val="edge"/>
          <c:x val="0.013"/>
          <c:y val="0.1095"/>
          <c:w val="0.97375"/>
          <c:h val="0.874"/>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0.9551149112925326</c:v>
                </c:pt>
                <c:pt idx="1">
                  <c:v>0.021230395752725527</c:v>
                </c:pt>
                <c:pt idx="2">
                  <c:v>0.007172109430230682</c:v>
                </c:pt>
                <c:pt idx="3">
                  <c:v>0.00786632550607805</c:v>
                </c:pt>
                <c:pt idx="4">
                  <c:v>0.00389667658175433</c:v>
                </c:pt>
                <c:pt idx="5">
                  <c:v>0.0015176781699761238</c:v>
                </c:pt>
                <c:pt idx="6">
                  <c:v>0.003201903266702568</c:v>
                </c:pt>
              </c:numCache>
            </c:numRef>
          </c:val>
        </c:ser>
        <c:gapWidth val="80"/>
        <c:axId val="15926050"/>
        <c:axId val="9116723"/>
      </c:barChart>
      <c:catAx>
        <c:axId val="1592605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9116723"/>
        <c:crosses val="autoZero"/>
        <c:auto val="1"/>
        <c:lblOffset val="100"/>
        <c:tickLblSkip val="1"/>
        <c:noMultiLvlLbl val="0"/>
      </c:catAx>
      <c:valAx>
        <c:axId val="911672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9260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125"/>
          <c:y val="0.01075"/>
        </c:manualLayout>
      </c:layout>
      <c:spPr>
        <a:noFill/>
        <a:ln w="3175">
          <a:solidFill>
            <a:srgbClr val="000000"/>
          </a:solidFill>
        </a:ln>
      </c:spPr>
    </c:title>
    <c:plotArea>
      <c:layout>
        <c:manualLayout>
          <c:xMode val="edge"/>
          <c:yMode val="edge"/>
          <c:x val="0.01275"/>
          <c:y val="0.1225"/>
          <c:w val="0.97475"/>
          <c:h val="0.857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3017184.5</c:v>
                </c:pt>
                <c:pt idx="1">
                  <c:v>989511.25</c:v>
                </c:pt>
                <c:pt idx="2">
                  <c:v>322302.55000000005</c:v>
                </c:pt>
                <c:pt idx="3">
                  <c:v>228074.61</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47</c:v>
                </c:pt>
                <c:pt idx="1">
                  <c:v>8</c:v>
                </c:pt>
                <c:pt idx="2">
                  <c:v>5</c:v>
                </c:pt>
                <c:pt idx="3">
                  <c:v>1</c:v>
                </c:pt>
              </c:numCache>
            </c:numRef>
          </c:val>
        </c:ser>
        <c:gapWidth val="100"/>
        <c:axId val="14941644"/>
        <c:axId val="257069"/>
      </c:barChart>
      <c:catAx>
        <c:axId val="1494164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57069"/>
        <c:crosses val="autoZero"/>
        <c:auto val="1"/>
        <c:lblOffset val="100"/>
        <c:tickLblSkip val="1"/>
        <c:noMultiLvlLbl val="0"/>
      </c:catAx>
      <c:valAx>
        <c:axId val="25706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94164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575"/>
          <c:y val="0.01025"/>
        </c:manualLayout>
      </c:layout>
      <c:spPr>
        <a:noFill/>
        <a:ln w="3175">
          <a:solidFill>
            <a:srgbClr val="000000"/>
          </a:solidFill>
        </a:ln>
      </c:spPr>
    </c:title>
    <c:plotArea>
      <c:layout>
        <c:manualLayout>
          <c:xMode val="edge"/>
          <c:yMode val="edge"/>
          <c:x val="0.00875"/>
          <c:y val="0.1315"/>
          <c:w val="0.9825"/>
          <c:h val="0.85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_Hidden30!$B$2:$B$373</c:f>
              <c:numCache>
                <c:ptCount val="372"/>
                <c:pt idx="0">
                  <c:v>2860549908.545231</c:v>
                </c:pt>
                <c:pt idx="1">
                  <c:v>2842136566.732281</c:v>
                </c:pt>
                <c:pt idx="2">
                  <c:v>2823573319.126286</c:v>
                </c:pt>
                <c:pt idx="3">
                  <c:v>2804203369.808821</c:v>
                </c:pt>
                <c:pt idx="4">
                  <c:v>2785245472.694832</c:v>
                </c:pt>
                <c:pt idx="5">
                  <c:v>2766366149.476348</c:v>
                </c:pt>
                <c:pt idx="6">
                  <c:v>2746270017.414811</c:v>
                </c:pt>
                <c:pt idx="7">
                  <c:v>2727234492.425338</c:v>
                </c:pt>
                <c:pt idx="8">
                  <c:v>2707963202.479588</c:v>
                </c:pt>
                <c:pt idx="9">
                  <c:v>2689137351.798059</c:v>
                </c:pt>
                <c:pt idx="10">
                  <c:v>2669622037.833537</c:v>
                </c:pt>
                <c:pt idx="11">
                  <c:v>2650392821.156426</c:v>
                </c:pt>
                <c:pt idx="12">
                  <c:v>2631721911.126985</c:v>
                </c:pt>
                <c:pt idx="13">
                  <c:v>2612063312.3646</c:v>
                </c:pt>
                <c:pt idx="14">
                  <c:v>2592723130.283054</c:v>
                </c:pt>
                <c:pt idx="15">
                  <c:v>2571754787.229333</c:v>
                </c:pt>
                <c:pt idx="16">
                  <c:v>2551541665.884333</c:v>
                </c:pt>
                <c:pt idx="17">
                  <c:v>2532095639.924455</c:v>
                </c:pt>
                <c:pt idx="18">
                  <c:v>2511533703.553039</c:v>
                </c:pt>
                <c:pt idx="19">
                  <c:v>2491046893.096839</c:v>
                </c:pt>
                <c:pt idx="20">
                  <c:v>2470315446.285479</c:v>
                </c:pt>
                <c:pt idx="21">
                  <c:v>2450768429.798382</c:v>
                </c:pt>
                <c:pt idx="22">
                  <c:v>2431312908.090431</c:v>
                </c:pt>
                <c:pt idx="23">
                  <c:v>2412239600.120593</c:v>
                </c:pt>
                <c:pt idx="24">
                  <c:v>2392462099.388388</c:v>
                </c:pt>
                <c:pt idx="25">
                  <c:v>2372642988.928777</c:v>
                </c:pt>
                <c:pt idx="26">
                  <c:v>2352630147.845901</c:v>
                </c:pt>
                <c:pt idx="27">
                  <c:v>2332655598.810888</c:v>
                </c:pt>
                <c:pt idx="28">
                  <c:v>2313637034.589895</c:v>
                </c:pt>
                <c:pt idx="29">
                  <c:v>2293472028.582089</c:v>
                </c:pt>
                <c:pt idx="30">
                  <c:v>2274303156.451564</c:v>
                </c:pt>
                <c:pt idx="31">
                  <c:v>2255346562.941849</c:v>
                </c:pt>
                <c:pt idx="32">
                  <c:v>2235543928.27365</c:v>
                </c:pt>
                <c:pt idx="33">
                  <c:v>2216453120.618738</c:v>
                </c:pt>
                <c:pt idx="34">
                  <c:v>2196796912.476952</c:v>
                </c:pt>
                <c:pt idx="35">
                  <c:v>2177335305.820615</c:v>
                </c:pt>
                <c:pt idx="36">
                  <c:v>2157373253.135029</c:v>
                </c:pt>
                <c:pt idx="37">
                  <c:v>2137677830.215766</c:v>
                </c:pt>
                <c:pt idx="38">
                  <c:v>2117817737.601362</c:v>
                </c:pt>
                <c:pt idx="39">
                  <c:v>2098355061.394873</c:v>
                </c:pt>
                <c:pt idx="40">
                  <c:v>2079551559.798115</c:v>
                </c:pt>
                <c:pt idx="41">
                  <c:v>2060130942.251111</c:v>
                </c:pt>
                <c:pt idx="42">
                  <c:v>2039935233.377228</c:v>
                </c:pt>
                <c:pt idx="43">
                  <c:v>2019924030.814287</c:v>
                </c:pt>
                <c:pt idx="44">
                  <c:v>1999873765.73395</c:v>
                </c:pt>
                <c:pt idx="45">
                  <c:v>1980712701.135476</c:v>
                </c:pt>
                <c:pt idx="46">
                  <c:v>1960693456.853789</c:v>
                </c:pt>
                <c:pt idx="47">
                  <c:v>1942054261.062861</c:v>
                </c:pt>
                <c:pt idx="48">
                  <c:v>1923214015.801083</c:v>
                </c:pt>
                <c:pt idx="49">
                  <c:v>1903524822.993476</c:v>
                </c:pt>
                <c:pt idx="50">
                  <c:v>1884377574.323328</c:v>
                </c:pt>
                <c:pt idx="51">
                  <c:v>1865540724.887109</c:v>
                </c:pt>
                <c:pt idx="52">
                  <c:v>1846418134.935944</c:v>
                </c:pt>
                <c:pt idx="53">
                  <c:v>1827191526.301145</c:v>
                </c:pt>
                <c:pt idx="54">
                  <c:v>1807231192.554833</c:v>
                </c:pt>
                <c:pt idx="55">
                  <c:v>1788129508.77895</c:v>
                </c:pt>
                <c:pt idx="56">
                  <c:v>1769579028.025145</c:v>
                </c:pt>
                <c:pt idx="57">
                  <c:v>1750844414.791108</c:v>
                </c:pt>
                <c:pt idx="58">
                  <c:v>1732369164.243494</c:v>
                </c:pt>
                <c:pt idx="59">
                  <c:v>1713861199.772154</c:v>
                </c:pt>
                <c:pt idx="60">
                  <c:v>1695582450.655471</c:v>
                </c:pt>
                <c:pt idx="61">
                  <c:v>1676767748.66958</c:v>
                </c:pt>
                <c:pt idx="62">
                  <c:v>1658803820.275839</c:v>
                </c:pt>
                <c:pt idx="63">
                  <c:v>1640751799.64867</c:v>
                </c:pt>
                <c:pt idx="64">
                  <c:v>1622497410.777887</c:v>
                </c:pt>
                <c:pt idx="65">
                  <c:v>1604878590.898637</c:v>
                </c:pt>
                <c:pt idx="66">
                  <c:v>1586052643.27066</c:v>
                </c:pt>
                <c:pt idx="67">
                  <c:v>1568049554.480882</c:v>
                </c:pt>
                <c:pt idx="68">
                  <c:v>1550617856.307149</c:v>
                </c:pt>
                <c:pt idx="69">
                  <c:v>1533031511.379877</c:v>
                </c:pt>
                <c:pt idx="70">
                  <c:v>1516069378.656315</c:v>
                </c:pt>
                <c:pt idx="71">
                  <c:v>1498400819.864702</c:v>
                </c:pt>
                <c:pt idx="72">
                  <c:v>1481793680.299715</c:v>
                </c:pt>
                <c:pt idx="73">
                  <c:v>1465377608.355712</c:v>
                </c:pt>
                <c:pt idx="74">
                  <c:v>1449217130.557293</c:v>
                </c:pt>
                <c:pt idx="75">
                  <c:v>1432380069.917302</c:v>
                </c:pt>
                <c:pt idx="76">
                  <c:v>1415548019.430778</c:v>
                </c:pt>
                <c:pt idx="77">
                  <c:v>1399121750.693867</c:v>
                </c:pt>
                <c:pt idx="78">
                  <c:v>1382563865.607877</c:v>
                </c:pt>
                <c:pt idx="79">
                  <c:v>1366469421.779264</c:v>
                </c:pt>
                <c:pt idx="80">
                  <c:v>1350637943.044938</c:v>
                </c:pt>
                <c:pt idx="81">
                  <c:v>1334418028.533932</c:v>
                </c:pt>
                <c:pt idx="82">
                  <c:v>1319080859.533582</c:v>
                </c:pt>
                <c:pt idx="83">
                  <c:v>1304032429.057271</c:v>
                </c:pt>
                <c:pt idx="84">
                  <c:v>1288497558.477883</c:v>
                </c:pt>
                <c:pt idx="85">
                  <c:v>1272913776.871145</c:v>
                </c:pt>
                <c:pt idx="86">
                  <c:v>1258363514.883509</c:v>
                </c:pt>
                <c:pt idx="87">
                  <c:v>1243737614.350076</c:v>
                </c:pt>
                <c:pt idx="88">
                  <c:v>1228871127.613888</c:v>
                </c:pt>
                <c:pt idx="89">
                  <c:v>1214500199.745076</c:v>
                </c:pt>
                <c:pt idx="90">
                  <c:v>1198399814.106124</c:v>
                </c:pt>
                <c:pt idx="91">
                  <c:v>1183574137.855877</c:v>
                </c:pt>
                <c:pt idx="92">
                  <c:v>1169609490.213991</c:v>
                </c:pt>
                <c:pt idx="93">
                  <c:v>1155701758.989181</c:v>
                </c:pt>
                <c:pt idx="94">
                  <c:v>1141929797.427071</c:v>
                </c:pt>
                <c:pt idx="95">
                  <c:v>1128221250.947054</c:v>
                </c:pt>
                <c:pt idx="96">
                  <c:v>1111509798.179545</c:v>
                </c:pt>
                <c:pt idx="97">
                  <c:v>1098030430.27355</c:v>
                </c:pt>
                <c:pt idx="98">
                  <c:v>1084821486.126862</c:v>
                </c:pt>
                <c:pt idx="99">
                  <c:v>1070957782.02498</c:v>
                </c:pt>
                <c:pt idx="100">
                  <c:v>1057780557.247218</c:v>
                </c:pt>
                <c:pt idx="101">
                  <c:v>1044640078.190689</c:v>
                </c:pt>
                <c:pt idx="102">
                  <c:v>1031650620.475422</c:v>
                </c:pt>
                <c:pt idx="103">
                  <c:v>1018459594.747579</c:v>
                </c:pt>
                <c:pt idx="104">
                  <c:v>1005963715.440422</c:v>
                </c:pt>
                <c:pt idx="105">
                  <c:v>992919461.461308</c:v>
                </c:pt>
                <c:pt idx="106">
                  <c:v>980571969.505297</c:v>
                </c:pt>
                <c:pt idx="107">
                  <c:v>968397746.848918</c:v>
                </c:pt>
                <c:pt idx="108">
                  <c:v>956128472.503143</c:v>
                </c:pt>
                <c:pt idx="109">
                  <c:v>944061931.137183</c:v>
                </c:pt>
                <c:pt idx="110">
                  <c:v>931363857.566792</c:v>
                </c:pt>
                <c:pt idx="111">
                  <c:v>919159511.553913</c:v>
                </c:pt>
                <c:pt idx="112">
                  <c:v>906112306.283393</c:v>
                </c:pt>
                <c:pt idx="113">
                  <c:v>894207641.97599</c:v>
                </c:pt>
                <c:pt idx="114">
                  <c:v>882126474.097363</c:v>
                </c:pt>
                <c:pt idx="115">
                  <c:v>870683806.402382</c:v>
                </c:pt>
                <c:pt idx="116">
                  <c:v>859318033.924992</c:v>
                </c:pt>
                <c:pt idx="117">
                  <c:v>848063520.460982</c:v>
                </c:pt>
                <c:pt idx="118">
                  <c:v>836888867.910133</c:v>
                </c:pt>
                <c:pt idx="119">
                  <c:v>825523461.975635</c:v>
                </c:pt>
                <c:pt idx="120">
                  <c:v>813978381.190081</c:v>
                </c:pt>
                <c:pt idx="121">
                  <c:v>803050863.822668</c:v>
                </c:pt>
                <c:pt idx="122">
                  <c:v>791813046.843338</c:v>
                </c:pt>
                <c:pt idx="123">
                  <c:v>780498143.597094</c:v>
                </c:pt>
                <c:pt idx="124">
                  <c:v>769773653.965805</c:v>
                </c:pt>
                <c:pt idx="125">
                  <c:v>759104612.094711</c:v>
                </c:pt>
                <c:pt idx="126">
                  <c:v>748555320.771173</c:v>
                </c:pt>
                <c:pt idx="127">
                  <c:v>738042904.853264</c:v>
                </c:pt>
                <c:pt idx="128">
                  <c:v>727756361.418593</c:v>
                </c:pt>
                <c:pt idx="129">
                  <c:v>717615903.959273</c:v>
                </c:pt>
                <c:pt idx="130">
                  <c:v>707484597.425294</c:v>
                </c:pt>
                <c:pt idx="131">
                  <c:v>697546974.208299</c:v>
                </c:pt>
                <c:pt idx="132">
                  <c:v>687650745.67126</c:v>
                </c:pt>
                <c:pt idx="133">
                  <c:v>677808886.770362</c:v>
                </c:pt>
                <c:pt idx="134">
                  <c:v>667903427.993799</c:v>
                </c:pt>
                <c:pt idx="135">
                  <c:v>658144336.225221</c:v>
                </c:pt>
                <c:pt idx="136">
                  <c:v>648378703.138911</c:v>
                </c:pt>
                <c:pt idx="137">
                  <c:v>638553708.505452</c:v>
                </c:pt>
                <c:pt idx="138">
                  <c:v>629101641.042156</c:v>
                </c:pt>
                <c:pt idx="139">
                  <c:v>619792993.985432</c:v>
                </c:pt>
                <c:pt idx="140">
                  <c:v>610606384.006647</c:v>
                </c:pt>
                <c:pt idx="141">
                  <c:v>601522341.834562</c:v>
                </c:pt>
                <c:pt idx="142">
                  <c:v>592389377.731124</c:v>
                </c:pt>
                <c:pt idx="143">
                  <c:v>583528380.478751</c:v>
                </c:pt>
                <c:pt idx="144">
                  <c:v>574743553.804867</c:v>
                </c:pt>
                <c:pt idx="145">
                  <c:v>566072560.806465</c:v>
                </c:pt>
                <c:pt idx="146">
                  <c:v>557496633.124252</c:v>
                </c:pt>
                <c:pt idx="147">
                  <c:v>548987190.112441</c:v>
                </c:pt>
                <c:pt idx="148">
                  <c:v>540533699.665623</c:v>
                </c:pt>
                <c:pt idx="149">
                  <c:v>532143801.153843</c:v>
                </c:pt>
                <c:pt idx="150">
                  <c:v>523797326.695054</c:v>
                </c:pt>
                <c:pt idx="151">
                  <c:v>515510296.013073</c:v>
                </c:pt>
                <c:pt idx="152">
                  <c:v>507262039.329331</c:v>
                </c:pt>
                <c:pt idx="153">
                  <c:v>499057098.016365</c:v>
                </c:pt>
                <c:pt idx="154">
                  <c:v>490817486.874432</c:v>
                </c:pt>
                <c:pt idx="155">
                  <c:v>482720127.521998</c:v>
                </c:pt>
                <c:pt idx="156">
                  <c:v>474539749.889016</c:v>
                </c:pt>
                <c:pt idx="157">
                  <c:v>466416885.477899</c:v>
                </c:pt>
                <c:pt idx="158">
                  <c:v>458476584.875275</c:v>
                </c:pt>
                <c:pt idx="159">
                  <c:v>450595924.839094</c:v>
                </c:pt>
                <c:pt idx="160">
                  <c:v>442793384.631263</c:v>
                </c:pt>
                <c:pt idx="161">
                  <c:v>435071247.294551</c:v>
                </c:pt>
                <c:pt idx="162">
                  <c:v>427424886.696393</c:v>
                </c:pt>
                <c:pt idx="163">
                  <c:v>419861433.915744</c:v>
                </c:pt>
                <c:pt idx="164">
                  <c:v>412393743.541479</c:v>
                </c:pt>
                <c:pt idx="165">
                  <c:v>405009147.515661</c:v>
                </c:pt>
                <c:pt idx="166">
                  <c:v>397706691.871655</c:v>
                </c:pt>
                <c:pt idx="167">
                  <c:v>390447479.000234</c:v>
                </c:pt>
                <c:pt idx="168">
                  <c:v>383209886.371438</c:v>
                </c:pt>
                <c:pt idx="169">
                  <c:v>376008665.150285</c:v>
                </c:pt>
                <c:pt idx="170">
                  <c:v>368845861.689775</c:v>
                </c:pt>
                <c:pt idx="171">
                  <c:v>361727265.877076</c:v>
                </c:pt>
                <c:pt idx="172">
                  <c:v>354667602.124322</c:v>
                </c:pt>
                <c:pt idx="173">
                  <c:v>347681381.13802</c:v>
                </c:pt>
                <c:pt idx="174">
                  <c:v>340495523.574835</c:v>
                </c:pt>
                <c:pt idx="175">
                  <c:v>333676381.252858</c:v>
                </c:pt>
                <c:pt idx="176">
                  <c:v>326926429.514026</c:v>
                </c:pt>
                <c:pt idx="177">
                  <c:v>320234755.215833</c:v>
                </c:pt>
                <c:pt idx="178">
                  <c:v>313596217.864613</c:v>
                </c:pt>
                <c:pt idx="179">
                  <c:v>307029327.033915</c:v>
                </c:pt>
                <c:pt idx="180">
                  <c:v>300528550.001845</c:v>
                </c:pt>
                <c:pt idx="181">
                  <c:v>293863237.750794</c:v>
                </c:pt>
                <c:pt idx="182">
                  <c:v>287474378.163585</c:v>
                </c:pt>
                <c:pt idx="183">
                  <c:v>280129234.76087</c:v>
                </c:pt>
                <c:pt idx="184">
                  <c:v>273853090.604048</c:v>
                </c:pt>
                <c:pt idx="185">
                  <c:v>267644673.513323</c:v>
                </c:pt>
                <c:pt idx="186">
                  <c:v>261527466.964535</c:v>
                </c:pt>
                <c:pt idx="187">
                  <c:v>255600685.77246</c:v>
                </c:pt>
                <c:pt idx="188">
                  <c:v>249807173.972718</c:v>
                </c:pt>
                <c:pt idx="189">
                  <c:v>243990340.903327</c:v>
                </c:pt>
                <c:pt idx="190">
                  <c:v>238488238.506296</c:v>
                </c:pt>
                <c:pt idx="191">
                  <c:v>233060794.851192</c:v>
                </c:pt>
                <c:pt idx="192">
                  <c:v>227662066.34545</c:v>
                </c:pt>
                <c:pt idx="193">
                  <c:v>222297270.363286</c:v>
                </c:pt>
                <c:pt idx="194">
                  <c:v>216961371.036447</c:v>
                </c:pt>
                <c:pt idx="195">
                  <c:v>211661183.56107</c:v>
                </c:pt>
                <c:pt idx="196">
                  <c:v>206417447.718155</c:v>
                </c:pt>
                <c:pt idx="197">
                  <c:v>201246352.905213</c:v>
                </c:pt>
                <c:pt idx="198">
                  <c:v>196176869.082498</c:v>
                </c:pt>
                <c:pt idx="199">
                  <c:v>191251208.71204</c:v>
                </c:pt>
                <c:pt idx="200">
                  <c:v>186472974.606568</c:v>
                </c:pt>
                <c:pt idx="201">
                  <c:v>181813960.827475</c:v>
                </c:pt>
                <c:pt idx="202">
                  <c:v>177271018.709701</c:v>
                </c:pt>
                <c:pt idx="203">
                  <c:v>172844888.033661</c:v>
                </c:pt>
                <c:pt idx="204">
                  <c:v>168530454.480878</c:v>
                </c:pt>
                <c:pt idx="205">
                  <c:v>164365764.680811</c:v>
                </c:pt>
                <c:pt idx="206">
                  <c:v>160298378.867612</c:v>
                </c:pt>
                <c:pt idx="207">
                  <c:v>156330463.791015</c:v>
                </c:pt>
                <c:pt idx="208">
                  <c:v>152423221.323923</c:v>
                </c:pt>
                <c:pt idx="209">
                  <c:v>148558511.921178</c:v>
                </c:pt>
                <c:pt idx="210">
                  <c:v>144719389.891376</c:v>
                </c:pt>
                <c:pt idx="211">
                  <c:v>140934143.662999</c:v>
                </c:pt>
                <c:pt idx="212">
                  <c:v>137183646.644528</c:v>
                </c:pt>
                <c:pt idx="213">
                  <c:v>133476342.077143</c:v>
                </c:pt>
                <c:pt idx="214">
                  <c:v>129816689.191254</c:v>
                </c:pt>
                <c:pt idx="215">
                  <c:v>126206639.874776</c:v>
                </c:pt>
                <c:pt idx="216">
                  <c:v>122642883.655171</c:v>
                </c:pt>
                <c:pt idx="217">
                  <c:v>119161158.648041</c:v>
                </c:pt>
                <c:pt idx="218">
                  <c:v>115754881.125143</c:v>
                </c:pt>
                <c:pt idx="219">
                  <c:v>112450860.300811</c:v>
                </c:pt>
                <c:pt idx="220">
                  <c:v>109255920.662437</c:v>
                </c:pt>
                <c:pt idx="221">
                  <c:v>106136760.337747</c:v>
                </c:pt>
                <c:pt idx="222">
                  <c:v>103095273.36511</c:v>
                </c:pt>
                <c:pt idx="223">
                  <c:v>100126736.6457</c:v>
                </c:pt>
                <c:pt idx="224">
                  <c:v>96706896.978367</c:v>
                </c:pt>
                <c:pt idx="225">
                  <c:v>93687938.66783</c:v>
                </c:pt>
                <c:pt idx="226">
                  <c:v>90852344.354692</c:v>
                </c:pt>
                <c:pt idx="227">
                  <c:v>88034073.953273</c:v>
                </c:pt>
                <c:pt idx="228">
                  <c:v>85230108.892745</c:v>
                </c:pt>
                <c:pt idx="229">
                  <c:v>82444259.068795</c:v>
                </c:pt>
                <c:pt idx="230">
                  <c:v>79681617.650721</c:v>
                </c:pt>
                <c:pt idx="231">
                  <c:v>76963174.634545</c:v>
                </c:pt>
                <c:pt idx="232">
                  <c:v>74271137.241914</c:v>
                </c:pt>
                <c:pt idx="233">
                  <c:v>71612922.789041</c:v>
                </c:pt>
                <c:pt idx="234">
                  <c:v>68984151.154633</c:v>
                </c:pt>
                <c:pt idx="235">
                  <c:v>66403246.316355</c:v>
                </c:pt>
                <c:pt idx="236">
                  <c:v>63840794.960206</c:v>
                </c:pt>
                <c:pt idx="237">
                  <c:v>61290869.59602</c:v>
                </c:pt>
                <c:pt idx="238">
                  <c:v>58759226.947941</c:v>
                </c:pt>
                <c:pt idx="239">
                  <c:v>56242597.535234</c:v>
                </c:pt>
                <c:pt idx="240">
                  <c:v>53751600.348308</c:v>
                </c:pt>
                <c:pt idx="241">
                  <c:v>51316888.863293</c:v>
                </c:pt>
                <c:pt idx="242">
                  <c:v>48897949.813664</c:v>
                </c:pt>
                <c:pt idx="243">
                  <c:v>46498626.105658</c:v>
                </c:pt>
                <c:pt idx="244">
                  <c:v>44137656.375655</c:v>
                </c:pt>
                <c:pt idx="245">
                  <c:v>41810365.14509</c:v>
                </c:pt>
                <c:pt idx="246">
                  <c:v>39549928.499785</c:v>
                </c:pt>
                <c:pt idx="247">
                  <c:v>37393745.253089</c:v>
                </c:pt>
                <c:pt idx="248">
                  <c:v>35346048.258545</c:v>
                </c:pt>
                <c:pt idx="249">
                  <c:v>33401015.625366</c:v>
                </c:pt>
                <c:pt idx="250">
                  <c:v>31585229.106594</c:v>
                </c:pt>
                <c:pt idx="251">
                  <c:v>29845631.443508</c:v>
                </c:pt>
                <c:pt idx="252">
                  <c:v>28147774.273171</c:v>
                </c:pt>
                <c:pt idx="253">
                  <c:v>26463973.391903</c:v>
                </c:pt>
                <c:pt idx="254">
                  <c:v>24788621.05669</c:v>
                </c:pt>
                <c:pt idx="255">
                  <c:v>23120271.740992</c:v>
                </c:pt>
                <c:pt idx="256">
                  <c:v>21471859.831871</c:v>
                </c:pt>
                <c:pt idx="257">
                  <c:v>19858478.969754</c:v>
                </c:pt>
                <c:pt idx="258">
                  <c:v>18294764.737156</c:v>
                </c:pt>
                <c:pt idx="259">
                  <c:v>16894538.807425</c:v>
                </c:pt>
                <c:pt idx="260">
                  <c:v>15603541.406596</c:v>
                </c:pt>
                <c:pt idx="261">
                  <c:v>14420120.77763</c:v>
                </c:pt>
                <c:pt idx="262">
                  <c:v>13308980.752112</c:v>
                </c:pt>
                <c:pt idx="263">
                  <c:v>12270734.66564</c:v>
                </c:pt>
                <c:pt idx="264">
                  <c:v>11293669.755596</c:v>
                </c:pt>
                <c:pt idx="265">
                  <c:v>10439333.814918</c:v>
                </c:pt>
                <c:pt idx="266">
                  <c:v>9675000.518384</c:v>
                </c:pt>
                <c:pt idx="267">
                  <c:v>8988399.617064</c:v>
                </c:pt>
                <c:pt idx="268">
                  <c:v>8361320.60094</c:v>
                </c:pt>
                <c:pt idx="269">
                  <c:v>7756975.999291</c:v>
                </c:pt>
                <c:pt idx="270">
                  <c:v>7175180.584252</c:v>
                </c:pt>
                <c:pt idx="271">
                  <c:v>6634271.62112</c:v>
                </c:pt>
                <c:pt idx="272">
                  <c:v>6110383.803632</c:v>
                </c:pt>
                <c:pt idx="273">
                  <c:v>5607486.592431</c:v>
                </c:pt>
                <c:pt idx="274">
                  <c:v>5131675.287229</c:v>
                </c:pt>
                <c:pt idx="275">
                  <c:v>4686894.985058</c:v>
                </c:pt>
                <c:pt idx="276">
                  <c:v>4265186.843747</c:v>
                </c:pt>
                <c:pt idx="277">
                  <c:v>3873884.420363</c:v>
                </c:pt>
                <c:pt idx="278">
                  <c:v>3504102.661175</c:v>
                </c:pt>
                <c:pt idx="279">
                  <c:v>3167704.738182</c:v>
                </c:pt>
                <c:pt idx="280">
                  <c:v>2871804.49639</c:v>
                </c:pt>
                <c:pt idx="281">
                  <c:v>2606779.903011</c:v>
                </c:pt>
                <c:pt idx="282">
                  <c:v>2374936.323891</c:v>
                </c:pt>
                <c:pt idx="283">
                  <c:v>2173281.698893</c:v>
                </c:pt>
                <c:pt idx="284">
                  <c:v>1994954.420492</c:v>
                </c:pt>
                <c:pt idx="285">
                  <c:v>1838313.193362</c:v>
                </c:pt>
                <c:pt idx="286">
                  <c:v>1693905.79432</c:v>
                </c:pt>
                <c:pt idx="287">
                  <c:v>1556587.364902</c:v>
                </c:pt>
                <c:pt idx="288">
                  <c:v>1427123.140532</c:v>
                </c:pt>
                <c:pt idx="289">
                  <c:v>1300960.506204</c:v>
                </c:pt>
                <c:pt idx="290">
                  <c:v>1188525.180162</c:v>
                </c:pt>
                <c:pt idx="291">
                  <c:v>1087417.104755</c:v>
                </c:pt>
                <c:pt idx="292">
                  <c:v>994578.76</c:v>
                </c:pt>
                <c:pt idx="293">
                  <c:v>915916.37</c:v>
                </c:pt>
                <c:pt idx="294">
                  <c:v>860181.54</c:v>
                </c:pt>
                <c:pt idx="295">
                  <c:v>820130.32</c:v>
                </c:pt>
                <c:pt idx="296">
                  <c:v>792297.03</c:v>
                </c:pt>
                <c:pt idx="297">
                  <c:v>765323.78</c:v>
                </c:pt>
                <c:pt idx="298">
                  <c:v>738293.39</c:v>
                </c:pt>
                <c:pt idx="299">
                  <c:v>713896.52</c:v>
                </c:pt>
                <c:pt idx="300">
                  <c:v>691382.01</c:v>
                </c:pt>
                <c:pt idx="301">
                  <c:v>668816.61</c:v>
                </c:pt>
                <c:pt idx="302">
                  <c:v>646200.12</c:v>
                </c:pt>
                <c:pt idx="303">
                  <c:v>623532.53</c:v>
                </c:pt>
                <c:pt idx="304">
                  <c:v>601836.24</c:v>
                </c:pt>
                <c:pt idx="305">
                  <c:v>581228.89</c:v>
                </c:pt>
                <c:pt idx="306">
                  <c:v>562447.41</c:v>
                </c:pt>
                <c:pt idx="307">
                  <c:v>545642.91</c:v>
                </c:pt>
                <c:pt idx="308">
                  <c:v>532152.39</c:v>
                </c:pt>
                <c:pt idx="309">
                  <c:v>519283.84</c:v>
                </c:pt>
                <c:pt idx="310">
                  <c:v>506878.83</c:v>
                </c:pt>
                <c:pt idx="311">
                  <c:v>495747.3</c:v>
                </c:pt>
                <c:pt idx="312">
                  <c:v>484589.96</c:v>
                </c:pt>
                <c:pt idx="313">
                  <c:v>473406.71</c:v>
                </c:pt>
                <c:pt idx="314">
                  <c:v>462999.67</c:v>
                </c:pt>
                <c:pt idx="315">
                  <c:v>453031.24</c:v>
                </c:pt>
                <c:pt idx="316">
                  <c:v>443491.14</c:v>
                </c:pt>
                <c:pt idx="317">
                  <c:v>433929.2</c:v>
                </c:pt>
                <c:pt idx="318">
                  <c:v>425295.48</c:v>
                </c:pt>
                <c:pt idx="319">
                  <c:v>416641.99</c:v>
                </c:pt>
                <c:pt idx="320">
                  <c:v>407968.57</c:v>
                </c:pt>
                <c:pt idx="321">
                  <c:v>399275.19</c:v>
                </c:pt>
                <c:pt idx="322">
                  <c:v>390561.79</c:v>
                </c:pt>
                <c:pt idx="323">
                  <c:v>382776.72</c:v>
                </c:pt>
                <c:pt idx="324">
                  <c:v>376845.88</c:v>
                </c:pt>
                <c:pt idx="325">
                  <c:v>121467.55</c:v>
                </c:pt>
                <c:pt idx="326">
                  <c:v>66075.66</c:v>
                </c:pt>
                <c:pt idx="327">
                  <c:v>60670.19</c:v>
                </c:pt>
                <c:pt idx="328">
                  <c:v>56000.29</c:v>
                </c:pt>
                <c:pt idx="329">
                  <c:v>52347.44</c:v>
                </c:pt>
                <c:pt idx="330">
                  <c:v>49776.23</c:v>
                </c:pt>
                <c:pt idx="331">
                  <c:v>47197.92</c:v>
                </c:pt>
                <c:pt idx="332">
                  <c:v>44612.52</c:v>
                </c:pt>
                <c:pt idx="333">
                  <c:v>42018.58</c:v>
                </c:pt>
                <c:pt idx="334">
                  <c:v>40727.6</c:v>
                </c:pt>
                <c:pt idx="335">
                  <c:v>39431.41</c:v>
                </c:pt>
                <c:pt idx="336">
                  <c:v>38128.99</c:v>
                </c:pt>
                <c:pt idx="337">
                  <c:v>37099.14</c:v>
                </c:pt>
                <c:pt idx="338">
                  <c:v>36065.25</c:v>
                </c:pt>
                <c:pt idx="339">
                  <c:v>35027.29</c:v>
                </c:pt>
                <c:pt idx="340">
                  <c:v>33985.26</c:v>
                </c:pt>
                <c:pt idx="341">
                  <c:v>32939.14</c:v>
                </c:pt>
                <c:pt idx="342">
                  <c:v>31888.9</c:v>
                </c:pt>
                <c:pt idx="343">
                  <c:v>30834.54</c:v>
                </c:pt>
                <c:pt idx="344">
                  <c:v>29776.04</c:v>
                </c:pt>
                <c:pt idx="345">
                  <c:v>28713.38</c:v>
                </c:pt>
                <c:pt idx="346">
                  <c:v>27646.54</c:v>
                </c:pt>
                <c:pt idx="347">
                  <c:v>26575.52</c:v>
                </c:pt>
                <c:pt idx="348">
                  <c:v>25500.3</c:v>
                </c:pt>
                <c:pt idx="349">
                  <c:v>24420.83</c:v>
                </c:pt>
                <c:pt idx="350">
                  <c:v>23337.13</c:v>
                </c:pt>
                <c:pt idx="351">
                  <c:v>22249.18</c:v>
                </c:pt>
                <c:pt idx="352">
                  <c:v>21156.96</c:v>
                </c:pt>
                <c:pt idx="353">
                  <c:v>20060.45</c:v>
                </c:pt>
                <c:pt idx="354">
                  <c:v>18959.62</c:v>
                </c:pt>
                <c:pt idx="355">
                  <c:v>17854.47</c:v>
                </c:pt>
                <c:pt idx="356">
                  <c:v>16744.99</c:v>
                </c:pt>
                <c:pt idx="357">
                  <c:v>15631.15</c:v>
                </c:pt>
                <c:pt idx="358">
                  <c:v>14512.92</c:v>
                </c:pt>
                <c:pt idx="359">
                  <c:v>13390.32</c:v>
                </c:pt>
                <c:pt idx="360">
                  <c:v>12263.28</c:v>
                </c:pt>
                <c:pt idx="361">
                  <c:v>11131.84</c:v>
                </c:pt>
                <c:pt idx="362">
                  <c:v>9995.94</c:v>
                </c:pt>
                <c:pt idx="363">
                  <c:v>8855.58</c:v>
                </c:pt>
                <c:pt idx="364">
                  <c:v>7710.75</c:v>
                </c:pt>
                <c:pt idx="365">
                  <c:v>6561.43</c:v>
                </c:pt>
                <c:pt idx="366">
                  <c:v>5478.52</c:v>
                </c:pt>
                <c:pt idx="367">
                  <c:v>4391.37</c:v>
                </c:pt>
                <c:pt idx="368">
                  <c:v>3299.96</c:v>
                </c:pt>
                <c:pt idx="369">
                  <c:v>2204.28</c:v>
                </c:pt>
                <c:pt idx="370">
                  <c:v>1104.29</c:v>
                </c:pt>
                <c:pt idx="371">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_Hidden30!$C$2:$C$373</c:f>
              <c:numCache>
                <c:ptCount val="372"/>
                <c:pt idx="0">
                  <c:v>2855854582.2884817</c:v>
                </c:pt>
                <c:pt idx="1">
                  <c:v>2832658902.6794705</c:v>
                </c:pt>
                <c:pt idx="2">
                  <c:v>2809384538.40686</c:v>
                </c:pt>
                <c:pt idx="3">
                  <c:v>2785684752.2291045</c:v>
                </c:pt>
                <c:pt idx="4">
                  <c:v>2762159264.9286637</c:v>
                </c:pt>
                <c:pt idx="5">
                  <c:v>2738933332.344634</c:v>
                </c:pt>
                <c:pt idx="6">
                  <c:v>2714424797.554216</c:v>
                </c:pt>
                <c:pt idx="7">
                  <c:v>2691185412.0912843</c:v>
                </c:pt>
                <c:pt idx="8">
                  <c:v>2667636657.4312615</c:v>
                </c:pt>
                <c:pt idx="9">
                  <c:v>2644598103.596391</c:v>
                </c:pt>
                <c:pt idx="10">
                  <c:v>2621096655.545021</c:v>
                </c:pt>
                <c:pt idx="11">
                  <c:v>2597803413.36527</c:v>
                </c:pt>
                <c:pt idx="12">
                  <c:v>2575268959.8519893</c:v>
                </c:pt>
                <c:pt idx="13">
                  <c:v>2551696837.309676</c:v>
                </c:pt>
                <c:pt idx="14">
                  <c:v>2528507796.992445</c:v>
                </c:pt>
                <c:pt idx="15">
                  <c:v>2504216282.2868843</c:v>
                </c:pt>
                <c:pt idx="16">
                  <c:v>2480320037.2008977</c:v>
                </c:pt>
                <c:pt idx="17">
                  <c:v>2457376625.112549</c:v>
                </c:pt>
                <c:pt idx="18">
                  <c:v>2433287398.9399195</c:v>
                </c:pt>
                <c:pt idx="19">
                  <c:v>2409477415.659976</c:v>
                </c:pt>
                <c:pt idx="20">
                  <c:v>2385372179.978261</c:v>
                </c:pt>
                <c:pt idx="21">
                  <c:v>2362483544.737432</c:v>
                </c:pt>
                <c:pt idx="22">
                  <c:v>2339881863.40059</c:v>
                </c:pt>
                <c:pt idx="23">
                  <c:v>2317588339.5363674</c:v>
                </c:pt>
                <c:pt idx="24">
                  <c:v>2294813950.501742</c:v>
                </c:pt>
                <c:pt idx="25">
                  <c:v>2271943823.8644214</c:v>
                </c:pt>
                <c:pt idx="26">
                  <c:v>2248959480.948855</c:v>
                </c:pt>
                <c:pt idx="27">
                  <c:v>2226448832.34679</c:v>
                </c:pt>
                <c:pt idx="28">
                  <c:v>2204550757.399427</c:v>
                </c:pt>
                <c:pt idx="29">
                  <c:v>2181749490.169865</c:v>
                </c:pt>
                <c:pt idx="30">
                  <c:v>2159844916.097939</c:v>
                </c:pt>
                <c:pt idx="31">
                  <c:v>2138326711.2172353</c:v>
                </c:pt>
                <c:pt idx="32">
                  <c:v>2115956630.4697964</c:v>
                </c:pt>
                <c:pt idx="33">
                  <c:v>2094328887.1874597</c:v>
                </c:pt>
                <c:pt idx="34">
                  <c:v>2072348555.7391734</c:v>
                </c:pt>
                <c:pt idx="35">
                  <c:v>2050505729.329273</c:v>
                </c:pt>
                <c:pt idx="36">
                  <c:v>2028371607.3948493</c:v>
                </c:pt>
                <c:pt idx="37">
                  <c:v>2006445025.1694007</c:v>
                </c:pt>
                <c:pt idx="38">
                  <c:v>1984432687.7887487</c:v>
                </c:pt>
                <c:pt idx="39">
                  <c:v>1963183478.7982361</c:v>
                </c:pt>
                <c:pt idx="40">
                  <c:v>1942291392.1409156</c:v>
                </c:pt>
                <c:pt idx="41">
                  <c:v>1920994309.2131994</c:v>
                </c:pt>
                <c:pt idx="42">
                  <c:v>1898936364.8283982</c:v>
                </c:pt>
                <c:pt idx="43">
                  <c:v>1877221971.3275633</c:v>
                </c:pt>
                <c:pt idx="44">
                  <c:v>1855435899.0233526</c:v>
                </c:pt>
                <c:pt idx="45">
                  <c:v>1834541908.2503812</c:v>
                </c:pt>
                <c:pt idx="46">
                  <c:v>1813019230.6222577</c:v>
                </c:pt>
                <c:pt idx="47">
                  <c:v>1792738107.20974</c:v>
                </c:pt>
                <c:pt idx="48">
                  <c:v>1772432341.1532075</c:v>
                </c:pt>
                <c:pt idx="49">
                  <c:v>1751311398.1921058</c:v>
                </c:pt>
                <c:pt idx="50">
                  <c:v>1730754764.3477402</c:v>
                </c:pt>
                <c:pt idx="51">
                  <c:v>1710734778.6133683</c:v>
                </c:pt>
                <c:pt idx="52">
                  <c:v>1690327224.9604957</c:v>
                </c:pt>
                <c:pt idx="53">
                  <c:v>1669980354.943812</c:v>
                </c:pt>
                <c:pt idx="54">
                  <c:v>1648935935.2101927</c:v>
                </c:pt>
                <c:pt idx="55">
                  <c:v>1628829399.2267735</c:v>
                </c:pt>
                <c:pt idx="56">
                  <c:v>1609197580.5215874</c:v>
                </c:pt>
                <c:pt idx="57">
                  <c:v>1589460510.163496</c:v>
                </c:pt>
                <c:pt idx="58">
                  <c:v>1570106792.712615</c:v>
                </c:pt>
                <c:pt idx="59">
                  <c:v>1550697810.2197478</c:v>
                </c:pt>
                <c:pt idx="60">
                  <c:v>1531641059.076685</c:v>
                </c:pt>
                <c:pt idx="61">
                  <c:v>1512076550.1071532</c:v>
                </c:pt>
                <c:pt idx="62">
                  <c:v>1493339910.6612325</c:v>
                </c:pt>
                <c:pt idx="63">
                  <c:v>1474825566.1832423</c:v>
                </c:pt>
                <c:pt idx="64">
                  <c:v>1455943626.811839</c:v>
                </c:pt>
                <c:pt idx="65">
                  <c:v>1437769581.9489543</c:v>
                </c:pt>
                <c:pt idx="66">
                  <c:v>1418493939.9884644</c:v>
                </c:pt>
                <c:pt idx="67">
                  <c:v>1400090892.3121257</c:v>
                </c:pt>
                <c:pt idx="68">
                  <c:v>1382178098.3574421</c:v>
                </c:pt>
                <c:pt idx="69">
                  <c:v>1364184425.5942473</c:v>
                </c:pt>
                <c:pt idx="70">
                  <c:v>1346876084.657317</c:v>
                </c:pt>
                <c:pt idx="71">
                  <c:v>1328921557.7953072</c:v>
                </c:pt>
                <c:pt idx="72">
                  <c:v>1312035672.9009144</c:v>
                </c:pt>
                <c:pt idx="73">
                  <c:v>1295299610.9373422</c:v>
                </c:pt>
                <c:pt idx="74">
                  <c:v>1278842091.486286</c:v>
                </c:pt>
                <c:pt idx="75">
                  <c:v>1262047950.049964</c:v>
                </c:pt>
                <c:pt idx="76">
                  <c:v>1245102117.2528055</c:v>
                </c:pt>
                <c:pt idx="77">
                  <c:v>1228633729.3242397</c:v>
                </c:pt>
                <c:pt idx="78">
                  <c:v>1212034289.7440596</c:v>
                </c:pt>
                <c:pt idx="79">
                  <c:v>1195958700.6217353</c:v>
                </c:pt>
                <c:pt idx="80">
                  <c:v>1180097771.0344687</c:v>
                </c:pt>
                <c:pt idx="81">
                  <c:v>1163948389.9274952</c:v>
                </c:pt>
                <c:pt idx="82">
                  <c:v>1148681963.8924253</c:v>
                </c:pt>
                <c:pt idx="83">
                  <c:v>1133651466.5516815</c:v>
                </c:pt>
                <c:pt idx="84">
                  <c:v>1118307719.6422558</c:v>
                </c:pt>
                <c:pt idx="85">
                  <c:v>1102908512.8203409</c:v>
                </c:pt>
                <c:pt idx="86">
                  <c:v>1088452293.4557757</c:v>
                </c:pt>
                <c:pt idx="87">
                  <c:v>1074153067.1702619</c:v>
                </c:pt>
                <c:pt idx="88">
                  <c:v>1059513570.471284</c:v>
                </c:pt>
                <c:pt idx="89">
                  <c:v>1045404424.8345052</c:v>
                </c:pt>
                <c:pt idx="90">
                  <c:v>1029796130.1224985</c:v>
                </c:pt>
                <c:pt idx="91">
                  <c:v>1015386885.1622959</c:v>
                </c:pt>
                <c:pt idx="92">
                  <c:v>1001704778.1888248</c:v>
                </c:pt>
                <c:pt idx="93">
                  <c:v>988114825.0525534</c:v>
                </c:pt>
                <c:pt idx="94">
                  <c:v>974737348.1682826</c:v>
                </c:pt>
                <c:pt idx="95">
                  <c:v>961402519.928607</c:v>
                </c:pt>
                <c:pt idx="96">
                  <c:v>945607343.3876561</c:v>
                </c:pt>
                <c:pt idx="97">
                  <c:v>932555517.3949668</c:v>
                </c:pt>
                <c:pt idx="98">
                  <c:v>919774525.8656309</c:v>
                </c:pt>
                <c:pt idx="99">
                  <c:v>906579285.2619294</c:v>
                </c:pt>
                <c:pt idx="100">
                  <c:v>893905891.7197561</c:v>
                </c:pt>
                <c:pt idx="101">
                  <c:v>881352140.7817951</c:v>
                </c:pt>
                <c:pt idx="102">
                  <c:v>868916817.2161024</c:v>
                </c:pt>
                <c:pt idx="103">
                  <c:v>856398550.0941899</c:v>
                </c:pt>
                <c:pt idx="104">
                  <c:v>844456367.3236225</c:v>
                </c:pt>
                <c:pt idx="105">
                  <c:v>832092678.2029114</c:v>
                </c:pt>
                <c:pt idx="106">
                  <c:v>820396336.3742076</c:v>
                </c:pt>
                <c:pt idx="107">
                  <c:v>808836585.6688137</c:v>
                </c:pt>
                <c:pt idx="108">
                  <c:v>797278088.3692074</c:v>
                </c:pt>
                <c:pt idx="109">
                  <c:v>785881095.0330181</c:v>
                </c:pt>
                <c:pt idx="110">
                  <c:v>773995643.3329422</c:v>
                </c:pt>
                <c:pt idx="111">
                  <c:v>762683136.8272302</c:v>
                </c:pt>
                <c:pt idx="112">
                  <c:v>750581863.5261928</c:v>
                </c:pt>
                <c:pt idx="113">
                  <c:v>739504761.9267653</c:v>
                </c:pt>
                <c:pt idx="114">
                  <c:v>728276393.8500642</c:v>
                </c:pt>
                <c:pt idx="115">
                  <c:v>717649529.5513633</c:v>
                </c:pt>
                <c:pt idx="116">
                  <c:v>707080145.2422761</c:v>
                </c:pt>
                <c:pt idx="117">
                  <c:v>696635942.361178</c:v>
                </c:pt>
                <c:pt idx="118">
                  <c:v>686328204.9452372</c:v>
                </c:pt>
                <c:pt idx="119">
                  <c:v>675859239.8793032</c:v>
                </c:pt>
                <c:pt idx="120">
                  <c:v>665313392.3308027</c:v>
                </c:pt>
                <c:pt idx="121">
                  <c:v>655268404.5341525</c:v>
                </c:pt>
                <c:pt idx="122">
                  <c:v>645002810.0472935</c:v>
                </c:pt>
                <c:pt idx="123">
                  <c:v>634811741.2848567</c:v>
                </c:pt>
                <c:pt idx="124">
                  <c:v>625027172.522484</c:v>
                </c:pt>
                <c:pt idx="125">
                  <c:v>615352608.3260767</c:v>
                </c:pt>
                <c:pt idx="126">
                  <c:v>605771861.8797534</c:v>
                </c:pt>
                <c:pt idx="127">
                  <c:v>596284286.3061846</c:v>
                </c:pt>
                <c:pt idx="128">
                  <c:v>586976270.5525221</c:v>
                </c:pt>
                <c:pt idx="129">
                  <c:v>577815740.3341615</c:v>
                </c:pt>
                <c:pt idx="130">
                  <c:v>568723092.7527237</c:v>
                </c:pt>
                <c:pt idx="131">
                  <c:v>559783524.0752459</c:v>
                </c:pt>
                <c:pt idx="132">
                  <c:v>550935974.3321221</c:v>
                </c:pt>
                <c:pt idx="133">
                  <c:v>542129762.912639</c:v>
                </c:pt>
                <c:pt idx="134">
                  <c:v>533301055.993973</c:v>
                </c:pt>
                <c:pt idx="135">
                  <c:v>524703598.2092901</c:v>
                </c:pt>
                <c:pt idx="136">
                  <c:v>516041245.3783242</c:v>
                </c:pt>
                <c:pt idx="137">
                  <c:v>507387384.73629683</c:v>
                </c:pt>
                <c:pt idx="138">
                  <c:v>499029053.1666164</c:v>
                </c:pt>
                <c:pt idx="139">
                  <c:v>490838065.4905819</c:v>
                </c:pt>
                <c:pt idx="140">
                  <c:v>482742675.0644044</c:v>
                </c:pt>
                <c:pt idx="141">
                  <c:v>474754285.5380226</c:v>
                </c:pt>
                <c:pt idx="142">
                  <c:v>466778618.1538146</c:v>
                </c:pt>
                <c:pt idx="143">
                  <c:v>459016665.56167114</c:v>
                </c:pt>
                <c:pt idx="144">
                  <c:v>451364231.134158</c:v>
                </c:pt>
                <c:pt idx="145">
                  <c:v>443800629.4411249</c:v>
                </c:pt>
                <c:pt idx="146">
                  <c:v>436335790.93403363</c:v>
                </c:pt>
                <c:pt idx="147">
                  <c:v>428993924.4542852</c:v>
                </c:pt>
                <c:pt idx="148">
                  <c:v>421671729.37193954</c:v>
                </c:pt>
                <c:pt idx="149">
                  <c:v>414445356.0700888</c:v>
                </c:pt>
                <c:pt idx="150">
                  <c:v>407253032.44961375</c:v>
                </c:pt>
                <c:pt idx="151">
                  <c:v>400151964.3787988</c:v>
                </c:pt>
                <c:pt idx="152">
                  <c:v>393081633.3517177</c:v>
                </c:pt>
                <c:pt idx="153">
                  <c:v>386067643.34668386</c:v>
                </c:pt>
                <c:pt idx="154">
                  <c:v>379070296.94013274</c:v>
                </c:pt>
                <c:pt idx="155">
                  <c:v>372184184.74597</c:v>
                </c:pt>
                <c:pt idx="156">
                  <c:v>365276442.5228442</c:v>
                </c:pt>
                <c:pt idx="157">
                  <c:v>358414945.6504386</c:v>
                </c:pt>
                <c:pt idx="158">
                  <c:v>351715725.2114639</c:v>
                </c:pt>
                <c:pt idx="159">
                  <c:v>345140567.04114646</c:v>
                </c:pt>
                <c:pt idx="160">
                  <c:v>338588849.357343</c:v>
                </c:pt>
                <c:pt idx="161">
                  <c:v>332137927.12607014</c:v>
                </c:pt>
                <c:pt idx="162">
                  <c:v>325747185.71775043</c:v>
                </c:pt>
                <c:pt idx="163">
                  <c:v>319457737.92865014</c:v>
                </c:pt>
                <c:pt idx="164">
                  <c:v>313243649.00164175</c:v>
                </c:pt>
                <c:pt idx="165">
                  <c:v>307112729.48396957</c:v>
                </c:pt>
                <c:pt idx="166">
                  <c:v>301080372.37029964</c:v>
                </c:pt>
                <c:pt idx="167">
                  <c:v>295083514.98444515</c:v>
                </c:pt>
                <c:pt idx="168">
                  <c:v>289138278.00962067</c:v>
                </c:pt>
                <c:pt idx="169">
                  <c:v>283223651.5817208</c:v>
                </c:pt>
                <c:pt idx="170">
                  <c:v>277357145.28712434</c:v>
                </c:pt>
                <c:pt idx="171">
                  <c:v>271587521.8124543</c:v>
                </c:pt>
                <c:pt idx="172">
                  <c:v>265835431.173004</c:v>
                </c:pt>
                <c:pt idx="173">
                  <c:v>260171271.898148</c:v>
                </c:pt>
                <c:pt idx="174">
                  <c:v>254361918.33672926</c:v>
                </c:pt>
                <c:pt idx="175">
                  <c:v>248858633.60785496</c:v>
                </c:pt>
                <c:pt idx="176">
                  <c:v>243410918.8599299</c:v>
                </c:pt>
                <c:pt idx="177">
                  <c:v>238024284.17491132</c:v>
                </c:pt>
                <c:pt idx="178">
                  <c:v>232707392.57697245</c:v>
                </c:pt>
                <c:pt idx="179">
                  <c:v>227447937.79423255</c:v>
                </c:pt>
                <c:pt idx="180">
                  <c:v>222266719.2659649</c:v>
                </c:pt>
                <c:pt idx="181">
                  <c:v>216968527.5082793</c:v>
                </c:pt>
                <c:pt idx="182">
                  <c:v>211891436.1716701</c:v>
                </c:pt>
                <c:pt idx="183">
                  <c:v>206161145.79579774</c:v>
                </c:pt>
                <c:pt idx="184">
                  <c:v>201200386.1947706</c:v>
                </c:pt>
                <c:pt idx="185">
                  <c:v>196316285.67039916</c:v>
                </c:pt>
                <c:pt idx="186">
                  <c:v>191503982.6493985</c:v>
                </c:pt>
                <c:pt idx="187">
                  <c:v>186856873.48909485</c:v>
                </c:pt>
                <c:pt idx="188">
                  <c:v>182311787.2417998</c:v>
                </c:pt>
                <c:pt idx="189">
                  <c:v>177764589.84501183</c:v>
                </c:pt>
                <c:pt idx="190">
                  <c:v>173470706.61787382</c:v>
                </c:pt>
                <c:pt idx="191">
                  <c:v>169235389.0082178</c:v>
                </c:pt>
                <c:pt idx="192">
                  <c:v>165043792.4408477</c:v>
                </c:pt>
                <c:pt idx="193">
                  <c:v>160881249.3197331</c:v>
                </c:pt>
                <c:pt idx="194">
                  <c:v>156753229.0370551</c:v>
                </c:pt>
                <c:pt idx="195">
                  <c:v>152681226.9144261</c:v>
                </c:pt>
                <c:pt idx="196">
                  <c:v>148646128.96537822</c:v>
                </c:pt>
                <c:pt idx="197">
                  <c:v>144684423.75626606</c:v>
                </c:pt>
                <c:pt idx="198">
                  <c:v>140800545.84649304</c:v>
                </c:pt>
                <c:pt idx="199">
                  <c:v>137039980.5616224</c:v>
                </c:pt>
                <c:pt idx="200">
                  <c:v>133389540.82075527</c:v>
                </c:pt>
                <c:pt idx="201">
                  <c:v>129836226.81522427</c:v>
                </c:pt>
                <c:pt idx="202">
                  <c:v>126384250.90890926</c:v>
                </c:pt>
                <c:pt idx="203">
                  <c:v>123019664.11283256</c:v>
                </c:pt>
                <c:pt idx="204">
                  <c:v>119752048.04924111</c:v>
                </c:pt>
                <c:pt idx="205">
                  <c:v>116594670.99508525</c:v>
                </c:pt>
                <c:pt idx="206">
                  <c:v>113516566.33324537</c:v>
                </c:pt>
                <c:pt idx="207">
                  <c:v>110537046.21268395</c:v>
                </c:pt>
                <c:pt idx="208">
                  <c:v>107591547.39775172</c:v>
                </c:pt>
                <c:pt idx="209">
                  <c:v>104691426.81406613</c:v>
                </c:pt>
                <c:pt idx="210">
                  <c:v>101812963.84236647</c:v>
                </c:pt>
                <c:pt idx="211">
                  <c:v>98987222.53571759</c:v>
                </c:pt>
                <c:pt idx="212">
                  <c:v>96189582.53308944</c:v>
                </c:pt>
                <c:pt idx="213">
                  <c:v>93431381.83605585</c:v>
                </c:pt>
                <c:pt idx="214">
                  <c:v>90720527.11311157</c:v>
                </c:pt>
                <c:pt idx="215">
                  <c:v>88048106.22383167</c:v>
                </c:pt>
                <c:pt idx="216">
                  <c:v>85421408.64847204</c:v>
                </c:pt>
                <c:pt idx="217">
                  <c:v>82855601.02305046</c:v>
                </c:pt>
                <c:pt idx="218">
                  <c:v>80350622.72975014</c:v>
                </c:pt>
                <c:pt idx="219">
                  <c:v>77937566.07377803</c:v>
                </c:pt>
                <c:pt idx="220">
                  <c:v>75594781.61710213</c:v>
                </c:pt>
                <c:pt idx="221">
                  <c:v>73316077.80277921</c:v>
                </c:pt>
                <c:pt idx="222">
                  <c:v>71094324.09751129</c:v>
                </c:pt>
                <c:pt idx="223">
                  <c:v>68933891.66435574</c:v>
                </c:pt>
                <c:pt idx="224">
                  <c:v>66466523.36794547</c:v>
                </c:pt>
                <c:pt idx="225">
                  <c:v>64282384.3693233</c:v>
                </c:pt>
                <c:pt idx="226">
                  <c:v>62234469.56422178</c:v>
                </c:pt>
                <c:pt idx="227">
                  <c:v>60201655.365769796</c:v>
                </c:pt>
                <c:pt idx="228">
                  <c:v>58188510.01806045</c:v>
                </c:pt>
                <c:pt idx="229">
                  <c:v>56191081.60938975</c:v>
                </c:pt>
                <c:pt idx="230">
                  <c:v>54216052.581938624</c:v>
                </c:pt>
                <c:pt idx="231">
                  <c:v>52286172.099989675</c:v>
                </c:pt>
                <c:pt idx="232">
                  <c:v>50371713.841728844</c:v>
                </c:pt>
                <c:pt idx="233">
                  <c:v>48489154.700320475</c:v>
                </c:pt>
                <c:pt idx="234">
                  <c:v>46629989.50679049</c:v>
                </c:pt>
                <c:pt idx="235">
                  <c:v>44811745.93616538</c:v>
                </c:pt>
                <c:pt idx="236">
                  <c:v>43009423.249494255</c:v>
                </c:pt>
                <c:pt idx="237">
                  <c:v>41221509.82411143</c:v>
                </c:pt>
                <c:pt idx="238">
                  <c:v>39453973.20935229</c:v>
                </c:pt>
                <c:pt idx="239">
                  <c:v>37700127.68235075</c:v>
                </c:pt>
                <c:pt idx="240">
                  <c:v>35971240.10608854</c:v>
                </c:pt>
                <c:pt idx="241">
                  <c:v>34283654.46538057</c:v>
                </c:pt>
                <c:pt idx="242">
                  <c:v>32612209.22363396</c:v>
                </c:pt>
                <c:pt idx="243">
                  <c:v>30962786.067357514</c:v>
                </c:pt>
                <c:pt idx="244">
                  <c:v>29340800.563871704</c:v>
                </c:pt>
                <c:pt idx="245">
                  <c:v>27748097.443383746</c:v>
                </c:pt>
                <c:pt idx="246">
                  <c:v>26203405.17618043</c:v>
                </c:pt>
                <c:pt idx="247">
                  <c:v>24734182.16542927</c:v>
                </c:pt>
                <c:pt idx="248">
                  <c:v>23340074.345578708</c:v>
                </c:pt>
                <c:pt idx="249">
                  <c:v>22018301.823725194</c:v>
                </c:pt>
                <c:pt idx="250">
                  <c:v>20787139.945775807</c:v>
                </c:pt>
                <c:pt idx="251">
                  <c:v>19608946.389663417</c:v>
                </c:pt>
                <c:pt idx="252">
                  <c:v>18463078.129036218</c:v>
                </c:pt>
                <c:pt idx="253">
                  <c:v>17329174.626002684</c:v>
                </c:pt>
                <c:pt idx="254">
                  <c:v>16204587.284458436</c:v>
                </c:pt>
                <c:pt idx="255">
                  <c:v>15090813.891796546</c:v>
                </c:pt>
                <c:pt idx="256">
                  <c:v>13991110.01206736</c:v>
                </c:pt>
                <c:pt idx="257">
                  <c:v>12918588.053151798</c:v>
                </c:pt>
                <c:pt idx="258">
                  <c:v>11881155.405141218</c:v>
                </c:pt>
                <c:pt idx="259">
                  <c:v>10953798.52442835</c:v>
                </c:pt>
                <c:pt idx="260">
                  <c:v>10099604.441486746</c:v>
                </c:pt>
                <c:pt idx="261">
                  <c:v>9317788.83136913</c:v>
                </c:pt>
                <c:pt idx="262">
                  <c:v>8585692.367355118</c:v>
                </c:pt>
                <c:pt idx="263">
                  <c:v>7902488.466564822</c:v>
                </c:pt>
                <c:pt idx="264">
                  <c:v>7261309.528801931</c:v>
                </c:pt>
                <c:pt idx="265">
                  <c:v>6700626.797811712</c:v>
                </c:pt>
                <c:pt idx="266">
                  <c:v>6199496.523572477</c:v>
                </c:pt>
                <c:pt idx="267">
                  <c:v>5750715.986657206</c:v>
                </c:pt>
                <c:pt idx="268">
                  <c:v>5340441.9901649365</c:v>
                </c:pt>
                <c:pt idx="269">
                  <c:v>4946310.029371996</c:v>
                </c:pt>
                <c:pt idx="270">
                  <c:v>4567562.525771078</c:v>
                </c:pt>
                <c:pt idx="271">
                  <c:v>4216299.706607892</c:v>
                </c:pt>
                <c:pt idx="272">
                  <c:v>3876765.1669406067</c:v>
                </c:pt>
                <c:pt idx="273">
                  <c:v>3551665.2628030716</c:v>
                </c:pt>
                <c:pt idx="274">
                  <c:v>3244961.2295827027</c:v>
                </c:pt>
                <c:pt idx="275">
                  <c:v>2958682.384647604</c:v>
                </c:pt>
                <c:pt idx="276">
                  <c:v>2688052.4871747834</c:v>
                </c:pt>
                <c:pt idx="277">
                  <c:v>2437300.7482050476</c:v>
                </c:pt>
                <c:pt idx="278">
                  <c:v>2200908.8822522853</c:v>
                </c:pt>
                <c:pt idx="279">
                  <c:v>1986570.8517864419</c:v>
                </c:pt>
                <c:pt idx="280">
                  <c:v>1797947.5361509945</c:v>
                </c:pt>
                <c:pt idx="281">
                  <c:v>1629345.060317741</c:v>
                </c:pt>
                <c:pt idx="282">
                  <c:v>1481915.5430573297</c:v>
                </c:pt>
                <c:pt idx="283">
                  <c:v>1353860.9641977893</c:v>
                </c:pt>
                <c:pt idx="284">
                  <c:v>1240662.9134952782</c:v>
                </c:pt>
                <c:pt idx="285">
                  <c:v>1141308.642057874</c:v>
                </c:pt>
                <c:pt idx="286">
                  <c:v>1049927.7529653</c:v>
                </c:pt>
                <c:pt idx="287">
                  <c:v>963177.7509739195</c:v>
                </c:pt>
                <c:pt idx="288">
                  <c:v>881619.0172319568</c:v>
                </c:pt>
                <c:pt idx="289">
                  <c:v>802317.7368217946</c:v>
                </c:pt>
                <c:pt idx="290">
                  <c:v>731734.3567932933</c:v>
                </c:pt>
                <c:pt idx="291">
                  <c:v>668423.2709847551</c:v>
                </c:pt>
                <c:pt idx="292">
                  <c:v>610319.6609758857</c:v>
                </c:pt>
                <c:pt idx="293">
                  <c:v>561126.2189839946</c:v>
                </c:pt>
                <c:pt idx="294">
                  <c:v>526087.0819869157</c:v>
                </c:pt>
                <c:pt idx="295">
                  <c:v>500768.437260673</c:v>
                </c:pt>
                <c:pt idx="296">
                  <c:v>482953.0211009631</c:v>
                </c:pt>
                <c:pt idx="297">
                  <c:v>465719.9542285846</c:v>
                </c:pt>
                <c:pt idx="298">
                  <c:v>448533.80330601824</c:v>
                </c:pt>
                <c:pt idx="299">
                  <c:v>432976.4173932594</c:v>
                </c:pt>
                <c:pt idx="300">
                  <c:v>418633.1474744013</c:v>
                </c:pt>
                <c:pt idx="301">
                  <c:v>404282.89535428374</c:v>
                </c:pt>
                <c:pt idx="302">
                  <c:v>389949.2868984578</c:v>
                </c:pt>
                <c:pt idx="303">
                  <c:v>375694.06547443464</c:v>
                </c:pt>
                <c:pt idx="304">
                  <c:v>362006.47098873626</c:v>
                </c:pt>
                <c:pt idx="305">
                  <c:v>349037.22838870034</c:v>
                </c:pt>
                <c:pt idx="306">
                  <c:v>337185.78611737513</c:v>
                </c:pt>
                <c:pt idx="307">
                  <c:v>326574.6081637493</c:v>
                </c:pt>
                <c:pt idx="308">
                  <c:v>317960.1506374555</c:v>
                </c:pt>
                <c:pt idx="309">
                  <c:v>309744.9708947332</c:v>
                </c:pt>
                <c:pt idx="310">
                  <c:v>301849.29761541926</c:v>
                </c:pt>
                <c:pt idx="311">
                  <c:v>294719.69096363557</c:v>
                </c:pt>
                <c:pt idx="312">
                  <c:v>287613.83163569606</c:v>
                </c:pt>
                <c:pt idx="313">
                  <c:v>280499.7924476367</c:v>
                </c:pt>
                <c:pt idx="314">
                  <c:v>273868.1924968247</c:v>
                </c:pt>
                <c:pt idx="315">
                  <c:v>267561.2326331792</c:v>
                </c:pt>
                <c:pt idx="316">
                  <c:v>261482.58160288795</c:v>
                </c:pt>
                <c:pt idx="317">
                  <c:v>255424.91184391367</c:v>
                </c:pt>
                <c:pt idx="318">
                  <c:v>249918.22207199445</c:v>
                </c:pt>
                <c:pt idx="319">
                  <c:v>244431.26353451586</c:v>
                </c:pt>
                <c:pt idx="320">
                  <c:v>238936.88700193103</c:v>
                </c:pt>
                <c:pt idx="321">
                  <c:v>233448.77481974775</c:v>
                </c:pt>
                <c:pt idx="322">
                  <c:v>227979.38978709752</c:v>
                </c:pt>
                <c:pt idx="323">
                  <c:v>223056.11311373045</c:v>
                </c:pt>
                <c:pt idx="324">
                  <c:v>219239.57189229218</c:v>
                </c:pt>
                <c:pt idx="325">
                  <c:v>0</c:v>
                </c:pt>
                <c:pt idx="326">
                  <c:v>38310.890045032844</c:v>
                </c:pt>
                <c:pt idx="327">
                  <c:v>35122.887281906194</c:v>
                </c:pt>
                <c:pt idx="328">
                  <c:v>32364.426075688265</c:v>
                </c:pt>
                <c:pt idx="329">
                  <c:v>30203.66482157631</c:v>
                </c:pt>
                <c:pt idx="330">
                  <c:v>28671.40489926071</c:v>
                </c:pt>
                <c:pt idx="331">
                  <c:v>27141.65923381261</c:v>
                </c:pt>
                <c:pt idx="332">
                  <c:v>25611.38522504654</c:v>
                </c:pt>
                <c:pt idx="333">
                  <c:v>24081.329682830023</c:v>
                </c:pt>
                <c:pt idx="334">
                  <c:v>23303.14142843578</c:v>
                </c:pt>
                <c:pt idx="335">
                  <c:v>22523.233451670323</c:v>
                </c:pt>
                <c:pt idx="336">
                  <c:v>21743.542071994634</c:v>
                </c:pt>
                <c:pt idx="337">
                  <c:v>21120.374418188345</c:v>
                </c:pt>
                <c:pt idx="338">
                  <c:v>20496.96203933186</c:v>
                </c:pt>
                <c:pt idx="339">
                  <c:v>19875.47101487486</c:v>
                </c:pt>
                <c:pt idx="340">
                  <c:v>19251.486420553185</c:v>
                </c:pt>
                <c:pt idx="341">
                  <c:v>18628.268412150046</c:v>
                </c:pt>
                <c:pt idx="342">
                  <c:v>18003.732376372664</c:v>
                </c:pt>
                <c:pt idx="343">
                  <c:v>17379.89083173627</c:v>
                </c:pt>
                <c:pt idx="344">
                  <c:v>16754.80156248727</c:v>
                </c:pt>
                <c:pt idx="345">
                  <c:v>16129.445855188193</c:v>
                </c:pt>
                <c:pt idx="346">
                  <c:v>15504.668148877541</c:v>
                </c:pt>
                <c:pt idx="347">
                  <c:v>14878.74288496201</c:v>
                </c:pt>
                <c:pt idx="348">
                  <c:v>14253.329269179967</c:v>
                </c:pt>
                <c:pt idx="349">
                  <c:v>13626.810851167042</c:v>
                </c:pt>
                <c:pt idx="350">
                  <c:v>13000.020339709194</c:v>
                </c:pt>
                <c:pt idx="351">
                  <c:v>12374.986075035722</c:v>
                </c:pt>
                <c:pt idx="352">
                  <c:v>11747.535155825963</c:v>
                </c:pt>
                <c:pt idx="353">
                  <c:v>11120.40795527876</c:v>
                </c:pt>
                <c:pt idx="354">
                  <c:v>10492.342446156434</c:v>
                </c:pt>
                <c:pt idx="355">
                  <c:v>9864.528937251487</c:v>
                </c:pt>
                <c:pt idx="356">
                  <c:v>9235.854016708534</c:v>
                </c:pt>
                <c:pt idx="357">
                  <c:v>8606.882557991545</c:v>
                </c:pt>
                <c:pt idx="358">
                  <c:v>7978.041810353602</c:v>
                </c:pt>
                <c:pt idx="359">
                  <c:v>7348.441507074056</c:v>
                </c:pt>
                <c:pt idx="360">
                  <c:v>6718.889373129391</c:v>
                </c:pt>
                <c:pt idx="361">
                  <c:v>6088.643984023665</c:v>
                </c:pt>
                <c:pt idx="362">
                  <c:v>5458.081859310745</c:v>
                </c:pt>
                <c:pt idx="363">
                  <c:v>4828.003074542375</c:v>
                </c:pt>
                <c:pt idx="364">
                  <c:v>4196.719364538098</c:v>
                </c:pt>
                <c:pt idx="365">
                  <c:v>3565.318778614391</c:v>
                </c:pt>
                <c:pt idx="366">
                  <c:v>2971.8432385685564</c:v>
                </c:pt>
                <c:pt idx="367">
                  <c:v>2378.204719997143</c:v>
                </c:pt>
                <c:pt idx="368">
                  <c:v>1784.1060289150541</c:v>
                </c:pt>
                <c:pt idx="369">
                  <c:v>1189.7111296394964</c:v>
                </c:pt>
                <c:pt idx="370">
                  <c:v>595.0376748057383</c:v>
                </c:pt>
                <c:pt idx="371">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_Hidden30!$D$2:$D$373</c:f>
              <c:numCache>
                <c:ptCount val="372"/>
                <c:pt idx="0">
                  <c:v>2848825558.9300003</c:v>
                </c:pt>
                <c:pt idx="1">
                  <c:v>2818500666.5995183</c:v>
                </c:pt>
                <c:pt idx="2">
                  <c:v>2788233500.9769673</c:v>
                </c:pt>
                <c:pt idx="3">
                  <c:v>2758133999.37291</c:v>
                </c:pt>
                <c:pt idx="4">
                  <c:v>2727885917.9657927</c:v>
                </c:pt>
                <c:pt idx="5">
                  <c:v>2698290574.4869137</c:v>
                </c:pt>
                <c:pt idx="6">
                  <c:v>2667344816.4778132</c:v>
                </c:pt>
                <c:pt idx="7">
                  <c:v>2637999659.4275217</c:v>
                </c:pt>
                <c:pt idx="8">
                  <c:v>2608266027.2338247</c:v>
                </c:pt>
                <c:pt idx="9">
                  <c:v>2579164147.408903</c:v>
                </c:pt>
                <c:pt idx="10">
                  <c:v>2549952581.939123</c:v>
                </c:pt>
                <c:pt idx="11">
                  <c:v>2520864162.4664574</c:v>
                </c:pt>
                <c:pt idx="12">
                  <c:v>2492846411.2873836</c:v>
                </c:pt>
                <c:pt idx="13">
                  <c:v>2463746932.8907986</c:v>
                </c:pt>
                <c:pt idx="14">
                  <c:v>2435148280.715727</c:v>
                </c:pt>
                <c:pt idx="15">
                  <c:v>2406212980.569233</c:v>
                </c:pt>
                <c:pt idx="16">
                  <c:v>2377190822.521389</c:v>
                </c:pt>
                <c:pt idx="17">
                  <c:v>2349404592.7888465</c:v>
                </c:pt>
                <c:pt idx="18">
                  <c:v>2320457349.9085245</c:v>
                </c:pt>
                <c:pt idx="19">
                  <c:v>2292096039.062605</c:v>
                </c:pt>
                <c:pt idx="20">
                  <c:v>2263394172.874022</c:v>
                </c:pt>
                <c:pt idx="21">
                  <c:v>2235974923.861828</c:v>
                </c:pt>
                <c:pt idx="22">
                  <c:v>2209132856.3654966</c:v>
                </c:pt>
                <c:pt idx="23">
                  <c:v>2182520309.7698793</c:v>
                </c:pt>
                <c:pt idx="24">
                  <c:v>2155754221.9041085</c:v>
                </c:pt>
                <c:pt idx="25">
                  <c:v>2128842077.4128518</c:v>
                </c:pt>
                <c:pt idx="26">
                  <c:v>2101946125.9548254</c:v>
                </c:pt>
                <c:pt idx="27">
                  <c:v>2076126369.6213791</c:v>
                </c:pt>
                <c:pt idx="28">
                  <c:v>2050478694.8656325</c:v>
                </c:pt>
                <c:pt idx="29">
                  <c:v>2024276387.3394222</c:v>
                </c:pt>
                <c:pt idx="30">
                  <c:v>1998856364.9798102</c:v>
                </c:pt>
                <c:pt idx="31">
                  <c:v>1974071357.7535594</c:v>
                </c:pt>
                <c:pt idx="32">
                  <c:v>1948451684.3836691</c:v>
                </c:pt>
                <c:pt idx="33">
                  <c:v>1923631388.6556232</c:v>
                </c:pt>
                <c:pt idx="34">
                  <c:v>1898757673.8017478</c:v>
                </c:pt>
                <c:pt idx="35">
                  <c:v>1873966484.1607707</c:v>
                </c:pt>
                <c:pt idx="36">
                  <c:v>1849175463.8020458</c:v>
                </c:pt>
                <c:pt idx="37">
                  <c:v>1824533985.335952</c:v>
                </c:pt>
                <c:pt idx="38">
                  <c:v>1799928101.312781</c:v>
                </c:pt>
                <c:pt idx="39">
                  <c:v>1776563732.4684606</c:v>
                </c:pt>
                <c:pt idx="40">
                  <c:v>1753187557.3931952</c:v>
                </c:pt>
                <c:pt idx="41">
                  <c:v>1729696234.1861093</c:v>
                </c:pt>
                <c:pt idx="42">
                  <c:v>1705486420.6192994</c:v>
                </c:pt>
                <c:pt idx="43">
                  <c:v>1681834474.2388558</c:v>
                </c:pt>
                <c:pt idx="44">
                  <c:v>1658088357.0716603</c:v>
                </c:pt>
                <c:pt idx="45">
                  <c:v>1635247315.1761746</c:v>
                </c:pt>
                <c:pt idx="46">
                  <c:v>1612085180.0204828</c:v>
                </c:pt>
                <c:pt idx="47">
                  <c:v>1589997779.6594415</c:v>
                </c:pt>
                <c:pt idx="48">
                  <c:v>1568119303.232748</c:v>
                </c:pt>
                <c:pt idx="49">
                  <c:v>1545492501.041041</c:v>
                </c:pt>
                <c:pt idx="50">
                  <c:v>1523467369.1240966</c:v>
                </c:pt>
                <c:pt idx="51">
                  <c:v>1502262225.576641</c:v>
                </c:pt>
                <c:pt idx="52">
                  <c:v>1480566579.1112537</c:v>
                </c:pt>
                <c:pt idx="53">
                  <c:v>1459144441.253383</c:v>
                </c:pt>
                <c:pt idx="54">
                  <c:v>1437092749.4878144</c:v>
                </c:pt>
                <c:pt idx="55">
                  <c:v>1416075413.1094587</c:v>
                </c:pt>
                <c:pt idx="56">
                  <c:v>1395449892.9431086</c:v>
                </c:pt>
                <c:pt idx="57">
                  <c:v>1374829084.5468466</c:v>
                </c:pt>
                <c:pt idx="58">
                  <c:v>1354746159.208224</c:v>
                </c:pt>
                <c:pt idx="59">
                  <c:v>1334596564.1450837</c:v>
                </c:pt>
                <c:pt idx="60">
                  <c:v>1314951080.305828</c:v>
                </c:pt>
                <c:pt idx="61">
                  <c:v>1294852999.7889695</c:v>
                </c:pt>
                <c:pt idx="62">
                  <c:v>1275555776.9752681</c:v>
                </c:pt>
                <c:pt idx="63">
                  <c:v>1256847413.040746</c:v>
                </c:pt>
                <c:pt idx="64">
                  <c:v>1237600712.2694736</c:v>
                </c:pt>
                <c:pt idx="65">
                  <c:v>1219144123.1497383</c:v>
                </c:pt>
                <c:pt idx="66">
                  <c:v>1199740544.691466</c:v>
                </c:pt>
                <c:pt idx="67">
                  <c:v>1181260954.3083062</c:v>
                </c:pt>
                <c:pt idx="68">
                  <c:v>1163182121.392089</c:v>
                </c:pt>
                <c:pt idx="69">
                  <c:v>1145119713.5351186</c:v>
                </c:pt>
                <c:pt idx="70">
                  <c:v>1127808109.5507982</c:v>
                </c:pt>
                <c:pt idx="71">
                  <c:v>1109943854.593597</c:v>
                </c:pt>
                <c:pt idx="72">
                  <c:v>1093143243.6542747</c:v>
                </c:pt>
                <c:pt idx="73">
                  <c:v>1076454703.2952032</c:v>
                </c:pt>
                <c:pt idx="74">
                  <c:v>1060074870.5655311</c:v>
                </c:pt>
                <c:pt idx="75">
                  <c:v>1043750242.3421074</c:v>
                </c:pt>
                <c:pt idx="76">
                  <c:v>1027116717.9261358</c:v>
                </c:pt>
                <c:pt idx="77">
                  <c:v>1011036949.0680845</c:v>
                </c:pt>
                <c:pt idx="78">
                  <c:v>994840812.0190315</c:v>
                </c:pt>
                <c:pt idx="79">
                  <c:v>979229834.1267738</c:v>
                </c:pt>
                <c:pt idx="80">
                  <c:v>963785830.195532</c:v>
                </c:pt>
                <c:pt idx="81">
                  <c:v>948179068.0415115</c:v>
                </c:pt>
                <c:pt idx="82">
                  <c:v>933439573.5814888</c:v>
                </c:pt>
                <c:pt idx="83">
                  <c:v>918882655.6700075</c:v>
                </c:pt>
                <c:pt idx="84">
                  <c:v>904214755.95538</c:v>
                </c:pt>
                <c:pt idx="85">
                  <c:v>889495691.7701428</c:v>
                </c:pt>
                <c:pt idx="86">
                  <c:v>875604231.6437893</c:v>
                </c:pt>
                <c:pt idx="87">
                  <c:v>862116073.0026711</c:v>
                </c:pt>
                <c:pt idx="88">
                  <c:v>848203744.9898101</c:v>
                </c:pt>
                <c:pt idx="89">
                  <c:v>834848677.0532598</c:v>
                </c:pt>
                <c:pt idx="90">
                  <c:v>820292569.640219</c:v>
                </c:pt>
                <c:pt idx="91">
                  <c:v>806824057.2960341</c:v>
                </c:pt>
                <c:pt idx="92">
                  <c:v>793928016.4413993</c:v>
                </c:pt>
                <c:pt idx="93">
                  <c:v>781165204.9494587</c:v>
                </c:pt>
                <c:pt idx="94">
                  <c:v>768692864.0512961</c:v>
                </c:pt>
                <c:pt idx="95">
                  <c:v>756248613.7414402</c:v>
                </c:pt>
                <c:pt idx="96">
                  <c:v>741993223.4694488</c:v>
                </c:pt>
                <c:pt idx="97">
                  <c:v>729890803.3078442</c:v>
                </c:pt>
                <c:pt idx="98">
                  <c:v>718056579.0125102</c:v>
                </c:pt>
                <c:pt idx="99">
                  <c:v>706071239.5944359</c:v>
                </c:pt>
                <c:pt idx="100">
                  <c:v>694430237.2115023</c:v>
                </c:pt>
                <c:pt idx="101">
                  <c:v>682992687.9034132</c:v>
                </c:pt>
                <c:pt idx="102">
                  <c:v>671643608.1564978</c:v>
                </c:pt>
                <c:pt idx="103">
                  <c:v>660338127.6224818</c:v>
                </c:pt>
                <c:pt idx="104">
                  <c:v>649473982.4620657</c:v>
                </c:pt>
                <c:pt idx="105">
                  <c:v>638337468.4517843</c:v>
                </c:pt>
                <c:pt idx="106">
                  <c:v>627815618.9172685</c:v>
                </c:pt>
                <c:pt idx="107">
                  <c:v>617395249.8996371</c:v>
                </c:pt>
                <c:pt idx="108">
                  <c:v>607074641.9534076</c:v>
                </c:pt>
                <c:pt idx="109">
                  <c:v>596874738.0925901</c:v>
                </c:pt>
                <c:pt idx="110">
                  <c:v>586352749.2184393</c:v>
                </c:pt>
                <c:pt idx="111">
                  <c:v>576455397.4064003</c:v>
                </c:pt>
                <c:pt idx="112">
                  <c:v>565866162.5165437</c:v>
                </c:pt>
                <c:pt idx="113">
                  <c:v>556142904.7452453</c:v>
                </c:pt>
                <c:pt idx="114">
                  <c:v>546305725.2591064</c:v>
                </c:pt>
                <c:pt idx="115">
                  <c:v>537009156.1979262</c:v>
                </c:pt>
                <c:pt idx="116">
                  <c:v>527754592.8378901</c:v>
                </c:pt>
                <c:pt idx="117">
                  <c:v>518636824.6987081</c:v>
                </c:pt>
                <c:pt idx="118">
                  <c:v>509705225.4833588</c:v>
                </c:pt>
                <c:pt idx="119">
                  <c:v>500653881.61578196</c:v>
                </c:pt>
                <c:pt idx="120">
                  <c:v>491628855.16640484</c:v>
                </c:pt>
                <c:pt idx="121">
                  <c:v>482974743.049667</c:v>
                </c:pt>
                <c:pt idx="122">
                  <c:v>474199281.7867836</c:v>
                </c:pt>
                <c:pt idx="123">
                  <c:v>465634715.79865825</c:v>
                </c:pt>
                <c:pt idx="124">
                  <c:v>457291777.5725667</c:v>
                </c:pt>
                <c:pt idx="125">
                  <c:v>449105431.32643783</c:v>
                </c:pt>
                <c:pt idx="126">
                  <c:v>440988689.551396</c:v>
                </c:pt>
                <c:pt idx="127">
                  <c:v>433013549.7058088</c:v>
                </c:pt>
                <c:pt idx="128">
                  <c:v>425170142.94810045</c:v>
                </c:pt>
                <c:pt idx="129">
                  <c:v>417470388.21950173</c:v>
                </c:pt>
                <c:pt idx="130">
                  <c:v>409889636.29926187</c:v>
                </c:pt>
                <c:pt idx="131">
                  <c:v>402420669.73277587</c:v>
                </c:pt>
                <c:pt idx="132">
                  <c:v>395085477.5199004</c:v>
                </c:pt>
                <c:pt idx="133">
                  <c:v>387781671.6888148</c:v>
                </c:pt>
                <c:pt idx="134">
                  <c:v>380496410.69616485</c:v>
                </c:pt>
                <c:pt idx="135">
                  <c:v>373502298.9375966</c:v>
                </c:pt>
                <c:pt idx="136">
                  <c:v>366401923.0553436</c:v>
                </c:pt>
                <c:pt idx="137">
                  <c:v>359370779.8844693</c:v>
                </c:pt>
                <c:pt idx="138">
                  <c:v>352551868.40792954</c:v>
                </c:pt>
                <c:pt idx="139">
                  <c:v>345911653.2547129</c:v>
                </c:pt>
                <c:pt idx="140">
                  <c:v>339341318.3865684</c:v>
                </c:pt>
                <c:pt idx="141">
                  <c:v>332877190.03269184</c:v>
                </c:pt>
                <c:pt idx="142">
                  <c:v>326479460.6323103</c:v>
                </c:pt>
                <c:pt idx="143">
                  <c:v>320234012.43332773</c:v>
                </c:pt>
                <c:pt idx="144">
                  <c:v>314120232.64158034</c:v>
                </c:pt>
                <c:pt idx="145">
                  <c:v>308070970.85121006</c:v>
                </c:pt>
                <c:pt idx="146">
                  <c:v>302118830.013048</c:v>
                </c:pt>
                <c:pt idx="147">
                  <c:v>296328579.78285956</c:v>
                </c:pt>
                <c:pt idx="148">
                  <c:v>290529994.5323129</c:v>
                </c:pt>
                <c:pt idx="149">
                  <c:v>284848236.9781313</c:v>
                </c:pt>
                <c:pt idx="150">
                  <c:v>279193098.02635926</c:v>
                </c:pt>
                <c:pt idx="151">
                  <c:v>273649759.9806242</c:v>
                </c:pt>
                <c:pt idx="152">
                  <c:v>268130960.05642763</c:v>
                </c:pt>
                <c:pt idx="153">
                  <c:v>262676794.98383114</c:v>
                </c:pt>
                <c:pt idx="154">
                  <c:v>257281066.21724796</c:v>
                </c:pt>
                <c:pt idx="155">
                  <c:v>251964919.38122988</c:v>
                </c:pt>
                <c:pt idx="156">
                  <c:v>246679804.80416825</c:v>
                </c:pt>
                <c:pt idx="157">
                  <c:v>241430501.00489554</c:v>
                </c:pt>
                <c:pt idx="158">
                  <c:v>236315334.22604522</c:v>
                </c:pt>
                <c:pt idx="159">
                  <c:v>231364776.5608425</c:v>
                </c:pt>
                <c:pt idx="160">
                  <c:v>226395597.8213999</c:v>
                </c:pt>
                <c:pt idx="161">
                  <c:v>221535619.797605</c:v>
                </c:pt>
                <c:pt idx="162">
                  <c:v>216720432.58240736</c:v>
                </c:pt>
                <c:pt idx="163">
                  <c:v>212012938.78338638</c:v>
                </c:pt>
                <c:pt idx="164">
                  <c:v>207360160.91492456</c:v>
                </c:pt>
                <c:pt idx="165">
                  <c:v>202784593.94749057</c:v>
                </c:pt>
                <c:pt idx="166">
                  <c:v>198312162.99855235</c:v>
                </c:pt>
                <c:pt idx="167">
                  <c:v>193867918.6942333</c:v>
                </c:pt>
                <c:pt idx="168">
                  <c:v>189494390.07443082</c:v>
                </c:pt>
                <c:pt idx="169">
                  <c:v>185146018.79029575</c:v>
                </c:pt>
                <c:pt idx="170">
                  <c:v>180849916.0746793</c:v>
                </c:pt>
                <c:pt idx="171">
                  <c:v>176681013.2709686</c:v>
                </c:pt>
                <c:pt idx="172">
                  <c:v>172499176.52169067</c:v>
                </c:pt>
                <c:pt idx="173">
                  <c:v>168408213.6924814</c:v>
                </c:pt>
                <c:pt idx="174">
                  <c:v>164229100.3332804</c:v>
                </c:pt>
                <c:pt idx="175">
                  <c:v>160280431.01975855</c:v>
                </c:pt>
                <c:pt idx="176">
                  <c:v>156373061.18970877</c:v>
                </c:pt>
                <c:pt idx="177">
                  <c:v>152523668.6898007</c:v>
                </c:pt>
                <c:pt idx="178">
                  <c:v>148749639.71931896</c:v>
                </c:pt>
                <c:pt idx="179">
                  <c:v>145017975.827019</c:v>
                </c:pt>
                <c:pt idx="180">
                  <c:v>141365697.9988231</c:v>
                </c:pt>
                <c:pt idx="181">
                  <c:v>137644999.0500104</c:v>
                </c:pt>
                <c:pt idx="182">
                  <c:v>134082220.31839553</c:v>
                </c:pt>
                <c:pt idx="183">
                  <c:v>130156458.71071304</c:v>
                </c:pt>
                <c:pt idx="184">
                  <c:v>126701514.8747898</c:v>
                </c:pt>
                <c:pt idx="185">
                  <c:v>123321583.69905643</c:v>
                </c:pt>
                <c:pt idx="186">
                  <c:v>119992656.41867332</c:v>
                </c:pt>
                <c:pt idx="187">
                  <c:v>116792701.1639487</c:v>
                </c:pt>
                <c:pt idx="188">
                  <c:v>113662045.21444732</c:v>
                </c:pt>
                <c:pt idx="189">
                  <c:v>110545244.82065624</c:v>
                </c:pt>
                <c:pt idx="190">
                  <c:v>107609527.77152567</c:v>
                </c:pt>
                <c:pt idx="191">
                  <c:v>104715230.95294528</c:v>
                </c:pt>
                <c:pt idx="192">
                  <c:v>101870311.15164708</c:v>
                </c:pt>
                <c:pt idx="193">
                  <c:v>99048513.28647979</c:v>
                </c:pt>
                <c:pt idx="194">
                  <c:v>96261609.71452047</c:v>
                </c:pt>
                <c:pt idx="195">
                  <c:v>93537919.69659896</c:v>
                </c:pt>
                <c:pt idx="196">
                  <c:v>90834276.71371642</c:v>
                </c:pt>
                <c:pt idx="197">
                  <c:v>88195759.55876607</c:v>
                </c:pt>
                <c:pt idx="198">
                  <c:v>85609972.43357675</c:v>
                </c:pt>
                <c:pt idx="199">
                  <c:v>83118380.82292394</c:v>
                </c:pt>
                <c:pt idx="200">
                  <c:v>80698536.08945602</c:v>
                </c:pt>
                <c:pt idx="201">
                  <c:v>78349072.1582729</c:v>
                </c:pt>
                <c:pt idx="202">
                  <c:v>76078282.17608035</c:v>
                </c:pt>
                <c:pt idx="203">
                  <c:v>73864603.16165806</c:v>
                </c:pt>
                <c:pt idx="204">
                  <c:v>71725659.29788437</c:v>
                </c:pt>
                <c:pt idx="205">
                  <c:v>69656940.20873456</c:v>
                </c:pt>
                <c:pt idx="206">
                  <c:v>67645518.6769669</c:v>
                </c:pt>
                <c:pt idx="207">
                  <c:v>65718668.58466657</c:v>
                </c:pt>
                <c:pt idx="208">
                  <c:v>63804770.03892466</c:v>
                </c:pt>
                <c:pt idx="209">
                  <c:v>61932110.52229434</c:v>
                </c:pt>
                <c:pt idx="210">
                  <c:v>60076128.07963049</c:v>
                </c:pt>
                <c:pt idx="211">
                  <c:v>58265001.26628826</c:v>
                </c:pt>
                <c:pt idx="212">
                  <c:v>56474286.71284832</c:v>
                </c:pt>
                <c:pt idx="213">
                  <c:v>54715400.11312998</c:v>
                </c:pt>
                <c:pt idx="214">
                  <c:v>52997104.14037888</c:v>
                </c:pt>
                <c:pt idx="215">
                  <c:v>51305117.54469937</c:v>
                </c:pt>
                <c:pt idx="216">
                  <c:v>49652047.68003065</c:v>
                </c:pt>
                <c:pt idx="217">
                  <c:v>48038163.91367155</c:v>
                </c:pt>
                <c:pt idx="218">
                  <c:v>46467345.92262673</c:v>
                </c:pt>
                <c:pt idx="219">
                  <c:v>44968310.98966957</c:v>
                </c:pt>
                <c:pt idx="220">
                  <c:v>43505648.4715097</c:v>
                </c:pt>
                <c:pt idx="221">
                  <c:v>42090377.451502234</c:v>
                </c:pt>
                <c:pt idx="222">
                  <c:v>40711079.60968318</c:v>
                </c:pt>
                <c:pt idx="223">
                  <c:v>39376785.00487427</c:v>
                </c:pt>
                <c:pt idx="224">
                  <c:v>37870802.9211065</c:v>
                </c:pt>
                <c:pt idx="225">
                  <c:v>36533192.07354969</c:v>
                </c:pt>
                <c:pt idx="226">
                  <c:v>35282260.52859019</c:v>
                </c:pt>
                <c:pt idx="227">
                  <c:v>34043008.7404965</c:v>
                </c:pt>
                <c:pt idx="228">
                  <c:v>32823622.34102733</c:v>
                </c:pt>
                <c:pt idx="229">
                  <c:v>31616278.977449995</c:v>
                </c:pt>
                <c:pt idx="230">
                  <c:v>30427435.465084706</c:v>
                </c:pt>
                <c:pt idx="231">
                  <c:v>29276922.315354288</c:v>
                </c:pt>
                <c:pt idx="232">
                  <c:v>28133216.780482784</c:v>
                </c:pt>
                <c:pt idx="233">
                  <c:v>27015129.002013598</c:v>
                </c:pt>
                <c:pt idx="234">
                  <c:v>25913247.502280664</c:v>
                </c:pt>
                <c:pt idx="235">
                  <c:v>24841519.532662</c:v>
                </c:pt>
                <c:pt idx="236">
                  <c:v>23781760.674278896</c:v>
                </c:pt>
                <c:pt idx="237">
                  <c:v>22735178.75085468</c:v>
                </c:pt>
                <c:pt idx="238">
                  <c:v>21706759.32812525</c:v>
                </c:pt>
                <c:pt idx="239">
                  <c:v>20689079.083291788</c:v>
                </c:pt>
                <c:pt idx="240">
                  <c:v>19691713.853181075</c:v>
                </c:pt>
                <c:pt idx="241">
                  <c:v>18720149.302495964</c:v>
                </c:pt>
                <c:pt idx="242">
                  <c:v>17762190.008742493</c:v>
                </c:pt>
                <c:pt idx="243">
                  <c:v>16823709.687823012</c:v>
                </c:pt>
                <c:pt idx="244">
                  <c:v>15901854.876683123</c:v>
                </c:pt>
                <c:pt idx="245">
                  <c:v>15001642.25286704</c:v>
                </c:pt>
                <c:pt idx="246">
                  <c:v>14130496.400232011</c:v>
                </c:pt>
                <c:pt idx="247">
                  <c:v>13305371.615664862</c:v>
                </c:pt>
                <c:pt idx="248">
                  <c:v>12523501.777207755</c:v>
                </c:pt>
                <c:pt idx="249">
                  <c:v>11784236.781118957</c:v>
                </c:pt>
                <c:pt idx="250">
                  <c:v>11097934.230201133</c:v>
                </c:pt>
                <c:pt idx="251">
                  <c:v>10442290.21085278</c:v>
                </c:pt>
                <c:pt idx="252">
                  <c:v>9807885.214889541</c:v>
                </c:pt>
                <c:pt idx="253">
                  <c:v>9182125.789525345</c:v>
                </c:pt>
                <c:pt idx="254">
                  <c:v>8564409.553083356</c:v>
                </c:pt>
                <c:pt idx="255">
                  <c:v>7957437.424772368</c:v>
                </c:pt>
                <c:pt idx="256">
                  <c:v>7358797.180586423</c:v>
                </c:pt>
                <c:pt idx="257">
                  <c:v>6777967.449339845</c:v>
                </c:pt>
                <c:pt idx="258">
                  <c:v>6217806.441967018</c:v>
                </c:pt>
                <c:pt idx="259">
                  <c:v>5718380.342686635</c:v>
                </c:pt>
                <c:pt idx="260">
                  <c:v>5259043.303438685</c:v>
                </c:pt>
                <c:pt idx="261">
                  <c:v>4839598.560827089</c:v>
                </c:pt>
                <c:pt idx="262">
                  <c:v>4448376.785625013</c:v>
                </c:pt>
                <c:pt idx="263">
                  <c:v>4083985.6360054854</c:v>
                </c:pt>
                <c:pt idx="264">
                  <c:v>3743389.7982865656</c:v>
                </c:pt>
                <c:pt idx="265">
                  <c:v>3445558.479379003</c:v>
                </c:pt>
                <c:pt idx="266">
                  <c:v>3179762.689464446</c:v>
                </c:pt>
                <c:pt idx="267">
                  <c:v>2942803.906609933</c:v>
                </c:pt>
                <c:pt idx="268">
                  <c:v>2725904.8937926157</c:v>
                </c:pt>
                <c:pt idx="269">
                  <c:v>2518515.329644957</c:v>
                </c:pt>
                <c:pt idx="270">
                  <c:v>2319753.6071502455</c:v>
                </c:pt>
                <c:pt idx="271">
                  <c:v>2136085.337978973</c:v>
                </c:pt>
                <c:pt idx="272">
                  <c:v>1959073.4202843257</c:v>
                </c:pt>
                <c:pt idx="273">
                  <c:v>1790223.8484628182</c:v>
                </c:pt>
                <c:pt idx="274">
                  <c:v>1631603.356954852</c:v>
                </c:pt>
                <c:pt idx="275">
                  <c:v>1483875.6793907874</c:v>
                </c:pt>
                <c:pt idx="276">
                  <c:v>1344827.8138667287</c:v>
                </c:pt>
                <c:pt idx="277">
                  <c:v>1216276.0437647847</c:v>
                </c:pt>
                <c:pt idx="278">
                  <c:v>1095517.165831881</c:v>
                </c:pt>
                <c:pt idx="279">
                  <c:v>986557.264756965</c:v>
                </c:pt>
                <c:pt idx="280">
                  <c:v>890613.6515733018</c:v>
                </c:pt>
                <c:pt idx="281">
                  <c:v>805109.902866534</c:v>
                </c:pt>
                <c:pt idx="282">
                  <c:v>730398.1192551365</c:v>
                </c:pt>
                <c:pt idx="283">
                  <c:v>665640.9424449161</c:v>
                </c:pt>
                <c:pt idx="284">
                  <c:v>608434.5304215788</c:v>
                </c:pt>
                <c:pt idx="285">
                  <c:v>558286.6615756272</c:v>
                </c:pt>
                <c:pt idx="286">
                  <c:v>512322.3816100932</c:v>
                </c:pt>
                <c:pt idx="287">
                  <c:v>468796.59469454584</c:v>
                </c:pt>
                <c:pt idx="288">
                  <c:v>428044.30506405723</c:v>
                </c:pt>
                <c:pt idx="289">
                  <c:v>388551.2046525854</c:v>
                </c:pt>
                <c:pt idx="290">
                  <c:v>353467.43319366814</c:v>
                </c:pt>
                <c:pt idx="291">
                  <c:v>322116.4932559353</c:v>
                </c:pt>
                <c:pt idx="292">
                  <c:v>293368.0773773974</c:v>
                </c:pt>
                <c:pt idx="293">
                  <c:v>269057.94645665283</c:v>
                </c:pt>
                <c:pt idx="294">
                  <c:v>251615.2688894781</c:v>
                </c:pt>
                <c:pt idx="295">
                  <c:v>238916.4590997734</c:v>
                </c:pt>
                <c:pt idx="296">
                  <c:v>229830.73265983735</c:v>
                </c:pt>
                <c:pt idx="297">
                  <c:v>221066.10192907945</c:v>
                </c:pt>
                <c:pt idx="298">
                  <c:v>212384.2236814856</c:v>
                </c:pt>
                <c:pt idx="299">
                  <c:v>204496.2790138672</c:v>
                </c:pt>
                <c:pt idx="300">
                  <c:v>197235.25579301247</c:v>
                </c:pt>
                <c:pt idx="301">
                  <c:v>189989.84785685048</c:v>
                </c:pt>
                <c:pt idx="302">
                  <c:v>182787.81902948304</c:v>
                </c:pt>
                <c:pt idx="303">
                  <c:v>175701.13687126676</c:v>
                </c:pt>
                <c:pt idx="304">
                  <c:v>168869.28451508572</c:v>
                </c:pt>
                <c:pt idx="305">
                  <c:v>162418.63199422308</c:v>
                </c:pt>
                <c:pt idx="306">
                  <c:v>156504.7231469172</c:v>
                </c:pt>
                <c:pt idx="307">
                  <c:v>151206.46889092794</c:v>
                </c:pt>
                <c:pt idx="308">
                  <c:v>146843.50563485888</c:v>
                </c:pt>
                <c:pt idx="309">
                  <c:v>142685.68567512624</c:v>
                </c:pt>
                <c:pt idx="310">
                  <c:v>138706.26572085725</c:v>
                </c:pt>
                <c:pt idx="311">
                  <c:v>135085.6311092245</c:v>
                </c:pt>
                <c:pt idx="312">
                  <c:v>131504.1741268374</c:v>
                </c:pt>
                <c:pt idx="313">
                  <c:v>127925.28918912892</c:v>
                </c:pt>
                <c:pt idx="314">
                  <c:v>124583.22000742397</c:v>
                </c:pt>
                <c:pt idx="315">
                  <c:v>121434.5478919672</c:v>
                </c:pt>
                <c:pt idx="316">
                  <c:v>118373.89260184541</c:v>
                </c:pt>
                <c:pt idx="317">
                  <c:v>115346.9683646217</c:v>
                </c:pt>
                <c:pt idx="318">
                  <c:v>112573.18351321908</c:v>
                </c:pt>
                <c:pt idx="319">
                  <c:v>109830.64784831478</c:v>
                </c:pt>
                <c:pt idx="320">
                  <c:v>107088.8085291946</c:v>
                </c:pt>
                <c:pt idx="321">
                  <c:v>104363.00543085492</c:v>
                </c:pt>
                <c:pt idx="322">
                  <c:v>101667.07584456702</c:v>
                </c:pt>
                <c:pt idx="323">
                  <c:v>99218.57118620706</c:v>
                </c:pt>
                <c:pt idx="324">
                  <c:v>97280.8935797934</c:v>
                </c:pt>
                <c:pt idx="325">
                  <c:v>0</c:v>
                </c:pt>
                <c:pt idx="326">
                  <c:v>16912.937083815617</c:v>
                </c:pt>
                <c:pt idx="327">
                  <c:v>15469.92177592863</c:v>
                </c:pt>
                <c:pt idx="328">
                  <c:v>14218.700637673954</c:v>
                </c:pt>
                <c:pt idx="329">
                  <c:v>13236.751327838512</c:v>
                </c:pt>
                <c:pt idx="330">
                  <c:v>12533.28267149398</c:v>
                </c:pt>
                <c:pt idx="331">
                  <c:v>11835.374965537445</c:v>
                </c:pt>
                <c:pt idx="332">
                  <c:v>11139.681899818235</c:v>
                </c:pt>
                <c:pt idx="333">
                  <c:v>10447.545645862669</c:v>
                </c:pt>
                <c:pt idx="334">
                  <c:v>10085.049916629658</c:v>
                </c:pt>
                <c:pt idx="335">
                  <c:v>9722.734181417323</c:v>
                </c:pt>
                <c:pt idx="336">
                  <c:v>9363.058447862846</c:v>
                </c:pt>
                <c:pt idx="337">
                  <c:v>9071.58443692449</c:v>
                </c:pt>
                <c:pt idx="338">
                  <c:v>8781.427576965054</c:v>
                </c:pt>
                <c:pt idx="339">
                  <c:v>8494.904450471384</c:v>
                </c:pt>
                <c:pt idx="340">
                  <c:v>8207.283382042982</c:v>
                </c:pt>
                <c:pt idx="341">
                  <c:v>7922.04702506333</c:v>
                </c:pt>
                <c:pt idx="342">
                  <c:v>7636.978544619571</c:v>
                </c:pt>
                <c:pt idx="343">
                  <c:v>7354.206721555182</c:v>
                </c:pt>
                <c:pt idx="344">
                  <c:v>7071.673005815785</c:v>
                </c:pt>
                <c:pt idx="345">
                  <c:v>6790.416637509133</c:v>
                </c:pt>
                <c:pt idx="346">
                  <c:v>6511.322672893438</c:v>
                </c:pt>
                <c:pt idx="347">
                  <c:v>6232.568696876028</c:v>
                </c:pt>
                <c:pt idx="348">
                  <c:v>5955.893460608602</c:v>
                </c:pt>
                <c:pt idx="349">
                  <c:v>5679.615333973661</c:v>
                </c:pt>
                <c:pt idx="350">
                  <c:v>5404.590830170035</c:v>
                </c:pt>
                <c:pt idx="351">
                  <c:v>5132.921510056914</c:v>
                </c:pt>
                <c:pt idx="352">
                  <c:v>4860.273968201311</c:v>
                </c:pt>
                <c:pt idx="353">
                  <c:v>4589.4905961997065</c:v>
                </c:pt>
                <c:pt idx="354">
                  <c:v>4319.269613148572</c:v>
                </c:pt>
                <c:pt idx="355">
                  <c:v>4050.8296105144364</c:v>
                </c:pt>
                <c:pt idx="356">
                  <c:v>3783.0212203884225</c:v>
                </c:pt>
                <c:pt idx="357">
                  <c:v>3516.4276599964905</c:v>
                </c:pt>
                <c:pt idx="358">
                  <c:v>3251.4859806246436</c:v>
                </c:pt>
                <c:pt idx="359">
                  <c:v>2987.272991074839</c:v>
                </c:pt>
                <c:pt idx="360">
                  <c:v>2724.6262000206825</c:v>
                </c:pt>
                <c:pt idx="361">
                  <c:v>2462.771457020616</c:v>
                </c:pt>
                <c:pt idx="362">
                  <c:v>2202.1032031205887</c:v>
                </c:pt>
                <c:pt idx="363">
                  <c:v>1943.4182553262851</c:v>
                </c:pt>
                <c:pt idx="364">
                  <c:v>1685.011082560165</c:v>
                </c:pt>
                <c:pt idx="365">
                  <c:v>1427.976192080765</c:v>
                </c:pt>
                <c:pt idx="366">
                  <c:v>1187.2511259825774</c:v>
                </c:pt>
                <c:pt idx="367">
                  <c:v>947.7541548810851</c:v>
                </c:pt>
                <c:pt idx="368">
                  <c:v>709.1877315208752</c:v>
                </c:pt>
                <c:pt idx="369">
                  <c:v>471.7111809731767</c:v>
                </c:pt>
                <c:pt idx="370">
                  <c:v>235.34711415279946</c:v>
                </c:pt>
                <c:pt idx="371">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_Hidden30!$E$2:$E$373</c:f>
              <c:numCache>
                <c:ptCount val="372"/>
                <c:pt idx="0">
                  <c:v>2837147667.6981387</c:v>
                </c:pt>
                <c:pt idx="1">
                  <c:v>2795058132.4249887</c:v>
                </c:pt>
                <c:pt idx="2">
                  <c:v>2753331247.514496</c:v>
                </c:pt>
                <c:pt idx="3">
                  <c:v>2712815335.089332</c:v>
                </c:pt>
                <c:pt idx="4">
                  <c:v>2671700018.017284</c:v>
                </c:pt>
                <c:pt idx="5">
                  <c:v>2631881245.0676217</c:v>
                </c:pt>
                <c:pt idx="6">
                  <c:v>2590677507.498564</c:v>
                </c:pt>
                <c:pt idx="7">
                  <c:v>2551672958.2174516</c:v>
                </c:pt>
                <c:pt idx="8">
                  <c:v>2512226429.7702923</c:v>
                </c:pt>
                <c:pt idx="9">
                  <c:v>2473674192.978061</c:v>
                </c:pt>
                <c:pt idx="10">
                  <c:v>2435632178.3963428</c:v>
                </c:pt>
                <c:pt idx="11">
                  <c:v>2397649313.65882</c:v>
                </c:pt>
                <c:pt idx="12">
                  <c:v>2361281819.388649</c:v>
                </c:pt>
                <c:pt idx="13">
                  <c:v>2323833551.8896337</c:v>
                </c:pt>
                <c:pt idx="14">
                  <c:v>2287130535.0753202</c:v>
                </c:pt>
                <c:pt idx="15">
                  <c:v>2251306458.7879133</c:v>
                </c:pt>
                <c:pt idx="16">
                  <c:v>2214732182.608109</c:v>
                </c:pt>
                <c:pt idx="17">
                  <c:v>2179872378.6094604</c:v>
                </c:pt>
                <c:pt idx="18">
                  <c:v>2143894771.222773</c:v>
                </c:pt>
                <c:pt idx="19">
                  <c:v>2109010629.984468</c:v>
                </c:pt>
                <c:pt idx="20">
                  <c:v>2073780426.6415062</c:v>
                </c:pt>
                <c:pt idx="21">
                  <c:v>2039981015.843328</c:v>
                </c:pt>
                <c:pt idx="22">
                  <c:v>2007229890.4206731</c:v>
                </c:pt>
                <c:pt idx="23">
                  <c:v>1974650293.0069547</c:v>
                </c:pt>
                <c:pt idx="24">
                  <c:v>1942438283.4910522</c:v>
                </c:pt>
                <c:pt idx="25">
                  <c:v>1910064569.9761899</c:v>
                </c:pt>
                <c:pt idx="26">
                  <c:v>1877944717.4303865</c:v>
                </c:pt>
                <c:pt idx="27">
                  <c:v>1847778964.2802985</c:v>
                </c:pt>
                <c:pt idx="28">
                  <c:v>1817222539.3036695</c:v>
                </c:pt>
                <c:pt idx="29">
                  <c:v>1786646966.3022828</c:v>
                </c:pt>
                <c:pt idx="30">
                  <c:v>1756738600.5434968</c:v>
                </c:pt>
                <c:pt idx="31">
                  <c:v>1727843833.4747543</c:v>
                </c:pt>
                <c:pt idx="32">
                  <c:v>1698196340.8573456</c:v>
                </c:pt>
                <c:pt idx="33">
                  <c:v>1669462753.7706003</c:v>
                </c:pt>
                <c:pt idx="34">
                  <c:v>1641120629.5251644</c:v>
                </c:pt>
                <c:pt idx="35">
                  <c:v>1612833002.3596756</c:v>
                </c:pt>
                <c:pt idx="36">
                  <c:v>1584972706.5048406</c:v>
                </c:pt>
                <c:pt idx="37">
                  <c:v>1557228138.37578</c:v>
                </c:pt>
                <c:pt idx="38">
                  <c:v>1529720413.7759533</c:v>
                </c:pt>
                <c:pt idx="39">
                  <c:v>1504086135.7913213</c:v>
                </c:pt>
                <c:pt idx="40">
                  <c:v>1478008444.611892</c:v>
                </c:pt>
                <c:pt idx="41">
                  <c:v>1452226839.6743174</c:v>
                </c:pt>
                <c:pt idx="42">
                  <c:v>1425835766.2018414</c:v>
                </c:pt>
                <c:pt idx="43">
                  <c:v>1400298335.4127755</c:v>
                </c:pt>
                <c:pt idx="44">
                  <c:v>1374679991.2207007</c:v>
                </c:pt>
                <c:pt idx="45">
                  <c:v>1350000738.4392424</c:v>
                </c:pt>
                <c:pt idx="46">
                  <c:v>1325423389.5491252</c:v>
                </c:pt>
                <c:pt idx="47">
                  <c:v>1301726608.050014</c:v>
                </c:pt>
                <c:pt idx="48">
                  <c:v>1278552155.4004738</c:v>
                </c:pt>
                <c:pt idx="49">
                  <c:v>1254766367.6368775</c:v>
                </c:pt>
                <c:pt idx="50">
                  <c:v>1231645554.0836918</c:v>
                </c:pt>
                <c:pt idx="51">
                  <c:v>1209689417.1857622</c:v>
                </c:pt>
                <c:pt idx="52">
                  <c:v>1187169404.811361</c:v>
                </c:pt>
                <c:pt idx="53">
                  <c:v>1165196368.1327097</c:v>
                </c:pt>
                <c:pt idx="54">
                  <c:v>1142726384.9247057</c:v>
                </c:pt>
                <c:pt idx="55">
                  <c:v>1121398375.5319827</c:v>
                </c:pt>
                <c:pt idx="56">
                  <c:v>1100384353.7639692</c:v>
                </c:pt>
                <c:pt idx="57">
                  <c:v>1079531925.6925972</c:v>
                </c:pt>
                <c:pt idx="58">
                  <c:v>1059402006.9762424</c:v>
                </c:pt>
                <c:pt idx="59">
                  <c:v>1039224758.753907</c:v>
                </c:pt>
                <c:pt idx="60">
                  <c:v>1019729919.959661</c:v>
                </c:pt>
                <c:pt idx="61">
                  <c:v>999890984.9108466</c:v>
                </c:pt>
                <c:pt idx="62">
                  <c:v>980817619.8213979</c:v>
                </c:pt>
                <c:pt idx="63">
                  <c:v>962734137.9114473</c:v>
                </c:pt>
                <c:pt idx="64">
                  <c:v>943976073.3505806</c:v>
                </c:pt>
                <c:pt idx="65">
                  <c:v>926086533.0564512</c:v>
                </c:pt>
                <c:pt idx="66">
                  <c:v>907487130.452724</c:v>
                </c:pt>
                <c:pt idx="67">
                  <c:v>889846448.1655962</c:v>
                </c:pt>
                <c:pt idx="68">
                  <c:v>872516322.475378</c:v>
                </c:pt>
                <c:pt idx="69">
                  <c:v>855329306.5762554</c:v>
                </c:pt>
                <c:pt idx="70">
                  <c:v>838945517.6777045</c:v>
                </c:pt>
                <c:pt idx="71">
                  <c:v>822159681.9657862</c:v>
                </c:pt>
                <c:pt idx="72">
                  <c:v>806395922.0730722</c:v>
                </c:pt>
                <c:pt idx="73">
                  <c:v>790721644.9644301</c:v>
                </c:pt>
                <c:pt idx="74">
                  <c:v>775391483.5658748</c:v>
                </c:pt>
                <c:pt idx="75">
                  <c:v>760529540.6718725</c:v>
                </c:pt>
                <c:pt idx="76">
                  <c:v>745239586.2142912</c:v>
                </c:pt>
                <c:pt idx="77">
                  <c:v>730565616.9111254</c:v>
                </c:pt>
                <c:pt idx="78">
                  <c:v>715817669.1831818</c:v>
                </c:pt>
                <c:pt idx="79">
                  <c:v>701696872.7875967</c:v>
                </c:pt>
                <c:pt idx="80">
                  <c:v>687704808.3687402</c:v>
                </c:pt>
                <c:pt idx="81">
                  <c:v>673703040.1940185</c:v>
                </c:pt>
                <c:pt idx="82">
                  <c:v>660511580.0755498</c:v>
                </c:pt>
                <c:pt idx="83">
                  <c:v>647456955.3718305</c:v>
                </c:pt>
                <c:pt idx="84">
                  <c:v>634510071.6422937</c:v>
                </c:pt>
                <c:pt idx="85">
                  <c:v>621537588.6635721</c:v>
                </c:pt>
                <c:pt idx="86">
                  <c:v>609239455.0069414</c:v>
                </c:pt>
                <c:pt idx="87">
                  <c:v>597559179.7073427</c:v>
                </c:pt>
                <c:pt idx="88">
                  <c:v>585425971.8939219</c:v>
                </c:pt>
                <c:pt idx="89">
                  <c:v>573846380.5448842</c:v>
                </c:pt>
                <c:pt idx="90">
                  <c:v>561452837.0134997</c:v>
                </c:pt>
                <c:pt idx="91">
                  <c:v>549970538.9853601</c:v>
                </c:pt>
                <c:pt idx="92">
                  <c:v>538887777.8963892</c:v>
                </c:pt>
                <c:pt idx="93">
                  <c:v>527979081.42794156</c:v>
                </c:pt>
                <c:pt idx="94">
                  <c:v>517419460.1416195</c:v>
                </c:pt>
                <c:pt idx="95">
                  <c:v>506886961.5733485</c:v>
                </c:pt>
                <c:pt idx="96">
                  <c:v>495293411.60394657</c:v>
                </c:pt>
                <c:pt idx="97">
                  <c:v>485151214.8259289</c:v>
                </c:pt>
                <c:pt idx="98">
                  <c:v>475263560.1111915</c:v>
                </c:pt>
                <c:pt idx="99">
                  <c:v>465478815.2933977</c:v>
                </c:pt>
                <c:pt idx="100">
                  <c:v>455865410.81999266</c:v>
                </c:pt>
                <c:pt idx="101">
                  <c:v>446519218.2973571</c:v>
                </c:pt>
                <c:pt idx="102">
                  <c:v>437239719.70378584</c:v>
                </c:pt>
                <c:pt idx="103">
                  <c:v>428117695.08808756</c:v>
                </c:pt>
                <c:pt idx="104">
                  <c:v>419290654.2980308</c:v>
                </c:pt>
                <c:pt idx="105">
                  <c:v>410355615.32628953</c:v>
                </c:pt>
                <c:pt idx="106">
                  <c:v>401937237.4035518</c:v>
                </c:pt>
                <c:pt idx="107">
                  <c:v>393591789.78958684</c:v>
                </c:pt>
                <c:pt idx="108">
                  <c:v>385425924.36504424</c:v>
                </c:pt>
                <c:pt idx="109">
                  <c:v>377345042.08137757</c:v>
                </c:pt>
                <c:pt idx="110">
                  <c:v>369122939.0563108</c:v>
                </c:pt>
                <c:pt idx="111">
                  <c:v>361503736.4901808</c:v>
                </c:pt>
                <c:pt idx="112">
                  <c:v>353360031.6163178</c:v>
                </c:pt>
                <c:pt idx="113">
                  <c:v>345864656.73025304</c:v>
                </c:pt>
                <c:pt idx="114">
                  <c:v>338307912.3181862</c:v>
                </c:pt>
                <c:pt idx="115">
                  <c:v>331187683.37397826</c:v>
                </c:pt>
                <c:pt idx="116">
                  <c:v>324101564.7107487</c:v>
                </c:pt>
                <c:pt idx="117">
                  <c:v>317153183.8035643</c:v>
                </c:pt>
                <c:pt idx="118">
                  <c:v>310413710.595246</c:v>
                </c:pt>
                <c:pt idx="119">
                  <c:v>303609961.32647514</c:v>
                </c:pt>
                <c:pt idx="120">
                  <c:v>296914821.4373897</c:v>
                </c:pt>
                <c:pt idx="121">
                  <c:v>290452789.63693964</c:v>
                </c:pt>
                <c:pt idx="122">
                  <c:v>283967503.4719833</c:v>
                </c:pt>
                <c:pt idx="123">
                  <c:v>277771775.44755125</c:v>
                </c:pt>
                <c:pt idx="124">
                  <c:v>271639407.66758865</c:v>
                </c:pt>
                <c:pt idx="125">
                  <c:v>265683003.9689498</c:v>
                </c:pt>
                <c:pt idx="126">
                  <c:v>259776305.5566996</c:v>
                </c:pt>
                <c:pt idx="127">
                  <c:v>254032718.0897779</c:v>
                </c:pt>
                <c:pt idx="128">
                  <c:v>248374809.7339683</c:v>
                </c:pt>
                <c:pt idx="129">
                  <c:v>242843835.55841213</c:v>
                </c:pt>
                <c:pt idx="130">
                  <c:v>237456700.5636348</c:v>
                </c:pt>
                <c:pt idx="131">
                  <c:v>232142357.4163452</c:v>
                </c:pt>
                <c:pt idx="132">
                  <c:v>226976691.1545516</c:v>
                </c:pt>
                <c:pt idx="133">
                  <c:v>221837055.67188132</c:v>
                </c:pt>
                <c:pt idx="134">
                  <c:v>216747450.53147808</c:v>
                </c:pt>
                <c:pt idx="135">
                  <c:v>211949171.8598431</c:v>
                </c:pt>
                <c:pt idx="136">
                  <c:v>207039308.60452193</c:v>
                </c:pt>
                <c:pt idx="137">
                  <c:v>202233877.9907615</c:v>
                </c:pt>
                <c:pt idx="138">
                  <c:v>197556256.4347362</c:v>
                </c:pt>
                <c:pt idx="139">
                  <c:v>193040771.14291656</c:v>
                </c:pt>
                <c:pt idx="140">
                  <c:v>188572002.5717559</c:v>
                </c:pt>
                <c:pt idx="141">
                  <c:v>184196395.2127499</c:v>
                </c:pt>
                <c:pt idx="142">
                  <c:v>179915689.55421332</c:v>
                </c:pt>
                <c:pt idx="143">
                  <c:v>175726496.26919147</c:v>
                </c:pt>
                <c:pt idx="144">
                  <c:v>171665011.4572261</c:v>
                </c:pt>
                <c:pt idx="145">
                  <c:v>167646029.90991455</c:v>
                </c:pt>
                <c:pt idx="146">
                  <c:v>163710641.2897532</c:v>
                </c:pt>
                <c:pt idx="147">
                  <c:v>159936726.3561143</c:v>
                </c:pt>
                <c:pt idx="148">
                  <c:v>156142906.2033134</c:v>
                </c:pt>
                <c:pt idx="149">
                  <c:v>152461750.45920736</c:v>
                </c:pt>
                <c:pt idx="150">
                  <c:v>148801963.9751851</c:v>
                </c:pt>
                <c:pt idx="151">
                  <c:v>145249665.36418673</c:v>
                </c:pt>
                <c:pt idx="152">
                  <c:v>141717555.2339439</c:v>
                </c:pt>
                <c:pt idx="153">
                  <c:v>138246777.48788512</c:v>
                </c:pt>
                <c:pt idx="154">
                  <c:v>134851946.1337574</c:v>
                </c:pt>
                <c:pt idx="155">
                  <c:v>131506158.05950423</c:v>
                </c:pt>
                <c:pt idx="156">
                  <c:v>128219975.82876445</c:v>
                </c:pt>
                <c:pt idx="157">
                  <c:v>124959952.01348867</c:v>
                </c:pt>
                <c:pt idx="158">
                  <c:v>121794376.68197232</c:v>
                </c:pt>
                <c:pt idx="159">
                  <c:v>118786636.90373154</c:v>
                </c:pt>
                <c:pt idx="160">
                  <c:v>115743055.31457965</c:v>
                </c:pt>
                <c:pt idx="161">
                  <c:v>112794159.54485187</c:v>
                </c:pt>
                <c:pt idx="162">
                  <c:v>109875161.50229925</c:v>
                </c:pt>
                <c:pt idx="163">
                  <c:v>107047891.3701857</c:v>
                </c:pt>
                <c:pt idx="164">
                  <c:v>104255191.84444429</c:v>
                </c:pt>
                <c:pt idx="165">
                  <c:v>101522884.27742963</c:v>
                </c:pt>
                <c:pt idx="166">
                  <c:v>98876805.08792174</c:v>
                </c:pt>
                <c:pt idx="167">
                  <c:v>96251529.85226929</c:v>
                </c:pt>
                <c:pt idx="168">
                  <c:v>93694507.77257246</c:v>
                </c:pt>
                <c:pt idx="169">
                  <c:v>91156737.632317</c:v>
                </c:pt>
                <c:pt idx="170">
                  <c:v>88664409.76371977</c:v>
                </c:pt>
                <c:pt idx="171">
                  <c:v>86289093.83746906</c:v>
                </c:pt>
                <c:pt idx="172">
                  <c:v>83889899.23532839</c:v>
                </c:pt>
                <c:pt idx="173">
                  <c:v>81564654.20738643</c:v>
                </c:pt>
                <c:pt idx="174">
                  <c:v>79203698.76755966</c:v>
                </c:pt>
                <c:pt idx="175">
                  <c:v>76982486.535062</c:v>
                </c:pt>
                <c:pt idx="176">
                  <c:v>74787667.87468906</c:v>
                </c:pt>
                <c:pt idx="177">
                  <c:v>72637671.71457464</c:v>
                </c:pt>
                <c:pt idx="178">
                  <c:v>70549944.7799902</c:v>
                </c:pt>
                <c:pt idx="179">
                  <c:v>68488745.9373575</c:v>
                </c:pt>
                <c:pt idx="180">
                  <c:v>66490178.75831635</c:v>
                </c:pt>
                <c:pt idx="181">
                  <c:v>64465969.05454525</c:v>
                </c:pt>
                <c:pt idx="182">
                  <c:v>62531362.37891127</c:v>
                </c:pt>
                <c:pt idx="183">
                  <c:v>60468254.58396967</c:v>
                </c:pt>
                <c:pt idx="184">
                  <c:v>58613834.81525359</c:v>
                </c:pt>
                <c:pt idx="185">
                  <c:v>56816372.9047592</c:v>
                </c:pt>
                <c:pt idx="186">
                  <c:v>55048526.626405075</c:v>
                </c:pt>
                <c:pt idx="187">
                  <c:v>53360859.7054189</c:v>
                </c:pt>
                <c:pt idx="188">
                  <c:v>51710555.2463138</c:v>
                </c:pt>
                <c:pt idx="189">
                  <c:v>50079550.26624569</c:v>
                </c:pt>
                <c:pt idx="190">
                  <c:v>48549768.48465365</c:v>
                </c:pt>
                <c:pt idx="191">
                  <c:v>47043856.026844665</c:v>
                </c:pt>
                <c:pt idx="192">
                  <c:v>45578158.400199816</c:v>
                </c:pt>
                <c:pt idx="193">
                  <c:v>44127946.857617095</c:v>
                </c:pt>
                <c:pt idx="194">
                  <c:v>42704682.73029934</c:v>
                </c:pt>
                <c:pt idx="195">
                  <c:v>41331925.13642961</c:v>
                </c:pt>
                <c:pt idx="196">
                  <c:v>39967253.87345894</c:v>
                </c:pt>
                <c:pt idx="197">
                  <c:v>38647226.73273919</c:v>
                </c:pt>
                <c:pt idx="198">
                  <c:v>37355246.53786432</c:v>
                </c:pt>
                <c:pt idx="199">
                  <c:v>36119390.044258006</c:v>
                </c:pt>
                <c:pt idx="200">
                  <c:v>34919306.44548473</c:v>
                </c:pt>
                <c:pt idx="201">
                  <c:v>33759066.58327394</c:v>
                </c:pt>
                <c:pt idx="202">
                  <c:v>32646253.879561987</c:v>
                </c:pt>
                <c:pt idx="203">
                  <c:v>31562082.039139446</c:v>
                </c:pt>
                <c:pt idx="204">
                  <c:v>30522486.325705137</c:v>
                </c:pt>
                <c:pt idx="205">
                  <c:v>29516602.856715303</c:v>
                </c:pt>
                <c:pt idx="206">
                  <c:v>28542869.319607593</c:v>
                </c:pt>
                <c:pt idx="207">
                  <c:v>27623732.870367285</c:v>
                </c:pt>
                <c:pt idx="208">
                  <c:v>26705663.754390307</c:v>
                </c:pt>
                <c:pt idx="209">
                  <c:v>25815598.167391673</c:v>
                </c:pt>
                <c:pt idx="210">
                  <c:v>24935889.593278755</c:v>
                </c:pt>
                <c:pt idx="211">
                  <c:v>24085006.926512</c:v>
                </c:pt>
                <c:pt idx="212">
                  <c:v>23245901.28670127</c:v>
                </c:pt>
                <c:pt idx="213">
                  <c:v>22426517.212335896</c:v>
                </c:pt>
                <c:pt idx="214">
                  <c:v>21633185.66112442</c:v>
                </c:pt>
                <c:pt idx="215">
                  <c:v>20853821.144827336</c:v>
                </c:pt>
                <c:pt idx="216">
                  <c:v>20099173.758521885</c:v>
                </c:pt>
                <c:pt idx="217">
                  <c:v>19363508.933276482</c:v>
                </c:pt>
                <c:pt idx="218">
                  <c:v>18651001.098181996</c:v>
                </c:pt>
                <c:pt idx="219">
                  <c:v>17980255.843749832</c:v>
                </c:pt>
                <c:pt idx="220">
                  <c:v>17321741.665069282</c:v>
                </c:pt>
                <c:pt idx="221">
                  <c:v>16689557.214751162</c:v>
                </c:pt>
                <c:pt idx="222">
                  <c:v>16074269.056585418</c:v>
                </c:pt>
                <c:pt idx="223">
                  <c:v>15483707.259262748</c:v>
                </c:pt>
                <c:pt idx="224">
                  <c:v>14828452.484617233</c:v>
                </c:pt>
                <c:pt idx="225">
                  <c:v>14244117.800903052</c:v>
                </c:pt>
                <c:pt idx="226">
                  <c:v>13699995.436610334</c:v>
                </c:pt>
                <c:pt idx="227">
                  <c:v>13162808.889842076</c:v>
                </c:pt>
                <c:pt idx="228">
                  <c:v>12639306.052190134</c:v>
                </c:pt>
                <c:pt idx="229">
                  <c:v>12122832.305846412</c:v>
                </c:pt>
                <c:pt idx="230">
                  <c:v>11617570.379420297</c:v>
                </c:pt>
                <c:pt idx="231">
                  <c:v>11135517.216437941</c:v>
                </c:pt>
                <c:pt idx="232">
                  <c:v>10655184.781258808</c:v>
                </c:pt>
                <c:pt idx="233">
                  <c:v>10189777.994605396</c:v>
                </c:pt>
                <c:pt idx="234">
                  <c:v>9732762.79697414</c:v>
                </c:pt>
                <c:pt idx="235">
                  <c:v>9291985.793298066</c:v>
                </c:pt>
                <c:pt idx="236">
                  <c:v>8857904.69585032</c:v>
                </c:pt>
                <c:pt idx="237">
                  <c:v>8432221.21813395</c:v>
                </c:pt>
                <c:pt idx="238">
                  <c:v>8017790.29475336</c:v>
                </c:pt>
                <c:pt idx="239">
                  <c:v>7609523.827641393</c:v>
                </c:pt>
                <c:pt idx="240">
                  <c:v>7212999.819408222</c:v>
                </c:pt>
                <c:pt idx="241">
                  <c:v>6828075.785518948</c:v>
                </c:pt>
                <c:pt idx="242">
                  <c:v>6451224.504757972</c:v>
                </c:pt>
                <c:pt idx="243">
                  <c:v>6086154.277054868</c:v>
                </c:pt>
                <c:pt idx="244">
                  <c:v>5728297.918828992</c:v>
                </c:pt>
                <c:pt idx="245">
                  <c:v>5381863.754402455</c:v>
                </c:pt>
                <c:pt idx="246">
                  <c:v>5047867.339239128</c:v>
                </c:pt>
                <c:pt idx="247">
                  <c:v>4733622.345252432</c:v>
                </c:pt>
                <c:pt idx="248">
                  <c:v>4436586.965149546</c:v>
                </c:pt>
                <c:pt idx="249">
                  <c:v>4157012.179625248</c:v>
                </c:pt>
                <c:pt idx="250">
                  <c:v>3898863.824903079</c:v>
                </c:pt>
                <c:pt idx="251">
                  <c:v>3652988.446587861</c:v>
                </c:pt>
                <c:pt idx="252">
                  <c:v>3416992.280922335</c:v>
                </c:pt>
                <c:pt idx="253">
                  <c:v>3185433.0435240567</c:v>
                </c:pt>
                <c:pt idx="254">
                  <c:v>2958552.5632303744</c:v>
                </c:pt>
                <c:pt idx="255">
                  <c:v>2738357.2470738464</c:v>
                </c:pt>
                <c:pt idx="256">
                  <c:v>2521623.983382189</c:v>
                </c:pt>
                <c:pt idx="257">
                  <c:v>2313071.4886771827</c:v>
                </c:pt>
                <c:pt idx="258">
                  <c:v>2112921.6575311334</c:v>
                </c:pt>
                <c:pt idx="259">
                  <c:v>1935242.1636475427</c:v>
                </c:pt>
                <c:pt idx="260">
                  <c:v>1772252.6975153328</c:v>
                </c:pt>
                <c:pt idx="261">
                  <c:v>1623995.6353127162</c:v>
                </c:pt>
                <c:pt idx="262">
                  <c:v>1486596.7119699582</c:v>
                </c:pt>
                <c:pt idx="263">
                  <c:v>1359040.589671458</c:v>
                </c:pt>
                <c:pt idx="264">
                  <c:v>1240593.0896058618</c:v>
                </c:pt>
                <c:pt idx="265">
                  <c:v>1137052.5857862185</c:v>
                </c:pt>
                <c:pt idx="266">
                  <c:v>1044894.0437070492</c:v>
                </c:pt>
                <c:pt idx="267">
                  <c:v>963327.3254692773</c:v>
                </c:pt>
                <c:pt idx="268">
                  <c:v>888545.9148772019</c:v>
                </c:pt>
                <c:pt idx="269">
                  <c:v>817579.2437761795</c:v>
                </c:pt>
                <c:pt idx="270">
                  <c:v>749866.1285142893</c:v>
                </c:pt>
                <c:pt idx="271">
                  <c:v>687664.4300712529</c:v>
                </c:pt>
                <c:pt idx="272">
                  <c:v>628008.1699350977</c:v>
                </c:pt>
                <c:pt idx="273">
                  <c:v>571450.3974583711</c:v>
                </c:pt>
                <c:pt idx="274">
                  <c:v>518682.83325982495</c:v>
                </c:pt>
                <c:pt idx="275">
                  <c:v>469722.5616887</c:v>
                </c:pt>
                <c:pt idx="276">
                  <c:v>423961.743971838</c:v>
                </c:pt>
                <c:pt idx="277">
                  <c:v>381811.28431160713</c:v>
                </c:pt>
                <c:pt idx="278">
                  <c:v>342446.24894329556</c:v>
                </c:pt>
                <c:pt idx="279">
                  <c:v>307206.59634951234</c:v>
                </c:pt>
                <c:pt idx="280">
                  <c:v>276155.8229565417</c:v>
                </c:pt>
                <c:pt idx="281">
                  <c:v>248620.02696194148</c:v>
                </c:pt>
                <c:pt idx="282">
                  <c:v>224593.51210399723</c:v>
                </c:pt>
                <c:pt idx="283">
                  <c:v>203841.99943393146</c:v>
                </c:pt>
                <c:pt idx="284">
                  <c:v>185534.2601945121</c:v>
                </c:pt>
                <c:pt idx="285">
                  <c:v>169521.2456056448</c:v>
                </c:pt>
                <c:pt idx="286">
                  <c:v>154926.70896664332</c:v>
                </c:pt>
                <c:pt idx="287">
                  <c:v>141164.02544636378</c:v>
                </c:pt>
                <c:pt idx="288">
                  <c:v>128364.34015510997</c:v>
                </c:pt>
                <c:pt idx="289">
                  <c:v>116027.39685910338</c:v>
                </c:pt>
                <c:pt idx="290">
                  <c:v>105103.77496273252</c:v>
                </c:pt>
                <c:pt idx="291">
                  <c:v>95401.9866006706</c:v>
                </c:pt>
                <c:pt idx="292">
                  <c:v>86519.48587741559</c:v>
                </c:pt>
                <c:pt idx="293">
                  <c:v>79024.72297286677</c:v>
                </c:pt>
                <c:pt idx="294">
                  <c:v>73588.63894366249</c:v>
                </c:pt>
                <c:pt idx="295">
                  <c:v>69588.2526386127</c:v>
                </c:pt>
                <c:pt idx="296">
                  <c:v>66658.3536320432</c:v>
                </c:pt>
                <c:pt idx="297">
                  <c:v>63844.75936445767</c:v>
                </c:pt>
                <c:pt idx="298">
                  <c:v>61085.96484056094</c:v>
                </c:pt>
                <c:pt idx="299">
                  <c:v>58568.11062157152</c:v>
                </c:pt>
                <c:pt idx="300">
                  <c:v>56256.982672932594</c:v>
                </c:pt>
                <c:pt idx="301">
                  <c:v>53960.86490223508</c:v>
                </c:pt>
                <c:pt idx="302">
                  <c:v>51695.4568488848</c:v>
                </c:pt>
                <c:pt idx="303">
                  <c:v>49501.08400678763</c:v>
                </c:pt>
                <c:pt idx="304">
                  <c:v>47374.80340855393</c:v>
                </c:pt>
                <c:pt idx="305">
                  <c:v>45378.348817555925</c:v>
                </c:pt>
                <c:pt idx="306">
                  <c:v>43540.85061026069</c:v>
                </c:pt>
                <c:pt idx="307">
                  <c:v>41894.3942582747</c:v>
                </c:pt>
                <c:pt idx="308">
                  <c:v>40513.233538672495</c:v>
                </c:pt>
                <c:pt idx="309">
                  <c:v>39199.3792470406</c:v>
                </c:pt>
                <c:pt idx="310">
                  <c:v>37949.92712644711</c:v>
                </c:pt>
                <c:pt idx="311">
                  <c:v>36802.78141431875</c:v>
                </c:pt>
                <c:pt idx="312">
                  <c:v>35680.185841020895</c:v>
                </c:pt>
                <c:pt idx="313">
                  <c:v>34562.13773328335</c:v>
                </c:pt>
                <c:pt idx="314">
                  <c:v>33516.63117182927</c:v>
                </c:pt>
                <c:pt idx="315">
                  <c:v>32544.535714013065</c:v>
                </c:pt>
                <c:pt idx="316">
                  <c:v>31589.908551939894</c:v>
                </c:pt>
                <c:pt idx="317">
                  <c:v>30655.94495084717</c:v>
                </c:pt>
                <c:pt idx="318">
                  <c:v>29792.029575724086</c:v>
                </c:pt>
                <c:pt idx="319">
                  <c:v>28947.080665299905</c:v>
                </c:pt>
                <c:pt idx="320">
                  <c:v>28104.892741594438</c:v>
                </c:pt>
                <c:pt idx="321">
                  <c:v>27273.510557223584</c:v>
                </c:pt>
                <c:pt idx="322">
                  <c:v>26460.063441668823</c:v>
                </c:pt>
                <c:pt idx="323">
                  <c:v>25713.437359317042</c:v>
                </c:pt>
                <c:pt idx="324">
                  <c:v>25107.923850764084</c:v>
                </c:pt>
                <c:pt idx="325">
                  <c:v>0</c:v>
                </c:pt>
                <c:pt idx="326">
                  <c:v>4328.281755998823</c:v>
                </c:pt>
                <c:pt idx="327">
                  <c:v>3943.8430168118293</c:v>
                </c:pt>
                <c:pt idx="328">
                  <c:v>3609.5081952128844</c:v>
                </c:pt>
                <c:pt idx="329">
                  <c:v>3346.4598213448003</c:v>
                </c:pt>
                <c:pt idx="330">
                  <c:v>3155.191035240604</c:v>
                </c:pt>
                <c:pt idx="331">
                  <c:v>2967.282735596139</c:v>
                </c:pt>
                <c:pt idx="332">
                  <c:v>2781.034119560993</c:v>
                </c:pt>
                <c:pt idx="333">
                  <c:v>2597.194200776343</c:v>
                </c:pt>
                <c:pt idx="334">
                  <c:v>2496.8030304772674</c:v>
                </c:pt>
                <c:pt idx="335">
                  <c:v>2396.9074351269883</c:v>
                </c:pt>
                <c:pt idx="336">
                  <c:v>2298.7760730906666</c:v>
                </c:pt>
                <c:pt idx="337">
                  <c:v>2217.7812146101537</c:v>
                </c:pt>
                <c:pt idx="338">
                  <c:v>2137.751878588919</c:v>
                </c:pt>
                <c:pt idx="339">
                  <c:v>2059.8055240469844</c:v>
                </c:pt>
                <c:pt idx="340">
                  <c:v>1981.6354770839482</c:v>
                </c:pt>
                <c:pt idx="341">
                  <c:v>1904.9248147442797</c:v>
                </c:pt>
                <c:pt idx="342">
                  <c:v>1828.5995698080058</c:v>
                </c:pt>
                <c:pt idx="343">
                  <c:v>1753.6743895398185</c:v>
                </c:pt>
                <c:pt idx="344">
                  <c:v>1679.1593670884236</c:v>
                </c:pt>
                <c:pt idx="345">
                  <c:v>1605.5461272459831</c:v>
                </c:pt>
                <c:pt idx="346">
                  <c:v>1533.2453860489313</c:v>
                </c:pt>
                <c:pt idx="347">
                  <c:v>1461.3900379064132</c:v>
                </c:pt>
                <c:pt idx="348">
                  <c:v>1390.7916426333527</c:v>
                </c:pt>
                <c:pt idx="349">
                  <c:v>1320.6589973428001</c:v>
                </c:pt>
                <c:pt idx="350">
                  <c:v>1251.3857668255557</c:v>
                </c:pt>
                <c:pt idx="351">
                  <c:v>1183.9354524635248</c:v>
                </c:pt>
                <c:pt idx="352">
                  <c:v>1116.2996085170373</c:v>
                </c:pt>
                <c:pt idx="353">
                  <c:v>1049.7855476883888</c:v>
                </c:pt>
                <c:pt idx="354">
                  <c:v>983.7914385926537</c:v>
                </c:pt>
                <c:pt idx="355">
                  <c:v>918.8672740527347</c:v>
                </c:pt>
                <c:pt idx="356">
                  <c:v>854.4845316020321</c:v>
                </c:pt>
                <c:pt idx="357">
                  <c:v>790.9039325313627</c:v>
                </c:pt>
                <c:pt idx="358">
                  <c:v>728.3162780970102</c:v>
                </c:pt>
                <c:pt idx="359">
                  <c:v>666.2997690528262</c:v>
                </c:pt>
                <c:pt idx="360">
                  <c:v>605.2262587961161</c:v>
                </c:pt>
                <c:pt idx="361">
                  <c:v>544.7428831157594</c:v>
                </c:pt>
                <c:pt idx="362">
                  <c:v>485.022339019165</c:v>
                </c:pt>
                <c:pt idx="363">
                  <c:v>426.408017802867</c:v>
                </c:pt>
                <c:pt idx="364">
                  <c:v>368.14462620289873</c:v>
                </c:pt>
                <c:pt idx="365">
                  <c:v>310.7082279125234</c:v>
                </c:pt>
                <c:pt idx="366">
                  <c:v>257.2355553473687</c:v>
                </c:pt>
                <c:pt idx="367">
                  <c:v>204.50323731489559</c:v>
                </c:pt>
                <c:pt idx="368">
                  <c:v>152.37801923888225</c:v>
                </c:pt>
                <c:pt idx="369">
                  <c:v>100.92387102564517</c:v>
                </c:pt>
                <c:pt idx="370">
                  <c:v>50.14673828052032</c:v>
                </c:pt>
                <c:pt idx="371">
                  <c:v>0</c:v>
                </c:pt>
              </c:numCache>
            </c:numRef>
          </c:val>
        </c:ser>
        <c:axId val="2313622"/>
        <c:axId val="20822599"/>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_Hidden30!$A$2:$A$373</c:f>
              <c:strCache>
                <c:ptCount val="372"/>
                <c:pt idx="0">
                  <c:v>1/12/2019</c:v>
                </c:pt>
                <c:pt idx="1">
                  <c:v>1/01/2020</c:v>
                </c:pt>
                <c:pt idx="2">
                  <c:v>1/02/2020</c:v>
                </c:pt>
                <c:pt idx="3">
                  <c:v>1/03/2020</c:v>
                </c:pt>
                <c:pt idx="4">
                  <c:v>1/04/2020</c:v>
                </c:pt>
                <c:pt idx="5">
                  <c:v>1/05/2020</c:v>
                </c:pt>
                <c:pt idx="6">
                  <c:v>1/06/2020</c:v>
                </c:pt>
                <c:pt idx="7">
                  <c:v>1/07/2020</c:v>
                </c:pt>
                <c:pt idx="8">
                  <c:v>1/08/2020</c:v>
                </c:pt>
                <c:pt idx="9">
                  <c:v>1/09/2020</c:v>
                </c:pt>
                <c:pt idx="10">
                  <c:v>1/10/2020</c:v>
                </c:pt>
                <c:pt idx="11">
                  <c:v>1/11/2020</c:v>
                </c:pt>
                <c:pt idx="12">
                  <c:v>1/12/2020</c:v>
                </c:pt>
                <c:pt idx="13">
                  <c:v>1/01/2021</c:v>
                </c:pt>
                <c:pt idx="14">
                  <c:v>1/02/2021</c:v>
                </c:pt>
                <c:pt idx="15">
                  <c:v>1/03/2021</c:v>
                </c:pt>
                <c:pt idx="16">
                  <c:v>1/04/2021</c:v>
                </c:pt>
                <c:pt idx="17">
                  <c:v>1/05/2021</c:v>
                </c:pt>
                <c:pt idx="18">
                  <c:v>1/06/2021</c:v>
                </c:pt>
                <c:pt idx="19">
                  <c:v>1/07/2021</c:v>
                </c:pt>
                <c:pt idx="20">
                  <c:v>1/08/2021</c:v>
                </c:pt>
                <c:pt idx="21">
                  <c:v>1/09/2021</c:v>
                </c:pt>
                <c:pt idx="22">
                  <c:v>1/10/2021</c:v>
                </c:pt>
                <c:pt idx="23">
                  <c:v>1/11/2021</c:v>
                </c:pt>
                <c:pt idx="24">
                  <c:v>1/12/2021</c:v>
                </c:pt>
                <c:pt idx="25">
                  <c:v>1/01/2022</c:v>
                </c:pt>
                <c:pt idx="26">
                  <c:v>1/02/2022</c:v>
                </c:pt>
                <c:pt idx="27">
                  <c:v>1/03/2022</c:v>
                </c:pt>
                <c:pt idx="28">
                  <c:v>1/04/2022</c:v>
                </c:pt>
                <c:pt idx="29">
                  <c:v>1/05/2022</c:v>
                </c:pt>
                <c:pt idx="30">
                  <c:v>1/06/2022</c:v>
                </c:pt>
                <c:pt idx="31">
                  <c:v>1/07/2022</c:v>
                </c:pt>
                <c:pt idx="32">
                  <c:v>1/08/2022</c:v>
                </c:pt>
                <c:pt idx="33">
                  <c:v>1/09/2022</c:v>
                </c:pt>
                <c:pt idx="34">
                  <c:v>1/10/2022</c:v>
                </c:pt>
                <c:pt idx="35">
                  <c:v>1/11/2022</c:v>
                </c:pt>
                <c:pt idx="36">
                  <c:v>1/12/2022</c:v>
                </c:pt>
                <c:pt idx="37">
                  <c:v>1/01/2023</c:v>
                </c:pt>
                <c:pt idx="38">
                  <c:v>1/02/2023</c:v>
                </c:pt>
                <c:pt idx="39">
                  <c:v>1/03/2023</c:v>
                </c:pt>
                <c:pt idx="40">
                  <c:v>1/04/2023</c:v>
                </c:pt>
                <c:pt idx="41">
                  <c:v>1/05/2023</c:v>
                </c:pt>
                <c:pt idx="42">
                  <c:v>1/06/2023</c:v>
                </c:pt>
                <c:pt idx="43">
                  <c:v>1/07/2023</c:v>
                </c:pt>
                <c:pt idx="44">
                  <c:v>1/08/2023</c:v>
                </c:pt>
                <c:pt idx="45">
                  <c:v>1/09/2023</c:v>
                </c:pt>
                <c:pt idx="46">
                  <c:v>1/10/2023</c:v>
                </c:pt>
                <c:pt idx="47">
                  <c:v>1/11/2023</c:v>
                </c:pt>
                <c:pt idx="48">
                  <c:v>1/12/2023</c:v>
                </c:pt>
                <c:pt idx="49">
                  <c:v>1/01/2024</c:v>
                </c:pt>
                <c:pt idx="50">
                  <c:v>1/02/2024</c:v>
                </c:pt>
                <c:pt idx="51">
                  <c:v>1/03/2024</c:v>
                </c:pt>
                <c:pt idx="52">
                  <c:v>1/04/2024</c:v>
                </c:pt>
                <c:pt idx="53">
                  <c:v>1/05/2024</c:v>
                </c:pt>
                <c:pt idx="54">
                  <c:v>1/06/2024</c:v>
                </c:pt>
                <c:pt idx="55">
                  <c:v>1/07/2024</c:v>
                </c:pt>
                <c:pt idx="56">
                  <c:v>1/08/2024</c:v>
                </c:pt>
                <c:pt idx="57">
                  <c:v>1/09/2024</c:v>
                </c:pt>
                <c:pt idx="58">
                  <c:v>1/10/2024</c:v>
                </c:pt>
                <c:pt idx="59">
                  <c:v>1/11/2024</c:v>
                </c:pt>
                <c:pt idx="60">
                  <c:v>1/12/2024</c:v>
                </c:pt>
                <c:pt idx="61">
                  <c:v>1/01/2025</c:v>
                </c:pt>
                <c:pt idx="62">
                  <c:v>1/02/2025</c:v>
                </c:pt>
                <c:pt idx="63">
                  <c:v>1/03/2025</c:v>
                </c:pt>
                <c:pt idx="64">
                  <c:v>1/04/2025</c:v>
                </c:pt>
                <c:pt idx="65">
                  <c:v>1/05/2025</c:v>
                </c:pt>
                <c:pt idx="66">
                  <c:v>1/06/2025</c:v>
                </c:pt>
                <c:pt idx="67">
                  <c:v>1/07/2025</c:v>
                </c:pt>
                <c:pt idx="68">
                  <c:v>1/08/2025</c:v>
                </c:pt>
                <c:pt idx="69">
                  <c:v>1/09/2025</c:v>
                </c:pt>
                <c:pt idx="70">
                  <c:v>1/10/2025</c:v>
                </c:pt>
                <c:pt idx="71">
                  <c:v>1/11/2025</c:v>
                </c:pt>
                <c:pt idx="72">
                  <c:v>1/12/2025</c:v>
                </c:pt>
                <c:pt idx="73">
                  <c:v>1/01/2026</c:v>
                </c:pt>
                <c:pt idx="74">
                  <c:v>1/02/2026</c:v>
                </c:pt>
                <c:pt idx="75">
                  <c:v>1/03/2026</c:v>
                </c:pt>
                <c:pt idx="76">
                  <c:v>1/04/2026</c:v>
                </c:pt>
                <c:pt idx="77">
                  <c:v>1/05/2026</c:v>
                </c:pt>
                <c:pt idx="78">
                  <c:v>1/06/2026</c:v>
                </c:pt>
                <c:pt idx="79">
                  <c:v>1/07/2026</c:v>
                </c:pt>
                <c:pt idx="80">
                  <c:v>1/08/2026</c:v>
                </c:pt>
                <c:pt idx="81">
                  <c:v>1/09/2026</c:v>
                </c:pt>
                <c:pt idx="82">
                  <c:v>1/10/2026</c:v>
                </c:pt>
                <c:pt idx="83">
                  <c:v>1/11/2026</c:v>
                </c:pt>
                <c:pt idx="84">
                  <c:v>1/12/2026</c:v>
                </c:pt>
                <c:pt idx="85">
                  <c:v>1/01/2027</c:v>
                </c:pt>
                <c:pt idx="86">
                  <c:v>1/02/2027</c:v>
                </c:pt>
                <c:pt idx="87">
                  <c:v>1/03/2027</c:v>
                </c:pt>
                <c:pt idx="88">
                  <c:v>1/04/2027</c:v>
                </c:pt>
                <c:pt idx="89">
                  <c:v>1/05/2027</c:v>
                </c:pt>
                <c:pt idx="90">
                  <c:v>1/06/2027</c:v>
                </c:pt>
                <c:pt idx="91">
                  <c:v>1/07/2027</c:v>
                </c:pt>
                <c:pt idx="92">
                  <c:v>1/08/2027</c:v>
                </c:pt>
                <c:pt idx="93">
                  <c:v>1/09/2027</c:v>
                </c:pt>
                <c:pt idx="94">
                  <c:v>1/10/2027</c:v>
                </c:pt>
                <c:pt idx="95">
                  <c:v>1/11/2027</c:v>
                </c:pt>
                <c:pt idx="96">
                  <c:v>1/12/2027</c:v>
                </c:pt>
                <c:pt idx="97">
                  <c:v>1/01/2028</c:v>
                </c:pt>
                <c:pt idx="98">
                  <c:v>1/02/2028</c:v>
                </c:pt>
                <c:pt idx="99">
                  <c:v>1/03/2028</c:v>
                </c:pt>
                <c:pt idx="100">
                  <c:v>1/04/2028</c:v>
                </c:pt>
                <c:pt idx="101">
                  <c:v>1/05/2028</c:v>
                </c:pt>
                <c:pt idx="102">
                  <c:v>1/06/2028</c:v>
                </c:pt>
                <c:pt idx="103">
                  <c:v>1/07/2028</c:v>
                </c:pt>
                <c:pt idx="104">
                  <c:v>1/08/2028</c:v>
                </c:pt>
                <c:pt idx="105">
                  <c:v>1/09/2028</c:v>
                </c:pt>
                <c:pt idx="106">
                  <c:v>1/10/2028</c:v>
                </c:pt>
                <c:pt idx="107">
                  <c:v>1/11/2028</c:v>
                </c:pt>
                <c:pt idx="108">
                  <c:v>1/12/2028</c:v>
                </c:pt>
                <c:pt idx="109">
                  <c:v>1/01/2029</c:v>
                </c:pt>
                <c:pt idx="110">
                  <c:v>1/02/2029</c:v>
                </c:pt>
                <c:pt idx="111">
                  <c:v>1/03/2029</c:v>
                </c:pt>
                <c:pt idx="112">
                  <c:v>1/04/2029</c:v>
                </c:pt>
                <c:pt idx="113">
                  <c:v>1/05/2029</c:v>
                </c:pt>
                <c:pt idx="114">
                  <c:v>1/06/2029</c:v>
                </c:pt>
                <c:pt idx="115">
                  <c:v>1/07/2029</c:v>
                </c:pt>
                <c:pt idx="116">
                  <c:v>1/08/2029</c:v>
                </c:pt>
                <c:pt idx="117">
                  <c:v>1/09/2029</c:v>
                </c:pt>
                <c:pt idx="118">
                  <c:v>1/10/2029</c:v>
                </c:pt>
                <c:pt idx="119">
                  <c:v>1/11/2029</c:v>
                </c:pt>
                <c:pt idx="120">
                  <c:v>1/12/2029</c:v>
                </c:pt>
                <c:pt idx="121">
                  <c:v>1/01/2030</c:v>
                </c:pt>
                <c:pt idx="122">
                  <c:v>1/02/2030</c:v>
                </c:pt>
                <c:pt idx="123">
                  <c:v>1/03/2030</c:v>
                </c:pt>
                <c:pt idx="124">
                  <c:v>1/04/2030</c:v>
                </c:pt>
                <c:pt idx="125">
                  <c:v>1/05/2030</c:v>
                </c:pt>
                <c:pt idx="126">
                  <c:v>1/06/2030</c:v>
                </c:pt>
                <c:pt idx="127">
                  <c:v>1/07/2030</c:v>
                </c:pt>
                <c:pt idx="128">
                  <c:v>1/08/2030</c:v>
                </c:pt>
                <c:pt idx="129">
                  <c:v>1/09/2030</c:v>
                </c:pt>
                <c:pt idx="130">
                  <c:v>1/10/2030</c:v>
                </c:pt>
                <c:pt idx="131">
                  <c:v>1/11/2030</c:v>
                </c:pt>
                <c:pt idx="132">
                  <c:v>1/12/2030</c:v>
                </c:pt>
                <c:pt idx="133">
                  <c:v>1/01/2031</c:v>
                </c:pt>
                <c:pt idx="134">
                  <c:v>1/02/2031</c:v>
                </c:pt>
                <c:pt idx="135">
                  <c:v>1/03/2031</c:v>
                </c:pt>
                <c:pt idx="136">
                  <c:v>1/04/2031</c:v>
                </c:pt>
                <c:pt idx="137">
                  <c:v>1/05/2031</c:v>
                </c:pt>
                <c:pt idx="138">
                  <c:v>1/06/2031</c:v>
                </c:pt>
                <c:pt idx="139">
                  <c:v>1/07/2031</c:v>
                </c:pt>
                <c:pt idx="140">
                  <c:v>1/08/2031</c:v>
                </c:pt>
                <c:pt idx="141">
                  <c:v>1/09/2031</c:v>
                </c:pt>
                <c:pt idx="142">
                  <c:v>1/10/2031</c:v>
                </c:pt>
                <c:pt idx="143">
                  <c:v>1/11/2031</c:v>
                </c:pt>
                <c:pt idx="144">
                  <c:v>1/12/2031</c:v>
                </c:pt>
                <c:pt idx="145">
                  <c:v>1/01/2032</c:v>
                </c:pt>
                <c:pt idx="146">
                  <c:v>1/02/2032</c:v>
                </c:pt>
                <c:pt idx="147">
                  <c:v>1/03/2032</c:v>
                </c:pt>
                <c:pt idx="148">
                  <c:v>1/04/2032</c:v>
                </c:pt>
                <c:pt idx="149">
                  <c:v>1/05/2032</c:v>
                </c:pt>
                <c:pt idx="150">
                  <c:v>1/06/2032</c:v>
                </c:pt>
                <c:pt idx="151">
                  <c:v>1/07/2032</c:v>
                </c:pt>
                <c:pt idx="152">
                  <c:v>1/08/2032</c:v>
                </c:pt>
                <c:pt idx="153">
                  <c:v>1/09/2032</c:v>
                </c:pt>
                <c:pt idx="154">
                  <c:v>1/10/2032</c:v>
                </c:pt>
                <c:pt idx="155">
                  <c:v>1/11/2032</c:v>
                </c:pt>
                <c:pt idx="156">
                  <c:v>1/12/2032</c:v>
                </c:pt>
                <c:pt idx="157">
                  <c:v>1/01/2033</c:v>
                </c:pt>
                <c:pt idx="158">
                  <c:v>1/02/2033</c:v>
                </c:pt>
                <c:pt idx="159">
                  <c:v>1/03/2033</c:v>
                </c:pt>
                <c:pt idx="160">
                  <c:v>1/04/2033</c:v>
                </c:pt>
                <c:pt idx="161">
                  <c:v>1/05/2033</c:v>
                </c:pt>
                <c:pt idx="162">
                  <c:v>1/06/2033</c:v>
                </c:pt>
                <c:pt idx="163">
                  <c:v>1/07/2033</c:v>
                </c:pt>
                <c:pt idx="164">
                  <c:v>1/08/2033</c:v>
                </c:pt>
                <c:pt idx="165">
                  <c:v>1/09/2033</c:v>
                </c:pt>
                <c:pt idx="166">
                  <c:v>1/10/2033</c:v>
                </c:pt>
                <c:pt idx="167">
                  <c:v>1/11/2033</c:v>
                </c:pt>
                <c:pt idx="168">
                  <c:v>1/12/2033</c:v>
                </c:pt>
                <c:pt idx="169">
                  <c:v>1/01/2034</c:v>
                </c:pt>
                <c:pt idx="170">
                  <c:v>1/02/2034</c:v>
                </c:pt>
                <c:pt idx="171">
                  <c:v>1/03/2034</c:v>
                </c:pt>
                <c:pt idx="172">
                  <c:v>1/04/2034</c:v>
                </c:pt>
                <c:pt idx="173">
                  <c:v>1/05/2034</c:v>
                </c:pt>
                <c:pt idx="174">
                  <c:v>1/06/2034</c:v>
                </c:pt>
                <c:pt idx="175">
                  <c:v>1/07/2034</c:v>
                </c:pt>
                <c:pt idx="176">
                  <c:v>1/08/2034</c:v>
                </c:pt>
                <c:pt idx="177">
                  <c:v>1/09/2034</c:v>
                </c:pt>
                <c:pt idx="178">
                  <c:v>1/10/2034</c:v>
                </c:pt>
                <c:pt idx="179">
                  <c:v>1/11/2034</c:v>
                </c:pt>
                <c:pt idx="180">
                  <c:v>1/12/2034</c:v>
                </c:pt>
                <c:pt idx="181">
                  <c:v>1/01/2035</c:v>
                </c:pt>
                <c:pt idx="182">
                  <c:v>1/02/2035</c:v>
                </c:pt>
                <c:pt idx="183">
                  <c:v>1/03/2035</c:v>
                </c:pt>
                <c:pt idx="184">
                  <c:v>1/04/2035</c:v>
                </c:pt>
                <c:pt idx="185">
                  <c:v>1/05/2035</c:v>
                </c:pt>
                <c:pt idx="186">
                  <c:v>1/06/2035</c:v>
                </c:pt>
                <c:pt idx="187">
                  <c:v>1/07/2035</c:v>
                </c:pt>
                <c:pt idx="188">
                  <c:v>1/08/2035</c:v>
                </c:pt>
                <c:pt idx="189">
                  <c:v>1/09/2035</c:v>
                </c:pt>
                <c:pt idx="190">
                  <c:v>1/10/2035</c:v>
                </c:pt>
                <c:pt idx="191">
                  <c:v>1/11/2035</c:v>
                </c:pt>
                <c:pt idx="192">
                  <c:v>1/12/2035</c:v>
                </c:pt>
                <c:pt idx="193">
                  <c:v>1/01/2036</c:v>
                </c:pt>
                <c:pt idx="194">
                  <c:v>1/02/2036</c:v>
                </c:pt>
                <c:pt idx="195">
                  <c:v>1/03/2036</c:v>
                </c:pt>
                <c:pt idx="196">
                  <c:v>1/04/2036</c:v>
                </c:pt>
                <c:pt idx="197">
                  <c:v>1/05/2036</c:v>
                </c:pt>
                <c:pt idx="198">
                  <c:v>1/06/2036</c:v>
                </c:pt>
                <c:pt idx="199">
                  <c:v>1/07/2036</c:v>
                </c:pt>
                <c:pt idx="200">
                  <c:v>1/08/2036</c:v>
                </c:pt>
                <c:pt idx="201">
                  <c:v>1/09/2036</c:v>
                </c:pt>
                <c:pt idx="202">
                  <c:v>1/10/2036</c:v>
                </c:pt>
                <c:pt idx="203">
                  <c:v>1/11/2036</c:v>
                </c:pt>
                <c:pt idx="204">
                  <c:v>1/12/2036</c:v>
                </c:pt>
                <c:pt idx="205">
                  <c:v>1/01/2037</c:v>
                </c:pt>
                <c:pt idx="206">
                  <c:v>1/02/2037</c:v>
                </c:pt>
                <c:pt idx="207">
                  <c:v>1/03/2037</c:v>
                </c:pt>
                <c:pt idx="208">
                  <c:v>1/04/2037</c:v>
                </c:pt>
                <c:pt idx="209">
                  <c:v>1/05/2037</c:v>
                </c:pt>
                <c:pt idx="210">
                  <c:v>1/06/2037</c:v>
                </c:pt>
                <c:pt idx="211">
                  <c:v>1/07/2037</c:v>
                </c:pt>
                <c:pt idx="212">
                  <c:v>1/08/2037</c:v>
                </c:pt>
                <c:pt idx="213">
                  <c:v>1/09/2037</c:v>
                </c:pt>
                <c:pt idx="214">
                  <c:v>1/10/2037</c:v>
                </c:pt>
                <c:pt idx="215">
                  <c:v>1/11/2037</c:v>
                </c:pt>
                <c:pt idx="216">
                  <c:v>1/12/2037</c:v>
                </c:pt>
                <c:pt idx="217">
                  <c:v>1/01/2038</c:v>
                </c:pt>
                <c:pt idx="218">
                  <c:v>1/02/2038</c:v>
                </c:pt>
                <c:pt idx="219">
                  <c:v>1/03/2038</c:v>
                </c:pt>
                <c:pt idx="220">
                  <c:v>1/04/2038</c:v>
                </c:pt>
                <c:pt idx="221">
                  <c:v>1/05/2038</c:v>
                </c:pt>
                <c:pt idx="222">
                  <c:v>1/06/2038</c:v>
                </c:pt>
                <c:pt idx="223">
                  <c:v>1/07/2038</c:v>
                </c:pt>
                <c:pt idx="224">
                  <c:v>1/08/2038</c:v>
                </c:pt>
                <c:pt idx="225">
                  <c:v>1/09/2038</c:v>
                </c:pt>
                <c:pt idx="226">
                  <c:v>1/10/2038</c:v>
                </c:pt>
                <c:pt idx="227">
                  <c:v>1/11/2038</c:v>
                </c:pt>
                <c:pt idx="228">
                  <c:v>1/12/2038</c:v>
                </c:pt>
                <c:pt idx="229">
                  <c:v>1/01/2039</c:v>
                </c:pt>
                <c:pt idx="230">
                  <c:v>1/02/2039</c:v>
                </c:pt>
                <c:pt idx="231">
                  <c:v>1/03/2039</c:v>
                </c:pt>
                <c:pt idx="232">
                  <c:v>1/04/2039</c:v>
                </c:pt>
                <c:pt idx="233">
                  <c:v>1/05/2039</c:v>
                </c:pt>
                <c:pt idx="234">
                  <c:v>1/06/2039</c:v>
                </c:pt>
                <c:pt idx="235">
                  <c:v>1/07/2039</c:v>
                </c:pt>
                <c:pt idx="236">
                  <c:v>1/08/2039</c:v>
                </c:pt>
                <c:pt idx="237">
                  <c:v>1/09/2039</c:v>
                </c:pt>
                <c:pt idx="238">
                  <c:v>1/10/2039</c:v>
                </c:pt>
                <c:pt idx="239">
                  <c:v>1/11/2039</c:v>
                </c:pt>
                <c:pt idx="240">
                  <c:v>1/12/2039</c:v>
                </c:pt>
                <c:pt idx="241">
                  <c:v>1/01/2040</c:v>
                </c:pt>
                <c:pt idx="242">
                  <c:v>1/02/2040</c:v>
                </c:pt>
                <c:pt idx="243">
                  <c:v>1/03/2040</c:v>
                </c:pt>
                <c:pt idx="244">
                  <c:v>1/04/2040</c:v>
                </c:pt>
                <c:pt idx="245">
                  <c:v>1/05/2040</c:v>
                </c:pt>
                <c:pt idx="246">
                  <c:v>1/06/2040</c:v>
                </c:pt>
                <c:pt idx="247">
                  <c:v>1/07/2040</c:v>
                </c:pt>
                <c:pt idx="248">
                  <c:v>1/08/2040</c:v>
                </c:pt>
                <c:pt idx="249">
                  <c:v>1/09/2040</c:v>
                </c:pt>
                <c:pt idx="250">
                  <c:v>1/10/2040</c:v>
                </c:pt>
                <c:pt idx="251">
                  <c:v>1/11/2040</c:v>
                </c:pt>
                <c:pt idx="252">
                  <c:v>1/12/2040</c:v>
                </c:pt>
                <c:pt idx="253">
                  <c:v>1/01/2041</c:v>
                </c:pt>
                <c:pt idx="254">
                  <c:v>1/02/2041</c:v>
                </c:pt>
                <c:pt idx="255">
                  <c:v>1/03/2041</c:v>
                </c:pt>
                <c:pt idx="256">
                  <c:v>1/04/2041</c:v>
                </c:pt>
                <c:pt idx="257">
                  <c:v>1/05/2041</c:v>
                </c:pt>
                <c:pt idx="258">
                  <c:v>1/06/2041</c:v>
                </c:pt>
                <c:pt idx="259">
                  <c:v>1/07/2041</c:v>
                </c:pt>
                <c:pt idx="260">
                  <c:v>1/08/2041</c:v>
                </c:pt>
                <c:pt idx="261">
                  <c:v>1/09/2041</c:v>
                </c:pt>
                <c:pt idx="262">
                  <c:v>1/10/2041</c:v>
                </c:pt>
                <c:pt idx="263">
                  <c:v>1/11/2041</c:v>
                </c:pt>
                <c:pt idx="264">
                  <c:v>1/12/2041</c:v>
                </c:pt>
                <c:pt idx="265">
                  <c:v>1/01/2042</c:v>
                </c:pt>
                <c:pt idx="266">
                  <c:v>1/02/2042</c:v>
                </c:pt>
                <c:pt idx="267">
                  <c:v>1/03/2042</c:v>
                </c:pt>
                <c:pt idx="268">
                  <c:v>1/04/2042</c:v>
                </c:pt>
                <c:pt idx="269">
                  <c:v>1/05/2042</c:v>
                </c:pt>
                <c:pt idx="270">
                  <c:v>1/06/2042</c:v>
                </c:pt>
                <c:pt idx="271">
                  <c:v>1/07/2042</c:v>
                </c:pt>
                <c:pt idx="272">
                  <c:v>1/08/2042</c:v>
                </c:pt>
                <c:pt idx="273">
                  <c:v>1/09/2042</c:v>
                </c:pt>
                <c:pt idx="274">
                  <c:v>1/10/2042</c:v>
                </c:pt>
                <c:pt idx="275">
                  <c:v>1/11/2042</c:v>
                </c:pt>
                <c:pt idx="276">
                  <c:v>1/12/2042</c:v>
                </c:pt>
                <c:pt idx="277">
                  <c:v>1/01/2043</c:v>
                </c:pt>
                <c:pt idx="278">
                  <c:v>1/02/2043</c:v>
                </c:pt>
                <c:pt idx="279">
                  <c:v>1/03/2043</c:v>
                </c:pt>
                <c:pt idx="280">
                  <c:v>1/04/2043</c:v>
                </c:pt>
                <c:pt idx="281">
                  <c:v>1/05/2043</c:v>
                </c:pt>
                <c:pt idx="282">
                  <c:v>1/06/2043</c:v>
                </c:pt>
                <c:pt idx="283">
                  <c:v>1/07/2043</c:v>
                </c:pt>
                <c:pt idx="284">
                  <c:v>1/08/2043</c:v>
                </c:pt>
                <c:pt idx="285">
                  <c:v>1/09/2043</c:v>
                </c:pt>
                <c:pt idx="286">
                  <c:v>1/10/2043</c:v>
                </c:pt>
                <c:pt idx="287">
                  <c:v>1/11/2043</c:v>
                </c:pt>
                <c:pt idx="288">
                  <c:v>1/12/2043</c:v>
                </c:pt>
                <c:pt idx="289">
                  <c:v>1/01/2044</c:v>
                </c:pt>
                <c:pt idx="290">
                  <c:v>1/02/2044</c:v>
                </c:pt>
                <c:pt idx="291">
                  <c:v>1/03/2044</c:v>
                </c:pt>
                <c:pt idx="292">
                  <c:v>1/04/2044</c:v>
                </c:pt>
                <c:pt idx="293">
                  <c:v>1/05/2044</c:v>
                </c:pt>
                <c:pt idx="294">
                  <c:v>1/06/2044</c:v>
                </c:pt>
                <c:pt idx="295">
                  <c:v>1/07/2044</c:v>
                </c:pt>
                <c:pt idx="296">
                  <c:v>1/08/2044</c:v>
                </c:pt>
                <c:pt idx="297">
                  <c:v>1/09/2044</c:v>
                </c:pt>
                <c:pt idx="298">
                  <c:v>1/10/2044</c:v>
                </c:pt>
                <c:pt idx="299">
                  <c:v>1/11/2044</c:v>
                </c:pt>
                <c:pt idx="300">
                  <c:v>1/12/2044</c:v>
                </c:pt>
                <c:pt idx="301">
                  <c:v>1/01/2045</c:v>
                </c:pt>
                <c:pt idx="302">
                  <c:v>1/02/2045</c:v>
                </c:pt>
                <c:pt idx="303">
                  <c:v>1/03/2045</c:v>
                </c:pt>
                <c:pt idx="304">
                  <c:v>1/04/2045</c:v>
                </c:pt>
                <c:pt idx="305">
                  <c:v>1/05/2045</c:v>
                </c:pt>
                <c:pt idx="306">
                  <c:v>1/06/2045</c:v>
                </c:pt>
                <c:pt idx="307">
                  <c:v>1/07/2045</c:v>
                </c:pt>
                <c:pt idx="308">
                  <c:v>1/08/2045</c:v>
                </c:pt>
                <c:pt idx="309">
                  <c:v>1/09/2045</c:v>
                </c:pt>
                <c:pt idx="310">
                  <c:v>1/10/2045</c:v>
                </c:pt>
                <c:pt idx="311">
                  <c:v>1/11/2045</c:v>
                </c:pt>
                <c:pt idx="312">
                  <c:v>1/12/2045</c:v>
                </c:pt>
                <c:pt idx="313">
                  <c:v>1/01/2046</c:v>
                </c:pt>
                <c:pt idx="314">
                  <c:v>1/02/2046</c:v>
                </c:pt>
                <c:pt idx="315">
                  <c:v>1/03/2046</c:v>
                </c:pt>
                <c:pt idx="316">
                  <c:v>1/04/2046</c:v>
                </c:pt>
                <c:pt idx="317">
                  <c:v>1/05/2046</c:v>
                </c:pt>
                <c:pt idx="318">
                  <c:v>1/06/2046</c:v>
                </c:pt>
                <c:pt idx="319">
                  <c:v>1/07/2046</c:v>
                </c:pt>
                <c:pt idx="320">
                  <c:v>1/08/2046</c:v>
                </c:pt>
                <c:pt idx="321">
                  <c:v>1/09/2046</c:v>
                </c:pt>
                <c:pt idx="322">
                  <c:v>1/10/2046</c:v>
                </c:pt>
                <c:pt idx="323">
                  <c:v>1/11/2046</c:v>
                </c:pt>
                <c:pt idx="324">
                  <c:v>1/12/2046</c:v>
                </c:pt>
                <c:pt idx="325">
                  <c:v>1/01/2047</c:v>
                </c:pt>
                <c:pt idx="326">
                  <c:v>1/02/2047</c:v>
                </c:pt>
                <c:pt idx="327">
                  <c:v>1/03/2047</c:v>
                </c:pt>
                <c:pt idx="328">
                  <c:v>1/04/2047</c:v>
                </c:pt>
                <c:pt idx="329">
                  <c:v>1/05/2047</c:v>
                </c:pt>
                <c:pt idx="330">
                  <c:v>1/06/2047</c:v>
                </c:pt>
                <c:pt idx="331">
                  <c:v>1/07/2047</c:v>
                </c:pt>
                <c:pt idx="332">
                  <c:v>1/08/2047</c:v>
                </c:pt>
                <c:pt idx="333">
                  <c:v>1/09/2047</c:v>
                </c:pt>
                <c:pt idx="334">
                  <c:v>1/10/2047</c:v>
                </c:pt>
                <c:pt idx="335">
                  <c:v>1/11/2047</c:v>
                </c:pt>
                <c:pt idx="336">
                  <c:v>1/12/2047</c:v>
                </c:pt>
                <c:pt idx="337">
                  <c:v>1/01/2048</c:v>
                </c:pt>
                <c:pt idx="338">
                  <c:v>1/02/2048</c:v>
                </c:pt>
                <c:pt idx="339">
                  <c:v>1/03/2048</c:v>
                </c:pt>
                <c:pt idx="340">
                  <c:v>1/04/2048</c:v>
                </c:pt>
                <c:pt idx="341">
                  <c:v>1/05/2048</c:v>
                </c:pt>
                <c:pt idx="342">
                  <c:v>1/06/2048</c:v>
                </c:pt>
                <c:pt idx="343">
                  <c:v>1/07/2048</c:v>
                </c:pt>
                <c:pt idx="344">
                  <c:v>1/08/2048</c:v>
                </c:pt>
                <c:pt idx="345">
                  <c:v>1/09/2048</c:v>
                </c:pt>
                <c:pt idx="346">
                  <c:v>1/10/2048</c:v>
                </c:pt>
                <c:pt idx="347">
                  <c:v>1/11/2048</c:v>
                </c:pt>
                <c:pt idx="348">
                  <c:v>1/12/2048</c:v>
                </c:pt>
                <c:pt idx="349">
                  <c:v>1/01/2049</c:v>
                </c:pt>
                <c:pt idx="350">
                  <c:v>1/02/2049</c:v>
                </c:pt>
                <c:pt idx="351">
                  <c:v>1/03/2049</c:v>
                </c:pt>
                <c:pt idx="352">
                  <c:v>1/04/2049</c:v>
                </c:pt>
                <c:pt idx="353">
                  <c:v>1/05/2049</c:v>
                </c:pt>
                <c:pt idx="354">
                  <c:v>1/06/2049</c:v>
                </c:pt>
                <c:pt idx="355">
                  <c:v>1/07/2049</c:v>
                </c:pt>
                <c:pt idx="356">
                  <c:v>1/08/2049</c:v>
                </c:pt>
                <c:pt idx="357">
                  <c:v>1/09/2049</c:v>
                </c:pt>
                <c:pt idx="358">
                  <c:v>1/10/2049</c:v>
                </c:pt>
                <c:pt idx="359">
                  <c:v>1/11/2049</c:v>
                </c:pt>
                <c:pt idx="360">
                  <c:v>1/12/2049</c:v>
                </c:pt>
                <c:pt idx="361">
                  <c:v>1/01/2050</c:v>
                </c:pt>
                <c:pt idx="362">
                  <c:v>1/02/2050</c:v>
                </c:pt>
                <c:pt idx="363">
                  <c:v>1/03/2050</c:v>
                </c:pt>
                <c:pt idx="364">
                  <c:v>1/04/2050</c:v>
                </c:pt>
                <c:pt idx="365">
                  <c:v>1/05/2050</c:v>
                </c:pt>
                <c:pt idx="366">
                  <c:v>1/06/2050</c:v>
                </c:pt>
                <c:pt idx="367">
                  <c:v>1/07/2050</c:v>
                </c:pt>
                <c:pt idx="368">
                  <c:v>1/08/2050</c:v>
                </c:pt>
                <c:pt idx="369">
                  <c:v>1/09/2050</c:v>
                </c:pt>
                <c:pt idx="370">
                  <c:v>1/10/2050</c:v>
                </c:pt>
                <c:pt idx="371">
                  <c:v>1/11/2050</c:v>
                </c:pt>
              </c:strCache>
            </c:strRef>
          </c:cat>
          <c:val>
            <c:numRef>
              <c:f>_Hidden30!$F$2:$F$373</c:f>
              <c:numCache>
                <c:ptCount val="372"/>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1750000000</c:v>
                </c:pt>
                <c:pt idx="47">
                  <c:v>1750000000</c:v>
                </c:pt>
                <c:pt idx="48">
                  <c:v>1750000000</c:v>
                </c:pt>
                <c:pt idx="49">
                  <c:v>1750000000</c:v>
                </c:pt>
                <c:pt idx="50">
                  <c:v>1750000000</c:v>
                </c:pt>
                <c:pt idx="51">
                  <c:v>1750000000</c:v>
                </c:pt>
                <c:pt idx="52">
                  <c:v>1750000000</c:v>
                </c:pt>
                <c:pt idx="53">
                  <c:v>1750000000</c:v>
                </c:pt>
                <c:pt idx="54">
                  <c:v>1750000000</c:v>
                </c:pt>
                <c:pt idx="55">
                  <c:v>1750000000</c:v>
                </c:pt>
                <c:pt idx="56">
                  <c:v>1750000000</c:v>
                </c:pt>
                <c:pt idx="57">
                  <c:v>1250000000</c:v>
                </c:pt>
                <c:pt idx="58">
                  <c:v>1250000000</c:v>
                </c:pt>
                <c:pt idx="59">
                  <c:v>1250000000</c:v>
                </c:pt>
                <c:pt idx="60">
                  <c:v>1250000000</c:v>
                </c:pt>
                <c:pt idx="61">
                  <c:v>1250000000</c:v>
                </c:pt>
                <c:pt idx="62">
                  <c:v>1250000000</c:v>
                </c:pt>
                <c:pt idx="63">
                  <c:v>1250000000</c:v>
                </c:pt>
                <c:pt idx="64">
                  <c:v>1250000000</c:v>
                </c:pt>
                <c:pt idx="65">
                  <c:v>1250000000</c:v>
                </c:pt>
                <c:pt idx="66">
                  <c:v>1250000000</c:v>
                </c:pt>
                <c:pt idx="67">
                  <c:v>1250000000</c:v>
                </c:pt>
                <c:pt idx="68">
                  <c:v>1250000000</c:v>
                </c:pt>
                <c:pt idx="69">
                  <c:v>1250000000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0</c:v>
                </c:pt>
              </c:numCache>
            </c:numRef>
          </c:val>
          <c:smooth val="0"/>
        </c:ser>
        <c:axId val="2313622"/>
        <c:axId val="20822599"/>
      </c:lineChart>
      <c:catAx>
        <c:axId val="231362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0822599"/>
        <c:crosses val="autoZero"/>
        <c:auto val="1"/>
        <c:lblOffset val="100"/>
        <c:tickLblSkip val="1"/>
        <c:noMultiLvlLbl val="0"/>
      </c:catAx>
      <c:valAx>
        <c:axId val="2082259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13622"/>
        <c:crossesAt val="1"/>
        <c:crossBetween val="between"/>
        <c:dispUnits/>
      </c:valAx>
      <c:spPr>
        <a:noFill/>
        <a:ln>
          <a:noFill/>
        </a:ln>
      </c:spPr>
    </c:plotArea>
    <c:legend>
      <c:legendPos val="r"/>
      <c:layout>
        <c:manualLayout>
          <c:xMode val="edge"/>
          <c:yMode val="edge"/>
          <c:x val="0.6845"/>
          <c:y val="0.0735"/>
          <c:w val="0.3145"/>
          <c:h val="0.14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
          <c:y val="0.01075"/>
        </c:manualLayout>
      </c:layout>
      <c:spPr>
        <a:noFill/>
        <a:ln w="3175">
          <a:solidFill>
            <a:srgbClr val="000000"/>
          </a:solidFill>
        </a:ln>
      </c:spPr>
    </c:title>
    <c:plotArea>
      <c:layout>
        <c:manualLayout>
          <c:xMode val="edge"/>
          <c:yMode val="edge"/>
          <c:x val="0.01275"/>
          <c:y val="0.122"/>
          <c:w val="0.9745"/>
          <c:h val="0.858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&gt;19 and &lt;=20</c:v>
                </c:pt>
                <c:pt idx="19">
                  <c:v>&gt;20 and &lt;=21</c:v>
                </c:pt>
              </c:strCache>
            </c:strRef>
          </c:cat>
          <c:val>
            <c:numRef>
              <c:f>_Hidden12!$B$2:$B$21</c:f>
              <c:numCache>
                <c:ptCount val="20"/>
                <c:pt idx="0">
                  <c:v>0.07282313926805797</c:v>
                </c:pt>
                <c:pt idx="1">
                  <c:v>0.14242258137542055</c:v>
                </c:pt>
                <c:pt idx="2">
                  <c:v>0.20514770549525377</c:v>
                </c:pt>
                <c:pt idx="3">
                  <c:v>0.30065475609978326</c:v>
                </c:pt>
                <c:pt idx="4">
                  <c:v>0.24350426352948526</c:v>
                </c:pt>
                <c:pt idx="5">
                  <c:v>0.015041259151936619</c:v>
                </c:pt>
                <c:pt idx="6">
                  <c:v>0.0032048118488300177</c:v>
                </c:pt>
                <c:pt idx="7">
                  <c:v>0.0009499065337036439</c:v>
                </c:pt>
                <c:pt idx="8">
                  <c:v>0.0024723783760307962</c:v>
                </c:pt>
                <c:pt idx="9">
                  <c:v>0.005704528011619726</c:v>
                </c:pt>
                <c:pt idx="10">
                  <c:v>0.0028393625907988857</c:v>
                </c:pt>
                <c:pt idx="11">
                  <c:v>0.0015960923523251343</c:v>
                </c:pt>
                <c:pt idx="12">
                  <c:v>0.0008276804396793037</c:v>
                </c:pt>
                <c:pt idx="13">
                  <c:v>0.0009553201553249265</c:v>
                </c:pt>
                <c:pt idx="14">
                  <c:v>0.0012026667598552883</c:v>
                </c:pt>
                <c:pt idx="15">
                  <c:v>0.00034298515278119527</c:v>
                </c:pt>
                <c:pt idx="16">
                  <c:v>0.00017720264294687004</c:v>
                </c:pt>
                <c:pt idx="17">
                  <c:v>0.00010705243846867366</c:v>
                </c:pt>
                <c:pt idx="18">
                  <c:v>2.1251012417103787E-05</c:v>
                </c:pt>
                <c:pt idx="19">
                  <c:v>5.056765280991975E-06</c:v>
                </c:pt>
              </c:numCache>
            </c:numRef>
          </c:val>
        </c:ser>
        <c:gapWidth val="80"/>
        <c:axId val="3574366"/>
        <c:axId val="32169295"/>
      </c:barChart>
      <c:catAx>
        <c:axId val="357436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2169295"/>
        <c:crosses val="autoZero"/>
        <c:auto val="1"/>
        <c:lblOffset val="100"/>
        <c:tickLblSkip val="1"/>
        <c:noMultiLvlLbl val="0"/>
      </c:catAx>
      <c:valAx>
        <c:axId val="321692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743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25"/>
          <c:y val="0"/>
        </c:manualLayout>
      </c:layout>
      <c:spPr>
        <a:noFill/>
        <a:ln w="3175">
          <a:solidFill>
            <a:srgbClr val="000000"/>
          </a:solidFill>
        </a:ln>
      </c:spPr>
    </c:title>
    <c:plotArea>
      <c:layout>
        <c:manualLayout>
          <c:xMode val="edge"/>
          <c:yMode val="edge"/>
          <c:x val="0.0135"/>
          <c:y val="0.12575"/>
          <c:w val="0.973"/>
          <c:h val="0.854"/>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strCache>
            </c:strRef>
          </c:cat>
          <c:val>
            <c:numRef>
              <c:f>_Hidden13!$B$2:$B$32</c:f>
              <c:numCache>
                <c:ptCount val="31"/>
                <c:pt idx="0">
                  <c:v>0</c:v>
                </c:pt>
                <c:pt idx="1">
                  <c:v>0.0028164608452598224</c:v>
                </c:pt>
                <c:pt idx="2">
                  <c:v>0.0062611508492905745</c:v>
                </c:pt>
                <c:pt idx="3">
                  <c:v>0.006324896238053091</c:v>
                </c:pt>
                <c:pt idx="4">
                  <c:v>0.010746106544461375</c:v>
                </c:pt>
                <c:pt idx="5">
                  <c:v>0.01523605305512437</c:v>
                </c:pt>
                <c:pt idx="6">
                  <c:v>0.04968658064236232</c:v>
                </c:pt>
                <c:pt idx="7">
                  <c:v>0.05682996589696338</c:v>
                </c:pt>
                <c:pt idx="8">
                  <c:v>0.04407730411266484</c:v>
                </c:pt>
                <c:pt idx="9">
                  <c:v>0.052683023027786303</c:v>
                </c:pt>
                <c:pt idx="10">
                  <c:v>0.0488166214856095</c:v>
                </c:pt>
                <c:pt idx="11">
                  <c:v>0.052667493187832974</c:v>
                </c:pt>
                <c:pt idx="12">
                  <c:v>0.05660253367743864</c:v>
                </c:pt>
                <c:pt idx="13">
                  <c:v>0.04151992291771769</c:v>
                </c:pt>
                <c:pt idx="14">
                  <c:v>0.048113941354143853</c:v>
                </c:pt>
                <c:pt idx="15">
                  <c:v>0.04850424122076975</c:v>
                </c:pt>
                <c:pt idx="16">
                  <c:v>0.06810732432642715</c:v>
                </c:pt>
                <c:pt idx="17">
                  <c:v>0.06982981870366857</c:v>
                </c:pt>
                <c:pt idx="18">
                  <c:v>0.05166553139253332</c:v>
                </c:pt>
                <c:pt idx="19">
                  <c:v>0.05329549271366972</c:v>
                </c:pt>
                <c:pt idx="20">
                  <c:v>0.02736572908140127</c:v>
                </c:pt>
                <c:pt idx="21">
                  <c:v>0.05586809776445122</c:v>
                </c:pt>
                <c:pt idx="22">
                  <c:v>0.05423023785476893</c:v>
                </c:pt>
                <c:pt idx="23">
                  <c:v>0.04226068920821499</c:v>
                </c:pt>
                <c:pt idx="24">
                  <c:v>0.023664825601383405</c:v>
                </c:pt>
                <c:pt idx="25">
                  <c:v>0.010885647168105701</c:v>
                </c:pt>
                <c:pt idx="26">
                  <c:v>0.0009162849151687352</c:v>
                </c:pt>
                <c:pt idx="27">
                  <c:v>0.00043642554043804766</c:v>
                </c:pt>
                <c:pt idx="28">
                  <c:v>0.000492035576901673</c:v>
                </c:pt>
                <c:pt idx="29">
                  <c:v>1.6592637067480857E-05</c:v>
                </c:pt>
                <c:pt idx="30">
                  <c:v>7.897246032170492E-05</c:v>
                </c:pt>
              </c:numCache>
            </c:numRef>
          </c:val>
        </c:ser>
        <c:gapWidth val="80"/>
        <c:axId val="21088200"/>
        <c:axId val="55576073"/>
      </c:barChart>
      <c:catAx>
        <c:axId val="2108820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576073"/>
        <c:crosses val="autoZero"/>
        <c:auto val="1"/>
        <c:lblOffset val="100"/>
        <c:tickLblSkip val="1"/>
        <c:noMultiLvlLbl val="0"/>
      </c:catAx>
      <c:valAx>
        <c:axId val="555760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08820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5"/>
          <c:y val="0.00925"/>
        </c:manualLayout>
      </c:layout>
      <c:spPr>
        <a:noFill/>
        <a:ln w="3175">
          <a:solidFill>
            <a:srgbClr val="000000"/>
          </a:solidFill>
        </a:ln>
      </c:spPr>
    </c:title>
    <c:plotArea>
      <c:layout>
        <c:manualLayout>
          <c:xMode val="edge"/>
          <c:yMode val="edge"/>
          <c:x val="0.01275"/>
          <c:y val="0.125"/>
          <c:w val="0.9745"/>
          <c:h val="0.8547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0.0009060404860863565</c:v>
                </c:pt>
                <c:pt idx="2">
                  <c:v>0.0017920114575760285</c:v>
                </c:pt>
                <c:pt idx="3">
                  <c:v>0.0005199430166605416</c:v>
                </c:pt>
                <c:pt idx="4">
                  <c:v>0.011903852694309684</c:v>
                </c:pt>
                <c:pt idx="5">
                  <c:v>0.0032229641570924094</c:v>
                </c:pt>
                <c:pt idx="6">
                  <c:v>0.005540643900585181</c:v>
                </c:pt>
                <c:pt idx="7">
                  <c:v>0.00834136140643487</c:v>
                </c:pt>
                <c:pt idx="8">
                  <c:v>0.01295045634973943</c:v>
                </c:pt>
                <c:pt idx="9">
                  <c:v>0.13937995871399642</c:v>
                </c:pt>
                <c:pt idx="10">
                  <c:v>0.022986796981252895</c:v>
                </c:pt>
                <c:pt idx="11">
                  <c:v>0.024218258268435645</c:v>
                </c:pt>
                <c:pt idx="12">
                  <c:v>0.07896893583567552</c:v>
                </c:pt>
                <c:pt idx="13">
                  <c:v>0.0062240579584614064</c:v>
                </c:pt>
                <c:pt idx="14">
                  <c:v>0.1477078838957269</c:v>
                </c:pt>
                <c:pt idx="15">
                  <c:v>0.005221877103037842</c:v>
                </c:pt>
                <c:pt idx="16">
                  <c:v>0.014026083774607049</c:v>
                </c:pt>
                <c:pt idx="17">
                  <c:v>0.07321798621097965</c:v>
                </c:pt>
                <c:pt idx="18">
                  <c:v>0.005762306197529477</c:v>
                </c:pt>
                <c:pt idx="19">
                  <c:v>0.21941999067860812</c:v>
                </c:pt>
                <c:pt idx="20">
                  <c:v>0.004121435347615938</c:v>
                </c:pt>
                <c:pt idx="21">
                  <c:v>0.004252387424573785</c:v>
                </c:pt>
                <c:pt idx="22">
                  <c:v>0.007853267643303003</c:v>
                </c:pt>
                <c:pt idx="23">
                  <c:v>0.006924780635605902</c:v>
                </c:pt>
                <c:pt idx="24">
                  <c:v>0.18598820981243752</c:v>
                </c:pt>
                <c:pt idx="25">
                  <c:v>0.0034880563869486886</c:v>
                </c:pt>
                <c:pt idx="26">
                  <c:v>0.00013122108023953208</c:v>
                </c:pt>
                <c:pt idx="27">
                  <c:v>0.00027917729393228213</c:v>
                </c:pt>
                <c:pt idx="28">
                  <c:v>0.0004267844300481066</c:v>
                </c:pt>
                <c:pt idx="29">
                  <c:v>0.003679669955248133</c:v>
                </c:pt>
                <c:pt idx="30">
                  <c:v>0.00044803580586270556</c:v>
                </c:pt>
                <c:pt idx="31">
                  <c:v>9.556509738918578E-05</c:v>
                </c:pt>
              </c:numCache>
            </c:numRef>
          </c:val>
        </c:ser>
        <c:gapWidth val="80"/>
        <c:axId val="30422610"/>
        <c:axId val="5368035"/>
      </c:barChart>
      <c:catAx>
        <c:axId val="3042261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368035"/>
        <c:crosses val="autoZero"/>
        <c:auto val="1"/>
        <c:lblOffset val="100"/>
        <c:tickLblSkip val="1"/>
        <c:noMultiLvlLbl val="0"/>
      </c:catAx>
      <c:valAx>
        <c:axId val="53680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4226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
          <c:y val="0.00925"/>
        </c:manualLayout>
      </c:layout>
      <c:spPr>
        <a:noFill/>
        <a:ln w="3175">
          <a:solidFill>
            <a:srgbClr val="000000"/>
          </a:solidFill>
        </a:ln>
      </c:spPr>
    </c:title>
    <c:plotArea>
      <c:layout>
        <c:manualLayout>
          <c:xMode val="edge"/>
          <c:yMode val="edge"/>
          <c:x val="0.013"/>
          <c:y val="0.12475"/>
          <c:w val="0.97375"/>
          <c:h val="0.85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5.056765280991977E-06</c:v>
                </c:pt>
                <c:pt idx="1">
                  <c:v>2.1251012417103794E-05</c:v>
                </c:pt>
                <c:pt idx="2">
                  <c:v>2.5184817728908204E-06</c:v>
                </c:pt>
                <c:pt idx="3">
                  <c:v>0.0001059662776382929</c:v>
                </c:pt>
                <c:pt idx="4">
                  <c:v>0.0002021489039332902</c:v>
                </c:pt>
                <c:pt idx="5">
                  <c:v>0.0003435040878326243</c:v>
                </c:pt>
                <c:pt idx="6">
                  <c:v>0.0012520460411468834</c:v>
                </c:pt>
                <c:pt idx="7">
                  <c:v>0.0008941161663754427</c:v>
                </c:pt>
                <c:pt idx="8">
                  <c:v>0.0017413996382573285</c:v>
                </c:pt>
                <c:pt idx="9">
                  <c:v>0.0007257012119424193</c:v>
                </c:pt>
                <c:pt idx="10">
                  <c:v>0.00335616306248237</c:v>
                </c:pt>
                <c:pt idx="11">
                  <c:v>0.00553094337127649</c:v>
                </c:pt>
                <c:pt idx="12">
                  <c:v>0.002206218491190165</c:v>
                </c:pt>
                <c:pt idx="13">
                  <c:v>0.0010089957377863493</c:v>
                </c:pt>
                <c:pt idx="14">
                  <c:v>0.0034413279498251943</c:v>
                </c:pt>
                <c:pt idx="15">
                  <c:v>0.02478103030939538</c:v>
                </c:pt>
                <c:pt idx="16">
                  <c:v>0.2418540036573373</c:v>
                </c:pt>
                <c:pt idx="17">
                  <c:v>0.3332716113532521</c:v>
                </c:pt>
                <c:pt idx="18">
                  <c:v>0.18068827251049313</c:v>
                </c:pt>
                <c:pt idx="19">
                  <c:v>0.13100513446287804</c:v>
                </c:pt>
                <c:pt idx="20">
                  <c:v>0.06756259050748618</c:v>
                </c:pt>
              </c:numCache>
            </c:numRef>
          </c:val>
        </c:ser>
        <c:gapWidth val="80"/>
        <c:axId val="48312316"/>
        <c:axId val="32157661"/>
      </c:barChart>
      <c:catAx>
        <c:axId val="48312316"/>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2157661"/>
        <c:crosses val="autoZero"/>
        <c:auto val="1"/>
        <c:lblOffset val="100"/>
        <c:tickLblSkip val="1"/>
        <c:noMultiLvlLbl val="0"/>
      </c:catAx>
      <c:valAx>
        <c:axId val="3215766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31231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325"/>
          <c:y val="0.00925"/>
        </c:manualLayout>
      </c:layout>
      <c:spPr>
        <a:noFill/>
        <a:ln w="3175">
          <a:solidFill>
            <a:srgbClr val="000000"/>
          </a:solidFill>
        </a:ln>
      </c:spPr>
    </c:title>
    <c:plotArea>
      <c:layout>
        <c:manualLayout>
          <c:xMode val="edge"/>
          <c:yMode val="edge"/>
          <c:x val="0.013"/>
          <c:y val="0.125"/>
          <c:w val="0.97425"/>
          <c:h val="0.854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0.21083269905052004</c:v>
                </c:pt>
                <c:pt idx="1">
                  <c:v>0.35528748956110856</c:v>
                </c:pt>
                <c:pt idx="2">
                  <c:v>0.23438676236039976</c:v>
                </c:pt>
                <c:pt idx="3">
                  <c:v>0.08767611211230442</c:v>
                </c:pt>
                <c:pt idx="4">
                  <c:v>0.11181693691566699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0.5108159556978454</c:v>
                </c:pt>
                <c:pt idx="1">
                  <c:v>0.31210521761702864</c:v>
                </c:pt>
                <c:pt idx="2">
                  <c:v>0.12356147789218655</c:v>
                </c:pt>
                <c:pt idx="3">
                  <c:v>0.032447867093536385</c:v>
                </c:pt>
                <c:pt idx="4">
                  <c:v>0.02106948169940296</c:v>
                </c:pt>
              </c:numCache>
            </c:numRef>
          </c:val>
        </c:ser>
        <c:axId val="20983494"/>
        <c:axId val="54633719"/>
      </c:barChart>
      <c:catAx>
        <c:axId val="2098349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4633719"/>
        <c:crosses val="autoZero"/>
        <c:auto val="1"/>
        <c:lblOffset val="100"/>
        <c:tickLblSkip val="1"/>
        <c:noMultiLvlLbl val="0"/>
      </c:catAx>
      <c:valAx>
        <c:axId val="5463371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983494"/>
        <c:crossesAt val="1"/>
        <c:crossBetween val="between"/>
        <c:dispUnits/>
      </c:valAx>
      <c:spPr>
        <a:noFill/>
        <a:ln>
          <a:noFill/>
        </a:ln>
      </c:spPr>
    </c:plotArea>
    <c:legend>
      <c:legendPos val="r"/>
      <c:layout>
        <c:manualLayout>
          <c:xMode val="edge"/>
          <c:yMode val="edge"/>
          <c:x val="0.74975"/>
          <c:y val="0.1045"/>
          <c:w val="0.25025"/>
          <c:h val="0.08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1"/>
          <c:y val="0.02925"/>
        </c:manualLayout>
      </c:layout>
      <c:spPr>
        <a:noFill/>
        <a:ln w="3175">
          <a:solidFill>
            <a:srgbClr val="000000"/>
          </a:solidFill>
        </a:ln>
      </c:spPr>
    </c:title>
    <c:plotArea>
      <c:layout>
        <c:manualLayout>
          <c:xMode val="edge"/>
          <c:yMode val="edge"/>
          <c:x val="0.01375"/>
          <c:y val="0.21225"/>
          <c:w val="0.97275"/>
          <c:h val="0.761"/>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0.0010083524042300961</c:v>
                </c:pt>
                <c:pt idx="1">
                  <c:v>0.013925715525677425</c:v>
                </c:pt>
                <c:pt idx="2">
                  <c:v>0.1381653501193559</c:v>
                </c:pt>
                <c:pt idx="3">
                  <c:v>0.6733078684784561</c:v>
                </c:pt>
                <c:pt idx="4">
                  <c:v>0.10726927042097421</c:v>
                </c:pt>
                <c:pt idx="5">
                  <c:v>0.05156322055086891</c:v>
                </c:pt>
                <c:pt idx="6">
                  <c:v>0.009422142483155285</c:v>
                </c:pt>
                <c:pt idx="7">
                  <c:v>0.0036370716266494046</c:v>
                </c:pt>
                <c:pt idx="8">
                  <c:v>0.0011927565741898134</c:v>
                </c:pt>
                <c:pt idx="9">
                  <c:v>0.00039650305501248023</c:v>
                </c:pt>
                <c:pt idx="10">
                  <c:v>9.585478347359302E-05</c:v>
                </c:pt>
                <c:pt idx="11">
                  <c:v>1.4715774711710914E-05</c:v>
                </c:pt>
                <c:pt idx="12">
                  <c:v>1.1782032450150156E-06</c:v>
                </c:pt>
              </c:numCache>
            </c:numRef>
          </c:val>
        </c:ser>
        <c:gapWidth val="80"/>
        <c:axId val="21941424"/>
        <c:axId val="63255089"/>
      </c:barChart>
      <c:catAx>
        <c:axId val="2194142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3255089"/>
        <c:crosses val="autoZero"/>
        <c:auto val="1"/>
        <c:lblOffset val="100"/>
        <c:tickLblSkip val="1"/>
        <c:noMultiLvlLbl val="0"/>
      </c:catAx>
      <c:valAx>
        <c:axId val="6325508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9414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15"/>
          <c:y val="0"/>
        </c:manualLayout>
      </c:layout>
      <c:spPr>
        <a:noFill/>
        <a:ln w="3175">
          <a:solidFill>
            <a:srgbClr val="000000"/>
          </a:solidFill>
        </a:ln>
      </c:spPr>
    </c:title>
    <c:plotArea>
      <c:layout>
        <c:manualLayout>
          <c:xMode val="edge"/>
          <c:yMode val="edge"/>
          <c:x val="0.44575"/>
          <c:y val="0.44525"/>
          <c:w val="0.1085"/>
          <c:h val="0.283"/>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134687443.75</c:v>
                </c:pt>
                <c:pt idx="1">
                  <c:v>2261024.46</c:v>
                </c:pt>
                <c:pt idx="2">
                  <c:v>2779967619.52</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95"/>
          <c:y val="0.01975"/>
        </c:manualLayout>
      </c:layout>
      <c:spPr>
        <a:noFill/>
        <a:ln w="3175">
          <a:solidFill>
            <a:srgbClr val="000000"/>
          </a:solidFill>
        </a:ln>
      </c:spPr>
    </c:title>
    <c:plotArea>
      <c:layout>
        <c:manualLayout>
          <c:xMode val="edge"/>
          <c:yMode val="edge"/>
          <c:x val="0.01375"/>
          <c:y val="0.17"/>
          <c:w val="0.9725"/>
          <c:h val="0.7987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2019</c:v>
                </c:pt>
                <c:pt idx="1">
                  <c:v>2020</c:v>
                </c:pt>
                <c:pt idx="2">
                  <c:v>2021</c:v>
                </c:pt>
                <c:pt idx="3">
                  <c:v>2022</c:v>
                </c:pt>
                <c:pt idx="4">
                  <c:v>2023</c:v>
                </c:pt>
                <c:pt idx="5">
                  <c:v>2024</c:v>
                </c:pt>
                <c:pt idx="6">
                  <c:v>2025</c:v>
                </c:pt>
                <c:pt idx="7">
                  <c:v>2026</c:v>
                </c:pt>
                <c:pt idx="8">
                  <c:v>2027</c:v>
                </c:pt>
                <c:pt idx="9">
                  <c:v>2028</c:v>
                </c:pt>
                <c:pt idx="10">
                  <c:v>2029</c:v>
                </c:pt>
                <c:pt idx="11">
                  <c:v>2033</c:v>
                </c:pt>
                <c:pt idx="12">
                  <c:v>2034</c:v>
                </c:pt>
                <c:pt idx="13">
                  <c:v>Fixed To Maturity</c:v>
                </c:pt>
              </c:strCache>
            </c:strRef>
          </c:cat>
          <c:val>
            <c:numRef>
              <c:f>_Hidden19!$B$2:$B$15</c:f>
              <c:numCache>
                <c:ptCount val="14"/>
                <c:pt idx="0">
                  <c:v>0.0027963256894193555</c:v>
                </c:pt>
                <c:pt idx="1">
                  <c:v>0.016233174131810323</c:v>
                </c:pt>
                <c:pt idx="2">
                  <c:v>0.0018725445455822747</c:v>
                </c:pt>
                <c:pt idx="3">
                  <c:v>0.003990434410836371</c:v>
                </c:pt>
                <c:pt idx="4">
                  <c:v>0.003984600681140965</c:v>
                </c:pt>
                <c:pt idx="5">
                  <c:v>0.0061812214982267</c:v>
                </c:pt>
                <c:pt idx="6">
                  <c:v>0.0012702425741987838</c:v>
                </c:pt>
                <c:pt idx="7">
                  <c:v>0.0025515115643220065</c:v>
                </c:pt>
                <c:pt idx="8">
                  <c:v>0.0015107738438336277</c:v>
                </c:pt>
                <c:pt idx="9">
                  <c:v>0.0008225491162027859</c:v>
                </c:pt>
                <c:pt idx="10">
                  <c:v>0.0004698073851916881</c:v>
                </c:pt>
                <c:pt idx="11">
                  <c:v>0.0006704648475239326</c:v>
                </c:pt>
                <c:pt idx="12">
                  <c:v>0.0025314384191786484</c:v>
                </c:pt>
                <c:pt idx="13">
                  <c:v>0.9551149112925326</c:v>
                </c:pt>
              </c:numCache>
            </c:numRef>
          </c:val>
        </c:ser>
        <c:gapWidth val="80"/>
        <c:axId val="32424890"/>
        <c:axId val="23388555"/>
      </c:barChart>
      <c:catAx>
        <c:axId val="3242489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3388555"/>
        <c:crosses val="autoZero"/>
        <c:auto val="1"/>
        <c:lblOffset val="100"/>
        <c:tickLblSkip val="1"/>
        <c:noMultiLvlLbl val="0"/>
      </c:catAx>
      <c:valAx>
        <c:axId val="233885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4248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0.5923691240257386</v>
          </cell>
        </row>
        <row r="238">
          <cell r="C238">
            <v>0.5177697338339872</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45">
      <selection activeCell="A57" sqref="A57"/>
    </sheetView>
  </sheetViews>
  <sheetFormatPr defaultColWidth="9.140625" defaultRowHeight="12.75"/>
  <cols>
    <col min="1" max="1" width="242.00390625" style="171" customWidth="1"/>
    <col min="2" max="16384" width="9.140625" style="171" customWidth="1"/>
  </cols>
  <sheetData>
    <row r="1" ht="30.75">
      <c r="A1" s="170" t="s">
        <v>1685</v>
      </c>
    </row>
    <row r="3" ht="15">
      <c r="A3" s="172"/>
    </row>
    <row r="4" ht="34.5">
      <c r="A4" s="173" t="s">
        <v>1686</v>
      </c>
    </row>
    <row r="5" ht="34.5">
      <c r="A5" s="173" t="s">
        <v>1687</v>
      </c>
    </row>
    <row r="6" ht="51.75">
      <c r="A6" s="173" t="s">
        <v>1688</v>
      </c>
    </row>
    <row r="7" ht="17.25">
      <c r="A7" s="173"/>
    </row>
    <row r="8" ht="18">
      <c r="A8" s="174" t="s">
        <v>1689</v>
      </c>
    </row>
    <row r="9" ht="34.5">
      <c r="A9" s="175" t="s">
        <v>1690</v>
      </c>
    </row>
    <row r="10" ht="69">
      <c r="A10" s="176" t="s">
        <v>1691</v>
      </c>
    </row>
    <row r="11" ht="34.5">
      <c r="A11" s="176" t="s">
        <v>1692</v>
      </c>
    </row>
    <row r="12" ht="17.25">
      <c r="A12" s="176" t="s">
        <v>1693</v>
      </c>
    </row>
    <row r="13" ht="17.25">
      <c r="A13" s="176" t="s">
        <v>1694</v>
      </c>
    </row>
    <row r="14" ht="34.5">
      <c r="A14" s="176" t="s">
        <v>1695</v>
      </c>
    </row>
    <row r="15" ht="17.25">
      <c r="A15" s="176"/>
    </row>
    <row r="16" ht="18">
      <c r="A16" s="174" t="s">
        <v>1696</v>
      </c>
    </row>
    <row r="17" ht="17.25">
      <c r="A17" s="177" t="s">
        <v>1697</v>
      </c>
    </row>
    <row r="18" ht="34.5">
      <c r="A18" s="178" t="s">
        <v>1698</v>
      </c>
    </row>
    <row r="19" ht="34.5">
      <c r="A19" s="178" t="s">
        <v>1699</v>
      </c>
    </row>
    <row r="20" ht="51.75">
      <c r="A20" s="178" t="s">
        <v>1700</v>
      </c>
    </row>
    <row r="21" ht="87">
      <c r="A21" s="178" t="s">
        <v>1701</v>
      </c>
    </row>
    <row r="22" ht="51.75">
      <c r="A22" s="178" t="s">
        <v>1702</v>
      </c>
    </row>
    <row r="23" ht="34.5">
      <c r="A23" s="178" t="s">
        <v>1703</v>
      </c>
    </row>
    <row r="24" ht="17.25">
      <c r="A24" s="178" t="s">
        <v>1704</v>
      </c>
    </row>
    <row r="25" ht="17.25">
      <c r="A25" s="177" t="s">
        <v>1705</v>
      </c>
    </row>
    <row r="26" ht="51.75">
      <c r="A26" s="179" t="s">
        <v>1706</v>
      </c>
    </row>
    <row r="27" ht="17.25">
      <c r="A27" s="179" t="s">
        <v>1707</v>
      </c>
    </row>
    <row r="28" ht="17.25">
      <c r="A28" s="177" t="s">
        <v>1708</v>
      </c>
    </row>
    <row r="29" ht="34.5">
      <c r="A29" s="178" t="s">
        <v>1709</v>
      </c>
    </row>
    <row r="30" ht="34.5">
      <c r="A30" s="178" t="s">
        <v>1710</v>
      </c>
    </row>
    <row r="31" ht="34.5">
      <c r="A31" s="178" t="s">
        <v>1711</v>
      </c>
    </row>
    <row r="32" ht="34.5">
      <c r="A32" s="178" t="s">
        <v>1712</v>
      </c>
    </row>
    <row r="33" ht="17.25">
      <c r="A33" s="178"/>
    </row>
    <row r="34" ht="18">
      <c r="A34" s="174" t="s">
        <v>1713</v>
      </c>
    </row>
    <row r="35" ht="17.25">
      <c r="A35" s="177" t="s">
        <v>1714</v>
      </c>
    </row>
    <row r="36" ht="34.5">
      <c r="A36" s="178" t="s">
        <v>1715</v>
      </c>
    </row>
    <row r="37" ht="34.5">
      <c r="A37" s="178" t="s">
        <v>1716</v>
      </c>
    </row>
    <row r="38" ht="34.5">
      <c r="A38" s="178" t="s">
        <v>1717</v>
      </c>
    </row>
    <row r="39" ht="17.25">
      <c r="A39" s="178" t="s">
        <v>1718</v>
      </c>
    </row>
    <row r="40" ht="34.5">
      <c r="A40" s="178" t="s">
        <v>1719</v>
      </c>
    </row>
    <row r="41" ht="17.25">
      <c r="A41" s="177" t="s">
        <v>1720</v>
      </c>
    </row>
    <row r="42" ht="17.25">
      <c r="A42" s="178" t="s">
        <v>1721</v>
      </c>
    </row>
    <row r="43" ht="17.25">
      <c r="A43" s="179" t="s">
        <v>1722</v>
      </c>
    </row>
    <row r="44" ht="17.25">
      <c r="A44" s="177" t="s">
        <v>1723</v>
      </c>
    </row>
    <row r="45" ht="34.5">
      <c r="A45" s="179" t="s">
        <v>1724</v>
      </c>
    </row>
    <row r="46" ht="34.5">
      <c r="A46" s="178" t="s">
        <v>1725</v>
      </c>
    </row>
    <row r="47" ht="51.75">
      <c r="A47" s="178" t="s">
        <v>1726</v>
      </c>
    </row>
    <row r="48" ht="17.25">
      <c r="A48" s="178" t="s">
        <v>1727</v>
      </c>
    </row>
    <row r="49" ht="17.25">
      <c r="A49" s="179" t="s">
        <v>1728</v>
      </c>
    </row>
    <row r="50" ht="17.25">
      <c r="A50" s="177" t="s">
        <v>1729</v>
      </c>
    </row>
    <row r="51" ht="34.5">
      <c r="A51" s="179" t="s">
        <v>1730</v>
      </c>
    </row>
    <row r="52" ht="17.25">
      <c r="A52" s="178" t="s">
        <v>1731</v>
      </c>
    </row>
    <row r="53" ht="34.5">
      <c r="A53" s="179" t="s">
        <v>1732</v>
      </c>
    </row>
    <row r="54" ht="17.25">
      <c r="A54" s="177" t="s">
        <v>1733</v>
      </c>
    </row>
    <row r="55" ht="17.25">
      <c r="A55" s="179" t="s">
        <v>1734</v>
      </c>
    </row>
    <row r="56" ht="34.5">
      <c r="A56" s="178" t="s">
        <v>1735</v>
      </c>
    </row>
    <row r="57" ht="17.25">
      <c r="A57" s="178" t="s">
        <v>1736</v>
      </c>
    </row>
    <row r="58" ht="34.5">
      <c r="A58" s="178" t="s">
        <v>1737</v>
      </c>
    </row>
    <row r="59" ht="17.25">
      <c r="A59" s="177" t="s">
        <v>1738</v>
      </c>
    </row>
    <row r="60" ht="34.5">
      <c r="A60" s="178" t="s">
        <v>1739</v>
      </c>
    </row>
    <row r="61" ht="17.25">
      <c r="A61" s="180"/>
    </row>
    <row r="62" ht="18">
      <c r="A62" s="174" t="s">
        <v>1740</v>
      </c>
    </row>
    <row r="63" ht="17.25">
      <c r="A63" s="177" t="s">
        <v>1741</v>
      </c>
    </row>
    <row r="64" ht="34.5">
      <c r="A64" s="178" t="s">
        <v>1742</v>
      </c>
    </row>
    <row r="65" ht="17.25">
      <c r="A65" s="178" t="s">
        <v>1743</v>
      </c>
    </row>
    <row r="66" ht="51.75">
      <c r="A66" s="176" t="s">
        <v>1744</v>
      </c>
    </row>
    <row r="67" ht="34.5">
      <c r="A67" s="176" t="s">
        <v>1745</v>
      </c>
    </row>
    <row r="68" ht="34.5">
      <c r="A68" s="176" t="s">
        <v>1746</v>
      </c>
    </row>
    <row r="69" ht="17.25">
      <c r="A69" s="181" t="s">
        <v>1747</v>
      </c>
    </row>
    <row r="70" ht="51.75">
      <c r="A70" s="176" t="s">
        <v>1748</v>
      </c>
    </row>
    <row r="71" ht="17.25">
      <c r="A71" s="176" t="s">
        <v>1749</v>
      </c>
    </row>
    <row r="72" ht="17.25">
      <c r="A72" s="181" t="s">
        <v>1750</v>
      </c>
    </row>
    <row r="73" ht="17.25">
      <c r="A73" s="176" t="s">
        <v>1751</v>
      </c>
    </row>
    <row r="74" ht="17.25">
      <c r="A74" s="181" t="s">
        <v>1752</v>
      </c>
    </row>
    <row r="75" ht="34.5">
      <c r="A75" s="176" t="s">
        <v>1753</v>
      </c>
    </row>
    <row r="76" ht="17.25">
      <c r="A76" s="176" t="s">
        <v>1754</v>
      </c>
    </row>
    <row r="77" ht="51.75">
      <c r="A77" s="176" t="s">
        <v>1755</v>
      </c>
    </row>
    <row r="78" ht="17.25">
      <c r="A78" s="181" t="s">
        <v>1756</v>
      </c>
    </row>
    <row r="79" ht="17.25">
      <c r="A79" s="182" t="s">
        <v>1757</v>
      </c>
    </row>
    <row r="80" ht="17.25">
      <c r="A80" s="181" t="s">
        <v>1758</v>
      </c>
    </row>
    <row r="81" ht="34.5">
      <c r="A81" s="176" t="s">
        <v>1759</v>
      </c>
    </row>
    <row r="82" ht="34.5">
      <c r="A82" s="176" t="s">
        <v>1760</v>
      </c>
    </row>
    <row r="83" ht="34.5">
      <c r="A83" s="176" t="s">
        <v>1761</v>
      </c>
    </row>
    <row r="84" ht="34.5">
      <c r="A84" s="176" t="s">
        <v>1762</v>
      </c>
    </row>
    <row r="85" ht="34.5">
      <c r="A85" s="176" t="s">
        <v>1763</v>
      </c>
    </row>
    <row r="86" ht="17.25">
      <c r="A86" s="181" t="s">
        <v>1764</v>
      </c>
    </row>
    <row r="87" ht="17.25">
      <c r="A87" s="176" t="s">
        <v>1765</v>
      </c>
    </row>
    <row r="88" ht="34.5">
      <c r="A88" s="176" t="s">
        <v>1766</v>
      </c>
    </row>
    <row r="89" ht="17.25">
      <c r="A89" s="181" t="s">
        <v>1767</v>
      </c>
    </row>
    <row r="90" ht="34.5">
      <c r="A90" s="176" t="s">
        <v>1768</v>
      </c>
    </row>
    <row r="91" ht="17.25">
      <c r="A91" s="181" t="s">
        <v>1769</v>
      </c>
    </row>
    <row r="92" ht="17.25">
      <c r="A92" s="182" t="s">
        <v>1770</v>
      </c>
    </row>
    <row r="93" ht="17.25">
      <c r="A93" s="176" t="s">
        <v>1771</v>
      </c>
    </row>
    <row r="94" ht="17.25">
      <c r="A94" s="176"/>
    </row>
    <row r="95" ht="18">
      <c r="A95" s="174" t="s">
        <v>1772</v>
      </c>
    </row>
    <row r="96" ht="34.5">
      <c r="A96" s="182" t="s">
        <v>1773</v>
      </c>
    </row>
    <row r="97" ht="17.25">
      <c r="A97" s="182" t="s">
        <v>1774</v>
      </c>
    </row>
    <row r="98" ht="17.25">
      <c r="A98" s="181" t="s">
        <v>1775</v>
      </c>
    </row>
    <row r="99" ht="17.25">
      <c r="A99" s="173" t="s">
        <v>1776</v>
      </c>
    </row>
    <row r="100" ht="17.25">
      <c r="A100" s="176" t="s">
        <v>1777</v>
      </c>
    </row>
    <row r="101" ht="17.25">
      <c r="A101" s="176" t="s">
        <v>1778</v>
      </c>
    </row>
    <row r="102" ht="17.25">
      <c r="A102" s="176" t="s">
        <v>1779</v>
      </c>
    </row>
    <row r="103" ht="17.25">
      <c r="A103" s="176" t="s">
        <v>1780</v>
      </c>
    </row>
    <row r="104" ht="34.5">
      <c r="A104" s="176" t="s">
        <v>1781</v>
      </c>
    </row>
    <row r="105" ht="17.25">
      <c r="A105" s="173" t="s">
        <v>1782</v>
      </c>
    </row>
    <row r="106" ht="17.25">
      <c r="A106" s="176" t="s">
        <v>1783</v>
      </c>
    </row>
    <row r="107" ht="17.25">
      <c r="A107" s="176" t="s">
        <v>1784</v>
      </c>
    </row>
    <row r="108" ht="17.25">
      <c r="A108" s="176" t="s">
        <v>1785</v>
      </c>
    </row>
    <row r="109" ht="17.25">
      <c r="A109" s="176" t="s">
        <v>1786</v>
      </c>
    </row>
    <row r="110" ht="17.25">
      <c r="A110" s="176" t="s">
        <v>1787</v>
      </c>
    </row>
    <row r="111" ht="17.25">
      <c r="A111" s="176" t="s">
        <v>1788</v>
      </c>
    </row>
    <row r="112" ht="17.25">
      <c r="A112" s="181" t="s">
        <v>1789</v>
      </c>
    </row>
    <row r="113" ht="17.25">
      <c r="A113" s="176" t="s">
        <v>1790</v>
      </c>
    </row>
    <row r="114" ht="17.25">
      <c r="A114" s="173" t="s">
        <v>1791</v>
      </c>
    </row>
    <row r="115" ht="17.25">
      <c r="A115" s="176" t="s">
        <v>1792</v>
      </c>
    </row>
    <row r="116" ht="17.25">
      <c r="A116" s="176" t="s">
        <v>1793</v>
      </c>
    </row>
    <row r="117" ht="17.25">
      <c r="A117" s="173" t="s">
        <v>1794</v>
      </c>
    </row>
    <row r="118" ht="17.25">
      <c r="A118" s="176" t="s">
        <v>1795</v>
      </c>
    </row>
    <row r="119" ht="17.25">
      <c r="A119" s="176" t="s">
        <v>1796</v>
      </c>
    </row>
    <row r="120" ht="17.25">
      <c r="A120" s="176" t="s">
        <v>1797</v>
      </c>
    </row>
    <row r="121" ht="17.25">
      <c r="A121" s="181" t="s">
        <v>1798</v>
      </c>
    </row>
    <row r="122" ht="17.25">
      <c r="A122" s="173" t="s">
        <v>1799</v>
      </c>
    </row>
    <row r="123" ht="17.25">
      <c r="A123" s="173" t="s">
        <v>1800</v>
      </c>
    </row>
    <row r="124" ht="17.25">
      <c r="A124" s="176" t="s">
        <v>1801</v>
      </c>
    </row>
    <row r="125" ht="17.25">
      <c r="A125" s="176" t="s">
        <v>1802</v>
      </c>
    </row>
    <row r="126" ht="17.25">
      <c r="A126" s="176" t="s">
        <v>1803</v>
      </c>
    </row>
    <row r="127" ht="17.25">
      <c r="A127" s="176" t="s">
        <v>1804</v>
      </c>
    </row>
    <row r="128" ht="17.25">
      <c r="A128" s="176" t="s">
        <v>1805</v>
      </c>
    </row>
    <row r="129" ht="17.25">
      <c r="A129" s="181" t="s">
        <v>1806</v>
      </c>
    </row>
    <row r="130" ht="34.5">
      <c r="A130" s="176" t="s">
        <v>1807</v>
      </c>
    </row>
    <row r="131" ht="69">
      <c r="A131" s="176" t="s">
        <v>1808</v>
      </c>
    </row>
    <row r="132" ht="34.5">
      <c r="A132" s="176" t="s">
        <v>1809</v>
      </c>
    </row>
    <row r="133" ht="17.25">
      <c r="A133" s="181" t="s">
        <v>1810</v>
      </c>
    </row>
    <row r="134" ht="34.5">
      <c r="A134" s="173" t="s">
        <v>1811</v>
      </c>
    </row>
    <row r="135" ht="17.25">
      <c r="A135" s="173"/>
    </row>
    <row r="136" ht="18">
      <c r="A136" s="174" t="s">
        <v>1812</v>
      </c>
    </row>
    <row r="137" ht="17.25">
      <c r="A137" s="176" t="s">
        <v>1813</v>
      </c>
    </row>
    <row r="138" ht="51.75">
      <c r="A138" s="178" t="s">
        <v>1814</v>
      </c>
    </row>
    <row r="139" ht="34.5">
      <c r="A139" s="178" t="s">
        <v>1815</v>
      </c>
    </row>
    <row r="140" ht="17.25">
      <c r="A140" s="177" t="s">
        <v>1816</v>
      </c>
    </row>
    <row r="141" ht="17.25">
      <c r="A141" s="183" t="s">
        <v>1817</v>
      </c>
    </row>
    <row r="142" ht="34.5">
      <c r="A142" s="179" t="s">
        <v>1818</v>
      </c>
    </row>
    <row r="143" ht="17.25">
      <c r="A143" s="178" t="s">
        <v>1819</v>
      </c>
    </row>
    <row r="144" ht="17.25">
      <c r="A144" s="178" t="s">
        <v>1820</v>
      </c>
    </row>
    <row r="145" ht="17.25">
      <c r="A145" s="183" t="s">
        <v>1821</v>
      </c>
    </row>
    <row r="146" ht="17.25">
      <c r="A146" s="177" t="s">
        <v>1822</v>
      </c>
    </row>
    <row r="147" ht="17.25">
      <c r="A147" s="183" t="s">
        <v>1823</v>
      </c>
    </row>
    <row r="148" ht="17.25">
      <c r="A148" s="178" t="s">
        <v>1824</v>
      </c>
    </row>
    <row r="149" ht="17.25">
      <c r="A149" s="178" t="s">
        <v>1825</v>
      </c>
    </row>
    <row r="150" ht="17.25">
      <c r="A150" s="178" t="s">
        <v>1826</v>
      </c>
    </row>
    <row r="151" ht="34.5">
      <c r="A151" s="183" t="s">
        <v>1827</v>
      </c>
    </row>
    <row r="152" ht="17.25">
      <c r="A152" s="177" t="s">
        <v>1828</v>
      </c>
    </row>
    <row r="153" ht="17.25">
      <c r="A153" s="178" t="s">
        <v>1829</v>
      </c>
    </row>
    <row r="154" ht="17.25">
      <c r="A154" s="178" t="s">
        <v>1830</v>
      </c>
    </row>
    <row r="155" ht="17.25">
      <c r="A155" s="178" t="s">
        <v>1831</v>
      </c>
    </row>
    <row r="156" ht="17.25">
      <c r="A156" s="178" t="s">
        <v>1832</v>
      </c>
    </row>
    <row r="157" ht="34.5">
      <c r="A157" s="178" t="s">
        <v>1833</v>
      </c>
    </row>
    <row r="158" ht="34.5">
      <c r="A158" s="178" t="s">
        <v>1834</v>
      </c>
    </row>
    <row r="159" ht="17.25">
      <c r="A159" s="177" t="s">
        <v>1835</v>
      </c>
    </row>
    <row r="160" ht="34.5">
      <c r="A160" s="178" t="s">
        <v>1836</v>
      </c>
    </row>
    <row r="161" ht="34.5">
      <c r="A161" s="178" t="s">
        <v>1837</v>
      </c>
    </row>
    <row r="162" ht="17.25">
      <c r="A162" s="178" t="s">
        <v>1838</v>
      </c>
    </row>
    <row r="163" ht="17.25">
      <c r="A163" s="177" t="s">
        <v>1839</v>
      </c>
    </row>
    <row r="164" ht="34.5">
      <c r="A164" s="184" t="s">
        <v>1840</v>
      </c>
    </row>
    <row r="165" ht="34.5">
      <c r="A165" s="178" t="s">
        <v>1841</v>
      </c>
    </row>
    <row r="166" ht="17.25">
      <c r="A166" s="177" t="s">
        <v>1842</v>
      </c>
    </row>
    <row r="167" ht="17.25">
      <c r="A167" s="178" t="s">
        <v>1843</v>
      </c>
    </row>
    <row r="168" ht="17.25">
      <c r="A168" s="177" t="s">
        <v>1844</v>
      </c>
    </row>
    <row r="169" ht="17.25">
      <c r="A169" s="179" t="s">
        <v>1845</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15" max="0" man="1"/>
    <brk id="49" max="0" man="1"/>
    <brk id="135"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985</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1119</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1120</v>
      </c>
      <c r="C6" s="39"/>
      <c r="D6" s="39"/>
      <c r="E6" s="1"/>
      <c r="F6" s="40">
        <v>43799</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1121</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1122</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1128</v>
      </c>
      <c r="D12" s="118"/>
      <c r="E12" s="118"/>
      <c r="F12" s="118"/>
      <c r="G12" s="118"/>
      <c r="H12" s="118"/>
      <c r="I12" s="118"/>
      <c r="J12" s="118"/>
      <c r="K12" s="118"/>
      <c r="L12" s="118"/>
      <c r="M12" s="118"/>
      <c r="N12" s="118"/>
      <c r="O12" s="118"/>
      <c r="P12" s="119">
        <v>2916916087.7300177</v>
      </c>
      <c r="Q12" s="118"/>
      <c r="R12" s="118"/>
    </row>
    <row r="13" spans="2:18" ht="15" customHeight="1">
      <c r="B13" s="1"/>
      <c r="C13" s="120" t="s">
        <v>1129</v>
      </c>
      <c r="D13" s="41"/>
      <c r="E13" s="41"/>
      <c r="F13" s="41"/>
      <c r="G13" s="41"/>
      <c r="H13" s="41"/>
      <c r="I13" s="41"/>
      <c r="J13" s="41"/>
      <c r="K13" s="41"/>
      <c r="L13" s="41"/>
      <c r="M13" s="41"/>
      <c r="N13" s="41"/>
      <c r="O13" s="41"/>
      <c r="P13" s="121">
        <v>2916916087.7300177</v>
      </c>
      <c r="Q13" s="41"/>
      <c r="R13" s="1"/>
    </row>
    <row r="14" spans="2:18" ht="15" customHeight="1">
      <c r="B14" s="1"/>
      <c r="C14" s="45" t="s">
        <v>1130</v>
      </c>
      <c r="D14" s="41"/>
      <c r="E14" s="41"/>
      <c r="F14" s="41"/>
      <c r="G14" s="41"/>
      <c r="H14" s="41"/>
      <c r="I14" s="41"/>
      <c r="J14" s="41"/>
      <c r="K14" s="41"/>
      <c r="L14" s="41"/>
      <c r="M14" s="41"/>
      <c r="N14" s="41"/>
      <c r="O14" s="41"/>
      <c r="P14" s="41"/>
      <c r="Q14" s="121">
        <v>413517331.39999723</v>
      </c>
      <c r="R14" s="41"/>
    </row>
    <row r="15" spans="2:18" ht="15" customHeight="1">
      <c r="B15" s="1"/>
      <c r="C15" s="45" t="s">
        <v>475</v>
      </c>
      <c r="D15" s="41"/>
      <c r="E15" s="41"/>
      <c r="F15" s="41"/>
      <c r="G15" s="41"/>
      <c r="H15" s="41"/>
      <c r="I15" s="41"/>
      <c r="J15" s="41"/>
      <c r="K15" s="41"/>
      <c r="L15" s="41"/>
      <c r="M15" s="41"/>
      <c r="N15" s="41"/>
      <c r="O15" s="41"/>
      <c r="P15" s="41"/>
      <c r="Q15" s="121">
        <v>23114</v>
      </c>
      <c r="R15" s="41"/>
    </row>
    <row r="16" spans="2:18" ht="15" customHeight="1">
      <c r="B16" s="1"/>
      <c r="C16" s="45" t="s">
        <v>1131</v>
      </c>
      <c r="D16" s="41"/>
      <c r="E16" s="41"/>
      <c r="F16" s="41"/>
      <c r="G16" s="41"/>
      <c r="H16" s="41"/>
      <c r="I16" s="41"/>
      <c r="J16" s="41"/>
      <c r="K16" s="41"/>
      <c r="L16" s="41"/>
      <c r="M16" s="41"/>
      <c r="N16" s="41"/>
      <c r="O16" s="41"/>
      <c r="P16" s="41"/>
      <c r="Q16" s="121">
        <v>39584</v>
      </c>
      <c r="R16" s="41"/>
    </row>
    <row r="17" spans="2:18" ht="17.25" customHeight="1">
      <c r="B17" s="1"/>
      <c r="C17" s="48" t="s">
        <v>1132</v>
      </c>
      <c r="D17" s="41"/>
      <c r="E17" s="41"/>
      <c r="F17" s="41"/>
      <c r="G17" s="41"/>
      <c r="H17" s="41"/>
      <c r="I17" s="41"/>
      <c r="J17" s="41"/>
      <c r="K17" s="41"/>
      <c r="L17" s="41"/>
      <c r="M17" s="41"/>
      <c r="N17" s="41"/>
      <c r="O17" s="106">
        <v>126196.94071688168</v>
      </c>
      <c r="P17" s="41"/>
      <c r="Q17" s="41"/>
      <c r="R17" s="41"/>
    </row>
    <row r="18" spans="2:18" ht="17.25" customHeight="1">
      <c r="B18" s="1"/>
      <c r="C18" s="48" t="s">
        <v>1133</v>
      </c>
      <c r="D18" s="41"/>
      <c r="E18" s="41"/>
      <c r="F18" s="41"/>
      <c r="G18" s="41"/>
      <c r="H18" s="41"/>
      <c r="I18" s="41"/>
      <c r="J18" s="41"/>
      <c r="K18" s="41"/>
      <c r="L18" s="41"/>
      <c r="M18" s="41"/>
      <c r="N18" s="41"/>
      <c r="O18" s="106">
        <v>73689.27060756912</v>
      </c>
      <c r="P18" s="41"/>
      <c r="Q18" s="41"/>
      <c r="R18" s="41"/>
    </row>
    <row r="19" spans="2:18" ht="17.25" customHeight="1">
      <c r="B19" s="1"/>
      <c r="C19" s="48" t="s">
        <v>1134</v>
      </c>
      <c r="D19" s="41"/>
      <c r="E19" s="41"/>
      <c r="F19" s="41"/>
      <c r="G19" s="41"/>
      <c r="H19" s="41"/>
      <c r="I19" s="41"/>
      <c r="J19" s="41"/>
      <c r="K19" s="108">
        <v>0.5177697338339838</v>
      </c>
      <c r="L19" s="41"/>
      <c r="M19" s="41"/>
      <c r="N19" s="41"/>
      <c r="O19" s="41"/>
      <c r="P19" s="41"/>
      <c r="Q19" s="41"/>
      <c r="R19" s="41"/>
    </row>
    <row r="20" spans="2:18" ht="17.25" customHeight="1">
      <c r="B20" s="1"/>
      <c r="C20" s="48" t="s">
        <v>1135</v>
      </c>
      <c r="D20" s="41"/>
      <c r="E20" s="41"/>
      <c r="F20" s="41"/>
      <c r="G20" s="41"/>
      <c r="H20" s="41"/>
      <c r="I20" s="41"/>
      <c r="J20" s="122">
        <v>3.1807294306126863</v>
      </c>
      <c r="K20" s="41"/>
      <c r="L20" s="41"/>
      <c r="M20" s="41"/>
      <c r="N20" s="41"/>
      <c r="O20" s="41"/>
      <c r="P20" s="41"/>
      <c r="Q20" s="41"/>
      <c r="R20" s="41"/>
    </row>
    <row r="21" spans="2:18" ht="17.25" customHeight="1">
      <c r="B21" s="1"/>
      <c r="C21" s="48" t="s">
        <v>1136</v>
      </c>
      <c r="D21" s="41"/>
      <c r="E21" s="41"/>
      <c r="F21" s="41"/>
      <c r="G21" s="41"/>
      <c r="H21" s="41"/>
      <c r="I21" s="41"/>
      <c r="J21" s="41"/>
      <c r="K21" s="41"/>
      <c r="L21" s="123">
        <v>13.832395886107337</v>
      </c>
      <c r="M21" s="41"/>
      <c r="N21" s="41"/>
      <c r="O21" s="41"/>
      <c r="P21" s="41"/>
      <c r="Q21" s="41"/>
      <c r="R21" s="41"/>
    </row>
    <row r="22" spans="2:18" ht="17.25" customHeight="1">
      <c r="B22" s="1"/>
      <c r="C22" s="48" t="s">
        <v>1137</v>
      </c>
      <c r="D22" s="41"/>
      <c r="E22" s="41"/>
      <c r="F22" s="41"/>
      <c r="G22" s="41"/>
      <c r="H22" s="41"/>
      <c r="I22" s="41"/>
      <c r="J22" s="41"/>
      <c r="K22" s="123">
        <v>17.013125316720004</v>
      </c>
      <c r="L22" s="41"/>
      <c r="M22" s="41"/>
      <c r="N22" s="41"/>
      <c r="O22" s="41"/>
      <c r="P22" s="41"/>
      <c r="Q22" s="41"/>
      <c r="R22" s="1"/>
    </row>
    <row r="23" spans="2:18" ht="15.75" customHeight="1">
      <c r="B23" s="1"/>
      <c r="C23" s="48" t="s">
        <v>1138</v>
      </c>
      <c r="D23" s="41"/>
      <c r="E23" s="41"/>
      <c r="F23" s="41"/>
      <c r="G23" s="41"/>
      <c r="H23" s="41"/>
      <c r="I23" s="41"/>
      <c r="J23" s="41"/>
      <c r="K23" s="41"/>
      <c r="L23" s="41"/>
      <c r="M23" s="41"/>
      <c r="N23" s="41"/>
      <c r="O23" s="108">
        <v>0.9530502544155888</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1139</v>
      </c>
      <c r="D25" s="41"/>
      <c r="E25" s="41"/>
      <c r="F25" s="41"/>
      <c r="G25" s="41"/>
      <c r="H25" s="41"/>
      <c r="I25" s="41"/>
      <c r="J25" s="41"/>
      <c r="K25" s="41"/>
      <c r="L25" s="41"/>
      <c r="M25" s="41"/>
      <c r="N25" s="41"/>
      <c r="O25" s="108">
        <v>0.046949745584411263</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1140</v>
      </c>
      <c r="D27" s="41"/>
      <c r="E27" s="41"/>
      <c r="F27" s="41"/>
      <c r="G27" s="41"/>
      <c r="H27" s="41"/>
      <c r="I27" s="41"/>
      <c r="J27" s="41"/>
      <c r="K27" s="41"/>
      <c r="L27" s="41"/>
      <c r="M27" s="41"/>
      <c r="N27" s="41"/>
      <c r="O27" s="108">
        <v>0.018461913534260955</v>
      </c>
      <c r="P27" s="41"/>
      <c r="Q27" s="41"/>
      <c r="R27" s="41"/>
    </row>
    <row r="28" spans="2:18" ht="17.25" customHeight="1">
      <c r="B28" s="1"/>
      <c r="C28" s="48" t="s">
        <v>1141</v>
      </c>
      <c r="D28" s="41"/>
      <c r="E28" s="41"/>
      <c r="F28" s="41"/>
      <c r="G28" s="41"/>
      <c r="H28" s="41"/>
      <c r="I28" s="41"/>
      <c r="J28" s="41"/>
      <c r="K28" s="41"/>
      <c r="L28" s="41"/>
      <c r="M28" s="41"/>
      <c r="N28" s="108">
        <v>0.01860912908596823</v>
      </c>
      <c r="O28" s="41"/>
      <c r="P28" s="41"/>
      <c r="Q28" s="41"/>
      <c r="R28" s="41"/>
    </row>
    <row r="29" spans="2:18" ht="17.25" customHeight="1">
      <c r="B29" s="1"/>
      <c r="C29" s="48" t="s">
        <v>1142</v>
      </c>
      <c r="D29" s="41"/>
      <c r="E29" s="41"/>
      <c r="F29" s="41"/>
      <c r="G29" s="41"/>
      <c r="H29" s="41"/>
      <c r="I29" s="41"/>
      <c r="J29" s="41"/>
      <c r="K29" s="41"/>
      <c r="L29" s="41"/>
      <c r="M29" s="41"/>
      <c r="N29" s="108">
        <v>0.015473530588580508</v>
      </c>
      <c r="O29" s="41"/>
      <c r="P29" s="41"/>
      <c r="Q29" s="41"/>
      <c r="R29" s="41"/>
    </row>
    <row r="30" spans="2:18" ht="17.25" customHeight="1">
      <c r="B30" s="1"/>
      <c r="C30" s="48" t="s">
        <v>1143</v>
      </c>
      <c r="D30" s="41"/>
      <c r="E30" s="41"/>
      <c r="F30" s="41"/>
      <c r="G30" s="41"/>
      <c r="H30" s="41"/>
      <c r="I30" s="41"/>
      <c r="J30" s="41"/>
      <c r="K30" s="41"/>
      <c r="L30" s="41"/>
      <c r="M30" s="41"/>
      <c r="N30" s="41"/>
      <c r="O30" s="122">
        <v>7.242857534197246</v>
      </c>
      <c r="P30" s="41"/>
      <c r="Q30" s="41"/>
      <c r="R30" s="41"/>
    </row>
    <row r="31" spans="2:18" ht="17.25" customHeight="1">
      <c r="B31" s="1"/>
      <c r="C31" s="125" t="s">
        <v>1144</v>
      </c>
      <c r="D31" s="126"/>
      <c r="E31" s="126"/>
      <c r="F31" s="126"/>
      <c r="G31" s="126"/>
      <c r="H31" s="126"/>
      <c r="I31" s="126"/>
      <c r="J31" s="126"/>
      <c r="K31" s="126"/>
      <c r="L31" s="126"/>
      <c r="M31" s="126"/>
      <c r="N31" s="126"/>
      <c r="O31" s="127">
        <v>6.93199168372716</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1123</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1124</v>
      </c>
      <c r="D35" s="51"/>
      <c r="E35" s="51"/>
      <c r="F35" s="51"/>
      <c r="G35" s="51"/>
      <c r="H35" s="51"/>
      <c r="I35" s="51"/>
      <c r="J35" s="51"/>
      <c r="K35" s="51"/>
      <c r="L35" s="51"/>
      <c r="M35" s="51"/>
      <c r="N35" s="51"/>
      <c r="O35" s="51"/>
      <c r="P35" s="52">
        <v>137201368.88</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1125</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1145</v>
      </c>
      <c r="E39" s="131"/>
      <c r="F39" s="131"/>
      <c r="G39" s="131"/>
      <c r="H39" s="130" t="s">
        <v>1145</v>
      </c>
      <c r="I39" s="131"/>
      <c r="J39" s="130" t="s">
        <v>1145</v>
      </c>
      <c r="K39" s="131"/>
      <c r="L39" s="131"/>
      <c r="M39" s="1"/>
      <c r="N39" s="1"/>
      <c r="O39" s="1"/>
      <c r="P39" s="1"/>
      <c r="Q39" s="1"/>
      <c r="R39" s="1"/>
    </row>
    <row r="40" spans="2:18" ht="9.75" customHeight="1">
      <c r="B40" s="132" t="s">
        <v>1015</v>
      </c>
      <c r="C40" s="133"/>
      <c r="D40" s="134" t="s">
        <v>1146</v>
      </c>
      <c r="E40" s="135"/>
      <c r="F40" s="135"/>
      <c r="G40" s="135"/>
      <c r="H40" s="134" t="s">
        <v>1147</v>
      </c>
      <c r="I40" s="135"/>
      <c r="J40" s="134" t="s">
        <v>1148</v>
      </c>
      <c r="K40" s="135"/>
      <c r="L40" s="135"/>
      <c r="M40" s="1"/>
      <c r="N40" s="1"/>
      <c r="O40" s="1"/>
      <c r="P40" s="1"/>
      <c r="Q40" s="1"/>
      <c r="R40" s="1"/>
    </row>
    <row r="41" spans="2:18" ht="13.5" customHeight="1">
      <c r="B41" s="128" t="s">
        <v>1149</v>
      </c>
      <c r="C41" s="129"/>
      <c r="D41" s="61" t="s">
        <v>1150</v>
      </c>
      <c r="E41" s="59"/>
      <c r="F41" s="59"/>
      <c r="G41" s="59"/>
      <c r="H41" s="61" t="s">
        <v>1150</v>
      </c>
      <c r="I41" s="59"/>
      <c r="J41" s="61" t="s">
        <v>1150</v>
      </c>
      <c r="K41" s="59"/>
      <c r="L41" s="59"/>
      <c r="M41" s="1"/>
      <c r="N41" s="1"/>
      <c r="O41" s="1"/>
      <c r="P41" s="1"/>
      <c r="Q41" s="1"/>
      <c r="R41" s="1"/>
    </row>
    <row r="42" spans="2:18" ht="12" customHeight="1">
      <c r="B42" s="136" t="s">
        <v>1151</v>
      </c>
      <c r="C42" s="129"/>
      <c r="D42" s="137" t="s">
        <v>1152</v>
      </c>
      <c r="E42" s="138"/>
      <c r="F42" s="138"/>
      <c r="G42" s="138"/>
      <c r="H42" s="137" t="s">
        <v>1153</v>
      </c>
      <c r="I42" s="138"/>
      <c r="J42" s="137" t="s">
        <v>1154</v>
      </c>
      <c r="K42" s="138"/>
      <c r="L42" s="138"/>
      <c r="M42" s="1"/>
      <c r="N42" s="1"/>
      <c r="O42" s="1"/>
      <c r="P42" s="1"/>
      <c r="Q42" s="1"/>
      <c r="R42" s="1"/>
    </row>
    <row r="43" spans="2:18" ht="12" customHeight="1">
      <c r="B43" s="128" t="s">
        <v>1019</v>
      </c>
      <c r="C43" s="129"/>
      <c r="D43" s="61" t="s">
        <v>1</v>
      </c>
      <c r="E43" s="59"/>
      <c r="F43" s="59"/>
      <c r="G43" s="59"/>
      <c r="H43" s="61" t="s">
        <v>1</v>
      </c>
      <c r="I43" s="59"/>
      <c r="J43" s="61" t="s">
        <v>1</v>
      </c>
      <c r="K43" s="59"/>
      <c r="L43" s="59"/>
      <c r="M43" s="1"/>
      <c r="N43" s="1"/>
      <c r="O43" s="1"/>
      <c r="P43" s="1"/>
      <c r="Q43" s="1"/>
      <c r="R43" s="1"/>
    </row>
    <row r="44" spans="2:18" ht="11.25" customHeight="1">
      <c r="B44" s="136" t="s">
        <v>1155</v>
      </c>
      <c r="C44" s="129"/>
      <c r="D44" s="58">
        <v>5000000</v>
      </c>
      <c r="E44" s="59"/>
      <c r="F44" s="59"/>
      <c r="G44" s="59"/>
      <c r="H44" s="58">
        <v>2000000</v>
      </c>
      <c r="I44" s="59"/>
      <c r="J44" s="58">
        <v>6000000</v>
      </c>
      <c r="K44" s="59"/>
      <c r="L44" s="59"/>
      <c r="M44" s="1"/>
      <c r="N44" s="1"/>
      <c r="O44" s="1"/>
      <c r="P44" s="1"/>
      <c r="Q44" s="1"/>
      <c r="R44" s="1"/>
    </row>
    <row r="45" spans="2:18" ht="12" customHeight="1">
      <c r="B45" s="136" t="s">
        <v>1017</v>
      </c>
      <c r="C45" s="129"/>
      <c r="D45" s="60">
        <v>42648</v>
      </c>
      <c r="E45" s="59"/>
      <c r="F45" s="59"/>
      <c r="G45" s="59"/>
      <c r="H45" s="60">
        <v>43385</v>
      </c>
      <c r="I45" s="59"/>
      <c r="J45" s="60">
        <v>43180</v>
      </c>
      <c r="K45" s="59"/>
      <c r="L45" s="59"/>
      <c r="M45" s="1"/>
      <c r="N45" s="1"/>
      <c r="O45" s="1"/>
      <c r="P45" s="1"/>
      <c r="Q45" s="1"/>
      <c r="R45" s="1"/>
    </row>
    <row r="46" spans="2:18" ht="11.25" customHeight="1">
      <c r="B46" s="136" t="s">
        <v>1018</v>
      </c>
      <c r="C46" s="129"/>
      <c r="D46" s="60">
        <v>44648</v>
      </c>
      <c r="E46" s="59"/>
      <c r="F46" s="59"/>
      <c r="G46" s="59"/>
      <c r="H46" s="60">
        <v>46195</v>
      </c>
      <c r="I46" s="59"/>
      <c r="J46" s="60">
        <v>46926</v>
      </c>
      <c r="K46" s="59"/>
      <c r="L46" s="59"/>
      <c r="M46" s="1"/>
      <c r="N46" s="1"/>
      <c r="O46" s="1"/>
      <c r="P46" s="1"/>
      <c r="Q46" s="1"/>
      <c r="R46" s="1"/>
    </row>
    <row r="47" spans="2:18" ht="10.5" customHeight="1">
      <c r="B47" s="136" t="s">
        <v>1020</v>
      </c>
      <c r="C47" s="129"/>
      <c r="D47" s="61" t="s">
        <v>1156</v>
      </c>
      <c r="E47" s="59"/>
      <c r="F47" s="59"/>
      <c r="G47" s="59"/>
      <c r="H47" s="61" t="s">
        <v>1156</v>
      </c>
      <c r="I47" s="59"/>
      <c r="J47" s="61" t="s">
        <v>1156</v>
      </c>
      <c r="K47" s="59"/>
      <c r="L47" s="59"/>
      <c r="M47" s="1"/>
      <c r="N47" s="1"/>
      <c r="O47" s="1"/>
      <c r="P47" s="1"/>
      <c r="Q47" s="1"/>
      <c r="R47" s="1"/>
    </row>
    <row r="48" spans="2:18" ht="12" customHeight="1">
      <c r="B48" s="128" t="s">
        <v>1021</v>
      </c>
      <c r="C48" s="129"/>
      <c r="D48" s="139">
        <v>0.04</v>
      </c>
      <c r="E48" s="59"/>
      <c r="F48" s="59"/>
      <c r="G48" s="59"/>
      <c r="H48" s="139">
        <v>0.01</v>
      </c>
      <c r="I48" s="59"/>
      <c r="J48" s="139">
        <v>0.008</v>
      </c>
      <c r="K48" s="59"/>
      <c r="L48" s="59"/>
      <c r="M48" s="1"/>
      <c r="N48" s="1"/>
      <c r="O48" s="1"/>
      <c r="P48" s="1"/>
      <c r="Q48" s="1"/>
      <c r="R48" s="1"/>
    </row>
    <row r="49" spans="2:18" ht="12" customHeight="1">
      <c r="B49" s="128" t="s">
        <v>1157</v>
      </c>
      <c r="C49" s="129"/>
      <c r="D49" s="61" t="s">
        <v>1158</v>
      </c>
      <c r="E49" s="59"/>
      <c r="F49" s="59"/>
      <c r="G49" s="59"/>
      <c r="H49" s="61" t="s">
        <v>1158</v>
      </c>
      <c r="I49" s="59"/>
      <c r="J49" s="61" t="s">
        <v>1158</v>
      </c>
      <c r="K49" s="59"/>
      <c r="L49" s="59"/>
      <c r="M49" s="1"/>
      <c r="N49" s="1"/>
      <c r="O49" s="1"/>
      <c r="P49" s="1"/>
      <c r="Q49" s="1"/>
      <c r="R49" s="1"/>
    </row>
    <row r="50" spans="2:18" ht="10.5" customHeight="1">
      <c r="B50" s="128" t="s">
        <v>1159</v>
      </c>
      <c r="C50" s="129"/>
      <c r="D50" s="61" t="s">
        <v>1160</v>
      </c>
      <c r="E50" s="59"/>
      <c r="F50" s="59"/>
      <c r="G50" s="59"/>
      <c r="H50" s="61" t="s">
        <v>1160</v>
      </c>
      <c r="I50" s="59"/>
      <c r="J50" s="61" t="s">
        <v>1160</v>
      </c>
      <c r="K50" s="59"/>
      <c r="L50" s="59"/>
      <c r="M50" s="1"/>
      <c r="N50" s="1"/>
      <c r="O50" s="1"/>
      <c r="P50" s="1"/>
      <c r="Q50" s="1"/>
      <c r="R50" s="1"/>
    </row>
    <row r="51" spans="2:18" ht="14.25" customHeight="1">
      <c r="B51" s="128" t="s">
        <v>1161</v>
      </c>
      <c r="C51" s="129"/>
      <c r="D51" s="61" t="s">
        <v>1162</v>
      </c>
      <c r="E51" s="59"/>
      <c r="F51" s="59"/>
      <c r="G51" s="59"/>
      <c r="H51" s="61" t="s">
        <v>1162</v>
      </c>
      <c r="I51" s="59"/>
      <c r="J51" s="61" t="s">
        <v>1162</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1126</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1127</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0"/>
  <sheetViews>
    <sheetView showGridLines="0" view="pageBreakPreview" zoomScale="60" zoomScalePageLayoutView="0" workbookViewId="0" topLeftCell="B235">
      <selection activeCell="AN54" sqref="AN54"/>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985</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1163</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1120</v>
      </c>
      <c r="C7" s="39"/>
      <c r="D7" s="39"/>
      <c r="E7" s="39"/>
      <c r="F7" s="39"/>
      <c r="G7" s="39"/>
      <c r="H7" s="39"/>
      <c r="I7" s="39"/>
      <c r="J7" s="39"/>
      <c r="K7" s="1"/>
      <c r="L7" s="40">
        <v>43799</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1164</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1179</v>
      </c>
      <c r="J11" s="56"/>
      <c r="K11" s="56"/>
      <c r="L11" s="56"/>
      <c r="M11" s="56"/>
      <c r="N11" s="56"/>
      <c r="O11" s="56"/>
      <c r="P11" s="56"/>
      <c r="Q11" s="56"/>
      <c r="R11" s="56"/>
      <c r="S11" s="56"/>
      <c r="T11" s="56"/>
      <c r="U11" s="55" t="s">
        <v>1180</v>
      </c>
      <c r="V11" s="56"/>
      <c r="W11" s="56"/>
      <c r="X11" s="56"/>
      <c r="Y11" s="56"/>
      <c r="Z11" s="56"/>
      <c r="AA11" s="56"/>
      <c r="AB11" s="55" t="s">
        <v>1181</v>
      </c>
      <c r="AC11" s="56"/>
      <c r="AD11" s="56"/>
      <c r="AE11" s="56"/>
      <c r="AF11" s="56"/>
      <c r="AG11" s="56"/>
      <c r="AH11" s="55" t="s">
        <v>1180</v>
      </c>
      <c r="AI11" s="56"/>
      <c r="AJ11" s="1"/>
    </row>
    <row r="12" spans="2:36" ht="12" customHeight="1">
      <c r="B12" s="124" t="s">
        <v>580</v>
      </c>
      <c r="C12" s="59"/>
      <c r="D12" s="59"/>
      <c r="E12" s="59"/>
      <c r="F12" s="59"/>
      <c r="G12" s="59"/>
      <c r="H12" s="59"/>
      <c r="I12" s="141">
        <v>483272717.1900004</v>
      </c>
      <c r="J12" s="59"/>
      <c r="K12" s="59"/>
      <c r="L12" s="59"/>
      <c r="M12" s="59"/>
      <c r="N12" s="59"/>
      <c r="O12" s="59"/>
      <c r="P12" s="59"/>
      <c r="Q12" s="59"/>
      <c r="R12" s="59"/>
      <c r="S12" s="59"/>
      <c r="T12" s="59"/>
      <c r="U12" s="139">
        <v>0.16567933483684555</v>
      </c>
      <c r="V12" s="59"/>
      <c r="W12" s="59"/>
      <c r="X12" s="59"/>
      <c r="Y12" s="59"/>
      <c r="Z12" s="59"/>
      <c r="AA12" s="59"/>
      <c r="AB12" s="58">
        <v>6483</v>
      </c>
      <c r="AC12" s="59"/>
      <c r="AD12" s="59"/>
      <c r="AE12" s="59"/>
      <c r="AF12" s="59"/>
      <c r="AG12" s="59"/>
      <c r="AH12" s="139">
        <v>0.16377829426030718</v>
      </c>
      <c r="AI12" s="59"/>
      <c r="AJ12" s="1"/>
    </row>
    <row r="13" spans="2:36" ht="12" customHeight="1">
      <c r="B13" s="124" t="s">
        <v>584</v>
      </c>
      <c r="C13" s="59"/>
      <c r="D13" s="59"/>
      <c r="E13" s="59"/>
      <c r="F13" s="59"/>
      <c r="G13" s="59"/>
      <c r="H13" s="59"/>
      <c r="I13" s="141">
        <v>429518948.58999914</v>
      </c>
      <c r="J13" s="59"/>
      <c r="K13" s="59"/>
      <c r="L13" s="59"/>
      <c r="M13" s="59"/>
      <c r="N13" s="59"/>
      <c r="O13" s="59"/>
      <c r="P13" s="59"/>
      <c r="Q13" s="59"/>
      <c r="R13" s="59"/>
      <c r="S13" s="59"/>
      <c r="T13" s="59"/>
      <c r="U13" s="139">
        <v>0.1472510472264764</v>
      </c>
      <c r="V13" s="59"/>
      <c r="W13" s="59"/>
      <c r="X13" s="59"/>
      <c r="Y13" s="59"/>
      <c r="Z13" s="59"/>
      <c r="AA13" s="59"/>
      <c r="AB13" s="58">
        <v>6253</v>
      </c>
      <c r="AC13" s="59"/>
      <c r="AD13" s="59"/>
      <c r="AE13" s="59"/>
      <c r="AF13" s="59"/>
      <c r="AG13" s="59"/>
      <c r="AH13" s="139">
        <v>0.1579678658043654</v>
      </c>
      <c r="AI13" s="59"/>
      <c r="AJ13" s="1"/>
    </row>
    <row r="14" spans="2:36" ht="12" customHeight="1">
      <c r="B14" s="124" t="s">
        <v>582</v>
      </c>
      <c r="C14" s="59"/>
      <c r="D14" s="59"/>
      <c r="E14" s="59"/>
      <c r="F14" s="59"/>
      <c r="G14" s="59"/>
      <c r="H14" s="59"/>
      <c r="I14" s="141">
        <v>416233919.1800011</v>
      </c>
      <c r="J14" s="59"/>
      <c r="K14" s="59"/>
      <c r="L14" s="59"/>
      <c r="M14" s="59"/>
      <c r="N14" s="59"/>
      <c r="O14" s="59"/>
      <c r="P14" s="59"/>
      <c r="Q14" s="59"/>
      <c r="R14" s="59"/>
      <c r="S14" s="59"/>
      <c r="T14" s="59"/>
      <c r="U14" s="139">
        <v>0.1426965694799682</v>
      </c>
      <c r="V14" s="59"/>
      <c r="W14" s="59"/>
      <c r="X14" s="59"/>
      <c r="Y14" s="59"/>
      <c r="Z14" s="59"/>
      <c r="AA14" s="59"/>
      <c r="AB14" s="58">
        <v>5276</v>
      </c>
      <c r="AC14" s="59"/>
      <c r="AD14" s="59"/>
      <c r="AE14" s="59"/>
      <c r="AF14" s="59"/>
      <c r="AG14" s="59"/>
      <c r="AH14" s="139">
        <v>0.13328617623282135</v>
      </c>
      <c r="AI14" s="59"/>
      <c r="AJ14" s="1"/>
    </row>
    <row r="15" spans="2:36" ht="12" customHeight="1">
      <c r="B15" s="124" t="s">
        <v>586</v>
      </c>
      <c r="C15" s="59"/>
      <c r="D15" s="59"/>
      <c r="E15" s="59"/>
      <c r="F15" s="59"/>
      <c r="G15" s="59"/>
      <c r="H15" s="59"/>
      <c r="I15" s="141">
        <v>318173827.18999976</v>
      </c>
      <c r="J15" s="59"/>
      <c r="K15" s="59"/>
      <c r="L15" s="59"/>
      <c r="M15" s="59"/>
      <c r="N15" s="59"/>
      <c r="O15" s="59"/>
      <c r="P15" s="59"/>
      <c r="Q15" s="59"/>
      <c r="R15" s="59"/>
      <c r="S15" s="59"/>
      <c r="T15" s="59"/>
      <c r="U15" s="139">
        <v>0.1090788413586517</v>
      </c>
      <c r="V15" s="59"/>
      <c r="W15" s="59"/>
      <c r="X15" s="59"/>
      <c r="Y15" s="59"/>
      <c r="Z15" s="59"/>
      <c r="AA15" s="59"/>
      <c r="AB15" s="58">
        <v>3165</v>
      </c>
      <c r="AC15" s="59"/>
      <c r="AD15" s="59"/>
      <c r="AE15" s="59"/>
      <c r="AF15" s="59"/>
      <c r="AG15" s="59"/>
      <c r="AH15" s="139">
        <v>0.07995654810024252</v>
      </c>
      <c r="AI15" s="59"/>
      <c r="AJ15" s="1"/>
    </row>
    <row r="16" spans="2:36" ht="12" customHeight="1">
      <c r="B16" s="124" t="s">
        <v>588</v>
      </c>
      <c r="C16" s="59"/>
      <c r="D16" s="59"/>
      <c r="E16" s="59"/>
      <c r="F16" s="59"/>
      <c r="G16" s="59"/>
      <c r="H16" s="59"/>
      <c r="I16" s="141">
        <v>313488635.37000006</v>
      </c>
      <c r="J16" s="59"/>
      <c r="K16" s="59"/>
      <c r="L16" s="59"/>
      <c r="M16" s="59"/>
      <c r="N16" s="59"/>
      <c r="O16" s="59"/>
      <c r="P16" s="59"/>
      <c r="Q16" s="59"/>
      <c r="R16" s="59"/>
      <c r="S16" s="59"/>
      <c r="T16" s="59"/>
      <c r="U16" s="139">
        <v>0.10747262723418377</v>
      </c>
      <c r="V16" s="59"/>
      <c r="W16" s="59"/>
      <c r="X16" s="59"/>
      <c r="Y16" s="59"/>
      <c r="Z16" s="59"/>
      <c r="AA16" s="59"/>
      <c r="AB16" s="58">
        <v>4892</v>
      </c>
      <c r="AC16" s="59"/>
      <c r="AD16" s="59"/>
      <c r="AE16" s="59"/>
      <c r="AF16" s="59"/>
      <c r="AG16" s="59"/>
      <c r="AH16" s="139">
        <v>0.12358528698464026</v>
      </c>
      <c r="AI16" s="59"/>
      <c r="AJ16" s="1"/>
    </row>
    <row r="17" spans="2:36" ht="12" customHeight="1">
      <c r="B17" s="124" t="s">
        <v>592</v>
      </c>
      <c r="C17" s="59"/>
      <c r="D17" s="59"/>
      <c r="E17" s="59"/>
      <c r="F17" s="59"/>
      <c r="G17" s="59"/>
      <c r="H17" s="59"/>
      <c r="I17" s="141">
        <v>236936560.4100001</v>
      </c>
      <c r="J17" s="59"/>
      <c r="K17" s="59"/>
      <c r="L17" s="59"/>
      <c r="M17" s="59"/>
      <c r="N17" s="59"/>
      <c r="O17" s="59"/>
      <c r="P17" s="59"/>
      <c r="Q17" s="59"/>
      <c r="R17" s="59"/>
      <c r="S17" s="59"/>
      <c r="T17" s="59"/>
      <c r="U17" s="139">
        <v>0.08122844582560089</v>
      </c>
      <c r="V17" s="59"/>
      <c r="W17" s="59"/>
      <c r="X17" s="59"/>
      <c r="Y17" s="59"/>
      <c r="Z17" s="59"/>
      <c r="AA17" s="59"/>
      <c r="AB17" s="58">
        <v>3360</v>
      </c>
      <c r="AC17" s="59"/>
      <c r="AD17" s="59"/>
      <c r="AE17" s="59"/>
      <c r="AF17" s="59"/>
      <c r="AG17" s="59"/>
      <c r="AH17" s="139">
        <v>0.08488278092158448</v>
      </c>
      <c r="AI17" s="59"/>
      <c r="AJ17" s="1"/>
    </row>
    <row r="18" spans="2:36" ht="12" customHeight="1">
      <c r="B18" s="124" t="s">
        <v>590</v>
      </c>
      <c r="C18" s="59"/>
      <c r="D18" s="59"/>
      <c r="E18" s="59"/>
      <c r="F18" s="59"/>
      <c r="G18" s="59"/>
      <c r="H18" s="59"/>
      <c r="I18" s="141">
        <v>191284281.04000014</v>
      </c>
      <c r="J18" s="59"/>
      <c r="K18" s="59"/>
      <c r="L18" s="59"/>
      <c r="M18" s="59"/>
      <c r="N18" s="59"/>
      <c r="O18" s="59"/>
      <c r="P18" s="59"/>
      <c r="Q18" s="59"/>
      <c r="R18" s="59"/>
      <c r="S18" s="59"/>
      <c r="T18" s="59"/>
      <c r="U18" s="139">
        <v>0.06557757415259112</v>
      </c>
      <c r="V18" s="59"/>
      <c r="W18" s="59"/>
      <c r="X18" s="59"/>
      <c r="Y18" s="59"/>
      <c r="Z18" s="59"/>
      <c r="AA18" s="59"/>
      <c r="AB18" s="58">
        <v>3038</v>
      </c>
      <c r="AC18" s="59"/>
      <c r="AD18" s="59"/>
      <c r="AE18" s="59"/>
      <c r="AF18" s="59"/>
      <c r="AG18" s="59"/>
      <c r="AH18" s="139">
        <v>0.07674818108326596</v>
      </c>
      <c r="AI18" s="59"/>
      <c r="AJ18" s="1"/>
    </row>
    <row r="19" spans="2:36" ht="12" customHeight="1">
      <c r="B19" s="124" t="s">
        <v>594</v>
      </c>
      <c r="C19" s="59"/>
      <c r="D19" s="59"/>
      <c r="E19" s="59"/>
      <c r="F19" s="59"/>
      <c r="G19" s="59"/>
      <c r="H19" s="59"/>
      <c r="I19" s="141">
        <v>186293256.8200002</v>
      </c>
      <c r="J19" s="59"/>
      <c r="K19" s="59"/>
      <c r="L19" s="59"/>
      <c r="M19" s="59"/>
      <c r="N19" s="59"/>
      <c r="O19" s="59"/>
      <c r="P19" s="59"/>
      <c r="Q19" s="59"/>
      <c r="R19" s="59"/>
      <c r="S19" s="59"/>
      <c r="T19" s="59"/>
      <c r="U19" s="139">
        <v>0.06386651217141358</v>
      </c>
      <c r="V19" s="59"/>
      <c r="W19" s="59"/>
      <c r="X19" s="59"/>
      <c r="Y19" s="59"/>
      <c r="Z19" s="59"/>
      <c r="AA19" s="59"/>
      <c r="AB19" s="58">
        <v>2724</v>
      </c>
      <c r="AC19" s="59"/>
      <c r="AD19" s="59"/>
      <c r="AE19" s="59"/>
      <c r="AF19" s="59"/>
      <c r="AG19" s="59"/>
      <c r="AH19" s="139">
        <v>0.06881568310428456</v>
      </c>
      <c r="AI19" s="59"/>
      <c r="AJ19" s="1"/>
    </row>
    <row r="20" spans="2:36" ht="12" customHeight="1">
      <c r="B20" s="124" t="s">
        <v>596</v>
      </c>
      <c r="C20" s="59"/>
      <c r="D20" s="59"/>
      <c r="E20" s="59"/>
      <c r="F20" s="59"/>
      <c r="G20" s="59"/>
      <c r="H20" s="59"/>
      <c r="I20" s="141">
        <v>165776758.63000003</v>
      </c>
      <c r="J20" s="59"/>
      <c r="K20" s="59"/>
      <c r="L20" s="59"/>
      <c r="M20" s="59"/>
      <c r="N20" s="59"/>
      <c r="O20" s="59"/>
      <c r="P20" s="59"/>
      <c r="Q20" s="59"/>
      <c r="R20" s="59"/>
      <c r="S20" s="59"/>
      <c r="T20" s="59"/>
      <c r="U20" s="139">
        <v>0.05683288570670218</v>
      </c>
      <c r="V20" s="59"/>
      <c r="W20" s="59"/>
      <c r="X20" s="59"/>
      <c r="Y20" s="59"/>
      <c r="Z20" s="59"/>
      <c r="AA20" s="59"/>
      <c r="AB20" s="58">
        <v>1905</v>
      </c>
      <c r="AC20" s="59"/>
      <c r="AD20" s="59"/>
      <c r="AE20" s="59"/>
      <c r="AF20" s="59"/>
      <c r="AG20" s="59"/>
      <c r="AH20" s="139">
        <v>0.04812550525464834</v>
      </c>
      <c r="AI20" s="59"/>
      <c r="AJ20" s="1"/>
    </row>
    <row r="21" spans="2:36" ht="12" customHeight="1">
      <c r="B21" s="124" t="s">
        <v>598</v>
      </c>
      <c r="C21" s="59"/>
      <c r="D21" s="59"/>
      <c r="E21" s="59"/>
      <c r="F21" s="59"/>
      <c r="G21" s="59"/>
      <c r="H21" s="59"/>
      <c r="I21" s="141">
        <v>104918741.52000001</v>
      </c>
      <c r="J21" s="59"/>
      <c r="K21" s="59"/>
      <c r="L21" s="59"/>
      <c r="M21" s="59"/>
      <c r="N21" s="59"/>
      <c r="O21" s="59"/>
      <c r="P21" s="59"/>
      <c r="Q21" s="59"/>
      <c r="R21" s="59"/>
      <c r="S21" s="59"/>
      <c r="T21" s="59"/>
      <c r="U21" s="139">
        <v>0.03596906402667543</v>
      </c>
      <c r="V21" s="59"/>
      <c r="W21" s="59"/>
      <c r="X21" s="59"/>
      <c r="Y21" s="59"/>
      <c r="Z21" s="59"/>
      <c r="AA21" s="59"/>
      <c r="AB21" s="58">
        <v>1498</v>
      </c>
      <c r="AC21" s="59"/>
      <c r="AD21" s="59"/>
      <c r="AE21" s="59"/>
      <c r="AF21" s="59"/>
      <c r="AG21" s="59"/>
      <c r="AH21" s="139">
        <v>0.03784357316087308</v>
      </c>
      <c r="AI21" s="59"/>
      <c r="AJ21" s="1"/>
    </row>
    <row r="22" spans="2:36" ht="12" customHeight="1">
      <c r="B22" s="124" t="s">
        <v>532</v>
      </c>
      <c r="C22" s="59"/>
      <c r="D22" s="59"/>
      <c r="E22" s="59"/>
      <c r="F22" s="59"/>
      <c r="G22" s="59"/>
      <c r="H22" s="59"/>
      <c r="I22" s="141">
        <v>68802836.59999993</v>
      </c>
      <c r="J22" s="59"/>
      <c r="K22" s="59"/>
      <c r="L22" s="59"/>
      <c r="M22" s="59"/>
      <c r="N22" s="59"/>
      <c r="O22" s="59"/>
      <c r="P22" s="59"/>
      <c r="Q22" s="59"/>
      <c r="R22" s="59"/>
      <c r="S22" s="59"/>
      <c r="T22" s="59"/>
      <c r="U22" s="139">
        <v>0.02358752687107417</v>
      </c>
      <c r="V22" s="59"/>
      <c r="W22" s="59"/>
      <c r="X22" s="59"/>
      <c r="Y22" s="59"/>
      <c r="Z22" s="59"/>
      <c r="AA22" s="59"/>
      <c r="AB22" s="58">
        <v>968</v>
      </c>
      <c r="AC22" s="59"/>
      <c r="AD22" s="59"/>
      <c r="AE22" s="59"/>
      <c r="AF22" s="59"/>
      <c r="AG22" s="59"/>
      <c r="AH22" s="139">
        <v>0.024454324979789815</v>
      </c>
      <c r="AI22" s="59"/>
      <c r="AJ22" s="1"/>
    </row>
    <row r="23" spans="2:36" ht="12" customHeight="1">
      <c r="B23" s="124" t="s">
        <v>62</v>
      </c>
      <c r="C23" s="59"/>
      <c r="D23" s="59"/>
      <c r="E23" s="59"/>
      <c r="F23" s="59"/>
      <c r="G23" s="59"/>
      <c r="H23" s="59"/>
      <c r="I23" s="141">
        <v>2215605.1900000004</v>
      </c>
      <c r="J23" s="59"/>
      <c r="K23" s="59"/>
      <c r="L23" s="59"/>
      <c r="M23" s="59"/>
      <c r="N23" s="59"/>
      <c r="O23" s="59"/>
      <c r="P23" s="59"/>
      <c r="Q23" s="59"/>
      <c r="R23" s="59"/>
      <c r="S23" s="59"/>
      <c r="T23" s="59"/>
      <c r="U23" s="139">
        <v>0.0007595711098169526</v>
      </c>
      <c r="V23" s="59"/>
      <c r="W23" s="59"/>
      <c r="X23" s="59"/>
      <c r="Y23" s="59"/>
      <c r="Z23" s="59"/>
      <c r="AA23" s="59"/>
      <c r="AB23" s="58">
        <v>22</v>
      </c>
      <c r="AC23" s="59"/>
      <c r="AD23" s="59"/>
      <c r="AE23" s="59"/>
      <c r="AF23" s="59"/>
      <c r="AG23" s="59"/>
      <c r="AH23" s="139">
        <v>0.0005557801131770413</v>
      </c>
      <c r="AI23" s="59"/>
      <c r="AJ23" s="1"/>
    </row>
    <row r="24" spans="2:36" ht="13.5" customHeight="1">
      <c r="B24" s="142"/>
      <c r="C24" s="143"/>
      <c r="D24" s="143"/>
      <c r="E24" s="143"/>
      <c r="F24" s="143"/>
      <c r="G24" s="143"/>
      <c r="H24" s="143"/>
      <c r="I24" s="144">
        <v>2916916087.730001</v>
      </c>
      <c r="J24" s="143"/>
      <c r="K24" s="143"/>
      <c r="L24" s="143"/>
      <c r="M24" s="143"/>
      <c r="N24" s="143"/>
      <c r="O24" s="143"/>
      <c r="P24" s="143"/>
      <c r="Q24" s="143"/>
      <c r="R24" s="143"/>
      <c r="S24" s="143"/>
      <c r="T24" s="143"/>
      <c r="U24" s="145">
        <v>1.0000000000000058</v>
      </c>
      <c r="V24" s="143"/>
      <c r="W24" s="143"/>
      <c r="X24" s="143"/>
      <c r="Y24" s="143"/>
      <c r="Z24" s="143"/>
      <c r="AA24" s="143"/>
      <c r="AB24" s="146">
        <v>39584</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1182</v>
      </c>
      <c r="C28" s="56"/>
      <c r="D28" s="56"/>
      <c r="E28" s="56"/>
      <c r="F28" s="56"/>
      <c r="G28" s="56"/>
      <c r="H28" s="56"/>
      <c r="I28" s="56"/>
      <c r="J28" s="55" t="s">
        <v>1179</v>
      </c>
      <c r="K28" s="56"/>
      <c r="L28" s="56"/>
      <c r="M28" s="56"/>
      <c r="N28" s="56"/>
      <c r="O28" s="56"/>
      <c r="P28" s="56"/>
      <c r="Q28" s="56"/>
      <c r="R28" s="56"/>
      <c r="S28" s="56"/>
      <c r="T28" s="56"/>
      <c r="U28" s="55" t="s">
        <v>1180</v>
      </c>
      <c r="V28" s="56"/>
      <c r="W28" s="56"/>
      <c r="X28" s="56"/>
      <c r="Y28" s="56"/>
      <c r="Z28" s="56"/>
      <c r="AA28" s="56"/>
      <c r="AB28" s="55" t="s">
        <v>1181</v>
      </c>
      <c r="AC28" s="56"/>
      <c r="AD28" s="56"/>
      <c r="AE28" s="56"/>
      <c r="AF28" s="56"/>
      <c r="AG28" s="55" t="s">
        <v>1180</v>
      </c>
      <c r="AH28" s="56"/>
      <c r="AI28" s="56"/>
      <c r="AJ28" s="1"/>
    </row>
    <row r="29" spans="2:36" ht="12.75" customHeight="1">
      <c r="B29" s="61" t="s">
        <v>1183</v>
      </c>
      <c r="C29" s="59"/>
      <c r="D29" s="59"/>
      <c r="E29" s="59"/>
      <c r="F29" s="59"/>
      <c r="G29" s="59"/>
      <c r="H29" s="59"/>
      <c r="I29" s="59"/>
      <c r="J29" s="141">
        <v>212418986.49000058</v>
      </c>
      <c r="K29" s="59"/>
      <c r="L29" s="59"/>
      <c r="M29" s="59"/>
      <c r="N29" s="59"/>
      <c r="O29" s="59"/>
      <c r="P29" s="59"/>
      <c r="Q29" s="59"/>
      <c r="R29" s="59"/>
      <c r="S29" s="59"/>
      <c r="T29" s="59"/>
      <c r="U29" s="139">
        <v>0.07282313926805804</v>
      </c>
      <c r="V29" s="59"/>
      <c r="W29" s="59"/>
      <c r="X29" s="59"/>
      <c r="Y29" s="59"/>
      <c r="Z29" s="59"/>
      <c r="AA29" s="59"/>
      <c r="AB29" s="58">
        <v>2456</v>
      </c>
      <c r="AC29" s="59"/>
      <c r="AD29" s="59"/>
      <c r="AE29" s="59"/>
      <c r="AF29" s="59"/>
      <c r="AG29" s="139">
        <v>0.06204527081649151</v>
      </c>
      <c r="AH29" s="59"/>
      <c r="AI29" s="59"/>
      <c r="AJ29" s="1"/>
    </row>
    <row r="30" spans="2:36" ht="12.75" customHeight="1">
      <c r="B30" s="61" t="s">
        <v>1184</v>
      </c>
      <c r="C30" s="59"/>
      <c r="D30" s="59"/>
      <c r="E30" s="59"/>
      <c r="F30" s="59"/>
      <c r="G30" s="59"/>
      <c r="H30" s="59"/>
      <c r="I30" s="59"/>
      <c r="J30" s="141">
        <v>415434718.87000066</v>
      </c>
      <c r="K30" s="59"/>
      <c r="L30" s="59"/>
      <c r="M30" s="59"/>
      <c r="N30" s="59"/>
      <c r="O30" s="59"/>
      <c r="P30" s="59"/>
      <c r="Q30" s="59"/>
      <c r="R30" s="59"/>
      <c r="S30" s="59"/>
      <c r="T30" s="59"/>
      <c r="U30" s="139">
        <v>0.14242258137542116</v>
      </c>
      <c r="V30" s="59"/>
      <c r="W30" s="59"/>
      <c r="X30" s="59"/>
      <c r="Y30" s="59"/>
      <c r="Z30" s="59"/>
      <c r="AA30" s="59"/>
      <c r="AB30" s="58">
        <v>4522</v>
      </c>
      <c r="AC30" s="59"/>
      <c r="AD30" s="59"/>
      <c r="AE30" s="59"/>
      <c r="AF30" s="59"/>
      <c r="AG30" s="139">
        <v>0.11423807599029911</v>
      </c>
      <c r="AH30" s="59"/>
      <c r="AI30" s="59"/>
      <c r="AJ30" s="1"/>
    </row>
    <row r="31" spans="2:36" ht="12.75" customHeight="1">
      <c r="B31" s="61" t="s">
        <v>1185</v>
      </c>
      <c r="C31" s="59"/>
      <c r="D31" s="59"/>
      <c r="E31" s="59"/>
      <c r="F31" s="59"/>
      <c r="G31" s="59"/>
      <c r="H31" s="59"/>
      <c r="I31" s="59"/>
      <c r="J31" s="141">
        <v>598398642.519999</v>
      </c>
      <c r="K31" s="59"/>
      <c r="L31" s="59"/>
      <c r="M31" s="59"/>
      <c r="N31" s="59"/>
      <c r="O31" s="59"/>
      <c r="P31" s="59"/>
      <c r="Q31" s="59"/>
      <c r="R31" s="59"/>
      <c r="S31" s="59"/>
      <c r="T31" s="59"/>
      <c r="U31" s="139">
        <v>0.205147705495253</v>
      </c>
      <c r="V31" s="59"/>
      <c r="W31" s="59"/>
      <c r="X31" s="59"/>
      <c r="Y31" s="59"/>
      <c r="Z31" s="59"/>
      <c r="AA31" s="59"/>
      <c r="AB31" s="58">
        <v>7136</v>
      </c>
      <c r="AC31" s="59"/>
      <c r="AD31" s="59"/>
      <c r="AE31" s="59"/>
      <c r="AF31" s="59"/>
      <c r="AG31" s="139">
        <v>0.18027485852869846</v>
      </c>
      <c r="AH31" s="59"/>
      <c r="AI31" s="59"/>
      <c r="AJ31" s="1"/>
    </row>
    <row r="32" spans="2:36" ht="12.75" customHeight="1">
      <c r="B32" s="61" t="s">
        <v>1186</v>
      </c>
      <c r="C32" s="59"/>
      <c r="D32" s="59"/>
      <c r="E32" s="59"/>
      <c r="F32" s="59"/>
      <c r="G32" s="59"/>
      <c r="H32" s="59"/>
      <c r="I32" s="59"/>
      <c r="J32" s="141">
        <v>876984694.9199986</v>
      </c>
      <c r="K32" s="59"/>
      <c r="L32" s="59"/>
      <c r="M32" s="59"/>
      <c r="N32" s="59"/>
      <c r="O32" s="59"/>
      <c r="P32" s="59"/>
      <c r="Q32" s="59"/>
      <c r="R32" s="59"/>
      <c r="S32" s="59"/>
      <c r="T32" s="59"/>
      <c r="U32" s="139">
        <v>0.3006547560997841</v>
      </c>
      <c r="V32" s="59"/>
      <c r="W32" s="59"/>
      <c r="X32" s="59"/>
      <c r="Y32" s="59"/>
      <c r="Z32" s="59"/>
      <c r="AA32" s="59"/>
      <c r="AB32" s="58">
        <v>12662</v>
      </c>
      <c r="AC32" s="59"/>
      <c r="AD32" s="59"/>
      <c r="AE32" s="59"/>
      <c r="AF32" s="59"/>
      <c r="AG32" s="139">
        <v>0.31987671786580435</v>
      </c>
      <c r="AH32" s="59"/>
      <c r="AI32" s="59"/>
      <c r="AJ32" s="1"/>
    </row>
    <row r="33" spans="2:36" ht="12.75" customHeight="1">
      <c r="B33" s="61" t="s">
        <v>1187</v>
      </c>
      <c r="C33" s="59"/>
      <c r="D33" s="59"/>
      <c r="E33" s="59"/>
      <c r="F33" s="59"/>
      <c r="G33" s="59"/>
      <c r="H33" s="59"/>
      <c r="I33" s="59"/>
      <c r="J33" s="141">
        <v>710281503.7199984</v>
      </c>
      <c r="K33" s="59"/>
      <c r="L33" s="59"/>
      <c r="M33" s="59"/>
      <c r="N33" s="59"/>
      <c r="O33" s="59"/>
      <c r="P33" s="59"/>
      <c r="Q33" s="59"/>
      <c r="R33" s="59"/>
      <c r="S33" s="59"/>
      <c r="T33" s="59"/>
      <c r="U33" s="139">
        <v>0.24350426352948457</v>
      </c>
      <c r="V33" s="59"/>
      <c r="W33" s="59"/>
      <c r="X33" s="59"/>
      <c r="Y33" s="59"/>
      <c r="Z33" s="59"/>
      <c r="AA33" s="59"/>
      <c r="AB33" s="58">
        <v>10338</v>
      </c>
      <c r="AC33" s="59"/>
      <c r="AD33" s="59"/>
      <c r="AE33" s="59"/>
      <c r="AF33" s="59"/>
      <c r="AG33" s="139">
        <v>0.2611661277283751</v>
      </c>
      <c r="AH33" s="59"/>
      <c r="AI33" s="59"/>
      <c r="AJ33" s="1"/>
    </row>
    <row r="34" spans="2:36" ht="12.75" customHeight="1">
      <c r="B34" s="61" t="s">
        <v>1188</v>
      </c>
      <c r="C34" s="59"/>
      <c r="D34" s="59"/>
      <c r="E34" s="59"/>
      <c r="F34" s="59"/>
      <c r="G34" s="59"/>
      <c r="H34" s="59"/>
      <c r="I34" s="59"/>
      <c r="J34" s="141">
        <v>43874090.80000004</v>
      </c>
      <c r="K34" s="59"/>
      <c r="L34" s="59"/>
      <c r="M34" s="59"/>
      <c r="N34" s="59"/>
      <c r="O34" s="59"/>
      <c r="P34" s="59"/>
      <c r="Q34" s="59"/>
      <c r="R34" s="59"/>
      <c r="S34" s="59"/>
      <c r="T34" s="59"/>
      <c r="U34" s="139">
        <v>0.015041259151936642</v>
      </c>
      <c r="V34" s="59"/>
      <c r="W34" s="59"/>
      <c r="X34" s="59"/>
      <c r="Y34" s="59"/>
      <c r="Z34" s="59"/>
      <c r="AA34" s="59"/>
      <c r="AB34" s="58">
        <v>823</v>
      </c>
      <c r="AC34" s="59"/>
      <c r="AD34" s="59"/>
      <c r="AE34" s="59"/>
      <c r="AF34" s="59"/>
      <c r="AG34" s="139">
        <v>0.02079122877930477</v>
      </c>
      <c r="AH34" s="59"/>
      <c r="AI34" s="59"/>
      <c r="AJ34" s="1"/>
    </row>
    <row r="35" spans="2:36" ht="12.75" customHeight="1">
      <c r="B35" s="61" t="s">
        <v>1189</v>
      </c>
      <c r="C35" s="59"/>
      <c r="D35" s="59"/>
      <c r="E35" s="59"/>
      <c r="F35" s="59"/>
      <c r="G35" s="59"/>
      <c r="H35" s="59"/>
      <c r="I35" s="59"/>
      <c r="J35" s="141">
        <v>9348167.239999995</v>
      </c>
      <c r="K35" s="59"/>
      <c r="L35" s="59"/>
      <c r="M35" s="59"/>
      <c r="N35" s="59"/>
      <c r="O35" s="59"/>
      <c r="P35" s="59"/>
      <c r="Q35" s="59"/>
      <c r="R35" s="59"/>
      <c r="S35" s="59"/>
      <c r="T35" s="59"/>
      <c r="U35" s="139">
        <v>0.0032048118488300177</v>
      </c>
      <c r="V35" s="59"/>
      <c r="W35" s="59"/>
      <c r="X35" s="59"/>
      <c r="Y35" s="59"/>
      <c r="Z35" s="59"/>
      <c r="AA35" s="59"/>
      <c r="AB35" s="58">
        <v>203</v>
      </c>
      <c r="AC35" s="59"/>
      <c r="AD35" s="59"/>
      <c r="AE35" s="59"/>
      <c r="AF35" s="59"/>
      <c r="AG35" s="139">
        <v>0.005128334680679063</v>
      </c>
      <c r="AH35" s="59"/>
      <c r="AI35" s="59"/>
      <c r="AJ35" s="1"/>
    </row>
    <row r="36" spans="2:36" ht="12.75" customHeight="1">
      <c r="B36" s="61" t="s">
        <v>1190</v>
      </c>
      <c r="C36" s="59"/>
      <c r="D36" s="59"/>
      <c r="E36" s="59"/>
      <c r="F36" s="59"/>
      <c r="G36" s="59"/>
      <c r="H36" s="59"/>
      <c r="I36" s="59"/>
      <c r="J36" s="141">
        <v>2770797.6500000004</v>
      </c>
      <c r="K36" s="59"/>
      <c r="L36" s="59"/>
      <c r="M36" s="59"/>
      <c r="N36" s="59"/>
      <c r="O36" s="59"/>
      <c r="P36" s="59"/>
      <c r="Q36" s="59"/>
      <c r="R36" s="59"/>
      <c r="S36" s="59"/>
      <c r="T36" s="59"/>
      <c r="U36" s="139">
        <v>0.0009499065337036455</v>
      </c>
      <c r="V36" s="59"/>
      <c r="W36" s="59"/>
      <c r="X36" s="59"/>
      <c r="Y36" s="59"/>
      <c r="Z36" s="59"/>
      <c r="AA36" s="59"/>
      <c r="AB36" s="58">
        <v>138</v>
      </c>
      <c r="AC36" s="59"/>
      <c r="AD36" s="59"/>
      <c r="AE36" s="59"/>
      <c r="AF36" s="59"/>
      <c r="AG36" s="139">
        <v>0.0034862570735650768</v>
      </c>
      <c r="AH36" s="59"/>
      <c r="AI36" s="59"/>
      <c r="AJ36" s="1"/>
    </row>
    <row r="37" spans="2:36" ht="12.75" customHeight="1">
      <c r="B37" s="61" t="s">
        <v>1191</v>
      </c>
      <c r="C37" s="59"/>
      <c r="D37" s="59"/>
      <c r="E37" s="59"/>
      <c r="F37" s="59"/>
      <c r="G37" s="59"/>
      <c r="H37" s="59"/>
      <c r="I37" s="59"/>
      <c r="J37" s="141">
        <v>7211720.259999998</v>
      </c>
      <c r="K37" s="59"/>
      <c r="L37" s="59"/>
      <c r="M37" s="59"/>
      <c r="N37" s="59"/>
      <c r="O37" s="59"/>
      <c r="P37" s="59"/>
      <c r="Q37" s="59"/>
      <c r="R37" s="59"/>
      <c r="S37" s="59"/>
      <c r="T37" s="59"/>
      <c r="U37" s="139">
        <v>0.0024723783760307975</v>
      </c>
      <c r="V37" s="59"/>
      <c r="W37" s="59"/>
      <c r="X37" s="59"/>
      <c r="Y37" s="59"/>
      <c r="Z37" s="59"/>
      <c r="AA37" s="59"/>
      <c r="AB37" s="58">
        <v>426</v>
      </c>
      <c r="AC37" s="59"/>
      <c r="AD37" s="59"/>
      <c r="AE37" s="59"/>
      <c r="AF37" s="59"/>
      <c r="AG37" s="139">
        <v>0.010761924009700888</v>
      </c>
      <c r="AH37" s="59"/>
      <c r="AI37" s="59"/>
      <c r="AJ37" s="1"/>
    </row>
    <row r="38" spans="2:36" ht="12.75" customHeight="1">
      <c r="B38" s="61" t="s">
        <v>1192</v>
      </c>
      <c r="C38" s="59"/>
      <c r="D38" s="59"/>
      <c r="E38" s="59"/>
      <c r="F38" s="59"/>
      <c r="G38" s="59"/>
      <c r="H38" s="59"/>
      <c r="I38" s="59"/>
      <c r="J38" s="141">
        <v>16639629.529999979</v>
      </c>
      <c r="K38" s="59"/>
      <c r="L38" s="59"/>
      <c r="M38" s="59"/>
      <c r="N38" s="59"/>
      <c r="O38" s="59"/>
      <c r="P38" s="59"/>
      <c r="Q38" s="59"/>
      <c r="R38" s="59"/>
      <c r="S38" s="59"/>
      <c r="T38" s="59"/>
      <c r="U38" s="139">
        <v>0.005704528011619722</v>
      </c>
      <c r="V38" s="59"/>
      <c r="W38" s="59"/>
      <c r="X38" s="59"/>
      <c r="Y38" s="59"/>
      <c r="Z38" s="59"/>
      <c r="AA38" s="59"/>
      <c r="AB38" s="58">
        <v>378</v>
      </c>
      <c r="AC38" s="59"/>
      <c r="AD38" s="59"/>
      <c r="AE38" s="59"/>
      <c r="AF38" s="59"/>
      <c r="AG38" s="139">
        <v>0.009549312853678254</v>
      </c>
      <c r="AH38" s="59"/>
      <c r="AI38" s="59"/>
      <c r="AJ38" s="1"/>
    </row>
    <row r="39" spans="2:36" ht="12.75" customHeight="1">
      <c r="B39" s="61" t="s">
        <v>1193</v>
      </c>
      <c r="C39" s="59"/>
      <c r="D39" s="59"/>
      <c r="E39" s="59"/>
      <c r="F39" s="59"/>
      <c r="G39" s="59"/>
      <c r="H39" s="59"/>
      <c r="I39" s="59"/>
      <c r="J39" s="141">
        <v>8282182.420000001</v>
      </c>
      <c r="K39" s="59"/>
      <c r="L39" s="59"/>
      <c r="M39" s="59"/>
      <c r="N39" s="59"/>
      <c r="O39" s="59"/>
      <c r="P39" s="59"/>
      <c r="Q39" s="59"/>
      <c r="R39" s="59"/>
      <c r="S39" s="59"/>
      <c r="T39" s="59"/>
      <c r="U39" s="139">
        <v>0.002839362590798888</v>
      </c>
      <c r="V39" s="59"/>
      <c r="W39" s="59"/>
      <c r="X39" s="59"/>
      <c r="Y39" s="59"/>
      <c r="Z39" s="59"/>
      <c r="AA39" s="59"/>
      <c r="AB39" s="58">
        <v>166</v>
      </c>
      <c r="AC39" s="59"/>
      <c r="AD39" s="59"/>
      <c r="AE39" s="59"/>
      <c r="AF39" s="59"/>
      <c r="AG39" s="139">
        <v>0.004193613581244948</v>
      </c>
      <c r="AH39" s="59"/>
      <c r="AI39" s="59"/>
      <c r="AJ39" s="1"/>
    </row>
    <row r="40" spans="2:36" ht="12.75" customHeight="1">
      <c r="B40" s="61" t="s">
        <v>1194</v>
      </c>
      <c r="C40" s="59"/>
      <c r="D40" s="59"/>
      <c r="E40" s="59"/>
      <c r="F40" s="59"/>
      <c r="G40" s="59"/>
      <c r="H40" s="59"/>
      <c r="I40" s="59"/>
      <c r="J40" s="141">
        <v>4655667.460000001</v>
      </c>
      <c r="K40" s="59"/>
      <c r="L40" s="59"/>
      <c r="M40" s="59"/>
      <c r="N40" s="59"/>
      <c r="O40" s="59"/>
      <c r="P40" s="59"/>
      <c r="Q40" s="59"/>
      <c r="R40" s="59"/>
      <c r="S40" s="59"/>
      <c r="T40" s="59"/>
      <c r="U40" s="139">
        <v>0.001596092352325135</v>
      </c>
      <c r="V40" s="59"/>
      <c r="W40" s="59"/>
      <c r="X40" s="59"/>
      <c r="Y40" s="59"/>
      <c r="Z40" s="59"/>
      <c r="AA40" s="59"/>
      <c r="AB40" s="58">
        <v>27</v>
      </c>
      <c r="AC40" s="59"/>
      <c r="AD40" s="59"/>
      <c r="AE40" s="59"/>
      <c r="AF40" s="59"/>
      <c r="AG40" s="139">
        <v>0.0006820937752627324</v>
      </c>
      <c r="AH40" s="59"/>
      <c r="AI40" s="59"/>
      <c r="AJ40" s="1"/>
    </row>
    <row r="41" spans="2:36" ht="12.75" customHeight="1">
      <c r="B41" s="61" t="s">
        <v>1195</v>
      </c>
      <c r="C41" s="59"/>
      <c r="D41" s="59"/>
      <c r="E41" s="59"/>
      <c r="F41" s="59"/>
      <c r="G41" s="59"/>
      <c r="H41" s="59"/>
      <c r="I41" s="59"/>
      <c r="J41" s="141">
        <v>2414274.39</v>
      </c>
      <c r="K41" s="59"/>
      <c r="L41" s="59"/>
      <c r="M41" s="59"/>
      <c r="N41" s="59"/>
      <c r="O41" s="59"/>
      <c r="P41" s="59"/>
      <c r="Q41" s="59"/>
      <c r="R41" s="59"/>
      <c r="S41" s="59"/>
      <c r="T41" s="59"/>
      <c r="U41" s="139">
        <v>0.0008276804396793043</v>
      </c>
      <c r="V41" s="59"/>
      <c r="W41" s="59"/>
      <c r="X41" s="59"/>
      <c r="Y41" s="59"/>
      <c r="Z41" s="59"/>
      <c r="AA41" s="59"/>
      <c r="AB41" s="58">
        <v>22</v>
      </c>
      <c r="AC41" s="59"/>
      <c r="AD41" s="59"/>
      <c r="AE41" s="59"/>
      <c r="AF41" s="59"/>
      <c r="AG41" s="139">
        <v>0.0005557801131770413</v>
      </c>
      <c r="AH41" s="59"/>
      <c r="AI41" s="59"/>
      <c r="AJ41" s="1"/>
    </row>
    <row r="42" spans="2:36" ht="12.75" customHeight="1">
      <c r="B42" s="61" t="s">
        <v>1196</v>
      </c>
      <c r="C42" s="59"/>
      <c r="D42" s="59"/>
      <c r="E42" s="59"/>
      <c r="F42" s="59"/>
      <c r="G42" s="59"/>
      <c r="H42" s="59"/>
      <c r="I42" s="59"/>
      <c r="J42" s="141">
        <v>2786588.73</v>
      </c>
      <c r="K42" s="59"/>
      <c r="L42" s="59"/>
      <c r="M42" s="59"/>
      <c r="N42" s="59"/>
      <c r="O42" s="59"/>
      <c r="P42" s="59"/>
      <c r="Q42" s="59"/>
      <c r="R42" s="59"/>
      <c r="S42" s="59"/>
      <c r="T42" s="59"/>
      <c r="U42" s="139">
        <v>0.0009553201553249272</v>
      </c>
      <c r="V42" s="59"/>
      <c r="W42" s="59"/>
      <c r="X42" s="59"/>
      <c r="Y42" s="59"/>
      <c r="Z42" s="59"/>
      <c r="AA42" s="59"/>
      <c r="AB42" s="58">
        <v>61</v>
      </c>
      <c r="AC42" s="59"/>
      <c r="AD42" s="59"/>
      <c r="AE42" s="59"/>
      <c r="AF42" s="59"/>
      <c r="AG42" s="139">
        <v>0.0015410266774454325</v>
      </c>
      <c r="AH42" s="59"/>
      <c r="AI42" s="59"/>
      <c r="AJ42" s="1"/>
    </row>
    <row r="43" spans="2:36" ht="12.75" customHeight="1">
      <c r="B43" s="61" t="s">
        <v>1197</v>
      </c>
      <c r="C43" s="59"/>
      <c r="D43" s="59"/>
      <c r="E43" s="59"/>
      <c r="F43" s="59"/>
      <c r="G43" s="59"/>
      <c r="H43" s="59"/>
      <c r="I43" s="59"/>
      <c r="J43" s="141">
        <v>3508078.019999999</v>
      </c>
      <c r="K43" s="59"/>
      <c r="L43" s="59"/>
      <c r="M43" s="59"/>
      <c r="N43" s="59"/>
      <c r="O43" s="59"/>
      <c r="P43" s="59"/>
      <c r="Q43" s="59"/>
      <c r="R43" s="59"/>
      <c r="S43" s="59"/>
      <c r="T43" s="59"/>
      <c r="U43" s="139">
        <v>0.001202666759855288</v>
      </c>
      <c r="V43" s="59"/>
      <c r="W43" s="59"/>
      <c r="X43" s="59"/>
      <c r="Y43" s="59"/>
      <c r="Z43" s="59"/>
      <c r="AA43" s="59"/>
      <c r="AB43" s="58">
        <v>140</v>
      </c>
      <c r="AC43" s="59"/>
      <c r="AD43" s="59"/>
      <c r="AE43" s="59"/>
      <c r="AF43" s="59"/>
      <c r="AG43" s="139">
        <v>0.0035367825383993533</v>
      </c>
      <c r="AH43" s="59"/>
      <c r="AI43" s="59"/>
      <c r="AJ43" s="1"/>
    </row>
    <row r="44" spans="2:36" ht="12.75" customHeight="1">
      <c r="B44" s="61" t="s">
        <v>1198</v>
      </c>
      <c r="C44" s="59"/>
      <c r="D44" s="59"/>
      <c r="E44" s="59"/>
      <c r="F44" s="59"/>
      <c r="G44" s="59"/>
      <c r="H44" s="59"/>
      <c r="I44" s="59"/>
      <c r="J44" s="141">
        <v>1000458.9099999999</v>
      </c>
      <c r="K44" s="59"/>
      <c r="L44" s="59"/>
      <c r="M44" s="59"/>
      <c r="N44" s="59"/>
      <c r="O44" s="59"/>
      <c r="P44" s="59"/>
      <c r="Q44" s="59"/>
      <c r="R44" s="59"/>
      <c r="S44" s="59"/>
      <c r="T44" s="59"/>
      <c r="U44" s="139">
        <v>0.00034298515278119543</v>
      </c>
      <c r="V44" s="59"/>
      <c r="W44" s="59"/>
      <c r="X44" s="59"/>
      <c r="Y44" s="59"/>
      <c r="Z44" s="59"/>
      <c r="AA44" s="59"/>
      <c r="AB44" s="58">
        <v>43</v>
      </c>
      <c r="AC44" s="59"/>
      <c r="AD44" s="59"/>
      <c r="AE44" s="59"/>
      <c r="AF44" s="59"/>
      <c r="AG44" s="139">
        <v>0.0010862974939369443</v>
      </c>
      <c r="AH44" s="59"/>
      <c r="AI44" s="59"/>
      <c r="AJ44" s="1"/>
    </row>
    <row r="45" spans="2:36" ht="12.75" customHeight="1">
      <c r="B45" s="61" t="s">
        <v>1199</v>
      </c>
      <c r="C45" s="59"/>
      <c r="D45" s="59"/>
      <c r="E45" s="59"/>
      <c r="F45" s="59"/>
      <c r="G45" s="59"/>
      <c r="H45" s="59"/>
      <c r="I45" s="59"/>
      <c r="J45" s="141">
        <v>516885.24</v>
      </c>
      <c r="K45" s="59"/>
      <c r="L45" s="59"/>
      <c r="M45" s="59"/>
      <c r="N45" s="59"/>
      <c r="O45" s="59"/>
      <c r="P45" s="59"/>
      <c r="Q45" s="59"/>
      <c r="R45" s="59"/>
      <c r="S45" s="59"/>
      <c r="T45" s="59"/>
      <c r="U45" s="139">
        <v>0.00017720264294687012</v>
      </c>
      <c r="V45" s="59"/>
      <c r="W45" s="59"/>
      <c r="X45" s="59"/>
      <c r="Y45" s="59"/>
      <c r="Z45" s="59"/>
      <c r="AA45" s="59"/>
      <c r="AB45" s="58">
        <v>31</v>
      </c>
      <c r="AC45" s="59"/>
      <c r="AD45" s="59"/>
      <c r="AE45" s="59"/>
      <c r="AF45" s="59"/>
      <c r="AG45" s="139">
        <v>0.0007831447049312854</v>
      </c>
      <c r="AH45" s="59"/>
      <c r="AI45" s="59"/>
      <c r="AJ45" s="1"/>
    </row>
    <row r="46" spans="2:36" ht="12.75" customHeight="1">
      <c r="B46" s="61" t="s">
        <v>1200</v>
      </c>
      <c r="C46" s="59"/>
      <c r="D46" s="59"/>
      <c r="E46" s="59"/>
      <c r="F46" s="59"/>
      <c r="G46" s="59"/>
      <c r="H46" s="59"/>
      <c r="I46" s="59"/>
      <c r="J46" s="141">
        <v>312262.98</v>
      </c>
      <c r="K46" s="59"/>
      <c r="L46" s="59"/>
      <c r="M46" s="59"/>
      <c r="N46" s="59"/>
      <c r="O46" s="59"/>
      <c r="P46" s="59"/>
      <c r="Q46" s="59"/>
      <c r="R46" s="59"/>
      <c r="S46" s="59"/>
      <c r="T46" s="59"/>
      <c r="U46" s="139">
        <v>0.00010705243846867371</v>
      </c>
      <c r="V46" s="59"/>
      <c r="W46" s="59"/>
      <c r="X46" s="59"/>
      <c r="Y46" s="59"/>
      <c r="Z46" s="59"/>
      <c r="AA46" s="59"/>
      <c r="AB46" s="58">
        <v>8</v>
      </c>
      <c r="AC46" s="59"/>
      <c r="AD46" s="59"/>
      <c r="AE46" s="59"/>
      <c r="AF46" s="59"/>
      <c r="AG46" s="139">
        <v>0.0002021018593371059</v>
      </c>
      <c r="AH46" s="59"/>
      <c r="AI46" s="59"/>
      <c r="AJ46" s="1"/>
    </row>
    <row r="47" spans="2:36" ht="12.75" customHeight="1">
      <c r="B47" s="61" t="s">
        <v>1201</v>
      </c>
      <c r="C47" s="59"/>
      <c r="D47" s="59"/>
      <c r="E47" s="59"/>
      <c r="F47" s="59"/>
      <c r="G47" s="59"/>
      <c r="H47" s="59"/>
      <c r="I47" s="59"/>
      <c r="J47" s="141">
        <v>61987.42</v>
      </c>
      <c r="K47" s="59"/>
      <c r="L47" s="59"/>
      <c r="M47" s="59"/>
      <c r="N47" s="59"/>
      <c r="O47" s="59"/>
      <c r="P47" s="59"/>
      <c r="Q47" s="59"/>
      <c r="R47" s="59"/>
      <c r="S47" s="59"/>
      <c r="T47" s="59"/>
      <c r="U47" s="139">
        <v>2.1251012417103797E-05</v>
      </c>
      <c r="V47" s="59"/>
      <c r="W47" s="59"/>
      <c r="X47" s="59"/>
      <c r="Y47" s="59"/>
      <c r="Z47" s="59"/>
      <c r="AA47" s="59"/>
      <c r="AB47" s="58">
        <v>3</v>
      </c>
      <c r="AC47" s="59"/>
      <c r="AD47" s="59"/>
      <c r="AE47" s="59"/>
      <c r="AF47" s="59"/>
      <c r="AG47" s="139">
        <v>7.578819725141472E-05</v>
      </c>
      <c r="AH47" s="59"/>
      <c r="AI47" s="59"/>
      <c r="AJ47" s="1"/>
    </row>
    <row r="48" spans="2:36" ht="12.75" customHeight="1">
      <c r="B48" s="61" t="s">
        <v>1202</v>
      </c>
      <c r="C48" s="59"/>
      <c r="D48" s="59"/>
      <c r="E48" s="59"/>
      <c r="F48" s="59"/>
      <c r="G48" s="59"/>
      <c r="H48" s="59"/>
      <c r="I48" s="59"/>
      <c r="J48" s="141">
        <v>14750.16</v>
      </c>
      <c r="K48" s="59"/>
      <c r="L48" s="59"/>
      <c r="M48" s="59"/>
      <c r="N48" s="59"/>
      <c r="O48" s="59"/>
      <c r="P48" s="59"/>
      <c r="Q48" s="59"/>
      <c r="R48" s="59"/>
      <c r="S48" s="59"/>
      <c r="T48" s="59"/>
      <c r="U48" s="139">
        <v>5.056765280991978E-06</v>
      </c>
      <c r="V48" s="59"/>
      <c r="W48" s="59"/>
      <c r="X48" s="59"/>
      <c r="Y48" s="59"/>
      <c r="Z48" s="59"/>
      <c r="AA48" s="59"/>
      <c r="AB48" s="58">
        <v>1</v>
      </c>
      <c r="AC48" s="59"/>
      <c r="AD48" s="59"/>
      <c r="AE48" s="59"/>
      <c r="AF48" s="59"/>
      <c r="AG48" s="139">
        <v>2.5262732417138236E-05</v>
      </c>
      <c r="AH48" s="59"/>
      <c r="AI48" s="59"/>
      <c r="AJ48" s="1"/>
    </row>
    <row r="49" spans="2:36" ht="12.75" customHeight="1">
      <c r="B49" s="147"/>
      <c r="C49" s="143"/>
      <c r="D49" s="143"/>
      <c r="E49" s="143"/>
      <c r="F49" s="143"/>
      <c r="G49" s="143"/>
      <c r="H49" s="143"/>
      <c r="I49" s="143"/>
      <c r="J49" s="144">
        <v>2916916087.729997</v>
      </c>
      <c r="K49" s="143"/>
      <c r="L49" s="143"/>
      <c r="M49" s="143"/>
      <c r="N49" s="143"/>
      <c r="O49" s="143"/>
      <c r="P49" s="143"/>
      <c r="Q49" s="143"/>
      <c r="R49" s="143"/>
      <c r="S49" s="143"/>
      <c r="T49" s="143"/>
      <c r="U49" s="145">
        <v>1.000000000000007</v>
      </c>
      <c r="V49" s="143"/>
      <c r="W49" s="143"/>
      <c r="X49" s="143"/>
      <c r="Y49" s="143"/>
      <c r="Z49" s="143"/>
      <c r="AA49" s="143"/>
      <c r="AB49" s="146">
        <v>39584</v>
      </c>
      <c r="AC49" s="143"/>
      <c r="AD49" s="143"/>
      <c r="AE49" s="143"/>
      <c r="AF49" s="143"/>
      <c r="AG49" s="145">
        <v>1</v>
      </c>
      <c r="AH49" s="143"/>
      <c r="AI49" s="143"/>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68" t="s">
        <v>1166</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70"/>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55" t="s">
        <v>1182</v>
      </c>
      <c r="C53" s="56"/>
      <c r="D53" s="56"/>
      <c r="E53" s="56"/>
      <c r="F53" s="56"/>
      <c r="G53" s="56"/>
      <c r="H53" s="56"/>
      <c r="I53" s="56"/>
      <c r="J53" s="55" t="s">
        <v>1179</v>
      </c>
      <c r="K53" s="56"/>
      <c r="L53" s="56"/>
      <c r="M53" s="56"/>
      <c r="N53" s="56"/>
      <c r="O53" s="56"/>
      <c r="P53" s="56"/>
      <c r="Q53" s="56"/>
      <c r="R53" s="56"/>
      <c r="S53" s="56"/>
      <c r="T53" s="56"/>
      <c r="U53" s="55" t="s">
        <v>1180</v>
      </c>
      <c r="V53" s="56"/>
      <c r="W53" s="56"/>
      <c r="X53" s="56"/>
      <c r="Y53" s="56"/>
      <c r="Z53" s="56"/>
      <c r="AA53" s="56"/>
      <c r="AB53" s="55" t="s">
        <v>1181</v>
      </c>
      <c r="AC53" s="56"/>
      <c r="AD53" s="56"/>
      <c r="AE53" s="56"/>
      <c r="AF53" s="55" t="s">
        <v>1180</v>
      </c>
      <c r="AG53" s="56"/>
      <c r="AH53" s="56"/>
      <c r="AI53" s="56"/>
      <c r="AJ53" s="56"/>
    </row>
    <row r="54" spans="2:36" ht="10.5" customHeight="1">
      <c r="B54" s="61" t="s">
        <v>1203</v>
      </c>
      <c r="C54" s="59"/>
      <c r="D54" s="59"/>
      <c r="E54" s="59"/>
      <c r="F54" s="59"/>
      <c r="G54" s="59"/>
      <c r="H54" s="59"/>
      <c r="I54" s="59"/>
      <c r="J54" s="141">
        <v>0</v>
      </c>
      <c r="K54" s="59"/>
      <c r="L54" s="59"/>
      <c r="M54" s="59"/>
      <c r="N54" s="59"/>
      <c r="O54" s="59"/>
      <c r="P54" s="59"/>
      <c r="Q54" s="59"/>
      <c r="R54" s="59"/>
      <c r="S54" s="59"/>
      <c r="T54" s="59"/>
      <c r="U54" s="139">
        <v>0</v>
      </c>
      <c r="V54" s="59"/>
      <c r="W54" s="59"/>
      <c r="X54" s="59"/>
      <c r="Y54" s="59"/>
      <c r="Z54" s="59"/>
      <c r="AA54" s="59"/>
      <c r="AB54" s="58">
        <v>303</v>
      </c>
      <c r="AC54" s="59"/>
      <c r="AD54" s="59"/>
      <c r="AE54" s="59"/>
      <c r="AF54" s="139">
        <v>0.007654607922392886</v>
      </c>
      <c r="AG54" s="59"/>
      <c r="AH54" s="59"/>
      <c r="AI54" s="59"/>
      <c r="AJ54" s="59"/>
    </row>
    <row r="55" spans="2:36" ht="10.5" customHeight="1">
      <c r="B55" s="61" t="s">
        <v>1183</v>
      </c>
      <c r="C55" s="59"/>
      <c r="D55" s="59"/>
      <c r="E55" s="59"/>
      <c r="F55" s="59"/>
      <c r="G55" s="59"/>
      <c r="H55" s="59"/>
      <c r="I55" s="59"/>
      <c r="J55" s="141">
        <v>8215379.95</v>
      </c>
      <c r="K55" s="59"/>
      <c r="L55" s="59"/>
      <c r="M55" s="59"/>
      <c r="N55" s="59"/>
      <c r="O55" s="59"/>
      <c r="P55" s="59"/>
      <c r="Q55" s="59"/>
      <c r="R55" s="59"/>
      <c r="S55" s="59"/>
      <c r="T55" s="59"/>
      <c r="U55" s="139">
        <v>0.002816460845259818</v>
      </c>
      <c r="V55" s="59"/>
      <c r="W55" s="59"/>
      <c r="X55" s="59"/>
      <c r="Y55" s="59"/>
      <c r="Z55" s="59"/>
      <c r="AA55" s="59"/>
      <c r="AB55" s="58">
        <v>310</v>
      </c>
      <c r="AC55" s="59"/>
      <c r="AD55" s="59"/>
      <c r="AE55" s="59"/>
      <c r="AF55" s="139">
        <v>0.007831447049312854</v>
      </c>
      <c r="AG55" s="59"/>
      <c r="AH55" s="59"/>
      <c r="AI55" s="59"/>
      <c r="AJ55" s="59"/>
    </row>
    <row r="56" spans="2:36" ht="10.5" customHeight="1">
      <c r="B56" s="61" t="s">
        <v>1184</v>
      </c>
      <c r="C56" s="59"/>
      <c r="D56" s="59"/>
      <c r="E56" s="59"/>
      <c r="F56" s="59"/>
      <c r="G56" s="59"/>
      <c r="H56" s="59"/>
      <c r="I56" s="59"/>
      <c r="J56" s="141">
        <v>18263251.640000008</v>
      </c>
      <c r="K56" s="59"/>
      <c r="L56" s="59"/>
      <c r="M56" s="59"/>
      <c r="N56" s="59"/>
      <c r="O56" s="59"/>
      <c r="P56" s="59"/>
      <c r="Q56" s="59"/>
      <c r="R56" s="59"/>
      <c r="S56" s="59"/>
      <c r="T56" s="59"/>
      <c r="U56" s="139">
        <v>0.006261150849290565</v>
      </c>
      <c r="V56" s="59"/>
      <c r="W56" s="59"/>
      <c r="X56" s="59"/>
      <c r="Y56" s="59"/>
      <c r="Z56" s="59"/>
      <c r="AA56" s="59"/>
      <c r="AB56" s="58">
        <v>518</v>
      </c>
      <c r="AC56" s="59"/>
      <c r="AD56" s="59"/>
      <c r="AE56" s="59"/>
      <c r="AF56" s="139">
        <v>0.013086095392077607</v>
      </c>
      <c r="AG56" s="59"/>
      <c r="AH56" s="59"/>
      <c r="AI56" s="59"/>
      <c r="AJ56" s="59"/>
    </row>
    <row r="57" spans="2:36" ht="10.5" customHeight="1">
      <c r="B57" s="61" t="s">
        <v>1185</v>
      </c>
      <c r="C57" s="59"/>
      <c r="D57" s="59"/>
      <c r="E57" s="59"/>
      <c r="F57" s="59"/>
      <c r="G57" s="59"/>
      <c r="H57" s="59"/>
      <c r="I57" s="59"/>
      <c r="J57" s="141">
        <v>18449191.59</v>
      </c>
      <c r="K57" s="59"/>
      <c r="L57" s="59"/>
      <c r="M57" s="59"/>
      <c r="N57" s="59"/>
      <c r="O57" s="59"/>
      <c r="P57" s="59"/>
      <c r="Q57" s="59"/>
      <c r="R57" s="59"/>
      <c r="S57" s="59"/>
      <c r="T57" s="59"/>
      <c r="U57" s="139">
        <v>0.006324896238053083</v>
      </c>
      <c r="V57" s="59"/>
      <c r="W57" s="59"/>
      <c r="X57" s="59"/>
      <c r="Y57" s="59"/>
      <c r="Z57" s="59"/>
      <c r="AA57" s="59"/>
      <c r="AB57" s="58">
        <v>577</v>
      </c>
      <c r="AC57" s="59"/>
      <c r="AD57" s="59"/>
      <c r="AE57" s="59"/>
      <c r="AF57" s="139">
        <v>0.014576596604688763</v>
      </c>
      <c r="AG57" s="59"/>
      <c r="AH57" s="59"/>
      <c r="AI57" s="59"/>
      <c r="AJ57" s="59"/>
    </row>
    <row r="58" spans="2:36" ht="10.5" customHeight="1">
      <c r="B58" s="61" t="s">
        <v>1186</v>
      </c>
      <c r="C58" s="59"/>
      <c r="D58" s="59"/>
      <c r="E58" s="59"/>
      <c r="F58" s="59"/>
      <c r="G58" s="59"/>
      <c r="H58" s="59"/>
      <c r="I58" s="59"/>
      <c r="J58" s="141">
        <v>31345491.060000006</v>
      </c>
      <c r="K58" s="59"/>
      <c r="L58" s="59"/>
      <c r="M58" s="59"/>
      <c r="N58" s="59"/>
      <c r="O58" s="59"/>
      <c r="P58" s="59"/>
      <c r="Q58" s="59"/>
      <c r="R58" s="59"/>
      <c r="S58" s="59"/>
      <c r="T58" s="59"/>
      <c r="U58" s="139">
        <v>0.010746106544461365</v>
      </c>
      <c r="V58" s="59"/>
      <c r="W58" s="59"/>
      <c r="X58" s="59"/>
      <c r="Y58" s="59"/>
      <c r="Z58" s="59"/>
      <c r="AA58" s="59"/>
      <c r="AB58" s="58">
        <v>835</v>
      </c>
      <c r="AC58" s="59"/>
      <c r="AD58" s="59"/>
      <c r="AE58" s="59"/>
      <c r="AF58" s="139">
        <v>0.02109438156831043</v>
      </c>
      <c r="AG58" s="59"/>
      <c r="AH58" s="59"/>
      <c r="AI58" s="59"/>
      <c r="AJ58" s="59"/>
    </row>
    <row r="59" spans="2:36" ht="10.5" customHeight="1">
      <c r="B59" s="61" t="s">
        <v>1187</v>
      </c>
      <c r="C59" s="59"/>
      <c r="D59" s="59"/>
      <c r="E59" s="59"/>
      <c r="F59" s="59"/>
      <c r="G59" s="59"/>
      <c r="H59" s="59"/>
      <c r="I59" s="59"/>
      <c r="J59" s="141">
        <v>44442288.27000004</v>
      </c>
      <c r="K59" s="59"/>
      <c r="L59" s="59"/>
      <c r="M59" s="59"/>
      <c r="N59" s="59"/>
      <c r="O59" s="59"/>
      <c r="P59" s="59"/>
      <c r="Q59" s="59"/>
      <c r="R59" s="59"/>
      <c r="S59" s="59"/>
      <c r="T59" s="59"/>
      <c r="U59" s="139">
        <v>0.015236053055124347</v>
      </c>
      <c r="V59" s="59"/>
      <c r="W59" s="59"/>
      <c r="X59" s="59"/>
      <c r="Y59" s="59"/>
      <c r="Z59" s="59"/>
      <c r="AA59" s="59"/>
      <c r="AB59" s="58">
        <v>1095</v>
      </c>
      <c r="AC59" s="59"/>
      <c r="AD59" s="59"/>
      <c r="AE59" s="59"/>
      <c r="AF59" s="139">
        <v>0.02766269199676637</v>
      </c>
      <c r="AG59" s="59"/>
      <c r="AH59" s="59"/>
      <c r="AI59" s="59"/>
      <c r="AJ59" s="59"/>
    </row>
    <row r="60" spans="2:36" ht="10.5" customHeight="1">
      <c r="B60" s="61" t="s">
        <v>1188</v>
      </c>
      <c r="C60" s="59"/>
      <c r="D60" s="59"/>
      <c r="E60" s="59"/>
      <c r="F60" s="59"/>
      <c r="G60" s="59"/>
      <c r="H60" s="59"/>
      <c r="I60" s="59"/>
      <c r="J60" s="141">
        <v>144931586.42000037</v>
      </c>
      <c r="K60" s="59"/>
      <c r="L60" s="59"/>
      <c r="M60" s="59"/>
      <c r="N60" s="59"/>
      <c r="O60" s="59"/>
      <c r="P60" s="59"/>
      <c r="Q60" s="59"/>
      <c r="R60" s="59"/>
      <c r="S60" s="59"/>
      <c r="T60" s="59"/>
      <c r="U60" s="139">
        <v>0.049686580642362206</v>
      </c>
      <c r="V60" s="59"/>
      <c r="W60" s="59"/>
      <c r="X60" s="59"/>
      <c r="Y60" s="59"/>
      <c r="Z60" s="59"/>
      <c r="AA60" s="59"/>
      <c r="AB60" s="58">
        <v>3599</v>
      </c>
      <c r="AC60" s="59"/>
      <c r="AD60" s="59"/>
      <c r="AE60" s="59"/>
      <c r="AF60" s="139">
        <v>0.09092057396928052</v>
      </c>
      <c r="AG60" s="59"/>
      <c r="AH60" s="59"/>
      <c r="AI60" s="59"/>
      <c r="AJ60" s="59"/>
    </row>
    <row r="61" spans="2:36" ht="10.5" customHeight="1">
      <c r="B61" s="61" t="s">
        <v>1189</v>
      </c>
      <c r="C61" s="59"/>
      <c r="D61" s="59"/>
      <c r="E61" s="59"/>
      <c r="F61" s="59"/>
      <c r="G61" s="59"/>
      <c r="H61" s="59"/>
      <c r="I61" s="59"/>
      <c r="J61" s="141">
        <v>165768241.7900005</v>
      </c>
      <c r="K61" s="59"/>
      <c r="L61" s="59"/>
      <c r="M61" s="59"/>
      <c r="N61" s="59"/>
      <c r="O61" s="59"/>
      <c r="P61" s="59"/>
      <c r="Q61" s="59"/>
      <c r="R61" s="59"/>
      <c r="S61" s="59"/>
      <c r="T61" s="59"/>
      <c r="U61" s="139">
        <v>0.05682996589696362</v>
      </c>
      <c r="V61" s="59"/>
      <c r="W61" s="59"/>
      <c r="X61" s="59"/>
      <c r="Y61" s="59"/>
      <c r="Z61" s="59"/>
      <c r="AA61" s="59"/>
      <c r="AB61" s="58">
        <v>3811</v>
      </c>
      <c r="AC61" s="59"/>
      <c r="AD61" s="59"/>
      <c r="AE61" s="59"/>
      <c r="AF61" s="139">
        <v>0.09627627324171383</v>
      </c>
      <c r="AG61" s="59"/>
      <c r="AH61" s="59"/>
      <c r="AI61" s="59"/>
      <c r="AJ61" s="59"/>
    </row>
    <row r="62" spans="2:36" ht="10.5" customHeight="1">
      <c r="B62" s="61" t="s">
        <v>1190</v>
      </c>
      <c r="C62" s="59"/>
      <c r="D62" s="59"/>
      <c r="E62" s="59"/>
      <c r="F62" s="59"/>
      <c r="G62" s="59"/>
      <c r="H62" s="59"/>
      <c r="I62" s="59"/>
      <c r="J62" s="141">
        <v>128569797.46999982</v>
      </c>
      <c r="K62" s="59"/>
      <c r="L62" s="59"/>
      <c r="M62" s="59"/>
      <c r="N62" s="59"/>
      <c r="O62" s="59"/>
      <c r="P62" s="59"/>
      <c r="Q62" s="59"/>
      <c r="R62" s="59"/>
      <c r="S62" s="59"/>
      <c r="T62" s="59"/>
      <c r="U62" s="139">
        <v>0.04407730411266485</v>
      </c>
      <c r="V62" s="59"/>
      <c r="W62" s="59"/>
      <c r="X62" s="59"/>
      <c r="Y62" s="59"/>
      <c r="Z62" s="59"/>
      <c r="AA62" s="59"/>
      <c r="AB62" s="58">
        <v>2413</v>
      </c>
      <c r="AC62" s="59"/>
      <c r="AD62" s="59"/>
      <c r="AE62" s="59"/>
      <c r="AF62" s="139">
        <v>0.060958973322554566</v>
      </c>
      <c r="AG62" s="59"/>
      <c r="AH62" s="59"/>
      <c r="AI62" s="59"/>
      <c r="AJ62" s="59"/>
    </row>
    <row r="63" spans="2:36" ht="10.5" customHeight="1">
      <c r="B63" s="61" t="s">
        <v>1191</v>
      </c>
      <c r="C63" s="59"/>
      <c r="D63" s="59"/>
      <c r="E63" s="59"/>
      <c r="F63" s="59"/>
      <c r="G63" s="59"/>
      <c r="H63" s="59"/>
      <c r="I63" s="59"/>
      <c r="J63" s="141">
        <v>153671957.4199998</v>
      </c>
      <c r="K63" s="59"/>
      <c r="L63" s="59"/>
      <c r="M63" s="59"/>
      <c r="N63" s="59"/>
      <c r="O63" s="59"/>
      <c r="P63" s="59"/>
      <c r="Q63" s="59"/>
      <c r="R63" s="59"/>
      <c r="S63" s="59"/>
      <c r="T63" s="59"/>
      <c r="U63" s="139">
        <v>0.05268302302778625</v>
      </c>
      <c r="V63" s="59"/>
      <c r="W63" s="59"/>
      <c r="X63" s="59"/>
      <c r="Y63" s="59"/>
      <c r="Z63" s="59"/>
      <c r="AA63" s="59"/>
      <c r="AB63" s="58">
        <v>2499</v>
      </c>
      <c r="AC63" s="59"/>
      <c r="AD63" s="59"/>
      <c r="AE63" s="59"/>
      <c r="AF63" s="139">
        <v>0.06313156831042846</v>
      </c>
      <c r="AG63" s="59"/>
      <c r="AH63" s="59"/>
      <c r="AI63" s="59"/>
      <c r="AJ63" s="59"/>
    </row>
    <row r="64" spans="2:36" ht="10.5" customHeight="1">
      <c r="B64" s="61" t="s">
        <v>1192</v>
      </c>
      <c r="C64" s="59"/>
      <c r="D64" s="59"/>
      <c r="E64" s="59"/>
      <c r="F64" s="59"/>
      <c r="G64" s="59"/>
      <c r="H64" s="59"/>
      <c r="I64" s="59"/>
      <c r="J64" s="141">
        <v>142393988.5600005</v>
      </c>
      <c r="K64" s="59"/>
      <c r="L64" s="59"/>
      <c r="M64" s="59"/>
      <c r="N64" s="59"/>
      <c r="O64" s="59"/>
      <c r="P64" s="59"/>
      <c r="Q64" s="59"/>
      <c r="R64" s="59"/>
      <c r="S64" s="59"/>
      <c r="T64" s="59"/>
      <c r="U64" s="139">
        <v>0.04881662148560955</v>
      </c>
      <c r="V64" s="59"/>
      <c r="W64" s="59"/>
      <c r="X64" s="59"/>
      <c r="Y64" s="59"/>
      <c r="Z64" s="59"/>
      <c r="AA64" s="59"/>
      <c r="AB64" s="58">
        <v>2192</v>
      </c>
      <c r="AC64" s="59"/>
      <c r="AD64" s="59"/>
      <c r="AE64" s="59"/>
      <c r="AF64" s="139">
        <v>0.05537590945836702</v>
      </c>
      <c r="AG64" s="59"/>
      <c r="AH64" s="59"/>
      <c r="AI64" s="59"/>
      <c r="AJ64" s="59"/>
    </row>
    <row r="65" spans="2:36" ht="10.5" customHeight="1">
      <c r="B65" s="61" t="s">
        <v>1193</v>
      </c>
      <c r="C65" s="59"/>
      <c r="D65" s="59"/>
      <c r="E65" s="59"/>
      <c r="F65" s="59"/>
      <c r="G65" s="59"/>
      <c r="H65" s="59"/>
      <c r="I65" s="59"/>
      <c r="J65" s="141">
        <v>153626658.18000004</v>
      </c>
      <c r="K65" s="59"/>
      <c r="L65" s="59"/>
      <c r="M65" s="59"/>
      <c r="N65" s="59"/>
      <c r="O65" s="59"/>
      <c r="P65" s="59"/>
      <c r="Q65" s="59"/>
      <c r="R65" s="59"/>
      <c r="S65" s="59"/>
      <c r="T65" s="59"/>
      <c r="U65" s="139">
        <v>0.052667493187832905</v>
      </c>
      <c r="V65" s="59"/>
      <c r="W65" s="59"/>
      <c r="X65" s="59"/>
      <c r="Y65" s="59"/>
      <c r="Z65" s="59"/>
      <c r="AA65" s="59"/>
      <c r="AB65" s="58">
        <v>2123</v>
      </c>
      <c r="AC65" s="59"/>
      <c r="AD65" s="59"/>
      <c r="AE65" s="59"/>
      <c r="AF65" s="139">
        <v>0.05363278092158448</v>
      </c>
      <c r="AG65" s="59"/>
      <c r="AH65" s="59"/>
      <c r="AI65" s="59"/>
      <c r="AJ65" s="59"/>
    </row>
    <row r="66" spans="2:36" ht="10.5" customHeight="1">
      <c r="B66" s="61" t="s">
        <v>1194</v>
      </c>
      <c r="C66" s="59"/>
      <c r="D66" s="59"/>
      <c r="E66" s="59"/>
      <c r="F66" s="59"/>
      <c r="G66" s="59"/>
      <c r="H66" s="59"/>
      <c r="I66" s="59"/>
      <c r="J66" s="141">
        <v>165104841.08999994</v>
      </c>
      <c r="K66" s="59"/>
      <c r="L66" s="59"/>
      <c r="M66" s="59"/>
      <c r="N66" s="59"/>
      <c r="O66" s="59"/>
      <c r="P66" s="59"/>
      <c r="Q66" s="59"/>
      <c r="R66" s="59"/>
      <c r="S66" s="59"/>
      <c r="T66" s="59"/>
      <c r="U66" s="139">
        <v>0.05660253367743864</v>
      </c>
      <c r="V66" s="59"/>
      <c r="W66" s="59"/>
      <c r="X66" s="59"/>
      <c r="Y66" s="59"/>
      <c r="Z66" s="59"/>
      <c r="AA66" s="59"/>
      <c r="AB66" s="58">
        <v>2152</v>
      </c>
      <c r="AC66" s="59"/>
      <c r="AD66" s="59"/>
      <c r="AE66" s="59"/>
      <c r="AF66" s="139">
        <v>0.05436540016168149</v>
      </c>
      <c r="AG66" s="59"/>
      <c r="AH66" s="59"/>
      <c r="AI66" s="59"/>
      <c r="AJ66" s="59"/>
    </row>
    <row r="67" spans="2:36" ht="10.5" customHeight="1">
      <c r="B67" s="61" t="s">
        <v>1195</v>
      </c>
      <c r="C67" s="59"/>
      <c r="D67" s="59"/>
      <c r="E67" s="59"/>
      <c r="F67" s="59"/>
      <c r="G67" s="59"/>
      <c r="H67" s="59"/>
      <c r="I67" s="59"/>
      <c r="J67" s="141">
        <v>121110131.11999995</v>
      </c>
      <c r="K67" s="59"/>
      <c r="L67" s="59"/>
      <c r="M67" s="59"/>
      <c r="N67" s="59"/>
      <c r="O67" s="59"/>
      <c r="P67" s="59"/>
      <c r="Q67" s="59"/>
      <c r="R67" s="59"/>
      <c r="S67" s="59"/>
      <c r="T67" s="59"/>
      <c r="U67" s="139">
        <v>0.04151992291771757</v>
      </c>
      <c r="V67" s="59"/>
      <c r="W67" s="59"/>
      <c r="X67" s="59"/>
      <c r="Y67" s="59"/>
      <c r="Z67" s="59"/>
      <c r="AA67" s="59"/>
      <c r="AB67" s="58">
        <v>1446</v>
      </c>
      <c r="AC67" s="59"/>
      <c r="AD67" s="59"/>
      <c r="AE67" s="59"/>
      <c r="AF67" s="139">
        <v>0.036529911075181894</v>
      </c>
      <c r="AG67" s="59"/>
      <c r="AH67" s="59"/>
      <c r="AI67" s="59"/>
      <c r="AJ67" s="59"/>
    </row>
    <row r="68" spans="2:36" ht="10.5" customHeight="1">
      <c r="B68" s="61" t="s">
        <v>1196</v>
      </c>
      <c r="C68" s="59"/>
      <c r="D68" s="59"/>
      <c r="E68" s="59"/>
      <c r="F68" s="59"/>
      <c r="G68" s="59"/>
      <c r="H68" s="59"/>
      <c r="I68" s="59"/>
      <c r="J68" s="141">
        <v>140344329.58</v>
      </c>
      <c r="K68" s="59"/>
      <c r="L68" s="59"/>
      <c r="M68" s="59"/>
      <c r="N68" s="59"/>
      <c r="O68" s="59"/>
      <c r="P68" s="59"/>
      <c r="Q68" s="59"/>
      <c r="R68" s="59"/>
      <c r="S68" s="59"/>
      <c r="T68" s="59"/>
      <c r="U68" s="139">
        <v>0.04811394135414386</v>
      </c>
      <c r="V68" s="59"/>
      <c r="W68" s="59"/>
      <c r="X68" s="59"/>
      <c r="Y68" s="59"/>
      <c r="Z68" s="59"/>
      <c r="AA68" s="59"/>
      <c r="AB68" s="58">
        <v>1656</v>
      </c>
      <c r="AC68" s="59"/>
      <c r="AD68" s="59"/>
      <c r="AE68" s="59"/>
      <c r="AF68" s="139">
        <v>0.04183508488278092</v>
      </c>
      <c r="AG68" s="59"/>
      <c r="AH68" s="59"/>
      <c r="AI68" s="59"/>
      <c r="AJ68" s="59"/>
    </row>
    <row r="69" spans="2:36" ht="10.5" customHeight="1">
      <c r="B69" s="61" t="s">
        <v>1197</v>
      </c>
      <c r="C69" s="59"/>
      <c r="D69" s="59"/>
      <c r="E69" s="59"/>
      <c r="F69" s="59"/>
      <c r="G69" s="59"/>
      <c r="H69" s="59"/>
      <c r="I69" s="59"/>
      <c r="J69" s="141">
        <v>141482801.54000038</v>
      </c>
      <c r="K69" s="59"/>
      <c r="L69" s="59"/>
      <c r="M69" s="59"/>
      <c r="N69" s="59"/>
      <c r="O69" s="59"/>
      <c r="P69" s="59"/>
      <c r="Q69" s="59"/>
      <c r="R69" s="59"/>
      <c r="S69" s="59"/>
      <c r="T69" s="59"/>
      <c r="U69" s="139">
        <v>0.0485042412207699</v>
      </c>
      <c r="V69" s="59"/>
      <c r="W69" s="59"/>
      <c r="X69" s="59"/>
      <c r="Y69" s="59"/>
      <c r="Z69" s="59"/>
      <c r="AA69" s="59"/>
      <c r="AB69" s="58">
        <v>1580</v>
      </c>
      <c r="AC69" s="59"/>
      <c r="AD69" s="59"/>
      <c r="AE69" s="59"/>
      <c r="AF69" s="139">
        <v>0.039915117219078415</v>
      </c>
      <c r="AG69" s="59"/>
      <c r="AH69" s="59"/>
      <c r="AI69" s="59"/>
      <c r="AJ69" s="59"/>
    </row>
    <row r="70" spans="2:36" ht="10.5" customHeight="1">
      <c r="B70" s="61" t="s">
        <v>1198</v>
      </c>
      <c r="C70" s="59"/>
      <c r="D70" s="59"/>
      <c r="E70" s="59"/>
      <c r="F70" s="59"/>
      <c r="G70" s="59"/>
      <c r="H70" s="59"/>
      <c r="I70" s="59"/>
      <c r="J70" s="141">
        <v>198663350.02000004</v>
      </c>
      <c r="K70" s="59"/>
      <c r="L70" s="59"/>
      <c r="M70" s="59"/>
      <c r="N70" s="59"/>
      <c r="O70" s="59"/>
      <c r="P70" s="59"/>
      <c r="Q70" s="59"/>
      <c r="R70" s="59"/>
      <c r="S70" s="59"/>
      <c r="T70" s="59"/>
      <c r="U70" s="139">
        <v>0.06810732432642709</v>
      </c>
      <c r="V70" s="59"/>
      <c r="W70" s="59"/>
      <c r="X70" s="59"/>
      <c r="Y70" s="59"/>
      <c r="Z70" s="59"/>
      <c r="AA70" s="59"/>
      <c r="AB70" s="58">
        <v>2057</v>
      </c>
      <c r="AC70" s="59"/>
      <c r="AD70" s="59"/>
      <c r="AE70" s="59"/>
      <c r="AF70" s="139">
        <v>0.05196544058205335</v>
      </c>
      <c r="AG70" s="59"/>
      <c r="AH70" s="59"/>
      <c r="AI70" s="59"/>
      <c r="AJ70" s="59"/>
    </row>
    <row r="71" spans="2:36" ht="10.5" customHeight="1">
      <c r="B71" s="61" t="s">
        <v>1199</v>
      </c>
      <c r="C71" s="59"/>
      <c r="D71" s="59"/>
      <c r="E71" s="59"/>
      <c r="F71" s="59"/>
      <c r="G71" s="59"/>
      <c r="H71" s="59"/>
      <c r="I71" s="59"/>
      <c r="J71" s="141">
        <v>203687721.57999998</v>
      </c>
      <c r="K71" s="59"/>
      <c r="L71" s="59"/>
      <c r="M71" s="59"/>
      <c r="N71" s="59"/>
      <c r="O71" s="59"/>
      <c r="P71" s="59"/>
      <c r="Q71" s="59"/>
      <c r="R71" s="59"/>
      <c r="S71" s="59"/>
      <c r="T71" s="59"/>
      <c r="U71" s="139">
        <v>0.0698298187036685</v>
      </c>
      <c r="V71" s="59"/>
      <c r="W71" s="59"/>
      <c r="X71" s="59"/>
      <c r="Y71" s="59"/>
      <c r="Z71" s="59"/>
      <c r="AA71" s="59"/>
      <c r="AB71" s="58">
        <v>1996</v>
      </c>
      <c r="AC71" s="59"/>
      <c r="AD71" s="59"/>
      <c r="AE71" s="59"/>
      <c r="AF71" s="139">
        <v>0.050424413904607925</v>
      </c>
      <c r="AG71" s="59"/>
      <c r="AH71" s="59"/>
      <c r="AI71" s="59"/>
      <c r="AJ71" s="59"/>
    </row>
    <row r="72" spans="2:36" ht="10.5" customHeight="1">
      <c r="B72" s="61" t="s">
        <v>1200</v>
      </c>
      <c r="C72" s="59"/>
      <c r="D72" s="59"/>
      <c r="E72" s="59"/>
      <c r="F72" s="59"/>
      <c r="G72" s="59"/>
      <c r="H72" s="59"/>
      <c r="I72" s="59"/>
      <c r="J72" s="141">
        <v>150704019.69999966</v>
      </c>
      <c r="K72" s="59"/>
      <c r="L72" s="59"/>
      <c r="M72" s="59"/>
      <c r="N72" s="59"/>
      <c r="O72" s="59"/>
      <c r="P72" s="59"/>
      <c r="Q72" s="59"/>
      <c r="R72" s="59"/>
      <c r="S72" s="59"/>
      <c r="T72" s="59"/>
      <c r="U72" s="139">
        <v>0.05166553139253326</v>
      </c>
      <c r="V72" s="59"/>
      <c r="W72" s="59"/>
      <c r="X72" s="59"/>
      <c r="Y72" s="59"/>
      <c r="Z72" s="59"/>
      <c r="AA72" s="59"/>
      <c r="AB72" s="58">
        <v>1408</v>
      </c>
      <c r="AC72" s="59"/>
      <c r="AD72" s="59"/>
      <c r="AE72" s="59"/>
      <c r="AF72" s="139">
        <v>0.03556992724333064</v>
      </c>
      <c r="AG72" s="59"/>
      <c r="AH72" s="59"/>
      <c r="AI72" s="59"/>
      <c r="AJ72" s="59"/>
    </row>
    <row r="73" spans="2:36" ht="10.5" customHeight="1">
      <c r="B73" s="61" t="s">
        <v>1204</v>
      </c>
      <c r="C73" s="59"/>
      <c r="D73" s="59"/>
      <c r="E73" s="59"/>
      <c r="F73" s="59"/>
      <c r="G73" s="59"/>
      <c r="H73" s="59"/>
      <c r="I73" s="59"/>
      <c r="J73" s="141">
        <v>155458480.1000001</v>
      </c>
      <c r="K73" s="59"/>
      <c r="L73" s="59"/>
      <c r="M73" s="59"/>
      <c r="N73" s="59"/>
      <c r="O73" s="59"/>
      <c r="P73" s="59"/>
      <c r="Q73" s="59"/>
      <c r="R73" s="59"/>
      <c r="S73" s="59"/>
      <c r="T73" s="59"/>
      <c r="U73" s="139">
        <v>0.05329549271366967</v>
      </c>
      <c r="V73" s="59"/>
      <c r="W73" s="59"/>
      <c r="X73" s="59"/>
      <c r="Y73" s="59"/>
      <c r="Z73" s="59"/>
      <c r="AA73" s="59"/>
      <c r="AB73" s="58">
        <v>1374</v>
      </c>
      <c r="AC73" s="59"/>
      <c r="AD73" s="59"/>
      <c r="AE73" s="59"/>
      <c r="AF73" s="139">
        <v>0.03471099434114794</v>
      </c>
      <c r="AG73" s="59"/>
      <c r="AH73" s="59"/>
      <c r="AI73" s="59"/>
      <c r="AJ73" s="59"/>
    </row>
    <row r="74" spans="2:36" ht="10.5" customHeight="1">
      <c r="B74" s="61" t="s">
        <v>1201</v>
      </c>
      <c r="C74" s="59"/>
      <c r="D74" s="59"/>
      <c r="E74" s="59"/>
      <c r="F74" s="59"/>
      <c r="G74" s="59"/>
      <c r="H74" s="59"/>
      <c r="I74" s="59"/>
      <c r="J74" s="141">
        <v>79823535.41</v>
      </c>
      <c r="K74" s="59"/>
      <c r="L74" s="59"/>
      <c r="M74" s="59"/>
      <c r="N74" s="59"/>
      <c r="O74" s="59"/>
      <c r="P74" s="59"/>
      <c r="Q74" s="59"/>
      <c r="R74" s="59"/>
      <c r="S74" s="59"/>
      <c r="T74" s="59"/>
      <c r="U74" s="139">
        <v>0.02736572908140123</v>
      </c>
      <c r="V74" s="59"/>
      <c r="W74" s="59"/>
      <c r="X74" s="59"/>
      <c r="Y74" s="59"/>
      <c r="Z74" s="59"/>
      <c r="AA74" s="59"/>
      <c r="AB74" s="58">
        <v>865</v>
      </c>
      <c r="AC74" s="59"/>
      <c r="AD74" s="59"/>
      <c r="AE74" s="59"/>
      <c r="AF74" s="139">
        <v>0.021852263540824576</v>
      </c>
      <c r="AG74" s="59"/>
      <c r="AH74" s="59"/>
      <c r="AI74" s="59"/>
      <c r="AJ74" s="59"/>
    </row>
    <row r="75" spans="2:36" ht="10.5" customHeight="1">
      <c r="B75" s="61" t="s">
        <v>1202</v>
      </c>
      <c r="C75" s="59"/>
      <c r="D75" s="59"/>
      <c r="E75" s="59"/>
      <c r="F75" s="59"/>
      <c r="G75" s="59"/>
      <c r="H75" s="59"/>
      <c r="I75" s="59"/>
      <c r="J75" s="141">
        <v>162962553.16000023</v>
      </c>
      <c r="K75" s="59"/>
      <c r="L75" s="59"/>
      <c r="M75" s="59"/>
      <c r="N75" s="59"/>
      <c r="O75" s="59"/>
      <c r="P75" s="59"/>
      <c r="Q75" s="59"/>
      <c r="R75" s="59"/>
      <c r="S75" s="59"/>
      <c r="T75" s="59"/>
      <c r="U75" s="139">
        <v>0.05586809776445121</v>
      </c>
      <c r="V75" s="59"/>
      <c r="W75" s="59"/>
      <c r="X75" s="59"/>
      <c r="Y75" s="59"/>
      <c r="Z75" s="59"/>
      <c r="AA75" s="59"/>
      <c r="AB75" s="58">
        <v>1516</v>
      </c>
      <c r="AC75" s="59"/>
      <c r="AD75" s="59"/>
      <c r="AE75" s="59"/>
      <c r="AF75" s="139">
        <v>0.03829830234438157</v>
      </c>
      <c r="AG75" s="59"/>
      <c r="AH75" s="59"/>
      <c r="AI75" s="59"/>
      <c r="AJ75" s="59"/>
    </row>
    <row r="76" spans="2:36" ht="10.5" customHeight="1">
      <c r="B76" s="61" t="s">
        <v>1205</v>
      </c>
      <c r="C76" s="59"/>
      <c r="D76" s="59"/>
      <c r="E76" s="59"/>
      <c r="F76" s="59"/>
      <c r="G76" s="59"/>
      <c r="H76" s="59"/>
      <c r="I76" s="59"/>
      <c r="J76" s="141">
        <v>158185053.2400004</v>
      </c>
      <c r="K76" s="59"/>
      <c r="L76" s="59"/>
      <c r="M76" s="59"/>
      <c r="N76" s="59"/>
      <c r="O76" s="59"/>
      <c r="P76" s="59"/>
      <c r="Q76" s="59"/>
      <c r="R76" s="59"/>
      <c r="S76" s="59"/>
      <c r="T76" s="59"/>
      <c r="U76" s="139">
        <v>0.05423023785476907</v>
      </c>
      <c r="V76" s="59"/>
      <c r="W76" s="59"/>
      <c r="X76" s="59"/>
      <c r="Y76" s="59"/>
      <c r="Z76" s="59"/>
      <c r="AA76" s="59"/>
      <c r="AB76" s="58">
        <v>1341</v>
      </c>
      <c r="AC76" s="59"/>
      <c r="AD76" s="59"/>
      <c r="AE76" s="59"/>
      <c r="AF76" s="139">
        <v>0.033877324171382374</v>
      </c>
      <c r="AG76" s="59"/>
      <c r="AH76" s="59"/>
      <c r="AI76" s="59"/>
      <c r="AJ76" s="59"/>
    </row>
    <row r="77" spans="2:36" ht="10.5" customHeight="1">
      <c r="B77" s="61" t="s">
        <v>1206</v>
      </c>
      <c r="C77" s="59"/>
      <c r="D77" s="59"/>
      <c r="E77" s="59"/>
      <c r="F77" s="59"/>
      <c r="G77" s="59"/>
      <c r="H77" s="59"/>
      <c r="I77" s="59"/>
      <c r="J77" s="141">
        <v>123270884.22999986</v>
      </c>
      <c r="K77" s="59"/>
      <c r="L77" s="59"/>
      <c r="M77" s="59"/>
      <c r="N77" s="59"/>
      <c r="O77" s="59"/>
      <c r="P77" s="59"/>
      <c r="Q77" s="59"/>
      <c r="R77" s="59"/>
      <c r="S77" s="59"/>
      <c r="T77" s="59"/>
      <c r="U77" s="139">
        <v>0.04226068920821496</v>
      </c>
      <c r="V77" s="59"/>
      <c r="W77" s="59"/>
      <c r="X77" s="59"/>
      <c r="Y77" s="59"/>
      <c r="Z77" s="59"/>
      <c r="AA77" s="59"/>
      <c r="AB77" s="58">
        <v>1016</v>
      </c>
      <c r="AC77" s="59"/>
      <c r="AD77" s="59"/>
      <c r="AE77" s="59"/>
      <c r="AF77" s="139">
        <v>0.02566693613581245</v>
      </c>
      <c r="AG77" s="59"/>
      <c r="AH77" s="59"/>
      <c r="AI77" s="59"/>
      <c r="AJ77" s="59"/>
    </row>
    <row r="78" spans="2:36" ht="10.5" customHeight="1">
      <c r="B78" s="61" t="s">
        <v>1207</v>
      </c>
      <c r="C78" s="59"/>
      <c r="D78" s="59"/>
      <c r="E78" s="59"/>
      <c r="F78" s="59"/>
      <c r="G78" s="59"/>
      <c r="H78" s="59"/>
      <c r="I78" s="59"/>
      <c r="J78" s="141">
        <v>69028310.51</v>
      </c>
      <c r="K78" s="59"/>
      <c r="L78" s="59"/>
      <c r="M78" s="59"/>
      <c r="N78" s="59"/>
      <c r="O78" s="59"/>
      <c r="P78" s="59"/>
      <c r="Q78" s="59"/>
      <c r="R78" s="59"/>
      <c r="S78" s="59"/>
      <c r="T78" s="59"/>
      <c r="U78" s="139">
        <v>0.02366482560138339</v>
      </c>
      <c r="V78" s="59"/>
      <c r="W78" s="59"/>
      <c r="X78" s="59"/>
      <c r="Y78" s="59"/>
      <c r="Z78" s="59"/>
      <c r="AA78" s="59"/>
      <c r="AB78" s="58">
        <v>570</v>
      </c>
      <c r="AC78" s="59"/>
      <c r="AD78" s="59"/>
      <c r="AE78" s="59"/>
      <c r="AF78" s="139">
        <v>0.014399757477768796</v>
      </c>
      <c r="AG78" s="59"/>
      <c r="AH78" s="59"/>
      <c r="AI78" s="59"/>
      <c r="AJ78" s="59"/>
    </row>
    <row r="79" spans="2:36" ht="10.5" customHeight="1">
      <c r="B79" s="61" t="s">
        <v>1208</v>
      </c>
      <c r="C79" s="59"/>
      <c r="D79" s="59"/>
      <c r="E79" s="59"/>
      <c r="F79" s="59"/>
      <c r="G79" s="59"/>
      <c r="H79" s="59"/>
      <c r="I79" s="59"/>
      <c r="J79" s="141">
        <v>31752519.350000028</v>
      </c>
      <c r="K79" s="59"/>
      <c r="L79" s="59"/>
      <c r="M79" s="59"/>
      <c r="N79" s="59"/>
      <c r="O79" s="59"/>
      <c r="P79" s="59"/>
      <c r="Q79" s="59"/>
      <c r="R79" s="59"/>
      <c r="S79" s="59"/>
      <c r="T79" s="59"/>
      <c r="U79" s="139">
        <v>0.010885647168105694</v>
      </c>
      <c r="V79" s="59"/>
      <c r="W79" s="59"/>
      <c r="X79" s="59"/>
      <c r="Y79" s="59"/>
      <c r="Z79" s="59"/>
      <c r="AA79" s="59"/>
      <c r="AB79" s="58">
        <v>275</v>
      </c>
      <c r="AC79" s="59"/>
      <c r="AD79" s="59"/>
      <c r="AE79" s="59"/>
      <c r="AF79" s="139">
        <v>0.0069472514147130154</v>
      </c>
      <c r="AG79" s="59"/>
      <c r="AH79" s="59"/>
      <c r="AI79" s="59"/>
      <c r="AJ79" s="59"/>
    </row>
    <row r="80" spans="2:36" ht="10.5" customHeight="1">
      <c r="B80" s="61" t="s">
        <v>1209</v>
      </c>
      <c r="C80" s="59"/>
      <c r="D80" s="59"/>
      <c r="E80" s="59"/>
      <c r="F80" s="59"/>
      <c r="G80" s="59"/>
      <c r="H80" s="59"/>
      <c r="I80" s="59"/>
      <c r="J80" s="141">
        <v>2672726.2099999995</v>
      </c>
      <c r="K80" s="59"/>
      <c r="L80" s="59"/>
      <c r="M80" s="59"/>
      <c r="N80" s="59"/>
      <c r="O80" s="59"/>
      <c r="P80" s="59"/>
      <c r="Q80" s="59"/>
      <c r="R80" s="59"/>
      <c r="S80" s="59"/>
      <c r="T80" s="59"/>
      <c r="U80" s="139">
        <v>0.000916284915168734</v>
      </c>
      <c r="V80" s="59"/>
      <c r="W80" s="59"/>
      <c r="X80" s="59"/>
      <c r="Y80" s="59"/>
      <c r="Z80" s="59"/>
      <c r="AA80" s="59"/>
      <c r="AB80" s="58">
        <v>23</v>
      </c>
      <c r="AC80" s="59"/>
      <c r="AD80" s="59"/>
      <c r="AE80" s="59"/>
      <c r="AF80" s="139">
        <v>0.0005810428455941795</v>
      </c>
      <c r="AG80" s="59"/>
      <c r="AH80" s="59"/>
      <c r="AI80" s="59"/>
      <c r="AJ80" s="59"/>
    </row>
    <row r="81" spans="2:36" ht="10.5" customHeight="1">
      <c r="B81" s="61" t="s">
        <v>1210</v>
      </c>
      <c r="C81" s="59"/>
      <c r="D81" s="59"/>
      <c r="E81" s="59"/>
      <c r="F81" s="59"/>
      <c r="G81" s="59"/>
      <c r="H81" s="59"/>
      <c r="I81" s="59"/>
      <c r="J81" s="141">
        <v>1273016.68</v>
      </c>
      <c r="K81" s="59"/>
      <c r="L81" s="59"/>
      <c r="M81" s="59"/>
      <c r="N81" s="59"/>
      <c r="O81" s="59"/>
      <c r="P81" s="59"/>
      <c r="Q81" s="59"/>
      <c r="R81" s="59"/>
      <c r="S81" s="59"/>
      <c r="T81" s="59"/>
      <c r="U81" s="139">
        <v>0.0004364255404380472</v>
      </c>
      <c r="V81" s="59"/>
      <c r="W81" s="59"/>
      <c r="X81" s="59"/>
      <c r="Y81" s="59"/>
      <c r="Z81" s="59"/>
      <c r="AA81" s="59"/>
      <c r="AB81" s="58">
        <v>15</v>
      </c>
      <c r="AC81" s="59"/>
      <c r="AD81" s="59"/>
      <c r="AE81" s="59"/>
      <c r="AF81" s="139">
        <v>0.00037894098625707354</v>
      </c>
      <c r="AG81" s="59"/>
      <c r="AH81" s="59"/>
      <c r="AI81" s="59"/>
      <c r="AJ81" s="59"/>
    </row>
    <row r="82" spans="2:36" ht="10.5" customHeight="1">
      <c r="B82" s="61" t="s">
        <v>1211</v>
      </c>
      <c r="C82" s="59"/>
      <c r="D82" s="59"/>
      <c r="E82" s="59"/>
      <c r="F82" s="59"/>
      <c r="G82" s="59"/>
      <c r="H82" s="59"/>
      <c r="I82" s="59"/>
      <c r="J82" s="141">
        <v>1435226.4900000002</v>
      </c>
      <c r="K82" s="59"/>
      <c r="L82" s="59"/>
      <c r="M82" s="59"/>
      <c r="N82" s="59"/>
      <c r="O82" s="59"/>
      <c r="P82" s="59"/>
      <c r="Q82" s="59"/>
      <c r="R82" s="59"/>
      <c r="S82" s="59"/>
      <c r="T82" s="59"/>
      <c r="U82" s="139">
        <v>0.0004920355769016724</v>
      </c>
      <c r="V82" s="59"/>
      <c r="W82" s="59"/>
      <c r="X82" s="59"/>
      <c r="Y82" s="59"/>
      <c r="Z82" s="59"/>
      <c r="AA82" s="59"/>
      <c r="AB82" s="58">
        <v>14</v>
      </c>
      <c r="AC82" s="59"/>
      <c r="AD82" s="59"/>
      <c r="AE82" s="59"/>
      <c r="AF82" s="139">
        <v>0.0003536782538399353</v>
      </c>
      <c r="AG82" s="59"/>
      <c r="AH82" s="59"/>
      <c r="AI82" s="59"/>
      <c r="AJ82" s="59"/>
    </row>
    <row r="83" spans="2:36" ht="10.5" customHeight="1">
      <c r="B83" s="61" t="s">
        <v>1212</v>
      </c>
      <c r="C83" s="59"/>
      <c r="D83" s="59"/>
      <c r="E83" s="59"/>
      <c r="F83" s="59"/>
      <c r="G83" s="59"/>
      <c r="H83" s="59"/>
      <c r="I83" s="59"/>
      <c r="J83" s="141">
        <v>48399.33</v>
      </c>
      <c r="K83" s="59"/>
      <c r="L83" s="59"/>
      <c r="M83" s="59"/>
      <c r="N83" s="59"/>
      <c r="O83" s="59"/>
      <c r="P83" s="59"/>
      <c r="Q83" s="59"/>
      <c r="R83" s="59"/>
      <c r="S83" s="59"/>
      <c r="T83" s="59"/>
      <c r="U83" s="139">
        <v>1.6592637067480837E-05</v>
      </c>
      <c r="V83" s="59"/>
      <c r="W83" s="59"/>
      <c r="X83" s="59"/>
      <c r="Y83" s="59"/>
      <c r="Z83" s="59"/>
      <c r="AA83" s="59"/>
      <c r="AB83" s="58">
        <v>1</v>
      </c>
      <c r="AC83" s="59"/>
      <c r="AD83" s="59"/>
      <c r="AE83" s="59"/>
      <c r="AF83" s="139">
        <v>2.5262732417138236E-05</v>
      </c>
      <c r="AG83" s="59"/>
      <c r="AH83" s="59"/>
      <c r="AI83" s="59"/>
      <c r="AJ83" s="59"/>
    </row>
    <row r="84" spans="2:36" ht="10.5" customHeight="1">
      <c r="B84" s="61" t="s">
        <v>1213</v>
      </c>
      <c r="C84" s="59"/>
      <c r="D84" s="59"/>
      <c r="E84" s="59"/>
      <c r="F84" s="59"/>
      <c r="G84" s="59"/>
      <c r="H84" s="59"/>
      <c r="I84" s="59"/>
      <c r="J84" s="141">
        <v>230356.03999999998</v>
      </c>
      <c r="K84" s="59"/>
      <c r="L84" s="59"/>
      <c r="M84" s="59"/>
      <c r="N84" s="59"/>
      <c r="O84" s="59"/>
      <c r="P84" s="59"/>
      <c r="Q84" s="59"/>
      <c r="R84" s="59"/>
      <c r="S84" s="59"/>
      <c r="T84" s="59"/>
      <c r="U84" s="139">
        <v>7.897246032170483E-05</v>
      </c>
      <c r="V84" s="59"/>
      <c r="W84" s="59"/>
      <c r="X84" s="59"/>
      <c r="Y84" s="59"/>
      <c r="Z84" s="59"/>
      <c r="AA84" s="59"/>
      <c r="AB84" s="58">
        <v>4</v>
      </c>
      <c r="AC84" s="59"/>
      <c r="AD84" s="59"/>
      <c r="AE84" s="59"/>
      <c r="AF84" s="139">
        <v>0.00010105092966855295</v>
      </c>
      <c r="AG84" s="59"/>
      <c r="AH84" s="59"/>
      <c r="AI84" s="59"/>
      <c r="AJ84" s="59"/>
    </row>
    <row r="85" spans="2:36" ht="13.5" customHeight="1">
      <c r="B85" s="147"/>
      <c r="C85" s="143"/>
      <c r="D85" s="143"/>
      <c r="E85" s="143"/>
      <c r="F85" s="143"/>
      <c r="G85" s="143"/>
      <c r="H85" s="143"/>
      <c r="I85" s="143"/>
      <c r="J85" s="144">
        <v>2916916087.730001</v>
      </c>
      <c r="K85" s="143"/>
      <c r="L85" s="143"/>
      <c r="M85" s="143"/>
      <c r="N85" s="143"/>
      <c r="O85" s="143"/>
      <c r="P85" s="143"/>
      <c r="Q85" s="143"/>
      <c r="R85" s="143"/>
      <c r="S85" s="143"/>
      <c r="T85" s="143"/>
      <c r="U85" s="145">
        <v>1.0000000000000058</v>
      </c>
      <c r="V85" s="143"/>
      <c r="W85" s="143"/>
      <c r="X85" s="143"/>
      <c r="Y85" s="143"/>
      <c r="Z85" s="143"/>
      <c r="AA85" s="143"/>
      <c r="AB85" s="146">
        <v>39584</v>
      </c>
      <c r="AC85" s="143"/>
      <c r="AD85" s="143"/>
      <c r="AE85" s="143"/>
      <c r="AF85" s="145">
        <v>1</v>
      </c>
      <c r="AG85" s="143"/>
      <c r="AH85" s="143"/>
      <c r="AI85" s="143"/>
      <c r="AJ85" s="143"/>
    </row>
    <row r="86" spans="2:36" ht="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8.75" customHeight="1">
      <c r="B87" s="68" t="s">
        <v>1167</v>
      </c>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70"/>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2.75" customHeight="1">
      <c r="B89" s="55" t="s">
        <v>1182</v>
      </c>
      <c r="C89" s="56"/>
      <c r="D89" s="56"/>
      <c r="E89" s="56"/>
      <c r="F89" s="56"/>
      <c r="G89" s="56"/>
      <c r="H89" s="56"/>
      <c r="I89" s="55" t="s">
        <v>1179</v>
      </c>
      <c r="J89" s="56"/>
      <c r="K89" s="56"/>
      <c r="L89" s="56"/>
      <c r="M89" s="56"/>
      <c r="N89" s="56"/>
      <c r="O89" s="56"/>
      <c r="P89" s="56"/>
      <c r="Q89" s="56"/>
      <c r="R89" s="56"/>
      <c r="S89" s="56"/>
      <c r="T89" s="56"/>
      <c r="U89" s="55" t="s">
        <v>1180</v>
      </c>
      <c r="V89" s="56"/>
      <c r="W89" s="56"/>
      <c r="X89" s="56"/>
      <c r="Y89" s="56"/>
      <c r="Z89" s="56"/>
      <c r="AA89" s="56"/>
      <c r="AB89" s="55" t="s">
        <v>1181</v>
      </c>
      <c r="AC89" s="56"/>
      <c r="AD89" s="56"/>
      <c r="AE89" s="56"/>
      <c r="AF89" s="55" t="s">
        <v>1180</v>
      </c>
      <c r="AG89" s="56"/>
      <c r="AH89" s="56"/>
      <c r="AI89" s="56"/>
      <c r="AJ89" s="56"/>
    </row>
    <row r="90" spans="2:36" ht="10.5" customHeight="1">
      <c r="B90" s="61" t="s">
        <v>1183</v>
      </c>
      <c r="C90" s="59"/>
      <c r="D90" s="59"/>
      <c r="E90" s="59"/>
      <c r="F90" s="59"/>
      <c r="G90" s="59"/>
      <c r="H90" s="59"/>
      <c r="I90" s="141">
        <v>0</v>
      </c>
      <c r="J90" s="59"/>
      <c r="K90" s="59"/>
      <c r="L90" s="59"/>
      <c r="M90" s="59"/>
      <c r="N90" s="59"/>
      <c r="O90" s="59"/>
      <c r="P90" s="59"/>
      <c r="Q90" s="59"/>
      <c r="R90" s="59"/>
      <c r="S90" s="59"/>
      <c r="T90" s="59"/>
      <c r="U90" s="139">
        <v>0</v>
      </c>
      <c r="V90" s="59"/>
      <c r="W90" s="59"/>
      <c r="X90" s="59"/>
      <c r="Y90" s="59"/>
      <c r="Z90" s="59"/>
      <c r="AA90" s="59"/>
      <c r="AB90" s="58">
        <v>6</v>
      </c>
      <c r="AC90" s="59"/>
      <c r="AD90" s="59"/>
      <c r="AE90" s="59"/>
      <c r="AF90" s="139">
        <v>0.00015157639450282944</v>
      </c>
      <c r="AG90" s="59"/>
      <c r="AH90" s="59"/>
      <c r="AI90" s="59"/>
      <c r="AJ90" s="59"/>
    </row>
    <row r="91" spans="2:36" ht="10.5" customHeight="1">
      <c r="B91" s="61" t="s">
        <v>1184</v>
      </c>
      <c r="C91" s="59"/>
      <c r="D91" s="59"/>
      <c r="E91" s="59"/>
      <c r="F91" s="59"/>
      <c r="G91" s="59"/>
      <c r="H91" s="59"/>
      <c r="I91" s="141">
        <v>2642844.0700000003</v>
      </c>
      <c r="J91" s="59"/>
      <c r="K91" s="59"/>
      <c r="L91" s="59"/>
      <c r="M91" s="59"/>
      <c r="N91" s="59"/>
      <c r="O91" s="59"/>
      <c r="P91" s="59"/>
      <c r="Q91" s="59"/>
      <c r="R91" s="59"/>
      <c r="S91" s="59"/>
      <c r="T91" s="59"/>
      <c r="U91" s="139">
        <v>0.0009060404860863566</v>
      </c>
      <c r="V91" s="59"/>
      <c r="W91" s="59"/>
      <c r="X91" s="59"/>
      <c r="Y91" s="59"/>
      <c r="Z91" s="59"/>
      <c r="AA91" s="59"/>
      <c r="AB91" s="58">
        <v>36</v>
      </c>
      <c r="AC91" s="59"/>
      <c r="AD91" s="59"/>
      <c r="AE91" s="59"/>
      <c r="AF91" s="139">
        <v>0.0009094583670169765</v>
      </c>
      <c r="AG91" s="59"/>
      <c r="AH91" s="59"/>
      <c r="AI91" s="59"/>
      <c r="AJ91" s="59"/>
    </row>
    <row r="92" spans="2:36" ht="10.5" customHeight="1">
      <c r="B92" s="61" t="s">
        <v>1185</v>
      </c>
      <c r="C92" s="59"/>
      <c r="D92" s="59"/>
      <c r="E92" s="59"/>
      <c r="F92" s="59"/>
      <c r="G92" s="59"/>
      <c r="H92" s="59"/>
      <c r="I92" s="141">
        <v>5227147.05</v>
      </c>
      <c r="J92" s="59"/>
      <c r="K92" s="59"/>
      <c r="L92" s="59"/>
      <c r="M92" s="59"/>
      <c r="N92" s="59"/>
      <c r="O92" s="59"/>
      <c r="P92" s="59"/>
      <c r="Q92" s="59"/>
      <c r="R92" s="59"/>
      <c r="S92" s="59"/>
      <c r="T92" s="59"/>
      <c r="U92" s="139">
        <v>0.0017920114575760288</v>
      </c>
      <c r="V92" s="59"/>
      <c r="W92" s="59"/>
      <c r="X92" s="59"/>
      <c r="Y92" s="59"/>
      <c r="Z92" s="59"/>
      <c r="AA92" s="59"/>
      <c r="AB92" s="58">
        <v>83</v>
      </c>
      <c r="AC92" s="59"/>
      <c r="AD92" s="59"/>
      <c r="AE92" s="59"/>
      <c r="AF92" s="139">
        <v>0.002096806790622474</v>
      </c>
      <c r="AG92" s="59"/>
      <c r="AH92" s="59"/>
      <c r="AI92" s="59"/>
      <c r="AJ92" s="59"/>
    </row>
    <row r="93" spans="2:36" ht="10.5" customHeight="1">
      <c r="B93" s="61" t="s">
        <v>1186</v>
      </c>
      <c r="C93" s="59"/>
      <c r="D93" s="59"/>
      <c r="E93" s="59"/>
      <c r="F93" s="59"/>
      <c r="G93" s="59"/>
      <c r="H93" s="59"/>
      <c r="I93" s="141">
        <v>1516630.15</v>
      </c>
      <c r="J93" s="59"/>
      <c r="K93" s="59"/>
      <c r="L93" s="59"/>
      <c r="M93" s="59"/>
      <c r="N93" s="59"/>
      <c r="O93" s="59"/>
      <c r="P93" s="59"/>
      <c r="Q93" s="59"/>
      <c r="R93" s="59"/>
      <c r="S93" s="59"/>
      <c r="T93" s="59"/>
      <c r="U93" s="139">
        <v>0.0005199430166605417</v>
      </c>
      <c r="V93" s="59"/>
      <c r="W93" s="59"/>
      <c r="X93" s="59"/>
      <c r="Y93" s="59"/>
      <c r="Z93" s="59"/>
      <c r="AA93" s="59"/>
      <c r="AB93" s="58">
        <v>139</v>
      </c>
      <c r="AC93" s="59"/>
      <c r="AD93" s="59"/>
      <c r="AE93" s="59"/>
      <c r="AF93" s="139">
        <v>0.003511519805982215</v>
      </c>
      <c r="AG93" s="59"/>
      <c r="AH93" s="59"/>
      <c r="AI93" s="59"/>
      <c r="AJ93" s="59"/>
    </row>
    <row r="94" spans="2:36" ht="10.5" customHeight="1">
      <c r="B94" s="61" t="s">
        <v>1187</v>
      </c>
      <c r="C94" s="59"/>
      <c r="D94" s="59"/>
      <c r="E94" s="59"/>
      <c r="F94" s="59"/>
      <c r="G94" s="59"/>
      <c r="H94" s="59"/>
      <c r="I94" s="141">
        <v>34722539.430000015</v>
      </c>
      <c r="J94" s="59"/>
      <c r="K94" s="59"/>
      <c r="L94" s="59"/>
      <c r="M94" s="59"/>
      <c r="N94" s="59"/>
      <c r="O94" s="59"/>
      <c r="P94" s="59"/>
      <c r="Q94" s="59"/>
      <c r="R94" s="59"/>
      <c r="S94" s="59"/>
      <c r="T94" s="59"/>
      <c r="U94" s="139">
        <v>0.011903852694309693</v>
      </c>
      <c r="V94" s="59"/>
      <c r="W94" s="59"/>
      <c r="X94" s="59"/>
      <c r="Y94" s="59"/>
      <c r="Z94" s="59"/>
      <c r="AA94" s="59"/>
      <c r="AB94" s="58">
        <v>544</v>
      </c>
      <c r="AC94" s="59"/>
      <c r="AD94" s="59"/>
      <c r="AE94" s="59"/>
      <c r="AF94" s="139">
        <v>0.0137429264349232</v>
      </c>
      <c r="AG94" s="59"/>
      <c r="AH94" s="59"/>
      <c r="AI94" s="59"/>
      <c r="AJ94" s="59"/>
    </row>
    <row r="95" spans="2:36" ht="10.5" customHeight="1">
      <c r="B95" s="61" t="s">
        <v>1188</v>
      </c>
      <c r="C95" s="59"/>
      <c r="D95" s="59"/>
      <c r="E95" s="59"/>
      <c r="F95" s="59"/>
      <c r="G95" s="59"/>
      <c r="H95" s="59"/>
      <c r="I95" s="141">
        <v>9401116</v>
      </c>
      <c r="J95" s="59"/>
      <c r="K95" s="59"/>
      <c r="L95" s="59"/>
      <c r="M95" s="59"/>
      <c r="N95" s="59"/>
      <c r="O95" s="59"/>
      <c r="P95" s="59"/>
      <c r="Q95" s="59"/>
      <c r="R95" s="59"/>
      <c r="S95" s="59"/>
      <c r="T95" s="59"/>
      <c r="U95" s="139">
        <v>0.00322296415709241</v>
      </c>
      <c r="V95" s="59"/>
      <c r="W95" s="59"/>
      <c r="X95" s="59"/>
      <c r="Y95" s="59"/>
      <c r="Z95" s="59"/>
      <c r="AA95" s="59"/>
      <c r="AB95" s="58">
        <v>349</v>
      </c>
      <c r="AC95" s="59"/>
      <c r="AD95" s="59"/>
      <c r="AE95" s="59"/>
      <c r="AF95" s="139">
        <v>0.008816693613581245</v>
      </c>
      <c r="AG95" s="59"/>
      <c r="AH95" s="59"/>
      <c r="AI95" s="59"/>
      <c r="AJ95" s="59"/>
    </row>
    <row r="96" spans="2:36" ht="10.5" customHeight="1">
      <c r="B96" s="61" t="s">
        <v>1189</v>
      </c>
      <c r="C96" s="59"/>
      <c r="D96" s="59"/>
      <c r="E96" s="59"/>
      <c r="F96" s="59"/>
      <c r="G96" s="59"/>
      <c r="H96" s="59"/>
      <c r="I96" s="141">
        <v>16161593.330000006</v>
      </c>
      <c r="J96" s="59"/>
      <c r="K96" s="59"/>
      <c r="L96" s="59"/>
      <c r="M96" s="59"/>
      <c r="N96" s="59"/>
      <c r="O96" s="59"/>
      <c r="P96" s="59"/>
      <c r="Q96" s="59"/>
      <c r="R96" s="59"/>
      <c r="S96" s="59"/>
      <c r="T96" s="59"/>
      <c r="U96" s="139">
        <v>0.005540643900585184</v>
      </c>
      <c r="V96" s="59"/>
      <c r="W96" s="59"/>
      <c r="X96" s="59"/>
      <c r="Y96" s="59"/>
      <c r="Z96" s="59"/>
      <c r="AA96" s="59"/>
      <c r="AB96" s="58">
        <v>538</v>
      </c>
      <c r="AC96" s="59"/>
      <c r="AD96" s="59"/>
      <c r="AE96" s="59"/>
      <c r="AF96" s="139">
        <v>0.013591350040420372</v>
      </c>
      <c r="AG96" s="59"/>
      <c r="AH96" s="59"/>
      <c r="AI96" s="59"/>
      <c r="AJ96" s="59"/>
    </row>
    <row r="97" spans="2:36" ht="10.5" customHeight="1">
      <c r="B97" s="61" t="s">
        <v>1190</v>
      </c>
      <c r="C97" s="59"/>
      <c r="D97" s="59"/>
      <c r="E97" s="59"/>
      <c r="F97" s="59"/>
      <c r="G97" s="59"/>
      <c r="H97" s="59"/>
      <c r="I97" s="141">
        <v>24331051.279999997</v>
      </c>
      <c r="J97" s="59"/>
      <c r="K97" s="59"/>
      <c r="L97" s="59"/>
      <c r="M97" s="59"/>
      <c r="N97" s="59"/>
      <c r="O97" s="59"/>
      <c r="P97" s="59"/>
      <c r="Q97" s="59"/>
      <c r="R97" s="59"/>
      <c r="S97" s="59"/>
      <c r="T97" s="59"/>
      <c r="U97" s="139">
        <v>0.008341361406434874</v>
      </c>
      <c r="V97" s="59"/>
      <c r="W97" s="59"/>
      <c r="X97" s="59"/>
      <c r="Y97" s="59"/>
      <c r="Z97" s="59"/>
      <c r="AA97" s="59"/>
      <c r="AB97" s="58">
        <v>730</v>
      </c>
      <c r="AC97" s="59"/>
      <c r="AD97" s="59"/>
      <c r="AE97" s="59"/>
      <c r="AF97" s="139">
        <v>0.018441794664510913</v>
      </c>
      <c r="AG97" s="59"/>
      <c r="AH97" s="59"/>
      <c r="AI97" s="59"/>
      <c r="AJ97" s="59"/>
    </row>
    <row r="98" spans="2:36" ht="10.5" customHeight="1">
      <c r="B98" s="61" t="s">
        <v>1191</v>
      </c>
      <c r="C98" s="59"/>
      <c r="D98" s="59"/>
      <c r="E98" s="59"/>
      <c r="F98" s="59"/>
      <c r="G98" s="59"/>
      <c r="H98" s="59"/>
      <c r="I98" s="141">
        <v>37775394.470000006</v>
      </c>
      <c r="J98" s="59"/>
      <c r="K98" s="59"/>
      <c r="L98" s="59"/>
      <c r="M98" s="59"/>
      <c r="N98" s="59"/>
      <c r="O98" s="59"/>
      <c r="P98" s="59"/>
      <c r="Q98" s="59"/>
      <c r="R98" s="59"/>
      <c r="S98" s="59"/>
      <c r="T98" s="59"/>
      <c r="U98" s="139">
        <v>0.012950456349739419</v>
      </c>
      <c r="V98" s="59"/>
      <c r="W98" s="59"/>
      <c r="X98" s="59"/>
      <c r="Y98" s="59"/>
      <c r="Z98" s="59"/>
      <c r="AA98" s="59"/>
      <c r="AB98" s="58">
        <v>882</v>
      </c>
      <c r="AC98" s="59"/>
      <c r="AD98" s="59"/>
      <c r="AE98" s="59"/>
      <c r="AF98" s="139">
        <v>0.022281729991915925</v>
      </c>
      <c r="AG98" s="59"/>
      <c r="AH98" s="59"/>
      <c r="AI98" s="59"/>
      <c r="AJ98" s="59"/>
    </row>
    <row r="99" spans="2:36" ht="10.5" customHeight="1">
      <c r="B99" s="61" t="s">
        <v>1192</v>
      </c>
      <c r="C99" s="59"/>
      <c r="D99" s="59"/>
      <c r="E99" s="59"/>
      <c r="F99" s="59"/>
      <c r="G99" s="59"/>
      <c r="H99" s="59"/>
      <c r="I99" s="141">
        <v>406559643.87999916</v>
      </c>
      <c r="J99" s="59"/>
      <c r="K99" s="59"/>
      <c r="L99" s="59"/>
      <c r="M99" s="59"/>
      <c r="N99" s="59"/>
      <c r="O99" s="59"/>
      <c r="P99" s="59"/>
      <c r="Q99" s="59"/>
      <c r="R99" s="59"/>
      <c r="S99" s="59"/>
      <c r="T99" s="59"/>
      <c r="U99" s="139">
        <v>0.1393799587139965</v>
      </c>
      <c r="V99" s="59"/>
      <c r="W99" s="59"/>
      <c r="X99" s="59"/>
      <c r="Y99" s="59"/>
      <c r="Z99" s="59"/>
      <c r="AA99" s="59"/>
      <c r="AB99" s="58">
        <v>8670</v>
      </c>
      <c r="AC99" s="59"/>
      <c r="AD99" s="59"/>
      <c r="AE99" s="59"/>
      <c r="AF99" s="139">
        <v>0.21902789005658851</v>
      </c>
      <c r="AG99" s="59"/>
      <c r="AH99" s="59"/>
      <c r="AI99" s="59"/>
      <c r="AJ99" s="59"/>
    </row>
    <row r="100" spans="2:36" ht="10.5" customHeight="1">
      <c r="B100" s="61" t="s">
        <v>1193</v>
      </c>
      <c r="C100" s="59"/>
      <c r="D100" s="59"/>
      <c r="E100" s="59"/>
      <c r="F100" s="59"/>
      <c r="G100" s="59"/>
      <c r="H100" s="59"/>
      <c r="I100" s="141">
        <v>67050557.919999965</v>
      </c>
      <c r="J100" s="59"/>
      <c r="K100" s="59"/>
      <c r="L100" s="59"/>
      <c r="M100" s="59"/>
      <c r="N100" s="59"/>
      <c r="O100" s="59"/>
      <c r="P100" s="59"/>
      <c r="Q100" s="59"/>
      <c r="R100" s="59"/>
      <c r="S100" s="59"/>
      <c r="T100" s="59"/>
      <c r="U100" s="139">
        <v>0.022986796981252916</v>
      </c>
      <c r="V100" s="59"/>
      <c r="W100" s="59"/>
      <c r="X100" s="59"/>
      <c r="Y100" s="59"/>
      <c r="Z100" s="59"/>
      <c r="AA100" s="59"/>
      <c r="AB100" s="58">
        <v>1944</v>
      </c>
      <c r="AC100" s="59"/>
      <c r="AD100" s="59"/>
      <c r="AE100" s="59"/>
      <c r="AF100" s="139">
        <v>0.049110751818916734</v>
      </c>
      <c r="AG100" s="59"/>
      <c r="AH100" s="59"/>
      <c r="AI100" s="59"/>
      <c r="AJ100" s="59"/>
    </row>
    <row r="101" spans="2:36" ht="10.5" customHeight="1">
      <c r="B101" s="61" t="s">
        <v>1194</v>
      </c>
      <c r="C101" s="59"/>
      <c r="D101" s="59"/>
      <c r="E101" s="59"/>
      <c r="F101" s="59"/>
      <c r="G101" s="59"/>
      <c r="H101" s="59"/>
      <c r="I101" s="141">
        <v>70642627.16000006</v>
      </c>
      <c r="J101" s="59"/>
      <c r="K101" s="59"/>
      <c r="L101" s="59"/>
      <c r="M101" s="59"/>
      <c r="N101" s="59"/>
      <c r="O101" s="59"/>
      <c r="P101" s="59"/>
      <c r="Q101" s="59"/>
      <c r="R101" s="59"/>
      <c r="S101" s="59"/>
      <c r="T101" s="59"/>
      <c r="U101" s="139">
        <v>0.02421825826843568</v>
      </c>
      <c r="V101" s="59"/>
      <c r="W101" s="59"/>
      <c r="X101" s="59"/>
      <c r="Y101" s="59"/>
      <c r="Z101" s="59"/>
      <c r="AA101" s="59"/>
      <c r="AB101" s="58">
        <v>1110</v>
      </c>
      <c r="AC101" s="59"/>
      <c r="AD101" s="59"/>
      <c r="AE101" s="59"/>
      <c r="AF101" s="139">
        <v>0.028041632983023444</v>
      </c>
      <c r="AG101" s="59"/>
      <c r="AH101" s="59"/>
      <c r="AI101" s="59"/>
      <c r="AJ101" s="59"/>
    </row>
    <row r="102" spans="2:36" ht="10.5" customHeight="1">
      <c r="B102" s="61" t="s">
        <v>1195</v>
      </c>
      <c r="C102" s="59"/>
      <c r="D102" s="59"/>
      <c r="E102" s="59"/>
      <c r="F102" s="59"/>
      <c r="G102" s="59"/>
      <c r="H102" s="59"/>
      <c r="I102" s="141">
        <v>230345759.36999995</v>
      </c>
      <c r="J102" s="59"/>
      <c r="K102" s="59"/>
      <c r="L102" s="59"/>
      <c r="M102" s="59"/>
      <c r="N102" s="59"/>
      <c r="O102" s="59"/>
      <c r="P102" s="59"/>
      <c r="Q102" s="59"/>
      <c r="R102" s="59"/>
      <c r="S102" s="59"/>
      <c r="T102" s="59"/>
      <c r="U102" s="139">
        <v>0.07896893583567556</v>
      </c>
      <c r="V102" s="59"/>
      <c r="W102" s="59"/>
      <c r="X102" s="59"/>
      <c r="Y102" s="59"/>
      <c r="Z102" s="59"/>
      <c r="AA102" s="59"/>
      <c r="AB102" s="58">
        <v>3505</v>
      </c>
      <c r="AC102" s="59"/>
      <c r="AD102" s="59"/>
      <c r="AE102" s="59"/>
      <c r="AF102" s="139">
        <v>0.08854587712206952</v>
      </c>
      <c r="AG102" s="59"/>
      <c r="AH102" s="59"/>
      <c r="AI102" s="59"/>
      <c r="AJ102" s="59"/>
    </row>
    <row r="103" spans="2:36" ht="10.5" customHeight="1">
      <c r="B103" s="61" t="s">
        <v>1196</v>
      </c>
      <c r="C103" s="59"/>
      <c r="D103" s="59"/>
      <c r="E103" s="59"/>
      <c r="F103" s="59"/>
      <c r="G103" s="59"/>
      <c r="H103" s="59"/>
      <c r="I103" s="141">
        <v>18155054.790000003</v>
      </c>
      <c r="J103" s="59"/>
      <c r="K103" s="59"/>
      <c r="L103" s="59"/>
      <c r="M103" s="59"/>
      <c r="N103" s="59"/>
      <c r="O103" s="59"/>
      <c r="P103" s="59"/>
      <c r="Q103" s="59"/>
      <c r="R103" s="59"/>
      <c r="S103" s="59"/>
      <c r="T103" s="59"/>
      <c r="U103" s="139">
        <v>0.006224057958461408</v>
      </c>
      <c r="V103" s="59"/>
      <c r="W103" s="59"/>
      <c r="X103" s="59"/>
      <c r="Y103" s="59"/>
      <c r="Z103" s="59"/>
      <c r="AA103" s="59"/>
      <c r="AB103" s="58">
        <v>264</v>
      </c>
      <c r="AC103" s="59"/>
      <c r="AD103" s="59"/>
      <c r="AE103" s="59"/>
      <c r="AF103" s="139">
        <v>0.006669361358124495</v>
      </c>
      <c r="AG103" s="59"/>
      <c r="AH103" s="59"/>
      <c r="AI103" s="59"/>
      <c r="AJ103" s="59"/>
    </row>
    <row r="104" spans="2:36" ht="10.5" customHeight="1">
      <c r="B104" s="61" t="s">
        <v>1197</v>
      </c>
      <c r="C104" s="59"/>
      <c r="D104" s="59"/>
      <c r="E104" s="59"/>
      <c r="F104" s="59"/>
      <c r="G104" s="59"/>
      <c r="H104" s="59"/>
      <c r="I104" s="141">
        <v>430851502.82000023</v>
      </c>
      <c r="J104" s="59"/>
      <c r="K104" s="59"/>
      <c r="L104" s="59"/>
      <c r="M104" s="59"/>
      <c r="N104" s="59"/>
      <c r="O104" s="59"/>
      <c r="P104" s="59"/>
      <c r="Q104" s="59"/>
      <c r="R104" s="59"/>
      <c r="S104" s="59"/>
      <c r="T104" s="59"/>
      <c r="U104" s="139">
        <v>0.14770788389572687</v>
      </c>
      <c r="V104" s="59"/>
      <c r="W104" s="59"/>
      <c r="X104" s="59"/>
      <c r="Y104" s="59"/>
      <c r="Z104" s="59"/>
      <c r="AA104" s="59"/>
      <c r="AB104" s="58">
        <v>5450</v>
      </c>
      <c r="AC104" s="59"/>
      <c r="AD104" s="59"/>
      <c r="AE104" s="59"/>
      <c r="AF104" s="139">
        <v>0.1376818916734034</v>
      </c>
      <c r="AG104" s="59"/>
      <c r="AH104" s="59"/>
      <c r="AI104" s="59"/>
      <c r="AJ104" s="59"/>
    </row>
    <row r="105" spans="2:36" ht="10.5" customHeight="1">
      <c r="B105" s="61" t="s">
        <v>1198</v>
      </c>
      <c r="C105" s="59"/>
      <c r="D105" s="59"/>
      <c r="E105" s="59"/>
      <c r="F105" s="59"/>
      <c r="G105" s="59"/>
      <c r="H105" s="59"/>
      <c r="I105" s="141">
        <v>15231777.33</v>
      </c>
      <c r="J105" s="59"/>
      <c r="K105" s="59"/>
      <c r="L105" s="59"/>
      <c r="M105" s="59"/>
      <c r="N105" s="59"/>
      <c r="O105" s="59"/>
      <c r="P105" s="59"/>
      <c r="Q105" s="59"/>
      <c r="R105" s="59"/>
      <c r="S105" s="59"/>
      <c r="T105" s="59"/>
      <c r="U105" s="139">
        <v>0.0052218771030378445</v>
      </c>
      <c r="V105" s="59"/>
      <c r="W105" s="59"/>
      <c r="X105" s="59"/>
      <c r="Y105" s="59"/>
      <c r="Z105" s="59"/>
      <c r="AA105" s="59"/>
      <c r="AB105" s="58">
        <v>171</v>
      </c>
      <c r="AC105" s="59"/>
      <c r="AD105" s="59"/>
      <c r="AE105" s="59"/>
      <c r="AF105" s="139">
        <v>0.004319927243330639</v>
      </c>
      <c r="AG105" s="59"/>
      <c r="AH105" s="59"/>
      <c r="AI105" s="59"/>
      <c r="AJ105" s="59"/>
    </row>
    <row r="106" spans="2:36" ht="10.5" customHeight="1">
      <c r="B106" s="61" t="s">
        <v>1199</v>
      </c>
      <c r="C106" s="59"/>
      <c r="D106" s="59"/>
      <c r="E106" s="59"/>
      <c r="F106" s="59"/>
      <c r="G106" s="59"/>
      <c r="H106" s="59"/>
      <c r="I106" s="141">
        <v>40912909.41000001</v>
      </c>
      <c r="J106" s="59"/>
      <c r="K106" s="59"/>
      <c r="L106" s="59"/>
      <c r="M106" s="59"/>
      <c r="N106" s="59"/>
      <c r="O106" s="59"/>
      <c r="P106" s="59"/>
      <c r="Q106" s="59"/>
      <c r="R106" s="59"/>
      <c r="S106" s="59"/>
      <c r="T106" s="59"/>
      <c r="U106" s="139">
        <v>0.014026083774607059</v>
      </c>
      <c r="V106" s="59"/>
      <c r="W106" s="59"/>
      <c r="X106" s="59"/>
      <c r="Y106" s="59"/>
      <c r="Z106" s="59"/>
      <c r="AA106" s="59"/>
      <c r="AB106" s="58">
        <v>503</v>
      </c>
      <c r="AC106" s="59"/>
      <c r="AD106" s="59"/>
      <c r="AE106" s="59"/>
      <c r="AF106" s="139">
        <v>0.012707154405820533</v>
      </c>
      <c r="AG106" s="59"/>
      <c r="AH106" s="59"/>
      <c r="AI106" s="59"/>
      <c r="AJ106" s="59"/>
    </row>
    <row r="107" spans="2:36" ht="10.5" customHeight="1">
      <c r="B107" s="61" t="s">
        <v>1200</v>
      </c>
      <c r="C107" s="59"/>
      <c r="D107" s="59"/>
      <c r="E107" s="59"/>
      <c r="F107" s="59"/>
      <c r="G107" s="59"/>
      <c r="H107" s="59"/>
      <c r="I107" s="141">
        <v>213570721.88999975</v>
      </c>
      <c r="J107" s="59"/>
      <c r="K107" s="59"/>
      <c r="L107" s="59"/>
      <c r="M107" s="59"/>
      <c r="N107" s="59"/>
      <c r="O107" s="59"/>
      <c r="P107" s="59"/>
      <c r="Q107" s="59"/>
      <c r="R107" s="59"/>
      <c r="S107" s="59"/>
      <c r="T107" s="59"/>
      <c r="U107" s="139">
        <v>0.07321798621097969</v>
      </c>
      <c r="V107" s="59"/>
      <c r="W107" s="59"/>
      <c r="X107" s="59"/>
      <c r="Y107" s="59"/>
      <c r="Z107" s="59"/>
      <c r="AA107" s="59"/>
      <c r="AB107" s="58">
        <v>2327</v>
      </c>
      <c r="AC107" s="59"/>
      <c r="AD107" s="59"/>
      <c r="AE107" s="59"/>
      <c r="AF107" s="139">
        <v>0.05878637833468068</v>
      </c>
      <c r="AG107" s="59"/>
      <c r="AH107" s="59"/>
      <c r="AI107" s="59"/>
      <c r="AJ107" s="59"/>
    </row>
    <row r="108" spans="2:36" ht="10.5" customHeight="1">
      <c r="B108" s="61" t="s">
        <v>1204</v>
      </c>
      <c r="C108" s="59"/>
      <c r="D108" s="59"/>
      <c r="E108" s="59"/>
      <c r="F108" s="59"/>
      <c r="G108" s="59"/>
      <c r="H108" s="59"/>
      <c r="I108" s="141">
        <v>16808163.65</v>
      </c>
      <c r="J108" s="59"/>
      <c r="K108" s="59"/>
      <c r="L108" s="59"/>
      <c r="M108" s="59"/>
      <c r="N108" s="59"/>
      <c r="O108" s="59"/>
      <c r="P108" s="59"/>
      <c r="Q108" s="59"/>
      <c r="R108" s="59"/>
      <c r="S108" s="59"/>
      <c r="T108" s="59"/>
      <c r="U108" s="139">
        <v>0.005762306197529477</v>
      </c>
      <c r="V108" s="59"/>
      <c r="W108" s="59"/>
      <c r="X108" s="59"/>
      <c r="Y108" s="59"/>
      <c r="Z108" s="59"/>
      <c r="AA108" s="59"/>
      <c r="AB108" s="58">
        <v>254</v>
      </c>
      <c r="AC108" s="59"/>
      <c r="AD108" s="59"/>
      <c r="AE108" s="59"/>
      <c r="AF108" s="139">
        <v>0.006416734033953112</v>
      </c>
      <c r="AG108" s="59"/>
      <c r="AH108" s="59"/>
      <c r="AI108" s="59"/>
      <c r="AJ108" s="59"/>
    </row>
    <row r="109" spans="2:36" ht="10.5" customHeight="1">
      <c r="B109" s="61" t="s">
        <v>1201</v>
      </c>
      <c r="C109" s="59"/>
      <c r="D109" s="59"/>
      <c r="E109" s="59"/>
      <c r="F109" s="59"/>
      <c r="G109" s="59"/>
      <c r="H109" s="59"/>
      <c r="I109" s="141">
        <v>640029700.7799988</v>
      </c>
      <c r="J109" s="59"/>
      <c r="K109" s="59"/>
      <c r="L109" s="59"/>
      <c r="M109" s="59"/>
      <c r="N109" s="59"/>
      <c r="O109" s="59"/>
      <c r="P109" s="59"/>
      <c r="Q109" s="59"/>
      <c r="R109" s="59"/>
      <c r="S109" s="59"/>
      <c r="T109" s="59"/>
      <c r="U109" s="139">
        <v>0.21941999067860837</v>
      </c>
      <c r="V109" s="59"/>
      <c r="W109" s="59"/>
      <c r="X109" s="59"/>
      <c r="Y109" s="59"/>
      <c r="Z109" s="59"/>
      <c r="AA109" s="59"/>
      <c r="AB109" s="58">
        <v>6261</v>
      </c>
      <c r="AC109" s="59"/>
      <c r="AD109" s="59"/>
      <c r="AE109" s="59"/>
      <c r="AF109" s="139">
        <v>0.1581699676637025</v>
      </c>
      <c r="AG109" s="59"/>
      <c r="AH109" s="59"/>
      <c r="AI109" s="59"/>
      <c r="AJ109" s="59"/>
    </row>
    <row r="110" spans="2:36" ht="10.5" customHeight="1">
      <c r="B110" s="61" t="s">
        <v>1202</v>
      </c>
      <c r="C110" s="59"/>
      <c r="D110" s="59"/>
      <c r="E110" s="59"/>
      <c r="F110" s="59"/>
      <c r="G110" s="59"/>
      <c r="H110" s="59"/>
      <c r="I110" s="141">
        <v>12021881.070000002</v>
      </c>
      <c r="J110" s="59"/>
      <c r="K110" s="59"/>
      <c r="L110" s="59"/>
      <c r="M110" s="59"/>
      <c r="N110" s="59"/>
      <c r="O110" s="59"/>
      <c r="P110" s="59"/>
      <c r="Q110" s="59"/>
      <c r="R110" s="59"/>
      <c r="S110" s="59"/>
      <c r="T110" s="59"/>
      <c r="U110" s="139">
        <v>0.0041214353476159375</v>
      </c>
      <c r="V110" s="59"/>
      <c r="W110" s="59"/>
      <c r="X110" s="59"/>
      <c r="Y110" s="59"/>
      <c r="Z110" s="59"/>
      <c r="AA110" s="59"/>
      <c r="AB110" s="58">
        <v>155</v>
      </c>
      <c r="AC110" s="59"/>
      <c r="AD110" s="59"/>
      <c r="AE110" s="59"/>
      <c r="AF110" s="139">
        <v>0.003915723524656427</v>
      </c>
      <c r="AG110" s="59"/>
      <c r="AH110" s="59"/>
      <c r="AI110" s="59"/>
      <c r="AJ110" s="59"/>
    </row>
    <row r="111" spans="2:36" ht="10.5" customHeight="1">
      <c r="B111" s="61" t="s">
        <v>1205</v>
      </c>
      <c r="C111" s="59"/>
      <c r="D111" s="59"/>
      <c r="E111" s="59"/>
      <c r="F111" s="59"/>
      <c r="G111" s="59"/>
      <c r="H111" s="59"/>
      <c r="I111" s="141">
        <v>12403857.29</v>
      </c>
      <c r="J111" s="59"/>
      <c r="K111" s="59"/>
      <c r="L111" s="59"/>
      <c r="M111" s="59"/>
      <c r="N111" s="59"/>
      <c r="O111" s="59"/>
      <c r="P111" s="59"/>
      <c r="Q111" s="59"/>
      <c r="R111" s="59"/>
      <c r="S111" s="59"/>
      <c r="T111" s="59"/>
      <c r="U111" s="139">
        <v>0.004252387424573784</v>
      </c>
      <c r="V111" s="59"/>
      <c r="W111" s="59"/>
      <c r="X111" s="59"/>
      <c r="Y111" s="59"/>
      <c r="Z111" s="59"/>
      <c r="AA111" s="59"/>
      <c r="AB111" s="58">
        <v>141</v>
      </c>
      <c r="AC111" s="59"/>
      <c r="AD111" s="59"/>
      <c r="AE111" s="59"/>
      <c r="AF111" s="139">
        <v>0.0035620452708164914</v>
      </c>
      <c r="AG111" s="59"/>
      <c r="AH111" s="59"/>
      <c r="AI111" s="59"/>
      <c r="AJ111" s="59"/>
    </row>
    <row r="112" spans="2:36" ht="10.5" customHeight="1">
      <c r="B112" s="61" t="s">
        <v>1206</v>
      </c>
      <c r="C112" s="59"/>
      <c r="D112" s="59"/>
      <c r="E112" s="59"/>
      <c r="F112" s="59"/>
      <c r="G112" s="59"/>
      <c r="H112" s="59"/>
      <c r="I112" s="141">
        <v>22907322.729999993</v>
      </c>
      <c r="J112" s="59"/>
      <c r="K112" s="59"/>
      <c r="L112" s="59"/>
      <c r="M112" s="59"/>
      <c r="N112" s="59"/>
      <c r="O112" s="59"/>
      <c r="P112" s="59"/>
      <c r="Q112" s="59"/>
      <c r="R112" s="59"/>
      <c r="S112" s="59"/>
      <c r="T112" s="59"/>
      <c r="U112" s="139">
        <v>0.00785326764330301</v>
      </c>
      <c r="V112" s="59"/>
      <c r="W112" s="59"/>
      <c r="X112" s="59"/>
      <c r="Y112" s="59"/>
      <c r="Z112" s="59"/>
      <c r="AA112" s="59"/>
      <c r="AB112" s="58">
        <v>268</v>
      </c>
      <c r="AC112" s="59"/>
      <c r="AD112" s="59"/>
      <c r="AE112" s="59"/>
      <c r="AF112" s="139">
        <v>0.006770412287793048</v>
      </c>
      <c r="AG112" s="59"/>
      <c r="AH112" s="59"/>
      <c r="AI112" s="59"/>
      <c r="AJ112" s="59"/>
    </row>
    <row r="113" spans="2:36" ht="10.5" customHeight="1">
      <c r="B113" s="61" t="s">
        <v>1207</v>
      </c>
      <c r="C113" s="59"/>
      <c r="D113" s="59"/>
      <c r="E113" s="59"/>
      <c r="F113" s="59"/>
      <c r="G113" s="59"/>
      <c r="H113" s="59"/>
      <c r="I113" s="141">
        <v>20199004.04000001</v>
      </c>
      <c r="J113" s="59"/>
      <c r="K113" s="59"/>
      <c r="L113" s="59"/>
      <c r="M113" s="59"/>
      <c r="N113" s="59"/>
      <c r="O113" s="59"/>
      <c r="P113" s="59"/>
      <c r="Q113" s="59"/>
      <c r="R113" s="59"/>
      <c r="S113" s="59"/>
      <c r="T113" s="59"/>
      <c r="U113" s="139">
        <v>0.006924780635605901</v>
      </c>
      <c r="V113" s="59"/>
      <c r="W113" s="59"/>
      <c r="X113" s="59"/>
      <c r="Y113" s="59"/>
      <c r="Z113" s="59"/>
      <c r="AA113" s="59"/>
      <c r="AB113" s="58">
        <v>232</v>
      </c>
      <c r="AC113" s="59"/>
      <c r="AD113" s="59"/>
      <c r="AE113" s="59"/>
      <c r="AF113" s="139">
        <v>0.005860953920776071</v>
      </c>
      <c r="AG113" s="59"/>
      <c r="AH113" s="59"/>
      <c r="AI113" s="59"/>
      <c r="AJ113" s="59"/>
    </row>
    <row r="114" spans="2:36" ht="10.5" customHeight="1">
      <c r="B114" s="61" t="s">
        <v>1208</v>
      </c>
      <c r="C114" s="59"/>
      <c r="D114" s="59"/>
      <c r="E114" s="59"/>
      <c r="F114" s="59"/>
      <c r="G114" s="59"/>
      <c r="H114" s="59"/>
      <c r="I114" s="141">
        <v>542512001.3299999</v>
      </c>
      <c r="J114" s="59"/>
      <c r="K114" s="59"/>
      <c r="L114" s="59"/>
      <c r="M114" s="59"/>
      <c r="N114" s="59"/>
      <c r="O114" s="59"/>
      <c r="P114" s="59"/>
      <c r="Q114" s="59"/>
      <c r="R114" s="59"/>
      <c r="S114" s="59"/>
      <c r="T114" s="59"/>
      <c r="U114" s="139">
        <v>0.1859882098124371</v>
      </c>
      <c r="V114" s="59"/>
      <c r="W114" s="59"/>
      <c r="X114" s="59"/>
      <c r="Y114" s="59"/>
      <c r="Z114" s="59"/>
      <c r="AA114" s="59"/>
      <c r="AB114" s="58">
        <v>4742</v>
      </c>
      <c r="AC114" s="59"/>
      <c r="AD114" s="59"/>
      <c r="AE114" s="59"/>
      <c r="AF114" s="139">
        <v>0.11979587712206952</v>
      </c>
      <c r="AG114" s="59"/>
      <c r="AH114" s="59"/>
      <c r="AI114" s="59"/>
      <c r="AJ114" s="59"/>
    </row>
    <row r="115" spans="2:36" ht="10.5" customHeight="1">
      <c r="B115" s="61" t="s">
        <v>1209</v>
      </c>
      <c r="C115" s="59"/>
      <c r="D115" s="59"/>
      <c r="E115" s="59"/>
      <c r="F115" s="59"/>
      <c r="G115" s="59"/>
      <c r="H115" s="59"/>
      <c r="I115" s="141">
        <v>10174367.789999995</v>
      </c>
      <c r="J115" s="59"/>
      <c r="K115" s="59"/>
      <c r="L115" s="59"/>
      <c r="M115" s="59"/>
      <c r="N115" s="59"/>
      <c r="O115" s="59"/>
      <c r="P115" s="59"/>
      <c r="Q115" s="59"/>
      <c r="R115" s="59"/>
      <c r="S115" s="59"/>
      <c r="T115" s="59"/>
      <c r="U115" s="139">
        <v>0.0034880563869486877</v>
      </c>
      <c r="V115" s="59"/>
      <c r="W115" s="59"/>
      <c r="X115" s="59"/>
      <c r="Y115" s="59"/>
      <c r="Z115" s="59"/>
      <c r="AA115" s="59"/>
      <c r="AB115" s="58">
        <v>104</v>
      </c>
      <c r="AC115" s="59"/>
      <c r="AD115" s="59"/>
      <c r="AE115" s="59"/>
      <c r="AF115" s="139">
        <v>0.002627324171382377</v>
      </c>
      <c r="AG115" s="59"/>
      <c r="AH115" s="59"/>
      <c r="AI115" s="59"/>
      <c r="AJ115" s="59"/>
    </row>
    <row r="116" spans="2:36" ht="10.5" customHeight="1">
      <c r="B116" s="61" t="s">
        <v>1210</v>
      </c>
      <c r="C116" s="59"/>
      <c r="D116" s="59"/>
      <c r="E116" s="59"/>
      <c r="F116" s="59"/>
      <c r="G116" s="59"/>
      <c r="H116" s="59"/>
      <c r="I116" s="141">
        <v>382760.88</v>
      </c>
      <c r="J116" s="59"/>
      <c r="K116" s="59"/>
      <c r="L116" s="59"/>
      <c r="M116" s="59"/>
      <c r="N116" s="59"/>
      <c r="O116" s="59"/>
      <c r="P116" s="59"/>
      <c r="Q116" s="59"/>
      <c r="R116" s="59"/>
      <c r="S116" s="59"/>
      <c r="T116" s="59"/>
      <c r="U116" s="139">
        <v>0.0001312210802395321</v>
      </c>
      <c r="V116" s="59"/>
      <c r="W116" s="59"/>
      <c r="X116" s="59"/>
      <c r="Y116" s="59"/>
      <c r="Z116" s="59"/>
      <c r="AA116" s="59"/>
      <c r="AB116" s="58">
        <v>3</v>
      </c>
      <c r="AC116" s="59"/>
      <c r="AD116" s="59"/>
      <c r="AE116" s="59"/>
      <c r="AF116" s="139">
        <v>7.578819725141472E-05</v>
      </c>
      <c r="AG116" s="59"/>
      <c r="AH116" s="59"/>
      <c r="AI116" s="59"/>
      <c r="AJ116" s="59"/>
    </row>
    <row r="117" spans="2:36" ht="10.5" customHeight="1">
      <c r="B117" s="61" t="s">
        <v>1211</v>
      </c>
      <c r="C117" s="59"/>
      <c r="D117" s="59"/>
      <c r="E117" s="59"/>
      <c r="F117" s="59"/>
      <c r="G117" s="59"/>
      <c r="H117" s="59"/>
      <c r="I117" s="141">
        <v>814336.74</v>
      </c>
      <c r="J117" s="59"/>
      <c r="K117" s="59"/>
      <c r="L117" s="59"/>
      <c r="M117" s="59"/>
      <c r="N117" s="59"/>
      <c r="O117" s="59"/>
      <c r="P117" s="59"/>
      <c r="Q117" s="59"/>
      <c r="R117" s="59"/>
      <c r="S117" s="59"/>
      <c r="T117" s="59"/>
      <c r="U117" s="139">
        <v>0.0002791772939322822</v>
      </c>
      <c r="V117" s="59"/>
      <c r="W117" s="59"/>
      <c r="X117" s="59"/>
      <c r="Y117" s="59"/>
      <c r="Z117" s="59"/>
      <c r="AA117" s="59"/>
      <c r="AB117" s="58">
        <v>7</v>
      </c>
      <c r="AC117" s="59"/>
      <c r="AD117" s="59"/>
      <c r="AE117" s="59"/>
      <c r="AF117" s="139">
        <v>0.00017683912691996765</v>
      </c>
      <c r="AG117" s="59"/>
      <c r="AH117" s="59"/>
      <c r="AI117" s="59"/>
      <c r="AJ117" s="59"/>
    </row>
    <row r="118" spans="2:36" ht="10.5" customHeight="1">
      <c r="B118" s="61" t="s">
        <v>1212</v>
      </c>
      <c r="C118" s="59"/>
      <c r="D118" s="59"/>
      <c r="E118" s="59"/>
      <c r="F118" s="59"/>
      <c r="G118" s="59"/>
      <c r="H118" s="59"/>
      <c r="I118" s="141">
        <v>1244894.37</v>
      </c>
      <c r="J118" s="59"/>
      <c r="K118" s="59"/>
      <c r="L118" s="59"/>
      <c r="M118" s="59"/>
      <c r="N118" s="59"/>
      <c r="O118" s="59"/>
      <c r="P118" s="59"/>
      <c r="Q118" s="59"/>
      <c r="R118" s="59"/>
      <c r="S118" s="59"/>
      <c r="T118" s="59"/>
      <c r="U118" s="139">
        <v>0.0004267844300481067</v>
      </c>
      <c r="V118" s="59"/>
      <c r="W118" s="59"/>
      <c r="X118" s="59"/>
      <c r="Y118" s="59"/>
      <c r="Z118" s="59"/>
      <c r="AA118" s="59"/>
      <c r="AB118" s="58">
        <v>10</v>
      </c>
      <c r="AC118" s="59"/>
      <c r="AD118" s="59"/>
      <c r="AE118" s="59"/>
      <c r="AF118" s="139">
        <v>0.0002526273241713824</v>
      </c>
      <c r="AG118" s="59"/>
      <c r="AH118" s="59"/>
      <c r="AI118" s="59"/>
      <c r="AJ118" s="59"/>
    </row>
    <row r="119" spans="2:36" ht="10.5" customHeight="1">
      <c r="B119" s="61" t="s">
        <v>1214</v>
      </c>
      <c r="C119" s="59"/>
      <c r="D119" s="59"/>
      <c r="E119" s="59"/>
      <c r="F119" s="59"/>
      <c r="G119" s="59"/>
      <c r="H119" s="59"/>
      <c r="I119" s="141">
        <v>10733288.489999998</v>
      </c>
      <c r="J119" s="59"/>
      <c r="K119" s="59"/>
      <c r="L119" s="59"/>
      <c r="M119" s="59"/>
      <c r="N119" s="59"/>
      <c r="O119" s="59"/>
      <c r="P119" s="59"/>
      <c r="Q119" s="59"/>
      <c r="R119" s="59"/>
      <c r="S119" s="59"/>
      <c r="T119" s="59"/>
      <c r="U119" s="139">
        <v>0.003679669955248133</v>
      </c>
      <c r="V119" s="59"/>
      <c r="W119" s="59"/>
      <c r="X119" s="59"/>
      <c r="Y119" s="59"/>
      <c r="Z119" s="59"/>
      <c r="AA119" s="59"/>
      <c r="AB119" s="58">
        <v>133</v>
      </c>
      <c r="AC119" s="59"/>
      <c r="AD119" s="59"/>
      <c r="AE119" s="59"/>
      <c r="AF119" s="139">
        <v>0.0033599434114793855</v>
      </c>
      <c r="AG119" s="59"/>
      <c r="AH119" s="59"/>
      <c r="AI119" s="59"/>
      <c r="AJ119" s="59"/>
    </row>
    <row r="120" spans="2:36" ht="10.5" customHeight="1">
      <c r="B120" s="61" t="s">
        <v>1213</v>
      </c>
      <c r="C120" s="59"/>
      <c r="D120" s="59"/>
      <c r="E120" s="59"/>
      <c r="F120" s="59"/>
      <c r="G120" s="59"/>
      <c r="H120" s="59"/>
      <c r="I120" s="141">
        <v>1306882.8499999999</v>
      </c>
      <c r="J120" s="59"/>
      <c r="K120" s="59"/>
      <c r="L120" s="59"/>
      <c r="M120" s="59"/>
      <c r="N120" s="59"/>
      <c r="O120" s="59"/>
      <c r="P120" s="59"/>
      <c r="Q120" s="59"/>
      <c r="R120" s="59"/>
      <c r="S120" s="59"/>
      <c r="T120" s="59"/>
      <c r="U120" s="139">
        <v>0.0004480358058627056</v>
      </c>
      <c r="V120" s="59"/>
      <c r="W120" s="59"/>
      <c r="X120" s="59"/>
      <c r="Y120" s="59"/>
      <c r="Z120" s="59"/>
      <c r="AA120" s="59"/>
      <c r="AB120" s="58">
        <v>18</v>
      </c>
      <c r="AC120" s="59"/>
      <c r="AD120" s="59"/>
      <c r="AE120" s="59"/>
      <c r="AF120" s="139">
        <v>0.00045472918350848826</v>
      </c>
      <c r="AG120" s="59"/>
      <c r="AH120" s="59"/>
      <c r="AI120" s="59"/>
      <c r="AJ120" s="59"/>
    </row>
    <row r="121" spans="2:36" ht="10.5" customHeight="1">
      <c r="B121" s="61" t="s">
        <v>1215</v>
      </c>
      <c r="C121" s="59"/>
      <c r="D121" s="59"/>
      <c r="E121" s="59"/>
      <c r="F121" s="59"/>
      <c r="G121" s="59"/>
      <c r="H121" s="59"/>
      <c r="I121" s="141">
        <v>278755.37</v>
      </c>
      <c r="J121" s="59"/>
      <c r="K121" s="59"/>
      <c r="L121" s="59"/>
      <c r="M121" s="59"/>
      <c r="N121" s="59"/>
      <c r="O121" s="59"/>
      <c r="P121" s="59"/>
      <c r="Q121" s="59"/>
      <c r="R121" s="59"/>
      <c r="S121" s="59"/>
      <c r="T121" s="59"/>
      <c r="U121" s="139">
        <v>9.55650973891858E-05</v>
      </c>
      <c r="V121" s="59"/>
      <c r="W121" s="59"/>
      <c r="X121" s="59"/>
      <c r="Y121" s="59"/>
      <c r="Z121" s="59"/>
      <c r="AA121" s="59"/>
      <c r="AB121" s="58">
        <v>5</v>
      </c>
      <c r="AC121" s="59"/>
      <c r="AD121" s="59"/>
      <c r="AE121" s="59"/>
      <c r="AF121" s="139">
        <v>0.0001263136620856912</v>
      </c>
      <c r="AG121" s="59"/>
      <c r="AH121" s="59"/>
      <c r="AI121" s="59"/>
      <c r="AJ121" s="59"/>
    </row>
    <row r="122" spans="2:36" ht="12.75" customHeight="1">
      <c r="B122" s="147"/>
      <c r="C122" s="143"/>
      <c r="D122" s="143"/>
      <c r="E122" s="143"/>
      <c r="F122" s="143"/>
      <c r="G122" s="143"/>
      <c r="H122" s="143"/>
      <c r="I122" s="144">
        <v>2916916087.729997</v>
      </c>
      <c r="J122" s="143"/>
      <c r="K122" s="143"/>
      <c r="L122" s="143"/>
      <c r="M122" s="143"/>
      <c r="N122" s="143"/>
      <c r="O122" s="143"/>
      <c r="P122" s="143"/>
      <c r="Q122" s="143"/>
      <c r="R122" s="143"/>
      <c r="S122" s="143"/>
      <c r="T122" s="143"/>
      <c r="U122" s="145">
        <v>1.000000000000007</v>
      </c>
      <c r="V122" s="143"/>
      <c r="W122" s="143"/>
      <c r="X122" s="143"/>
      <c r="Y122" s="143"/>
      <c r="Z122" s="143"/>
      <c r="AA122" s="143"/>
      <c r="AB122" s="146">
        <v>39584</v>
      </c>
      <c r="AC122" s="143"/>
      <c r="AD122" s="143"/>
      <c r="AE122" s="143"/>
      <c r="AF122" s="145">
        <v>1</v>
      </c>
      <c r="AG122" s="143"/>
      <c r="AH122" s="143"/>
      <c r="AI122" s="143"/>
      <c r="AJ122" s="143"/>
    </row>
    <row r="123" spans="2:36" ht="9"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8.75" customHeight="1">
      <c r="B124" s="68" t="s">
        <v>1168</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70"/>
    </row>
    <row r="125" spans="2:36" ht="8.2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2.75" customHeight="1">
      <c r="B126" s="55" t="s">
        <v>1216</v>
      </c>
      <c r="C126" s="56"/>
      <c r="D126" s="56"/>
      <c r="E126" s="56"/>
      <c r="F126" s="56"/>
      <c r="G126" s="56"/>
      <c r="H126" s="56"/>
      <c r="I126" s="55" t="s">
        <v>1179</v>
      </c>
      <c r="J126" s="56"/>
      <c r="K126" s="56"/>
      <c r="L126" s="56"/>
      <c r="M126" s="56"/>
      <c r="N126" s="56"/>
      <c r="O126" s="56"/>
      <c r="P126" s="56"/>
      <c r="Q126" s="56"/>
      <c r="R126" s="56"/>
      <c r="S126" s="55" t="s">
        <v>1180</v>
      </c>
      <c r="T126" s="56"/>
      <c r="U126" s="56"/>
      <c r="V126" s="56"/>
      <c r="W126" s="56"/>
      <c r="X126" s="56"/>
      <c r="Y126" s="56"/>
      <c r="Z126" s="56"/>
      <c r="AA126" s="55" t="s">
        <v>1181</v>
      </c>
      <c r="AB126" s="56"/>
      <c r="AC126" s="56"/>
      <c r="AD126" s="56"/>
      <c r="AE126" s="55" t="s">
        <v>1180</v>
      </c>
      <c r="AF126" s="56"/>
      <c r="AG126" s="56"/>
      <c r="AH126" s="56"/>
      <c r="AI126" s="56"/>
      <c r="AJ126" s="1"/>
    </row>
    <row r="127" spans="2:36" ht="12" customHeight="1">
      <c r="B127" s="148">
        <v>1999</v>
      </c>
      <c r="C127" s="59"/>
      <c r="D127" s="59"/>
      <c r="E127" s="59"/>
      <c r="F127" s="59"/>
      <c r="G127" s="59"/>
      <c r="H127" s="59"/>
      <c r="I127" s="141">
        <v>14750.16</v>
      </c>
      <c r="J127" s="59"/>
      <c r="K127" s="59"/>
      <c r="L127" s="59"/>
      <c r="M127" s="59"/>
      <c r="N127" s="59"/>
      <c r="O127" s="59"/>
      <c r="P127" s="59"/>
      <c r="Q127" s="59"/>
      <c r="R127" s="59"/>
      <c r="S127" s="139">
        <v>5.056765280991977E-06</v>
      </c>
      <c r="T127" s="59"/>
      <c r="U127" s="59"/>
      <c r="V127" s="59"/>
      <c r="W127" s="59"/>
      <c r="X127" s="59"/>
      <c r="Y127" s="59"/>
      <c r="Z127" s="59"/>
      <c r="AA127" s="58">
        <v>1</v>
      </c>
      <c r="AB127" s="59"/>
      <c r="AC127" s="59"/>
      <c r="AD127" s="59"/>
      <c r="AE127" s="139">
        <v>2.5262732417138236E-05</v>
      </c>
      <c r="AF127" s="59"/>
      <c r="AG127" s="59"/>
      <c r="AH127" s="59"/>
      <c r="AI127" s="59"/>
      <c r="AJ127" s="1"/>
    </row>
    <row r="128" spans="2:36" ht="12" customHeight="1">
      <c r="B128" s="148">
        <v>2000</v>
      </c>
      <c r="C128" s="59"/>
      <c r="D128" s="59"/>
      <c r="E128" s="59"/>
      <c r="F128" s="59"/>
      <c r="G128" s="59"/>
      <c r="H128" s="59"/>
      <c r="I128" s="141">
        <v>61987.42</v>
      </c>
      <c r="J128" s="59"/>
      <c r="K128" s="59"/>
      <c r="L128" s="59"/>
      <c r="M128" s="59"/>
      <c r="N128" s="59"/>
      <c r="O128" s="59"/>
      <c r="P128" s="59"/>
      <c r="Q128" s="59"/>
      <c r="R128" s="59"/>
      <c r="S128" s="139">
        <v>2.1251012417103794E-05</v>
      </c>
      <c r="T128" s="59"/>
      <c r="U128" s="59"/>
      <c r="V128" s="59"/>
      <c r="W128" s="59"/>
      <c r="X128" s="59"/>
      <c r="Y128" s="59"/>
      <c r="Z128" s="59"/>
      <c r="AA128" s="58">
        <v>3</v>
      </c>
      <c r="AB128" s="59"/>
      <c r="AC128" s="59"/>
      <c r="AD128" s="59"/>
      <c r="AE128" s="139">
        <v>7.578819725141472E-05</v>
      </c>
      <c r="AF128" s="59"/>
      <c r="AG128" s="59"/>
      <c r="AH128" s="59"/>
      <c r="AI128" s="59"/>
      <c r="AJ128" s="1"/>
    </row>
    <row r="129" spans="2:36" ht="12" customHeight="1">
      <c r="B129" s="148">
        <v>2001</v>
      </c>
      <c r="C129" s="59"/>
      <c r="D129" s="59"/>
      <c r="E129" s="59"/>
      <c r="F129" s="59"/>
      <c r="G129" s="59"/>
      <c r="H129" s="59"/>
      <c r="I129" s="141">
        <v>7346.2</v>
      </c>
      <c r="J129" s="59"/>
      <c r="K129" s="59"/>
      <c r="L129" s="59"/>
      <c r="M129" s="59"/>
      <c r="N129" s="59"/>
      <c r="O129" s="59"/>
      <c r="P129" s="59"/>
      <c r="Q129" s="59"/>
      <c r="R129" s="59"/>
      <c r="S129" s="139">
        <v>2.5184817728908204E-06</v>
      </c>
      <c r="T129" s="59"/>
      <c r="U129" s="59"/>
      <c r="V129" s="59"/>
      <c r="W129" s="59"/>
      <c r="X129" s="59"/>
      <c r="Y129" s="59"/>
      <c r="Z129" s="59"/>
      <c r="AA129" s="58">
        <v>1</v>
      </c>
      <c r="AB129" s="59"/>
      <c r="AC129" s="59"/>
      <c r="AD129" s="59"/>
      <c r="AE129" s="139">
        <v>2.5262732417138236E-05</v>
      </c>
      <c r="AF129" s="59"/>
      <c r="AG129" s="59"/>
      <c r="AH129" s="59"/>
      <c r="AI129" s="59"/>
      <c r="AJ129" s="1"/>
    </row>
    <row r="130" spans="2:36" ht="12" customHeight="1">
      <c r="B130" s="148">
        <v>2002</v>
      </c>
      <c r="C130" s="59"/>
      <c r="D130" s="59"/>
      <c r="E130" s="59"/>
      <c r="F130" s="59"/>
      <c r="G130" s="59"/>
      <c r="H130" s="59"/>
      <c r="I130" s="141">
        <v>309094.74000000005</v>
      </c>
      <c r="J130" s="59"/>
      <c r="K130" s="59"/>
      <c r="L130" s="59"/>
      <c r="M130" s="59"/>
      <c r="N130" s="59"/>
      <c r="O130" s="59"/>
      <c r="P130" s="59"/>
      <c r="Q130" s="59"/>
      <c r="R130" s="59"/>
      <c r="S130" s="139">
        <v>0.0001059662776382929</v>
      </c>
      <c r="T130" s="59"/>
      <c r="U130" s="59"/>
      <c r="V130" s="59"/>
      <c r="W130" s="59"/>
      <c r="X130" s="59"/>
      <c r="Y130" s="59"/>
      <c r="Z130" s="59"/>
      <c r="AA130" s="58">
        <v>8</v>
      </c>
      <c r="AB130" s="59"/>
      <c r="AC130" s="59"/>
      <c r="AD130" s="59"/>
      <c r="AE130" s="139">
        <v>0.0002021018593371059</v>
      </c>
      <c r="AF130" s="59"/>
      <c r="AG130" s="59"/>
      <c r="AH130" s="59"/>
      <c r="AI130" s="59"/>
      <c r="AJ130" s="1"/>
    </row>
    <row r="131" spans="2:36" ht="12" customHeight="1">
      <c r="B131" s="148">
        <v>2003</v>
      </c>
      <c r="C131" s="59"/>
      <c r="D131" s="59"/>
      <c r="E131" s="59"/>
      <c r="F131" s="59"/>
      <c r="G131" s="59"/>
      <c r="H131" s="59"/>
      <c r="I131" s="141">
        <v>589651.39</v>
      </c>
      <c r="J131" s="59"/>
      <c r="K131" s="59"/>
      <c r="L131" s="59"/>
      <c r="M131" s="59"/>
      <c r="N131" s="59"/>
      <c r="O131" s="59"/>
      <c r="P131" s="59"/>
      <c r="Q131" s="59"/>
      <c r="R131" s="59"/>
      <c r="S131" s="139">
        <v>0.0002021489039332902</v>
      </c>
      <c r="T131" s="59"/>
      <c r="U131" s="59"/>
      <c r="V131" s="59"/>
      <c r="W131" s="59"/>
      <c r="X131" s="59"/>
      <c r="Y131" s="59"/>
      <c r="Z131" s="59"/>
      <c r="AA131" s="58">
        <v>34</v>
      </c>
      <c r="AB131" s="59"/>
      <c r="AC131" s="59"/>
      <c r="AD131" s="59"/>
      <c r="AE131" s="139">
        <v>0.0008589329021827</v>
      </c>
      <c r="AF131" s="59"/>
      <c r="AG131" s="59"/>
      <c r="AH131" s="59"/>
      <c r="AI131" s="59"/>
      <c r="AJ131" s="1"/>
    </row>
    <row r="132" spans="2:36" ht="12" customHeight="1">
      <c r="B132" s="148">
        <v>2004</v>
      </c>
      <c r="C132" s="59"/>
      <c r="D132" s="59"/>
      <c r="E132" s="59"/>
      <c r="F132" s="59"/>
      <c r="G132" s="59"/>
      <c r="H132" s="59"/>
      <c r="I132" s="141">
        <v>1001972.6</v>
      </c>
      <c r="J132" s="59"/>
      <c r="K132" s="59"/>
      <c r="L132" s="59"/>
      <c r="M132" s="59"/>
      <c r="N132" s="59"/>
      <c r="O132" s="59"/>
      <c r="P132" s="59"/>
      <c r="Q132" s="59"/>
      <c r="R132" s="59"/>
      <c r="S132" s="139">
        <v>0.0003435040878326243</v>
      </c>
      <c r="T132" s="59"/>
      <c r="U132" s="59"/>
      <c r="V132" s="59"/>
      <c r="W132" s="59"/>
      <c r="X132" s="59"/>
      <c r="Y132" s="59"/>
      <c r="Z132" s="59"/>
      <c r="AA132" s="58">
        <v>44</v>
      </c>
      <c r="AB132" s="59"/>
      <c r="AC132" s="59"/>
      <c r="AD132" s="59"/>
      <c r="AE132" s="139">
        <v>0.0011115602263540825</v>
      </c>
      <c r="AF132" s="59"/>
      <c r="AG132" s="59"/>
      <c r="AH132" s="59"/>
      <c r="AI132" s="59"/>
      <c r="AJ132" s="1"/>
    </row>
    <row r="133" spans="2:36" ht="12" customHeight="1">
      <c r="B133" s="148">
        <v>2005</v>
      </c>
      <c r="C133" s="59"/>
      <c r="D133" s="59"/>
      <c r="E133" s="59"/>
      <c r="F133" s="59"/>
      <c r="G133" s="59"/>
      <c r="H133" s="59"/>
      <c r="I133" s="141">
        <v>3652113.239999999</v>
      </c>
      <c r="J133" s="59"/>
      <c r="K133" s="59"/>
      <c r="L133" s="59"/>
      <c r="M133" s="59"/>
      <c r="N133" s="59"/>
      <c r="O133" s="59"/>
      <c r="P133" s="59"/>
      <c r="Q133" s="59"/>
      <c r="R133" s="59"/>
      <c r="S133" s="139">
        <v>0.0012520460411468834</v>
      </c>
      <c r="T133" s="59"/>
      <c r="U133" s="59"/>
      <c r="V133" s="59"/>
      <c r="W133" s="59"/>
      <c r="X133" s="59"/>
      <c r="Y133" s="59"/>
      <c r="Z133" s="59"/>
      <c r="AA133" s="58">
        <v>145</v>
      </c>
      <c r="AB133" s="59"/>
      <c r="AC133" s="59"/>
      <c r="AD133" s="59"/>
      <c r="AE133" s="139">
        <v>0.0036630962004850446</v>
      </c>
      <c r="AF133" s="59"/>
      <c r="AG133" s="59"/>
      <c r="AH133" s="59"/>
      <c r="AI133" s="59"/>
      <c r="AJ133" s="1"/>
    </row>
    <row r="134" spans="2:36" ht="12" customHeight="1">
      <c r="B134" s="148">
        <v>2006</v>
      </c>
      <c r="C134" s="59"/>
      <c r="D134" s="59"/>
      <c r="E134" s="59"/>
      <c r="F134" s="59"/>
      <c r="G134" s="59"/>
      <c r="H134" s="59"/>
      <c r="I134" s="141">
        <v>2608061.83</v>
      </c>
      <c r="J134" s="59"/>
      <c r="K134" s="59"/>
      <c r="L134" s="59"/>
      <c r="M134" s="59"/>
      <c r="N134" s="59"/>
      <c r="O134" s="59"/>
      <c r="P134" s="59"/>
      <c r="Q134" s="59"/>
      <c r="R134" s="59"/>
      <c r="S134" s="139">
        <v>0.0008941161663754427</v>
      </c>
      <c r="T134" s="59"/>
      <c r="U134" s="59"/>
      <c r="V134" s="59"/>
      <c r="W134" s="59"/>
      <c r="X134" s="59"/>
      <c r="Y134" s="59"/>
      <c r="Z134" s="59"/>
      <c r="AA134" s="58">
        <v>54</v>
      </c>
      <c r="AB134" s="59"/>
      <c r="AC134" s="59"/>
      <c r="AD134" s="59"/>
      <c r="AE134" s="139">
        <v>0.0013641875505254648</v>
      </c>
      <c r="AF134" s="59"/>
      <c r="AG134" s="59"/>
      <c r="AH134" s="59"/>
      <c r="AI134" s="59"/>
      <c r="AJ134" s="1"/>
    </row>
    <row r="135" spans="2:36" ht="12" customHeight="1">
      <c r="B135" s="148">
        <v>2007</v>
      </c>
      <c r="C135" s="59"/>
      <c r="D135" s="59"/>
      <c r="E135" s="59"/>
      <c r="F135" s="59"/>
      <c r="G135" s="59"/>
      <c r="H135" s="59"/>
      <c r="I135" s="141">
        <v>5079516.62</v>
      </c>
      <c r="J135" s="59"/>
      <c r="K135" s="59"/>
      <c r="L135" s="59"/>
      <c r="M135" s="59"/>
      <c r="N135" s="59"/>
      <c r="O135" s="59"/>
      <c r="P135" s="59"/>
      <c r="Q135" s="59"/>
      <c r="R135" s="59"/>
      <c r="S135" s="139">
        <v>0.0017413996382573285</v>
      </c>
      <c r="T135" s="59"/>
      <c r="U135" s="59"/>
      <c r="V135" s="59"/>
      <c r="W135" s="59"/>
      <c r="X135" s="59"/>
      <c r="Y135" s="59"/>
      <c r="Z135" s="59"/>
      <c r="AA135" s="58">
        <v>23</v>
      </c>
      <c r="AB135" s="59"/>
      <c r="AC135" s="59"/>
      <c r="AD135" s="59"/>
      <c r="AE135" s="139">
        <v>0.0005810428455941795</v>
      </c>
      <c r="AF135" s="59"/>
      <c r="AG135" s="59"/>
      <c r="AH135" s="59"/>
      <c r="AI135" s="59"/>
      <c r="AJ135" s="1"/>
    </row>
    <row r="136" spans="2:36" ht="12" customHeight="1">
      <c r="B136" s="148">
        <v>2008</v>
      </c>
      <c r="C136" s="59"/>
      <c r="D136" s="59"/>
      <c r="E136" s="59"/>
      <c r="F136" s="59"/>
      <c r="G136" s="59"/>
      <c r="H136" s="59"/>
      <c r="I136" s="141">
        <v>2116809.5399999996</v>
      </c>
      <c r="J136" s="59"/>
      <c r="K136" s="59"/>
      <c r="L136" s="59"/>
      <c r="M136" s="59"/>
      <c r="N136" s="59"/>
      <c r="O136" s="59"/>
      <c r="P136" s="59"/>
      <c r="Q136" s="59"/>
      <c r="R136" s="59"/>
      <c r="S136" s="139">
        <v>0.0007257012119424193</v>
      </c>
      <c r="T136" s="59"/>
      <c r="U136" s="59"/>
      <c r="V136" s="59"/>
      <c r="W136" s="59"/>
      <c r="X136" s="59"/>
      <c r="Y136" s="59"/>
      <c r="Z136" s="59"/>
      <c r="AA136" s="58">
        <v>29</v>
      </c>
      <c r="AB136" s="59"/>
      <c r="AC136" s="59"/>
      <c r="AD136" s="59"/>
      <c r="AE136" s="139">
        <v>0.0007326192400970089</v>
      </c>
      <c r="AF136" s="59"/>
      <c r="AG136" s="59"/>
      <c r="AH136" s="59"/>
      <c r="AI136" s="59"/>
      <c r="AJ136" s="1"/>
    </row>
    <row r="137" spans="2:36" ht="12" customHeight="1">
      <c r="B137" s="148">
        <v>2009</v>
      </c>
      <c r="C137" s="59"/>
      <c r="D137" s="59"/>
      <c r="E137" s="59"/>
      <c r="F137" s="59"/>
      <c r="G137" s="59"/>
      <c r="H137" s="59"/>
      <c r="I137" s="141">
        <v>9789646.030000003</v>
      </c>
      <c r="J137" s="59"/>
      <c r="K137" s="59"/>
      <c r="L137" s="59"/>
      <c r="M137" s="59"/>
      <c r="N137" s="59"/>
      <c r="O137" s="59"/>
      <c r="P137" s="59"/>
      <c r="Q137" s="59"/>
      <c r="R137" s="59"/>
      <c r="S137" s="139">
        <v>0.00335616306248237</v>
      </c>
      <c r="T137" s="59"/>
      <c r="U137" s="59"/>
      <c r="V137" s="59"/>
      <c r="W137" s="59"/>
      <c r="X137" s="59"/>
      <c r="Y137" s="59"/>
      <c r="Z137" s="59"/>
      <c r="AA137" s="58">
        <v>192</v>
      </c>
      <c r="AB137" s="59"/>
      <c r="AC137" s="59"/>
      <c r="AD137" s="59"/>
      <c r="AE137" s="139">
        <v>0.004850444624090542</v>
      </c>
      <c r="AF137" s="59"/>
      <c r="AG137" s="59"/>
      <c r="AH137" s="59"/>
      <c r="AI137" s="59"/>
      <c r="AJ137" s="1"/>
    </row>
    <row r="138" spans="2:36" ht="12" customHeight="1">
      <c r="B138" s="148">
        <v>2010</v>
      </c>
      <c r="C138" s="59"/>
      <c r="D138" s="59"/>
      <c r="E138" s="59"/>
      <c r="F138" s="59"/>
      <c r="G138" s="59"/>
      <c r="H138" s="59"/>
      <c r="I138" s="141">
        <v>16133297.699999984</v>
      </c>
      <c r="J138" s="59"/>
      <c r="K138" s="59"/>
      <c r="L138" s="59"/>
      <c r="M138" s="59"/>
      <c r="N138" s="59"/>
      <c r="O138" s="59"/>
      <c r="P138" s="59"/>
      <c r="Q138" s="59"/>
      <c r="R138" s="59"/>
      <c r="S138" s="139">
        <v>0.00553094337127649</v>
      </c>
      <c r="T138" s="59"/>
      <c r="U138" s="59"/>
      <c r="V138" s="59"/>
      <c r="W138" s="59"/>
      <c r="X138" s="59"/>
      <c r="Y138" s="59"/>
      <c r="Z138" s="59"/>
      <c r="AA138" s="58">
        <v>396</v>
      </c>
      <c r="AB138" s="59"/>
      <c r="AC138" s="59"/>
      <c r="AD138" s="59"/>
      <c r="AE138" s="139">
        <v>0.010004042037186743</v>
      </c>
      <c r="AF138" s="59"/>
      <c r="AG138" s="59"/>
      <c r="AH138" s="59"/>
      <c r="AI138" s="59"/>
      <c r="AJ138" s="1"/>
    </row>
    <row r="139" spans="2:36" ht="12" customHeight="1">
      <c r="B139" s="148">
        <v>2011</v>
      </c>
      <c r="C139" s="59"/>
      <c r="D139" s="59"/>
      <c r="E139" s="59"/>
      <c r="F139" s="59"/>
      <c r="G139" s="59"/>
      <c r="H139" s="59"/>
      <c r="I139" s="141">
        <v>6435354.209999995</v>
      </c>
      <c r="J139" s="59"/>
      <c r="K139" s="59"/>
      <c r="L139" s="59"/>
      <c r="M139" s="59"/>
      <c r="N139" s="59"/>
      <c r="O139" s="59"/>
      <c r="P139" s="59"/>
      <c r="Q139" s="59"/>
      <c r="R139" s="59"/>
      <c r="S139" s="139">
        <v>0.002206218491190165</v>
      </c>
      <c r="T139" s="59"/>
      <c r="U139" s="59"/>
      <c r="V139" s="59"/>
      <c r="W139" s="59"/>
      <c r="X139" s="59"/>
      <c r="Y139" s="59"/>
      <c r="Z139" s="59"/>
      <c r="AA139" s="58">
        <v>424</v>
      </c>
      <c r="AB139" s="59"/>
      <c r="AC139" s="59"/>
      <c r="AD139" s="59"/>
      <c r="AE139" s="139">
        <v>0.010711398544866612</v>
      </c>
      <c r="AF139" s="59"/>
      <c r="AG139" s="59"/>
      <c r="AH139" s="59"/>
      <c r="AI139" s="59"/>
      <c r="AJ139" s="1"/>
    </row>
    <row r="140" spans="2:36" ht="12" customHeight="1">
      <c r="B140" s="148">
        <v>2012</v>
      </c>
      <c r="C140" s="59"/>
      <c r="D140" s="59"/>
      <c r="E140" s="59"/>
      <c r="F140" s="59"/>
      <c r="G140" s="59"/>
      <c r="H140" s="59"/>
      <c r="I140" s="141">
        <v>2943155.900000001</v>
      </c>
      <c r="J140" s="59"/>
      <c r="K140" s="59"/>
      <c r="L140" s="59"/>
      <c r="M140" s="59"/>
      <c r="N140" s="59"/>
      <c r="O140" s="59"/>
      <c r="P140" s="59"/>
      <c r="Q140" s="59"/>
      <c r="R140" s="59"/>
      <c r="S140" s="139">
        <v>0.0010089957377863493</v>
      </c>
      <c r="T140" s="59"/>
      <c r="U140" s="59"/>
      <c r="V140" s="59"/>
      <c r="W140" s="59"/>
      <c r="X140" s="59"/>
      <c r="Y140" s="59"/>
      <c r="Z140" s="59"/>
      <c r="AA140" s="58">
        <v>105</v>
      </c>
      <c r="AB140" s="59"/>
      <c r="AC140" s="59"/>
      <c r="AD140" s="59"/>
      <c r="AE140" s="139">
        <v>0.002652586903799515</v>
      </c>
      <c r="AF140" s="59"/>
      <c r="AG140" s="59"/>
      <c r="AH140" s="59"/>
      <c r="AI140" s="59"/>
      <c r="AJ140" s="1"/>
    </row>
    <row r="141" spans="2:36" ht="12" customHeight="1">
      <c r="B141" s="148">
        <v>2013</v>
      </c>
      <c r="C141" s="59"/>
      <c r="D141" s="59"/>
      <c r="E141" s="59"/>
      <c r="F141" s="59"/>
      <c r="G141" s="59"/>
      <c r="H141" s="59"/>
      <c r="I141" s="141">
        <v>10038064.86</v>
      </c>
      <c r="J141" s="59"/>
      <c r="K141" s="59"/>
      <c r="L141" s="59"/>
      <c r="M141" s="59"/>
      <c r="N141" s="59"/>
      <c r="O141" s="59"/>
      <c r="P141" s="59"/>
      <c r="Q141" s="59"/>
      <c r="R141" s="59"/>
      <c r="S141" s="139">
        <v>0.0034413279498251943</v>
      </c>
      <c r="T141" s="59"/>
      <c r="U141" s="59"/>
      <c r="V141" s="59"/>
      <c r="W141" s="59"/>
      <c r="X141" s="59"/>
      <c r="Y141" s="59"/>
      <c r="Z141" s="59"/>
      <c r="AA141" s="58">
        <v>212</v>
      </c>
      <c r="AB141" s="59"/>
      <c r="AC141" s="59"/>
      <c r="AD141" s="59"/>
      <c r="AE141" s="139">
        <v>0.005355699272433306</v>
      </c>
      <c r="AF141" s="59"/>
      <c r="AG141" s="59"/>
      <c r="AH141" s="59"/>
      <c r="AI141" s="59"/>
      <c r="AJ141" s="1"/>
    </row>
    <row r="142" spans="2:36" ht="12" customHeight="1">
      <c r="B142" s="148">
        <v>2014</v>
      </c>
      <c r="C142" s="59"/>
      <c r="D142" s="59"/>
      <c r="E142" s="59"/>
      <c r="F142" s="59"/>
      <c r="G142" s="59"/>
      <c r="H142" s="59"/>
      <c r="I142" s="141">
        <v>72284185.98000006</v>
      </c>
      <c r="J142" s="59"/>
      <c r="K142" s="59"/>
      <c r="L142" s="59"/>
      <c r="M142" s="59"/>
      <c r="N142" s="59"/>
      <c r="O142" s="59"/>
      <c r="P142" s="59"/>
      <c r="Q142" s="59"/>
      <c r="R142" s="59"/>
      <c r="S142" s="139">
        <v>0.02478103030939538</v>
      </c>
      <c r="T142" s="59"/>
      <c r="U142" s="59"/>
      <c r="V142" s="59"/>
      <c r="W142" s="59"/>
      <c r="X142" s="59"/>
      <c r="Y142" s="59"/>
      <c r="Z142" s="59"/>
      <c r="AA142" s="58">
        <v>1365</v>
      </c>
      <c r="AB142" s="59"/>
      <c r="AC142" s="59"/>
      <c r="AD142" s="59"/>
      <c r="AE142" s="139">
        <v>0.034483629749393695</v>
      </c>
      <c r="AF142" s="59"/>
      <c r="AG142" s="59"/>
      <c r="AH142" s="59"/>
      <c r="AI142" s="59"/>
      <c r="AJ142" s="1"/>
    </row>
    <row r="143" spans="2:36" ht="12" customHeight="1">
      <c r="B143" s="148">
        <v>2015</v>
      </c>
      <c r="C143" s="59"/>
      <c r="D143" s="59"/>
      <c r="E143" s="59"/>
      <c r="F143" s="59"/>
      <c r="G143" s="59"/>
      <c r="H143" s="59"/>
      <c r="I143" s="141">
        <v>705467834.1499969</v>
      </c>
      <c r="J143" s="59"/>
      <c r="K143" s="59"/>
      <c r="L143" s="59"/>
      <c r="M143" s="59"/>
      <c r="N143" s="59"/>
      <c r="O143" s="59"/>
      <c r="P143" s="59"/>
      <c r="Q143" s="59"/>
      <c r="R143" s="59"/>
      <c r="S143" s="139">
        <v>0.2418540036573373</v>
      </c>
      <c r="T143" s="59"/>
      <c r="U143" s="59"/>
      <c r="V143" s="59"/>
      <c r="W143" s="59"/>
      <c r="X143" s="59"/>
      <c r="Y143" s="59"/>
      <c r="Z143" s="59"/>
      <c r="AA143" s="58">
        <v>10180</v>
      </c>
      <c r="AB143" s="59"/>
      <c r="AC143" s="59"/>
      <c r="AD143" s="59"/>
      <c r="AE143" s="139">
        <v>0.25717461600646724</v>
      </c>
      <c r="AF143" s="59"/>
      <c r="AG143" s="59"/>
      <c r="AH143" s="59"/>
      <c r="AI143" s="59"/>
      <c r="AJ143" s="1"/>
    </row>
    <row r="144" spans="2:36" ht="12" customHeight="1">
      <c r="B144" s="148">
        <v>2016</v>
      </c>
      <c r="C144" s="59"/>
      <c r="D144" s="59"/>
      <c r="E144" s="59"/>
      <c r="F144" s="59"/>
      <c r="G144" s="59"/>
      <c r="H144" s="59"/>
      <c r="I144" s="141">
        <v>972125324.7400005</v>
      </c>
      <c r="J144" s="59"/>
      <c r="K144" s="59"/>
      <c r="L144" s="59"/>
      <c r="M144" s="59"/>
      <c r="N144" s="59"/>
      <c r="O144" s="59"/>
      <c r="P144" s="59"/>
      <c r="Q144" s="59"/>
      <c r="R144" s="59"/>
      <c r="S144" s="139">
        <v>0.3332716113532521</v>
      </c>
      <c r="T144" s="59"/>
      <c r="U144" s="59"/>
      <c r="V144" s="59"/>
      <c r="W144" s="59"/>
      <c r="X144" s="59"/>
      <c r="Y144" s="59"/>
      <c r="Z144" s="59"/>
      <c r="AA144" s="58">
        <v>13694</v>
      </c>
      <c r="AB144" s="59"/>
      <c r="AC144" s="59"/>
      <c r="AD144" s="59"/>
      <c r="AE144" s="139">
        <v>0.345947857720291</v>
      </c>
      <c r="AF144" s="59"/>
      <c r="AG144" s="59"/>
      <c r="AH144" s="59"/>
      <c r="AI144" s="59"/>
      <c r="AJ144" s="1"/>
    </row>
    <row r="145" spans="2:36" ht="12" customHeight="1">
      <c r="B145" s="148">
        <v>2017</v>
      </c>
      <c r="C145" s="59"/>
      <c r="D145" s="59"/>
      <c r="E145" s="59"/>
      <c r="F145" s="59"/>
      <c r="G145" s="59"/>
      <c r="H145" s="59"/>
      <c r="I145" s="141">
        <v>527052528.94999933</v>
      </c>
      <c r="J145" s="59"/>
      <c r="K145" s="59"/>
      <c r="L145" s="59"/>
      <c r="M145" s="59"/>
      <c r="N145" s="59"/>
      <c r="O145" s="59"/>
      <c r="P145" s="59"/>
      <c r="Q145" s="59"/>
      <c r="R145" s="59"/>
      <c r="S145" s="139">
        <v>0.18068827251049313</v>
      </c>
      <c r="T145" s="59"/>
      <c r="U145" s="59"/>
      <c r="V145" s="59"/>
      <c r="W145" s="59"/>
      <c r="X145" s="59"/>
      <c r="Y145" s="59"/>
      <c r="Z145" s="59"/>
      <c r="AA145" s="58">
        <v>6234</v>
      </c>
      <c r="AB145" s="59"/>
      <c r="AC145" s="59"/>
      <c r="AD145" s="59"/>
      <c r="AE145" s="139">
        <v>0.15748787388843977</v>
      </c>
      <c r="AF145" s="59"/>
      <c r="AG145" s="59"/>
      <c r="AH145" s="59"/>
      <c r="AI145" s="59"/>
      <c r="AJ145" s="1"/>
    </row>
    <row r="146" spans="2:36" ht="12" customHeight="1">
      <c r="B146" s="148">
        <v>2018</v>
      </c>
      <c r="C146" s="59"/>
      <c r="D146" s="59"/>
      <c r="E146" s="59"/>
      <c r="F146" s="59"/>
      <c r="G146" s="59"/>
      <c r="H146" s="59"/>
      <c r="I146" s="141">
        <v>382130984.2900005</v>
      </c>
      <c r="J146" s="59"/>
      <c r="K146" s="59"/>
      <c r="L146" s="59"/>
      <c r="M146" s="59"/>
      <c r="N146" s="59"/>
      <c r="O146" s="59"/>
      <c r="P146" s="59"/>
      <c r="Q146" s="59"/>
      <c r="R146" s="59"/>
      <c r="S146" s="139">
        <v>0.13100513446287804</v>
      </c>
      <c r="T146" s="59"/>
      <c r="U146" s="59"/>
      <c r="V146" s="59"/>
      <c r="W146" s="59"/>
      <c r="X146" s="59"/>
      <c r="Y146" s="59"/>
      <c r="Z146" s="59"/>
      <c r="AA146" s="58">
        <v>4127</v>
      </c>
      <c r="AB146" s="59"/>
      <c r="AC146" s="59"/>
      <c r="AD146" s="59"/>
      <c r="AE146" s="139">
        <v>0.10425929668552951</v>
      </c>
      <c r="AF146" s="59"/>
      <c r="AG146" s="59"/>
      <c r="AH146" s="59"/>
      <c r="AI146" s="59"/>
      <c r="AJ146" s="1"/>
    </row>
    <row r="147" spans="2:36" ht="12" customHeight="1">
      <c r="B147" s="148">
        <v>2019</v>
      </c>
      <c r="C147" s="59"/>
      <c r="D147" s="59"/>
      <c r="E147" s="59"/>
      <c r="F147" s="59"/>
      <c r="G147" s="59"/>
      <c r="H147" s="59"/>
      <c r="I147" s="141">
        <v>197074407.18000048</v>
      </c>
      <c r="J147" s="59"/>
      <c r="K147" s="59"/>
      <c r="L147" s="59"/>
      <c r="M147" s="59"/>
      <c r="N147" s="59"/>
      <c r="O147" s="59"/>
      <c r="P147" s="59"/>
      <c r="Q147" s="59"/>
      <c r="R147" s="59"/>
      <c r="S147" s="139">
        <v>0.06756259050748618</v>
      </c>
      <c r="T147" s="59"/>
      <c r="U147" s="59"/>
      <c r="V147" s="59"/>
      <c r="W147" s="59"/>
      <c r="X147" s="59"/>
      <c r="Y147" s="59"/>
      <c r="Z147" s="59"/>
      <c r="AA147" s="58">
        <v>2313</v>
      </c>
      <c r="AB147" s="59"/>
      <c r="AC147" s="59"/>
      <c r="AD147" s="59"/>
      <c r="AE147" s="139">
        <v>0.05843270008084074</v>
      </c>
      <c r="AF147" s="59"/>
      <c r="AG147" s="59"/>
      <c r="AH147" s="59"/>
      <c r="AI147" s="59"/>
      <c r="AJ147" s="1"/>
    </row>
    <row r="148" spans="2:36" ht="12" customHeight="1">
      <c r="B148" s="147"/>
      <c r="C148" s="143"/>
      <c r="D148" s="143"/>
      <c r="E148" s="143"/>
      <c r="F148" s="143"/>
      <c r="G148" s="143"/>
      <c r="H148" s="143"/>
      <c r="I148" s="144">
        <v>2916916087.7299976</v>
      </c>
      <c r="J148" s="143"/>
      <c r="K148" s="143"/>
      <c r="L148" s="143"/>
      <c r="M148" s="143"/>
      <c r="N148" s="143"/>
      <c r="O148" s="143"/>
      <c r="P148" s="143"/>
      <c r="Q148" s="143"/>
      <c r="R148" s="143"/>
      <c r="S148" s="145">
        <v>1.0000000000000069</v>
      </c>
      <c r="T148" s="143"/>
      <c r="U148" s="143"/>
      <c r="V148" s="143"/>
      <c r="W148" s="143"/>
      <c r="X148" s="143"/>
      <c r="Y148" s="143"/>
      <c r="Z148" s="143"/>
      <c r="AA148" s="146">
        <v>39584</v>
      </c>
      <c r="AB148" s="143"/>
      <c r="AC148" s="143"/>
      <c r="AD148" s="143"/>
      <c r="AE148" s="145">
        <v>1</v>
      </c>
      <c r="AF148" s="143"/>
      <c r="AG148" s="143"/>
      <c r="AH148" s="143"/>
      <c r="AI148" s="143"/>
      <c r="AJ148" s="1"/>
    </row>
    <row r="149" spans="2:36" ht="9"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ht="18.75" customHeight="1">
      <c r="B150" s="68" t="s">
        <v>1169</v>
      </c>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70"/>
    </row>
    <row r="151" spans="2:36" ht="8.2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1.25" customHeight="1">
      <c r="B152" s="55" t="s">
        <v>1217</v>
      </c>
      <c r="C152" s="56"/>
      <c r="D152" s="56"/>
      <c r="E152" s="56"/>
      <c r="F152" s="56"/>
      <c r="G152" s="56"/>
      <c r="H152" s="55" t="s">
        <v>1179</v>
      </c>
      <c r="I152" s="56"/>
      <c r="J152" s="56"/>
      <c r="K152" s="56"/>
      <c r="L152" s="56"/>
      <c r="M152" s="56"/>
      <c r="N152" s="56"/>
      <c r="O152" s="56"/>
      <c r="P152" s="56"/>
      <c r="Q152" s="56"/>
      <c r="R152" s="56"/>
      <c r="S152" s="56"/>
      <c r="T152" s="55" t="s">
        <v>1180</v>
      </c>
      <c r="U152" s="56"/>
      <c r="V152" s="56"/>
      <c r="W152" s="56"/>
      <c r="X152" s="56"/>
      <c r="Y152" s="56"/>
      <c r="Z152" s="56"/>
      <c r="AA152" s="55" t="s">
        <v>1218</v>
      </c>
      <c r="AB152" s="56"/>
      <c r="AC152" s="56"/>
      <c r="AD152" s="56"/>
      <c r="AE152" s="56"/>
      <c r="AF152" s="55" t="s">
        <v>1180</v>
      </c>
      <c r="AG152" s="56"/>
      <c r="AH152" s="56"/>
      <c r="AI152" s="56"/>
      <c r="AJ152" s="1"/>
    </row>
    <row r="153" spans="2:36" ht="10.5" customHeight="1">
      <c r="B153" s="61" t="s">
        <v>1219</v>
      </c>
      <c r="C153" s="59"/>
      <c r="D153" s="59"/>
      <c r="E153" s="59"/>
      <c r="F153" s="59"/>
      <c r="G153" s="59"/>
      <c r="H153" s="141">
        <v>614981291.6799971</v>
      </c>
      <c r="I153" s="59"/>
      <c r="J153" s="59"/>
      <c r="K153" s="59"/>
      <c r="L153" s="59"/>
      <c r="M153" s="59"/>
      <c r="N153" s="59"/>
      <c r="O153" s="59"/>
      <c r="P153" s="59"/>
      <c r="Q153" s="59"/>
      <c r="R153" s="59"/>
      <c r="S153" s="59"/>
      <c r="T153" s="139">
        <v>0.21083269905051955</v>
      </c>
      <c r="U153" s="59"/>
      <c r="V153" s="59"/>
      <c r="W153" s="59"/>
      <c r="X153" s="59"/>
      <c r="Y153" s="59"/>
      <c r="Z153" s="59"/>
      <c r="AA153" s="58">
        <v>11807</v>
      </c>
      <c r="AB153" s="59"/>
      <c r="AC153" s="59"/>
      <c r="AD153" s="59"/>
      <c r="AE153" s="59"/>
      <c r="AF153" s="139">
        <v>0.5108159556978454</v>
      </c>
      <c r="AG153" s="59"/>
      <c r="AH153" s="59"/>
      <c r="AI153" s="59"/>
      <c r="AJ153" s="1"/>
    </row>
    <row r="154" spans="2:36" ht="10.5" customHeight="1">
      <c r="B154" s="61" t="s">
        <v>1220</v>
      </c>
      <c r="C154" s="59"/>
      <c r="D154" s="59"/>
      <c r="E154" s="59"/>
      <c r="F154" s="59"/>
      <c r="G154" s="59"/>
      <c r="H154" s="141">
        <v>1036343794.0699975</v>
      </c>
      <c r="I154" s="59"/>
      <c r="J154" s="59"/>
      <c r="K154" s="59"/>
      <c r="L154" s="59"/>
      <c r="M154" s="59"/>
      <c r="N154" s="59"/>
      <c r="O154" s="59"/>
      <c r="P154" s="59"/>
      <c r="Q154" s="59"/>
      <c r="R154" s="59"/>
      <c r="S154" s="59"/>
      <c r="T154" s="139">
        <v>0.35528748956110756</v>
      </c>
      <c r="U154" s="59"/>
      <c r="V154" s="59"/>
      <c r="W154" s="59"/>
      <c r="X154" s="59"/>
      <c r="Y154" s="59"/>
      <c r="Z154" s="59"/>
      <c r="AA154" s="58">
        <v>7214</v>
      </c>
      <c r="AB154" s="59"/>
      <c r="AC154" s="59"/>
      <c r="AD154" s="59"/>
      <c r="AE154" s="59"/>
      <c r="AF154" s="139">
        <v>0.31210521761702864</v>
      </c>
      <c r="AG154" s="59"/>
      <c r="AH154" s="59"/>
      <c r="AI154" s="59"/>
      <c r="AJ154" s="1"/>
    </row>
    <row r="155" spans="2:36" ht="10.5" customHeight="1">
      <c r="B155" s="61" t="s">
        <v>1221</v>
      </c>
      <c r="C155" s="59"/>
      <c r="D155" s="59"/>
      <c r="E155" s="59"/>
      <c r="F155" s="59"/>
      <c r="G155" s="59"/>
      <c r="H155" s="141">
        <v>683686517.8800007</v>
      </c>
      <c r="I155" s="59"/>
      <c r="J155" s="59"/>
      <c r="K155" s="59"/>
      <c r="L155" s="59"/>
      <c r="M155" s="59"/>
      <c r="N155" s="59"/>
      <c r="O155" s="59"/>
      <c r="P155" s="59"/>
      <c r="Q155" s="59"/>
      <c r="R155" s="59"/>
      <c r="S155" s="59"/>
      <c r="T155" s="139">
        <v>0.23438676236040087</v>
      </c>
      <c r="U155" s="59"/>
      <c r="V155" s="59"/>
      <c r="W155" s="59"/>
      <c r="X155" s="59"/>
      <c r="Y155" s="59"/>
      <c r="Z155" s="59"/>
      <c r="AA155" s="58">
        <v>2856</v>
      </c>
      <c r="AB155" s="59"/>
      <c r="AC155" s="59"/>
      <c r="AD155" s="59"/>
      <c r="AE155" s="59"/>
      <c r="AF155" s="139">
        <v>0.12356147789218655</v>
      </c>
      <c r="AG155" s="59"/>
      <c r="AH155" s="59"/>
      <c r="AI155" s="59"/>
      <c r="AJ155" s="1"/>
    </row>
    <row r="156" spans="2:36" ht="10.5" customHeight="1">
      <c r="B156" s="61" t="s">
        <v>1222</v>
      </c>
      <c r="C156" s="59"/>
      <c r="D156" s="59"/>
      <c r="E156" s="59"/>
      <c r="F156" s="59"/>
      <c r="G156" s="59"/>
      <c r="H156" s="141">
        <v>255743861.9300002</v>
      </c>
      <c r="I156" s="59"/>
      <c r="J156" s="59"/>
      <c r="K156" s="59"/>
      <c r="L156" s="59"/>
      <c r="M156" s="59"/>
      <c r="N156" s="59"/>
      <c r="O156" s="59"/>
      <c r="P156" s="59"/>
      <c r="Q156" s="59"/>
      <c r="R156" s="59"/>
      <c r="S156" s="59"/>
      <c r="T156" s="139">
        <v>0.08767611211230465</v>
      </c>
      <c r="U156" s="59"/>
      <c r="V156" s="59"/>
      <c r="W156" s="59"/>
      <c r="X156" s="59"/>
      <c r="Y156" s="59"/>
      <c r="Z156" s="59"/>
      <c r="AA156" s="58">
        <v>750</v>
      </c>
      <c r="AB156" s="59"/>
      <c r="AC156" s="59"/>
      <c r="AD156" s="59"/>
      <c r="AE156" s="59"/>
      <c r="AF156" s="139">
        <v>0.032447867093536385</v>
      </c>
      <c r="AG156" s="59"/>
      <c r="AH156" s="59"/>
      <c r="AI156" s="59"/>
      <c r="AJ156" s="1"/>
    </row>
    <row r="157" spans="2:36" ht="10.5" customHeight="1">
      <c r="B157" s="61" t="s">
        <v>1223</v>
      </c>
      <c r="C157" s="59"/>
      <c r="D157" s="59"/>
      <c r="E157" s="59"/>
      <c r="F157" s="59"/>
      <c r="G157" s="59"/>
      <c r="H157" s="141">
        <v>326160622.16999996</v>
      </c>
      <c r="I157" s="59"/>
      <c r="J157" s="59"/>
      <c r="K157" s="59"/>
      <c r="L157" s="59"/>
      <c r="M157" s="59"/>
      <c r="N157" s="59"/>
      <c r="O157" s="59"/>
      <c r="P157" s="59"/>
      <c r="Q157" s="59"/>
      <c r="R157" s="59"/>
      <c r="S157" s="59"/>
      <c r="T157" s="139">
        <v>0.11181693691566728</v>
      </c>
      <c r="U157" s="59"/>
      <c r="V157" s="59"/>
      <c r="W157" s="59"/>
      <c r="X157" s="59"/>
      <c r="Y157" s="59"/>
      <c r="Z157" s="59"/>
      <c r="AA157" s="58">
        <v>487</v>
      </c>
      <c r="AB157" s="59"/>
      <c r="AC157" s="59"/>
      <c r="AD157" s="59"/>
      <c r="AE157" s="59"/>
      <c r="AF157" s="139">
        <v>0.02106948169940296</v>
      </c>
      <c r="AG157" s="59"/>
      <c r="AH157" s="59"/>
      <c r="AI157" s="59"/>
      <c r="AJ157" s="1"/>
    </row>
    <row r="158" spans="2:36" ht="12" customHeight="1">
      <c r="B158" s="147"/>
      <c r="C158" s="143"/>
      <c r="D158" s="143"/>
      <c r="E158" s="143"/>
      <c r="F158" s="143"/>
      <c r="G158" s="143"/>
      <c r="H158" s="144">
        <v>2916916087.7299957</v>
      </c>
      <c r="I158" s="143"/>
      <c r="J158" s="143"/>
      <c r="K158" s="143"/>
      <c r="L158" s="143"/>
      <c r="M158" s="143"/>
      <c r="N158" s="143"/>
      <c r="O158" s="143"/>
      <c r="P158" s="143"/>
      <c r="Q158" s="143"/>
      <c r="R158" s="143"/>
      <c r="S158" s="143"/>
      <c r="T158" s="145">
        <v>0.9999999999999956</v>
      </c>
      <c r="U158" s="143"/>
      <c r="V158" s="143"/>
      <c r="W158" s="143"/>
      <c r="X158" s="143"/>
      <c r="Y158" s="143"/>
      <c r="Z158" s="143"/>
      <c r="AA158" s="146">
        <v>23114</v>
      </c>
      <c r="AB158" s="143"/>
      <c r="AC158" s="143"/>
      <c r="AD158" s="143"/>
      <c r="AE158" s="143"/>
      <c r="AF158" s="145">
        <v>1</v>
      </c>
      <c r="AG158" s="143"/>
      <c r="AH158" s="143"/>
      <c r="AI158" s="143"/>
      <c r="AJ158" s="1"/>
    </row>
    <row r="159" spans="2:36" ht="9"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ht="18.75" customHeight="1">
      <c r="B160" s="68" t="s">
        <v>1170</v>
      </c>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70"/>
    </row>
    <row r="161" spans="2:36" ht="8.2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1.25" customHeight="1">
      <c r="B162" s="55"/>
      <c r="C162" s="56"/>
      <c r="D162" s="56"/>
      <c r="E162" s="56"/>
      <c r="F162" s="56"/>
      <c r="G162" s="55" t="s">
        <v>1179</v>
      </c>
      <c r="H162" s="56"/>
      <c r="I162" s="56"/>
      <c r="J162" s="56"/>
      <c r="K162" s="56"/>
      <c r="L162" s="56"/>
      <c r="M162" s="56"/>
      <c r="N162" s="56"/>
      <c r="O162" s="56"/>
      <c r="P162" s="56"/>
      <c r="Q162" s="56"/>
      <c r="R162" s="56"/>
      <c r="S162" s="55" t="s">
        <v>1180</v>
      </c>
      <c r="T162" s="56"/>
      <c r="U162" s="56"/>
      <c r="V162" s="56"/>
      <c r="W162" s="56"/>
      <c r="X162" s="56"/>
      <c r="Y162" s="56"/>
      <c r="Z162" s="55" t="s">
        <v>1181</v>
      </c>
      <c r="AA162" s="56"/>
      <c r="AB162" s="56"/>
      <c r="AC162" s="56"/>
      <c r="AD162" s="56"/>
      <c r="AE162" s="56"/>
      <c r="AF162" s="55" t="s">
        <v>1180</v>
      </c>
      <c r="AG162" s="56"/>
      <c r="AH162" s="56"/>
      <c r="AI162" s="56"/>
      <c r="AJ162" s="1"/>
    </row>
    <row r="163" spans="2:36" ht="11.25" customHeight="1">
      <c r="B163" s="61" t="s">
        <v>1224</v>
      </c>
      <c r="C163" s="59"/>
      <c r="D163" s="59"/>
      <c r="E163" s="59"/>
      <c r="F163" s="59"/>
      <c r="G163" s="141">
        <v>2941279.35</v>
      </c>
      <c r="H163" s="59"/>
      <c r="I163" s="59"/>
      <c r="J163" s="59"/>
      <c r="K163" s="59"/>
      <c r="L163" s="59"/>
      <c r="M163" s="59"/>
      <c r="N163" s="59"/>
      <c r="O163" s="59"/>
      <c r="P163" s="59"/>
      <c r="Q163" s="59"/>
      <c r="R163" s="59"/>
      <c r="S163" s="139">
        <v>0.0010083524042300987</v>
      </c>
      <c r="T163" s="59"/>
      <c r="U163" s="59"/>
      <c r="V163" s="59"/>
      <c r="W163" s="59"/>
      <c r="X163" s="59"/>
      <c r="Y163" s="59"/>
      <c r="Z163" s="58">
        <v>52</v>
      </c>
      <c r="AA163" s="59"/>
      <c r="AB163" s="59"/>
      <c r="AC163" s="59"/>
      <c r="AD163" s="59"/>
      <c r="AE163" s="59"/>
      <c r="AF163" s="139">
        <v>0.0013136620856911885</v>
      </c>
      <c r="AG163" s="59"/>
      <c r="AH163" s="59"/>
      <c r="AI163" s="59"/>
      <c r="AJ163" s="1"/>
    </row>
    <row r="164" spans="2:36" ht="11.25" customHeight="1">
      <c r="B164" s="61" t="s">
        <v>1225</v>
      </c>
      <c r="C164" s="59"/>
      <c r="D164" s="59"/>
      <c r="E164" s="59"/>
      <c r="F164" s="59"/>
      <c r="G164" s="141">
        <v>40620143.65</v>
      </c>
      <c r="H164" s="59"/>
      <c r="I164" s="59"/>
      <c r="J164" s="59"/>
      <c r="K164" s="59"/>
      <c r="L164" s="59"/>
      <c r="M164" s="59"/>
      <c r="N164" s="59"/>
      <c r="O164" s="59"/>
      <c r="P164" s="59"/>
      <c r="Q164" s="59"/>
      <c r="R164" s="59"/>
      <c r="S164" s="139">
        <v>0.01392571552567745</v>
      </c>
      <c r="T164" s="59"/>
      <c r="U164" s="59"/>
      <c r="V164" s="59"/>
      <c r="W164" s="59"/>
      <c r="X164" s="59"/>
      <c r="Y164" s="59"/>
      <c r="Z164" s="58">
        <v>502</v>
      </c>
      <c r="AA164" s="59"/>
      <c r="AB164" s="59"/>
      <c r="AC164" s="59"/>
      <c r="AD164" s="59"/>
      <c r="AE164" s="59"/>
      <c r="AF164" s="139">
        <v>0.012681891673403395</v>
      </c>
      <c r="AG164" s="59"/>
      <c r="AH164" s="59"/>
      <c r="AI164" s="59"/>
      <c r="AJ164" s="1"/>
    </row>
    <row r="165" spans="2:36" ht="11.25" customHeight="1">
      <c r="B165" s="61" t="s">
        <v>1226</v>
      </c>
      <c r="C165" s="59"/>
      <c r="D165" s="59"/>
      <c r="E165" s="59"/>
      <c r="F165" s="59"/>
      <c r="G165" s="141">
        <v>403016732.52999854</v>
      </c>
      <c r="H165" s="59"/>
      <c r="I165" s="59"/>
      <c r="J165" s="59"/>
      <c r="K165" s="59"/>
      <c r="L165" s="59"/>
      <c r="M165" s="59"/>
      <c r="N165" s="59"/>
      <c r="O165" s="59"/>
      <c r="P165" s="59"/>
      <c r="Q165" s="59"/>
      <c r="R165" s="59"/>
      <c r="S165" s="139">
        <v>0.13816535011935627</v>
      </c>
      <c r="T165" s="59"/>
      <c r="U165" s="59"/>
      <c r="V165" s="59"/>
      <c r="W165" s="59"/>
      <c r="X165" s="59"/>
      <c r="Y165" s="59"/>
      <c r="Z165" s="58">
        <v>5819</v>
      </c>
      <c r="AA165" s="59"/>
      <c r="AB165" s="59"/>
      <c r="AC165" s="59"/>
      <c r="AD165" s="59"/>
      <c r="AE165" s="59"/>
      <c r="AF165" s="139">
        <v>0.1470038399353274</v>
      </c>
      <c r="AG165" s="59"/>
      <c r="AH165" s="59"/>
      <c r="AI165" s="59"/>
      <c r="AJ165" s="1"/>
    </row>
    <row r="166" spans="2:36" ht="11.25" customHeight="1">
      <c r="B166" s="61" t="s">
        <v>1227</v>
      </c>
      <c r="C166" s="59"/>
      <c r="D166" s="59"/>
      <c r="E166" s="59"/>
      <c r="F166" s="59"/>
      <c r="G166" s="141">
        <v>1963982553.5600026</v>
      </c>
      <c r="H166" s="59"/>
      <c r="I166" s="59"/>
      <c r="J166" s="59"/>
      <c r="K166" s="59"/>
      <c r="L166" s="59"/>
      <c r="M166" s="59"/>
      <c r="N166" s="59"/>
      <c r="O166" s="59"/>
      <c r="P166" s="59"/>
      <c r="Q166" s="59"/>
      <c r="R166" s="59"/>
      <c r="S166" s="139">
        <v>0.6733078684784556</v>
      </c>
      <c r="T166" s="59"/>
      <c r="U166" s="59"/>
      <c r="V166" s="59"/>
      <c r="W166" s="59"/>
      <c r="X166" s="59"/>
      <c r="Y166" s="59"/>
      <c r="Z166" s="58">
        <v>25976</v>
      </c>
      <c r="AA166" s="59"/>
      <c r="AB166" s="59"/>
      <c r="AC166" s="59"/>
      <c r="AD166" s="59"/>
      <c r="AE166" s="59"/>
      <c r="AF166" s="139">
        <v>0.6562247372675829</v>
      </c>
      <c r="AG166" s="59"/>
      <c r="AH166" s="59"/>
      <c r="AI166" s="59"/>
      <c r="AJ166" s="1"/>
    </row>
    <row r="167" spans="2:36" ht="11.25" customHeight="1">
      <c r="B167" s="61" t="s">
        <v>1228</v>
      </c>
      <c r="C167" s="59"/>
      <c r="D167" s="59"/>
      <c r="E167" s="59"/>
      <c r="F167" s="59"/>
      <c r="G167" s="141">
        <v>312895460.60999966</v>
      </c>
      <c r="H167" s="59"/>
      <c r="I167" s="59"/>
      <c r="J167" s="59"/>
      <c r="K167" s="59"/>
      <c r="L167" s="59"/>
      <c r="M167" s="59"/>
      <c r="N167" s="59"/>
      <c r="O167" s="59"/>
      <c r="P167" s="59"/>
      <c r="Q167" s="59"/>
      <c r="R167" s="59"/>
      <c r="S167" s="139">
        <v>0.10726927042097423</v>
      </c>
      <c r="T167" s="59"/>
      <c r="U167" s="59"/>
      <c r="V167" s="59"/>
      <c r="W167" s="59"/>
      <c r="X167" s="59"/>
      <c r="Y167" s="59"/>
      <c r="Z167" s="58">
        <v>4075</v>
      </c>
      <c r="AA167" s="59"/>
      <c r="AB167" s="59"/>
      <c r="AC167" s="59"/>
      <c r="AD167" s="59"/>
      <c r="AE167" s="59"/>
      <c r="AF167" s="139">
        <v>0.10294563459983831</v>
      </c>
      <c r="AG167" s="59"/>
      <c r="AH167" s="59"/>
      <c r="AI167" s="59"/>
      <c r="AJ167" s="1"/>
    </row>
    <row r="168" spans="2:36" ht="11.25" customHeight="1">
      <c r="B168" s="61" t="s">
        <v>1229</v>
      </c>
      <c r="C168" s="59"/>
      <c r="D168" s="59"/>
      <c r="E168" s="59"/>
      <c r="F168" s="59"/>
      <c r="G168" s="141">
        <v>150405587.56000048</v>
      </c>
      <c r="H168" s="59"/>
      <c r="I168" s="59"/>
      <c r="J168" s="59"/>
      <c r="K168" s="59"/>
      <c r="L168" s="59"/>
      <c r="M168" s="59"/>
      <c r="N168" s="59"/>
      <c r="O168" s="59"/>
      <c r="P168" s="59"/>
      <c r="Q168" s="59"/>
      <c r="R168" s="59"/>
      <c r="S168" s="139">
        <v>0.05156322055086917</v>
      </c>
      <c r="T168" s="59"/>
      <c r="U168" s="59"/>
      <c r="V168" s="59"/>
      <c r="W168" s="59"/>
      <c r="X168" s="59"/>
      <c r="Y168" s="59"/>
      <c r="Z168" s="58">
        <v>2136</v>
      </c>
      <c r="AA168" s="59"/>
      <c r="AB168" s="59"/>
      <c r="AC168" s="59"/>
      <c r="AD168" s="59"/>
      <c r="AE168" s="59"/>
      <c r="AF168" s="139">
        <v>0.05396119644300727</v>
      </c>
      <c r="AG168" s="59"/>
      <c r="AH168" s="59"/>
      <c r="AI168" s="59"/>
      <c r="AJ168" s="1"/>
    </row>
    <row r="169" spans="2:36" ht="11.25" customHeight="1">
      <c r="B169" s="61" t="s">
        <v>1230</v>
      </c>
      <c r="C169" s="59"/>
      <c r="D169" s="59"/>
      <c r="E169" s="59"/>
      <c r="F169" s="59"/>
      <c r="G169" s="141">
        <v>27483598.99000002</v>
      </c>
      <c r="H169" s="59"/>
      <c r="I169" s="59"/>
      <c r="J169" s="59"/>
      <c r="K169" s="59"/>
      <c r="L169" s="59"/>
      <c r="M169" s="59"/>
      <c r="N169" s="59"/>
      <c r="O169" s="59"/>
      <c r="P169" s="59"/>
      <c r="Q169" s="59"/>
      <c r="R169" s="59"/>
      <c r="S169" s="139">
        <v>0.009422142483155309</v>
      </c>
      <c r="T169" s="59"/>
      <c r="U169" s="59"/>
      <c r="V169" s="59"/>
      <c r="W169" s="59"/>
      <c r="X169" s="59"/>
      <c r="Y169" s="59"/>
      <c r="Z169" s="58">
        <v>512</v>
      </c>
      <c r="AA169" s="59"/>
      <c r="AB169" s="59"/>
      <c r="AC169" s="59"/>
      <c r="AD169" s="59"/>
      <c r="AE169" s="59"/>
      <c r="AF169" s="139">
        <v>0.012934518997574777</v>
      </c>
      <c r="AG169" s="59"/>
      <c r="AH169" s="59"/>
      <c r="AI169" s="59"/>
      <c r="AJ169" s="1"/>
    </row>
    <row r="170" spans="2:36" ht="11.25" customHeight="1">
      <c r="B170" s="61" t="s">
        <v>1231</v>
      </c>
      <c r="C170" s="59"/>
      <c r="D170" s="59"/>
      <c r="E170" s="59"/>
      <c r="F170" s="59"/>
      <c r="G170" s="141">
        <v>10609032.740000002</v>
      </c>
      <c r="H170" s="59"/>
      <c r="I170" s="59"/>
      <c r="J170" s="59"/>
      <c r="K170" s="59"/>
      <c r="L170" s="59"/>
      <c r="M170" s="59"/>
      <c r="N170" s="59"/>
      <c r="O170" s="59"/>
      <c r="P170" s="59"/>
      <c r="Q170" s="59"/>
      <c r="R170" s="59"/>
      <c r="S170" s="139">
        <v>0.003637071626649415</v>
      </c>
      <c r="T170" s="59"/>
      <c r="U170" s="59"/>
      <c r="V170" s="59"/>
      <c r="W170" s="59"/>
      <c r="X170" s="59"/>
      <c r="Y170" s="59"/>
      <c r="Z170" s="58">
        <v>313</v>
      </c>
      <c r="AA170" s="59"/>
      <c r="AB170" s="59"/>
      <c r="AC170" s="59"/>
      <c r="AD170" s="59"/>
      <c r="AE170" s="59"/>
      <c r="AF170" s="139">
        <v>0.007907235246564268</v>
      </c>
      <c r="AG170" s="59"/>
      <c r="AH170" s="59"/>
      <c r="AI170" s="59"/>
      <c r="AJ170" s="1"/>
    </row>
    <row r="171" spans="2:36" ht="11.25" customHeight="1">
      <c r="B171" s="61" t="s">
        <v>1232</v>
      </c>
      <c r="C171" s="59"/>
      <c r="D171" s="59"/>
      <c r="E171" s="59"/>
      <c r="F171" s="59"/>
      <c r="G171" s="141">
        <v>3479170.84</v>
      </c>
      <c r="H171" s="59"/>
      <c r="I171" s="59"/>
      <c r="J171" s="59"/>
      <c r="K171" s="59"/>
      <c r="L171" s="59"/>
      <c r="M171" s="59"/>
      <c r="N171" s="59"/>
      <c r="O171" s="59"/>
      <c r="P171" s="59"/>
      <c r="Q171" s="59"/>
      <c r="R171" s="59"/>
      <c r="S171" s="139">
        <v>0.0011927565741898171</v>
      </c>
      <c r="T171" s="59"/>
      <c r="U171" s="59"/>
      <c r="V171" s="59"/>
      <c r="W171" s="59"/>
      <c r="X171" s="59"/>
      <c r="Y171" s="59"/>
      <c r="Z171" s="58">
        <v>119</v>
      </c>
      <c r="AA171" s="59"/>
      <c r="AB171" s="59"/>
      <c r="AC171" s="59"/>
      <c r="AD171" s="59"/>
      <c r="AE171" s="59"/>
      <c r="AF171" s="139">
        <v>0.0030062651576394503</v>
      </c>
      <c r="AG171" s="59"/>
      <c r="AH171" s="59"/>
      <c r="AI171" s="59"/>
      <c r="AJ171" s="1"/>
    </row>
    <row r="172" spans="2:36" ht="11.25" customHeight="1">
      <c r="B172" s="61" t="s">
        <v>1233</v>
      </c>
      <c r="C172" s="59"/>
      <c r="D172" s="59"/>
      <c r="E172" s="59"/>
      <c r="F172" s="59"/>
      <c r="G172" s="141">
        <v>1156566.14</v>
      </c>
      <c r="H172" s="59"/>
      <c r="I172" s="59"/>
      <c r="J172" s="59"/>
      <c r="K172" s="59"/>
      <c r="L172" s="59"/>
      <c r="M172" s="59"/>
      <c r="N172" s="59"/>
      <c r="O172" s="59"/>
      <c r="P172" s="59"/>
      <c r="Q172" s="59"/>
      <c r="R172" s="59"/>
      <c r="S172" s="139">
        <v>0.00039650305501248115</v>
      </c>
      <c r="T172" s="59"/>
      <c r="U172" s="59"/>
      <c r="V172" s="59"/>
      <c r="W172" s="59"/>
      <c r="X172" s="59"/>
      <c r="Y172" s="59"/>
      <c r="Z172" s="58">
        <v>54</v>
      </c>
      <c r="AA172" s="59"/>
      <c r="AB172" s="59"/>
      <c r="AC172" s="59"/>
      <c r="AD172" s="59"/>
      <c r="AE172" s="59"/>
      <c r="AF172" s="139">
        <v>0.0013641875505254648</v>
      </c>
      <c r="AG172" s="59"/>
      <c r="AH172" s="59"/>
      <c r="AI172" s="59"/>
      <c r="AJ172" s="1"/>
    </row>
    <row r="173" spans="2:36" ht="11.25" customHeight="1">
      <c r="B173" s="61" t="s">
        <v>1234</v>
      </c>
      <c r="C173" s="59"/>
      <c r="D173" s="59"/>
      <c r="E173" s="59"/>
      <c r="F173" s="59"/>
      <c r="G173" s="141">
        <v>279600.36000000004</v>
      </c>
      <c r="H173" s="59"/>
      <c r="I173" s="59"/>
      <c r="J173" s="59"/>
      <c r="K173" s="59"/>
      <c r="L173" s="59"/>
      <c r="M173" s="59"/>
      <c r="N173" s="59"/>
      <c r="O173" s="59"/>
      <c r="P173" s="59"/>
      <c r="Q173" s="59"/>
      <c r="R173" s="59"/>
      <c r="S173" s="139">
        <v>9.585478347359327E-05</v>
      </c>
      <c r="T173" s="59"/>
      <c r="U173" s="59"/>
      <c r="V173" s="59"/>
      <c r="W173" s="59"/>
      <c r="X173" s="59"/>
      <c r="Y173" s="59"/>
      <c r="Z173" s="58">
        <v>18</v>
      </c>
      <c r="AA173" s="59"/>
      <c r="AB173" s="59"/>
      <c r="AC173" s="59"/>
      <c r="AD173" s="59"/>
      <c r="AE173" s="59"/>
      <c r="AF173" s="139">
        <v>0.00045472918350848826</v>
      </c>
      <c r="AG173" s="59"/>
      <c r="AH173" s="59"/>
      <c r="AI173" s="59"/>
      <c r="AJ173" s="1"/>
    </row>
    <row r="174" spans="2:36" ht="11.25" customHeight="1">
      <c r="B174" s="61" t="s">
        <v>1235</v>
      </c>
      <c r="C174" s="59"/>
      <c r="D174" s="59"/>
      <c r="E174" s="59"/>
      <c r="F174" s="59"/>
      <c r="G174" s="141">
        <v>42924.68</v>
      </c>
      <c r="H174" s="59"/>
      <c r="I174" s="59"/>
      <c r="J174" s="59"/>
      <c r="K174" s="59"/>
      <c r="L174" s="59"/>
      <c r="M174" s="59"/>
      <c r="N174" s="59"/>
      <c r="O174" s="59"/>
      <c r="P174" s="59"/>
      <c r="Q174" s="59"/>
      <c r="R174" s="59"/>
      <c r="S174" s="139">
        <v>1.4715774711710955E-05</v>
      </c>
      <c r="T174" s="59"/>
      <c r="U174" s="59"/>
      <c r="V174" s="59"/>
      <c r="W174" s="59"/>
      <c r="X174" s="59"/>
      <c r="Y174" s="59"/>
      <c r="Z174" s="58">
        <v>7</v>
      </c>
      <c r="AA174" s="59"/>
      <c r="AB174" s="59"/>
      <c r="AC174" s="59"/>
      <c r="AD174" s="59"/>
      <c r="AE174" s="59"/>
      <c r="AF174" s="139">
        <v>0.00017683912691996765</v>
      </c>
      <c r="AG174" s="59"/>
      <c r="AH174" s="59"/>
      <c r="AI174" s="59"/>
      <c r="AJ174" s="1"/>
    </row>
    <row r="175" spans="2:36" ht="11.25" customHeight="1">
      <c r="B175" s="61" t="s">
        <v>1236</v>
      </c>
      <c r="C175" s="59"/>
      <c r="D175" s="59"/>
      <c r="E175" s="59"/>
      <c r="F175" s="59"/>
      <c r="G175" s="141">
        <v>3436.72</v>
      </c>
      <c r="H175" s="59"/>
      <c r="I175" s="59"/>
      <c r="J175" s="59"/>
      <c r="K175" s="59"/>
      <c r="L175" s="59"/>
      <c r="M175" s="59"/>
      <c r="N175" s="59"/>
      <c r="O175" s="59"/>
      <c r="P175" s="59"/>
      <c r="Q175" s="59"/>
      <c r="R175" s="59"/>
      <c r="S175" s="139">
        <v>1.1782032450150186E-06</v>
      </c>
      <c r="T175" s="59"/>
      <c r="U175" s="59"/>
      <c r="V175" s="59"/>
      <c r="W175" s="59"/>
      <c r="X175" s="59"/>
      <c r="Y175" s="59"/>
      <c r="Z175" s="58">
        <v>1</v>
      </c>
      <c r="AA175" s="59"/>
      <c r="AB175" s="59"/>
      <c r="AC175" s="59"/>
      <c r="AD175" s="59"/>
      <c r="AE175" s="59"/>
      <c r="AF175" s="139">
        <v>2.5262732417138236E-05</v>
      </c>
      <c r="AG175" s="59"/>
      <c r="AH175" s="59"/>
      <c r="AI175" s="59"/>
      <c r="AJ175" s="1"/>
    </row>
    <row r="176" spans="2:36" ht="11.25" customHeight="1">
      <c r="B176" s="147"/>
      <c r="C176" s="143"/>
      <c r="D176" s="143"/>
      <c r="E176" s="143"/>
      <c r="F176" s="143"/>
      <c r="G176" s="144">
        <v>2916916087.730001</v>
      </c>
      <c r="H176" s="143"/>
      <c r="I176" s="143"/>
      <c r="J176" s="143"/>
      <c r="K176" s="143"/>
      <c r="L176" s="143"/>
      <c r="M176" s="143"/>
      <c r="N176" s="143"/>
      <c r="O176" s="143"/>
      <c r="P176" s="143"/>
      <c r="Q176" s="143"/>
      <c r="R176" s="143"/>
      <c r="S176" s="145">
        <v>1.0000000000000058</v>
      </c>
      <c r="T176" s="143"/>
      <c r="U176" s="143"/>
      <c r="V176" s="143"/>
      <c r="W176" s="143"/>
      <c r="X176" s="143"/>
      <c r="Y176" s="143"/>
      <c r="Z176" s="146">
        <v>39584</v>
      </c>
      <c r="AA176" s="143"/>
      <c r="AB176" s="143"/>
      <c r="AC176" s="143"/>
      <c r="AD176" s="143"/>
      <c r="AE176" s="143"/>
      <c r="AF176" s="145">
        <v>1</v>
      </c>
      <c r="AG176" s="143"/>
      <c r="AH176" s="143"/>
      <c r="AI176" s="143"/>
      <c r="AJ176" s="1"/>
    </row>
    <row r="177" spans="2:36"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8.75" customHeight="1">
      <c r="B178" s="68" t="s">
        <v>1171</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70"/>
    </row>
    <row r="179" spans="2:36"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2.75" customHeight="1">
      <c r="B180" s="55"/>
      <c r="C180" s="56"/>
      <c r="D180" s="56"/>
      <c r="E180" s="56"/>
      <c r="F180" s="55" t="s">
        <v>1179</v>
      </c>
      <c r="G180" s="56"/>
      <c r="H180" s="56"/>
      <c r="I180" s="56"/>
      <c r="J180" s="56"/>
      <c r="K180" s="56"/>
      <c r="L180" s="56"/>
      <c r="M180" s="56"/>
      <c r="N180" s="56"/>
      <c r="O180" s="56"/>
      <c r="P180" s="56"/>
      <c r="Q180" s="56"/>
      <c r="R180" s="55" t="s">
        <v>1180</v>
      </c>
      <c r="S180" s="56"/>
      <c r="T180" s="56"/>
      <c r="U180" s="56"/>
      <c r="V180" s="56"/>
      <c r="W180" s="56"/>
      <c r="X180" s="56"/>
      <c r="Y180" s="55" t="s">
        <v>1181</v>
      </c>
      <c r="Z180" s="56"/>
      <c r="AA180" s="56"/>
      <c r="AB180" s="56"/>
      <c r="AC180" s="56"/>
      <c r="AD180" s="56"/>
      <c r="AE180" s="56"/>
      <c r="AF180" s="55" t="s">
        <v>1180</v>
      </c>
      <c r="AG180" s="56"/>
      <c r="AH180" s="56"/>
      <c r="AI180" s="56"/>
      <c r="AJ180" s="1"/>
    </row>
    <row r="181" spans="2:36" ht="11.25" customHeight="1">
      <c r="B181" s="61" t="s">
        <v>1027</v>
      </c>
      <c r="C181" s="59"/>
      <c r="D181" s="59"/>
      <c r="E181" s="59"/>
      <c r="F181" s="141">
        <v>2779967619.52</v>
      </c>
      <c r="G181" s="59"/>
      <c r="H181" s="59"/>
      <c r="I181" s="59"/>
      <c r="J181" s="59"/>
      <c r="K181" s="59"/>
      <c r="L181" s="59"/>
      <c r="M181" s="59"/>
      <c r="N181" s="59"/>
      <c r="O181" s="59"/>
      <c r="P181" s="59"/>
      <c r="Q181" s="59"/>
      <c r="R181" s="139">
        <v>0.9530502544155887</v>
      </c>
      <c r="S181" s="59"/>
      <c r="T181" s="59"/>
      <c r="U181" s="59"/>
      <c r="V181" s="59"/>
      <c r="W181" s="59"/>
      <c r="X181" s="59"/>
      <c r="Y181" s="58">
        <v>37812</v>
      </c>
      <c r="Z181" s="59"/>
      <c r="AA181" s="59"/>
      <c r="AB181" s="59"/>
      <c r="AC181" s="59"/>
      <c r="AD181" s="59"/>
      <c r="AE181" s="59"/>
      <c r="AF181" s="139">
        <v>0.9552344381568311</v>
      </c>
      <c r="AG181" s="59"/>
      <c r="AH181" s="59"/>
      <c r="AI181" s="59"/>
      <c r="AJ181" s="1"/>
    </row>
    <row r="182" spans="2:36" ht="11.25" customHeight="1">
      <c r="B182" s="61" t="s">
        <v>1237</v>
      </c>
      <c r="C182" s="59"/>
      <c r="D182" s="59"/>
      <c r="E182" s="59"/>
      <c r="F182" s="141">
        <v>2261024.46</v>
      </c>
      <c r="G182" s="59"/>
      <c r="H182" s="59"/>
      <c r="I182" s="59"/>
      <c r="J182" s="59"/>
      <c r="K182" s="59"/>
      <c r="L182" s="59"/>
      <c r="M182" s="59"/>
      <c r="N182" s="59"/>
      <c r="O182" s="59"/>
      <c r="P182" s="59"/>
      <c r="Q182" s="59"/>
      <c r="R182" s="139">
        <v>0.0007751420993942861</v>
      </c>
      <c r="S182" s="59"/>
      <c r="T182" s="59"/>
      <c r="U182" s="59"/>
      <c r="V182" s="59"/>
      <c r="W182" s="59"/>
      <c r="X182" s="59"/>
      <c r="Y182" s="58">
        <v>39</v>
      </c>
      <c r="Z182" s="59"/>
      <c r="AA182" s="59"/>
      <c r="AB182" s="59"/>
      <c r="AC182" s="59"/>
      <c r="AD182" s="59"/>
      <c r="AE182" s="59"/>
      <c r="AF182" s="139">
        <v>0.0009852465642683913</v>
      </c>
      <c r="AG182" s="59"/>
      <c r="AH182" s="59"/>
      <c r="AI182" s="59"/>
      <c r="AJ182" s="1"/>
    </row>
    <row r="183" spans="2:36" ht="11.25" customHeight="1">
      <c r="B183" s="61" t="s">
        <v>1238</v>
      </c>
      <c r="C183" s="59"/>
      <c r="D183" s="59"/>
      <c r="E183" s="59"/>
      <c r="F183" s="141">
        <v>134687443.75</v>
      </c>
      <c r="G183" s="59"/>
      <c r="H183" s="59"/>
      <c r="I183" s="59"/>
      <c r="J183" s="59"/>
      <c r="K183" s="59"/>
      <c r="L183" s="59"/>
      <c r="M183" s="59"/>
      <c r="N183" s="59"/>
      <c r="O183" s="59"/>
      <c r="P183" s="59"/>
      <c r="Q183" s="59"/>
      <c r="R183" s="139">
        <v>0.04617460348501706</v>
      </c>
      <c r="S183" s="59"/>
      <c r="T183" s="59"/>
      <c r="U183" s="59"/>
      <c r="V183" s="59"/>
      <c r="W183" s="59"/>
      <c r="X183" s="59"/>
      <c r="Y183" s="58">
        <v>1733</v>
      </c>
      <c r="Z183" s="59"/>
      <c r="AA183" s="59"/>
      <c r="AB183" s="59"/>
      <c r="AC183" s="59"/>
      <c r="AD183" s="59"/>
      <c r="AE183" s="59"/>
      <c r="AF183" s="139">
        <v>0.04378031527890056</v>
      </c>
      <c r="AG183" s="59"/>
      <c r="AH183" s="59"/>
      <c r="AI183" s="59"/>
      <c r="AJ183" s="1"/>
    </row>
    <row r="184" spans="2:36" ht="12.75" customHeight="1">
      <c r="B184" s="147"/>
      <c r="C184" s="143"/>
      <c r="D184" s="143"/>
      <c r="E184" s="143"/>
      <c r="F184" s="144">
        <v>2916916087.73</v>
      </c>
      <c r="G184" s="143"/>
      <c r="H184" s="143"/>
      <c r="I184" s="143"/>
      <c r="J184" s="143"/>
      <c r="K184" s="143"/>
      <c r="L184" s="143"/>
      <c r="M184" s="143"/>
      <c r="N184" s="143"/>
      <c r="O184" s="143"/>
      <c r="P184" s="143"/>
      <c r="Q184" s="143"/>
      <c r="R184" s="145">
        <v>1.000000000000006</v>
      </c>
      <c r="S184" s="143"/>
      <c r="T184" s="143"/>
      <c r="U184" s="143"/>
      <c r="V184" s="143"/>
      <c r="W184" s="143"/>
      <c r="X184" s="143"/>
      <c r="Y184" s="146">
        <v>39584</v>
      </c>
      <c r="Z184" s="143"/>
      <c r="AA184" s="143"/>
      <c r="AB184" s="143"/>
      <c r="AC184" s="143"/>
      <c r="AD184" s="143"/>
      <c r="AE184" s="143"/>
      <c r="AF184" s="145">
        <v>1</v>
      </c>
      <c r="AG184" s="143"/>
      <c r="AH184" s="143"/>
      <c r="AI184" s="143"/>
      <c r="AJ184" s="1"/>
    </row>
    <row r="185" spans="2:36"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8.75" customHeight="1">
      <c r="B186" s="68" t="s">
        <v>1172</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70"/>
    </row>
    <row r="187" spans="2:36"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2.75" customHeight="1">
      <c r="B188" s="55"/>
      <c r="C188" s="56"/>
      <c r="D188" s="56"/>
      <c r="E188" s="56"/>
      <c r="F188" s="55" t="s">
        <v>1179</v>
      </c>
      <c r="G188" s="56"/>
      <c r="H188" s="56"/>
      <c r="I188" s="56"/>
      <c r="J188" s="56"/>
      <c r="K188" s="56"/>
      <c r="L188" s="56"/>
      <c r="M188" s="56"/>
      <c r="N188" s="56"/>
      <c r="O188" s="56"/>
      <c r="P188" s="56"/>
      <c r="Q188" s="56"/>
      <c r="R188" s="55" t="s">
        <v>1180</v>
      </c>
      <c r="S188" s="56"/>
      <c r="T188" s="56"/>
      <c r="U188" s="56"/>
      <c r="V188" s="56"/>
      <c r="W188" s="56"/>
      <c r="X188" s="56"/>
      <c r="Y188" s="55" t="s">
        <v>1181</v>
      </c>
      <c r="Z188" s="56"/>
      <c r="AA188" s="56"/>
      <c r="AB188" s="56"/>
      <c r="AC188" s="56"/>
      <c r="AD188" s="56"/>
      <c r="AE188" s="56"/>
      <c r="AF188" s="55" t="s">
        <v>1180</v>
      </c>
      <c r="AG188" s="56"/>
      <c r="AH188" s="56"/>
      <c r="AI188" s="56"/>
      <c r="AJ188" s="56"/>
    </row>
    <row r="189" spans="2:36" ht="12" customHeight="1">
      <c r="B189" s="61" t="s">
        <v>1239</v>
      </c>
      <c r="C189" s="59"/>
      <c r="D189" s="59"/>
      <c r="E189" s="59"/>
      <c r="F189" s="141">
        <v>8156647.3900000015</v>
      </c>
      <c r="G189" s="59"/>
      <c r="H189" s="59"/>
      <c r="I189" s="59"/>
      <c r="J189" s="59"/>
      <c r="K189" s="59"/>
      <c r="L189" s="59"/>
      <c r="M189" s="59"/>
      <c r="N189" s="59"/>
      <c r="O189" s="59"/>
      <c r="P189" s="59"/>
      <c r="Q189" s="59"/>
      <c r="R189" s="139">
        <v>0.0027963256894193555</v>
      </c>
      <c r="S189" s="59"/>
      <c r="T189" s="59"/>
      <c r="U189" s="59"/>
      <c r="V189" s="59"/>
      <c r="W189" s="59"/>
      <c r="X189" s="59"/>
      <c r="Y189" s="58">
        <v>108</v>
      </c>
      <c r="Z189" s="59"/>
      <c r="AA189" s="59"/>
      <c r="AB189" s="59"/>
      <c r="AC189" s="59"/>
      <c r="AD189" s="59"/>
      <c r="AE189" s="59"/>
      <c r="AF189" s="139">
        <v>0.0027283751010509297</v>
      </c>
      <c r="AG189" s="59"/>
      <c r="AH189" s="59"/>
      <c r="AI189" s="59"/>
      <c r="AJ189" s="59"/>
    </row>
    <row r="190" spans="2:36" ht="12" customHeight="1">
      <c r="B190" s="61" t="s">
        <v>1240</v>
      </c>
      <c r="C190" s="59"/>
      <c r="D190" s="59"/>
      <c r="E190" s="59"/>
      <c r="F190" s="141">
        <v>47350806.78</v>
      </c>
      <c r="G190" s="59"/>
      <c r="H190" s="59"/>
      <c r="I190" s="59"/>
      <c r="J190" s="59"/>
      <c r="K190" s="59"/>
      <c r="L190" s="59"/>
      <c r="M190" s="59"/>
      <c r="N190" s="59"/>
      <c r="O190" s="59"/>
      <c r="P190" s="59"/>
      <c r="Q190" s="59"/>
      <c r="R190" s="139">
        <v>0.016233174131810323</v>
      </c>
      <c r="S190" s="59"/>
      <c r="T190" s="59"/>
      <c r="U190" s="59"/>
      <c r="V190" s="59"/>
      <c r="W190" s="59"/>
      <c r="X190" s="59"/>
      <c r="Y190" s="58">
        <v>810</v>
      </c>
      <c r="Z190" s="59"/>
      <c r="AA190" s="59"/>
      <c r="AB190" s="59"/>
      <c r="AC190" s="59"/>
      <c r="AD190" s="59"/>
      <c r="AE190" s="59"/>
      <c r="AF190" s="139">
        <v>0.020462813257881973</v>
      </c>
      <c r="AG190" s="59"/>
      <c r="AH190" s="59"/>
      <c r="AI190" s="59"/>
      <c r="AJ190" s="59"/>
    </row>
    <row r="191" spans="2:36" ht="12" customHeight="1">
      <c r="B191" s="61" t="s">
        <v>1241</v>
      </c>
      <c r="C191" s="59"/>
      <c r="D191" s="59"/>
      <c r="E191" s="59"/>
      <c r="F191" s="141">
        <v>5462055.31</v>
      </c>
      <c r="G191" s="59"/>
      <c r="H191" s="59"/>
      <c r="I191" s="59"/>
      <c r="J191" s="59"/>
      <c r="K191" s="59"/>
      <c r="L191" s="59"/>
      <c r="M191" s="59"/>
      <c r="N191" s="59"/>
      <c r="O191" s="59"/>
      <c r="P191" s="59"/>
      <c r="Q191" s="59"/>
      <c r="R191" s="139">
        <v>0.0018725445455822747</v>
      </c>
      <c r="S191" s="59"/>
      <c r="T191" s="59"/>
      <c r="U191" s="59"/>
      <c r="V191" s="59"/>
      <c r="W191" s="59"/>
      <c r="X191" s="59"/>
      <c r="Y191" s="58">
        <v>66</v>
      </c>
      <c r="Z191" s="59"/>
      <c r="AA191" s="59"/>
      <c r="AB191" s="59"/>
      <c r="AC191" s="59"/>
      <c r="AD191" s="59"/>
      <c r="AE191" s="59"/>
      <c r="AF191" s="139">
        <v>0.0016673403395311237</v>
      </c>
      <c r="AG191" s="59"/>
      <c r="AH191" s="59"/>
      <c r="AI191" s="59"/>
      <c r="AJ191" s="59"/>
    </row>
    <row r="192" spans="2:36" ht="12" customHeight="1">
      <c r="B192" s="61" t="s">
        <v>1242</v>
      </c>
      <c r="C192" s="59"/>
      <c r="D192" s="59"/>
      <c r="E192" s="59"/>
      <c r="F192" s="141">
        <v>11639762.329999994</v>
      </c>
      <c r="G192" s="59"/>
      <c r="H192" s="59"/>
      <c r="I192" s="59"/>
      <c r="J192" s="59"/>
      <c r="K192" s="59"/>
      <c r="L192" s="59"/>
      <c r="M192" s="59"/>
      <c r="N192" s="59"/>
      <c r="O192" s="59"/>
      <c r="P192" s="59"/>
      <c r="Q192" s="59"/>
      <c r="R192" s="139">
        <v>0.003990434410836371</v>
      </c>
      <c r="S192" s="59"/>
      <c r="T192" s="59"/>
      <c r="U192" s="59"/>
      <c r="V192" s="59"/>
      <c r="W192" s="59"/>
      <c r="X192" s="59"/>
      <c r="Y192" s="58">
        <v>79</v>
      </c>
      <c r="Z192" s="59"/>
      <c r="AA192" s="59"/>
      <c r="AB192" s="59"/>
      <c r="AC192" s="59"/>
      <c r="AD192" s="59"/>
      <c r="AE192" s="59"/>
      <c r="AF192" s="139">
        <v>0.0019957558609539207</v>
      </c>
      <c r="AG192" s="59"/>
      <c r="AH192" s="59"/>
      <c r="AI192" s="59"/>
      <c r="AJ192" s="59"/>
    </row>
    <row r="193" spans="2:36" ht="12" customHeight="1">
      <c r="B193" s="61" t="s">
        <v>1243</v>
      </c>
      <c r="C193" s="59"/>
      <c r="D193" s="59"/>
      <c r="E193" s="59"/>
      <c r="F193" s="141">
        <v>11622745.829999998</v>
      </c>
      <c r="G193" s="59"/>
      <c r="H193" s="59"/>
      <c r="I193" s="59"/>
      <c r="J193" s="59"/>
      <c r="K193" s="59"/>
      <c r="L193" s="59"/>
      <c r="M193" s="59"/>
      <c r="N193" s="59"/>
      <c r="O193" s="59"/>
      <c r="P193" s="59"/>
      <c r="Q193" s="59"/>
      <c r="R193" s="139">
        <v>0.003984600681140965</v>
      </c>
      <c r="S193" s="59"/>
      <c r="T193" s="59"/>
      <c r="U193" s="59"/>
      <c r="V193" s="59"/>
      <c r="W193" s="59"/>
      <c r="X193" s="59"/>
      <c r="Y193" s="58">
        <v>116</v>
      </c>
      <c r="Z193" s="59"/>
      <c r="AA193" s="59"/>
      <c r="AB193" s="59"/>
      <c r="AC193" s="59"/>
      <c r="AD193" s="59"/>
      <c r="AE193" s="59"/>
      <c r="AF193" s="139">
        <v>0.0029304769603880356</v>
      </c>
      <c r="AG193" s="59"/>
      <c r="AH193" s="59"/>
      <c r="AI193" s="59"/>
      <c r="AJ193" s="59"/>
    </row>
    <row r="194" spans="2:36" ht="12" customHeight="1">
      <c r="B194" s="61" t="s">
        <v>1244</v>
      </c>
      <c r="C194" s="59"/>
      <c r="D194" s="59"/>
      <c r="E194" s="59"/>
      <c r="F194" s="141">
        <v>18030104.429999996</v>
      </c>
      <c r="G194" s="59"/>
      <c r="H194" s="59"/>
      <c r="I194" s="59"/>
      <c r="J194" s="59"/>
      <c r="K194" s="59"/>
      <c r="L194" s="59"/>
      <c r="M194" s="59"/>
      <c r="N194" s="59"/>
      <c r="O194" s="59"/>
      <c r="P194" s="59"/>
      <c r="Q194" s="59"/>
      <c r="R194" s="139">
        <v>0.0061812214982267</v>
      </c>
      <c r="S194" s="59"/>
      <c r="T194" s="59"/>
      <c r="U194" s="59"/>
      <c r="V194" s="59"/>
      <c r="W194" s="59"/>
      <c r="X194" s="59"/>
      <c r="Y194" s="58">
        <v>197</v>
      </c>
      <c r="Z194" s="59"/>
      <c r="AA194" s="59"/>
      <c r="AB194" s="59"/>
      <c r="AC194" s="59"/>
      <c r="AD194" s="59"/>
      <c r="AE194" s="59"/>
      <c r="AF194" s="139">
        <v>0.004976758286176232</v>
      </c>
      <c r="AG194" s="59"/>
      <c r="AH194" s="59"/>
      <c r="AI194" s="59"/>
      <c r="AJ194" s="59"/>
    </row>
    <row r="195" spans="2:36" ht="12" customHeight="1">
      <c r="B195" s="61" t="s">
        <v>1245</v>
      </c>
      <c r="C195" s="59"/>
      <c r="D195" s="59"/>
      <c r="E195" s="59"/>
      <c r="F195" s="141">
        <v>3705191.0000000005</v>
      </c>
      <c r="G195" s="59"/>
      <c r="H195" s="59"/>
      <c r="I195" s="59"/>
      <c r="J195" s="59"/>
      <c r="K195" s="59"/>
      <c r="L195" s="59"/>
      <c r="M195" s="59"/>
      <c r="N195" s="59"/>
      <c r="O195" s="59"/>
      <c r="P195" s="59"/>
      <c r="Q195" s="59"/>
      <c r="R195" s="139">
        <v>0.0012702425741987838</v>
      </c>
      <c r="S195" s="59"/>
      <c r="T195" s="59"/>
      <c r="U195" s="59"/>
      <c r="V195" s="59"/>
      <c r="W195" s="59"/>
      <c r="X195" s="59"/>
      <c r="Y195" s="58">
        <v>39</v>
      </c>
      <c r="Z195" s="59"/>
      <c r="AA195" s="59"/>
      <c r="AB195" s="59"/>
      <c r="AC195" s="59"/>
      <c r="AD195" s="59"/>
      <c r="AE195" s="59"/>
      <c r="AF195" s="139">
        <v>0.0009852465642683913</v>
      </c>
      <c r="AG195" s="59"/>
      <c r="AH195" s="59"/>
      <c r="AI195" s="59"/>
      <c r="AJ195" s="59"/>
    </row>
    <row r="196" spans="2:36" ht="12" customHeight="1">
      <c r="B196" s="61" t="s">
        <v>1246</v>
      </c>
      <c r="C196" s="59"/>
      <c r="D196" s="59"/>
      <c r="E196" s="59"/>
      <c r="F196" s="141">
        <v>7442545.13</v>
      </c>
      <c r="G196" s="59"/>
      <c r="H196" s="59"/>
      <c r="I196" s="59"/>
      <c r="J196" s="59"/>
      <c r="K196" s="59"/>
      <c r="L196" s="59"/>
      <c r="M196" s="59"/>
      <c r="N196" s="59"/>
      <c r="O196" s="59"/>
      <c r="P196" s="59"/>
      <c r="Q196" s="59"/>
      <c r="R196" s="139">
        <v>0.0025515115643220065</v>
      </c>
      <c r="S196" s="59"/>
      <c r="T196" s="59"/>
      <c r="U196" s="59"/>
      <c r="V196" s="59"/>
      <c r="W196" s="59"/>
      <c r="X196" s="59"/>
      <c r="Y196" s="58">
        <v>65</v>
      </c>
      <c r="Z196" s="59"/>
      <c r="AA196" s="59"/>
      <c r="AB196" s="59"/>
      <c r="AC196" s="59"/>
      <c r="AD196" s="59"/>
      <c r="AE196" s="59"/>
      <c r="AF196" s="139">
        <v>0.0016420776071139854</v>
      </c>
      <c r="AG196" s="59"/>
      <c r="AH196" s="59"/>
      <c r="AI196" s="59"/>
      <c r="AJ196" s="59"/>
    </row>
    <row r="197" spans="2:36" ht="12" customHeight="1">
      <c r="B197" s="61" t="s">
        <v>1247</v>
      </c>
      <c r="C197" s="59"/>
      <c r="D197" s="59"/>
      <c r="E197" s="59"/>
      <c r="F197" s="141">
        <v>4406800.529999999</v>
      </c>
      <c r="G197" s="59"/>
      <c r="H197" s="59"/>
      <c r="I197" s="59"/>
      <c r="J197" s="59"/>
      <c r="K197" s="59"/>
      <c r="L197" s="59"/>
      <c r="M197" s="59"/>
      <c r="N197" s="59"/>
      <c r="O197" s="59"/>
      <c r="P197" s="59"/>
      <c r="Q197" s="59"/>
      <c r="R197" s="139">
        <v>0.0015107738438336277</v>
      </c>
      <c r="S197" s="59"/>
      <c r="T197" s="59"/>
      <c r="U197" s="59"/>
      <c r="V197" s="59"/>
      <c r="W197" s="59"/>
      <c r="X197" s="59"/>
      <c r="Y197" s="58">
        <v>43</v>
      </c>
      <c r="Z197" s="59"/>
      <c r="AA197" s="59"/>
      <c r="AB197" s="59"/>
      <c r="AC197" s="59"/>
      <c r="AD197" s="59"/>
      <c r="AE197" s="59"/>
      <c r="AF197" s="139">
        <v>0.0010862974939369443</v>
      </c>
      <c r="AG197" s="59"/>
      <c r="AH197" s="59"/>
      <c r="AI197" s="59"/>
      <c r="AJ197" s="59"/>
    </row>
    <row r="198" spans="2:36" ht="12" customHeight="1">
      <c r="B198" s="61" t="s">
        <v>1248</v>
      </c>
      <c r="C198" s="59"/>
      <c r="D198" s="59"/>
      <c r="E198" s="59"/>
      <c r="F198" s="141">
        <v>2399306.7499999995</v>
      </c>
      <c r="G198" s="59"/>
      <c r="H198" s="59"/>
      <c r="I198" s="59"/>
      <c r="J198" s="59"/>
      <c r="K198" s="59"/>
      <c r="L198" s="59"/>
      <c r="M198" s="59"/>
      <c r="N198" s="59"/>
      <c r="O198" s="59"/>
      <c r="P198" s="59"/>
      <c r="Q198" s="59"/>
      <c r="R198" s="139">
        <v>0.0008225491162027859</v>
      </c>
      <c r="S198" s="59"/>
      <c r="T198" s="59"/>
      <c r="U198" s="59"/>
      <c r="V198" s="59"/>
      <c r="W198" s="59"/>
      <c r="X198" s="59"/>
      <c r="Y198" s="58">
        <v>26</v>
      </c>
      <c r="Z198" s="59"/>
      <c r="AA198" s="59"/>
      <c r="AB198" s="59"/>
      <c r="AC198" s="59"/>
      <c r="AD198" s="59"/>
      <c r="AE198" s="59"/>
      <c r="AF198" s="139">
        <v>0.0006568310428455942</v>
      </c>
      <c r="AG198" s="59"/>
      <c r="AH198" s="59"/>
      <c r="AI198" s="59"/>
      <c r="AJ198" s="59"/>
    </row>
    <row r="199" spans="2:36" ht="12" customHeight="1">
      <c r="B199" s="61" t="s">
        <v>1249</v>
      </c>
      <c r="C199" s="59"/>
      <c r="D199" s="59"/>
      <c r="E199" s="59"/>
      <c r="F199" s="141">
        <v>1370388.72</v>
      </c>
      <c r="G199" s="59"/>
      <c r="H199" s="59"/>
      <c r="I199" s="59"/>
      <c r="J199" s="59"/>
      <c r="K199" s="59"/>
      <c r="L199" s="59"/>
      <c r="M199" s="59"/>
      <c r="N199" s="59"/>
      <c r="O199" s="59"/>
      <c r="P199" s="59"/>
      <c r="Q199" s="59"/>
      <c r="R199" s="139">
        <v>0.0004698073851916881</v>
      </c>
      <c r="S199" s="59"/>
      <c r="T199" s="59"/>
      <c r="U199" s="59"/>
      <c r="V199" s="59"/>
      <c r="W199" s="59"/>
      <c r="X199" s="59"/>
      <c r="Y199" s="58">
        <v>16</v>
      </c>
      <c r="Z199" s="59"/>
      <c r="AA199" s="59"/>
      <c r="AB199" s="59"/>
      <c r="AC199" s="59"/>
      <c r="AD199" s="59"/>
      <c r="AE199" s="59"/>
      <c r="AF199" s="139">
        <v>0.0004042037186742118</v>
      </c>
      <c r="AG199" s="59"/>
      <c r="AH199" s="59"/>
      <c r="AI199" s="59"/>
      <c r="AJ199" s="59"/>
    </row>
    <row r="200" spans="2:36" ht="12" customHeight="1">
      <c r="B200" s="61" t="s">
        <v>1250</v>
      </c>
      <c r="C200" s="59"/>
      <c r="D200" s="59"/>
      <c r="E200" s="59"/>
      <c r="F200" s="141">
        <v>1955689.7000000004</v>
      </c>
      <c r="G200" s="59"/>
      <c r="H200" s="59"/>
      <c r="I200" s="59"/>
      <c r="J200" s="59"/>
      <c r="K200" s="59"/>
      <c r="L200" s="59"/>
      <c r="M200" s="59"/>
      <c r="N200" s="59"/>
      <c r="O200" s="59"/>
      <c r="P200" s="59"/>
      <c r="Q200" s="59"/>
      <c r="R200" s="139">
        <v>0.0006704648475239326</v>
      </c>
      <c r="S200" s="59"/>
      <c r="T200" s="59"/>
      <c r="U200" s="59"/>
      <c r="V200" s="59"/>
      <c r="W200" s="59"/>
      <c r="X200" s="59"/>
      <c r="Y200" s="58">
        <v>26</v>
      </c>
      <c r="Z200" s="59"/>
      <c r="AA200" s="59"/>
      <c r="AB200" s="59"/>
      <c r="AC200" s="59"/>
      <c r="AD200" s="59"/>
      <c r="AE200" s="59"/>
      <c r="AF200" s="139">
        <v>0.0006568310428455942</v>
      </c>
      <c r="AG200" s="59"/>
      <c r="AH200" s="59"/>
      <c r="AI200" s="59"/>
      <c r="AJ200" s="59"/>
    </row>
    <row r="201" spans="2:36" ht="12" customHeight="1">
      <c r="B201" s="61" t="s">
        <v>1251</v>
      </c>
      <c r="C201" s="59"/>
      <c r="D201" s="59"/>
      <c r="E201" s="59"/>
      <c r="F201" s="141">
        <v>7383993.449999999</v>
      </c>
      <c r="G201" s="59"/>
      <c r="H201" s="59"/>
      <c r="I201" s="59"/>
      <c r="J201" s="59"/>
      <c r="K201" s="59"/>
      <c r="L201" s="59"/>
      <c r="M201" s="59"/>
      <c r="N201" s="59"/>
      <c r="O201" s="59"/>
      <c r="P201" s="59"/>
      <c r="Q201" s="59"/>
      <c r="R201" s="139">
        <v>0.0025314384191786484</v>
      </c>
      <c r="S201" s="59"/>
      <c r="T201" s="59"/>
      <c r="U201" s="59"/>
      <c r="V201" s="59"/>
      <c r="W201" s="59"/>
      <c r="X201" s="59"/>
      <c r="Y201" s="58">
        <v>91</v>
      </c>
      <c r="Z201" s="59"/>
      <c r="AA201" s="59"/>
      <c r="AB201" s="59"/>
      <c r="AC201" s="59"/>
      <c r="AD201" s="59"/>
      <c r="AE201" s="59"/>
      <c r="AF201" s="139">
        <v>0.0022989086499595798</v>
      </c>
      <c r="AG201" s="59"/>
      <c r="AH201" s="59"/>
      <c r="AI201" s="59"/>
      <c r="AJ201" s="59"/>
    </row>
    <row r="202" spans="2:36" ht="12" customHeight="1">
      <c r="B202" s="61" t="s">
        <v>1252</v>
      </c>
      <c r="C202" s="59"/>
      <c r="D202" s="59"/>
      <c r="E202" s="59"/>
      <c r="F202" s="141">
        <v>2785990050.38</v>
      </c>
      <c r="G202" s="59"/>
      <c r="H202" s="59"/>
      <c r="I202" s="59"/>
      <c r="J202" s="59"/>
      <c r="K202" s="59"/>
      <c r="L202" s="59"/>
      <c r="M202" s="59"/>
      <c r="N202" s="59"/>
      <c r="O202" s="59"/>
      <c r="P202" s="59"/>
      <c r="Q202" s="59"/>
      <c r="R202" s="139">
        <v>0.9551149112925326</v>
      </c>
      <c r="S202" s="59"/>
      <c r="T202" s="59"/>
      <c r="U202" s="59"/>
      <c r="V202" s="59"/>
      <c r="W202" s="59"/>
      <c r="X202" s="59"/>
      <c r="Y202" s="58">
        <v>37902</v>
      </c>
      <c r="Z202" s="59"/>
      <c r="AA202" s="59"/>
      <c r="AB202" s="59"/>
      <c r="AC202" s="59"/>
      <c r="AD202" s="59"/>
      <c r="AE202" s="59"/>
      <c r="AF202" s="139">
        <v>0.9575080840743735</v>
      </c>
      <c r="AG202" s="59"/>
      <c r="AH202" s="59"/>
      <c r="AI202" s="59"/>
      <c r="AJ202" s="59"/>
    </row>
    <row r="203" spans="2:36" ht="12.75" customHeight="1">
      <c r="B203" s="147"/>
      <c r="C203" s="143"/>
      <c r="D203" s="143"/>
      <c r="E203" s="143"/>
      <c r="F203" s="144">
        <v>2916916087.73</v>
      </c>
      <c r="G203" s="143"/>
      <c r="H203" s="143"/>
      <c r="I203" s="143"/>
      <c r="J203" s="143"/>
      <c r="K203" s="143"/>
      <c r="L203" s="143"/>
      <c r="M203" s="143"/>
      <c r="N203" s="143"/>
      <c r="O203" s="143"/>
      <c r="P203" s="143"/>
      <c r="Q203" s="143"/>
      <c r="R203" s="145">
        <v>1.000000000000006</v>
      </c>
      <c r="S203" s="143"/>
      <c r="T203" s="143"/>
      <c r="U203" s="143"/>
      <c r="V203" s="143"/>
      <c r="W203" s="143"/>
      <c r="X203" s="143"/>
      <c r="Y203" s="146">
        <v>39584</v>
      </c>
      <c r="Z203" s="143"/>
      <c r="AA203" s="143"/>
      <c r="AB203" s="143"/>
      <c r="AC203" s="143"/>
      <c r="AD203" s="143"/>
      <c r="AE203" s="143"/>
      <c r="AF203" s="145">
        <v>1</v>
      </c>
      <c r="AG203" s="143"/>
      <c r="AH203" s="143"/>
      <c r="AI203" s="143"/>
      <c r="AJ203" s="143"/>
    </row>
    <row r="204" spans="2:36" ht="9"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ht="18.75" customHeight="1">
      <c r="B205" s="68" t="s">
        <v>1173</v>
      </c>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70"/>
    </row>
    <row r="206" spans="2:36" ht="8.2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ht="12" customHeight="1">
      <c r="B207" s="55"/>
      <c r="C207" s="56"/>
      <c r="D207" s="56"/>
      <c r="E207" s="55" t="s">
        <v>1179</v>
      </c>
      <c r="F207" s="56"/>
      <c r="G207" s="56"/>
      <c r="H207" s="56"/>
      <c r="I207" s="56"/>
      <c r="J207" s="56"/>
      <c r="K207" s="56"/>
      <c r="L207" s="56"/>
      <c r="M207" s="56"/>
      <c r="N207" s="56"/>
      <c r="O207" s="56"/>
      <c r="P207" s="56"/>
      <c r="Q207" s="55" t="s">
        <v>1180</v>
      </c>
      <c r="R207" s="56"/>
      <c r="S207" s="56"/>
      <c r="T207" s="56"/>
      <c r="U207" s="56"/>
      <c r="V207" s="56"/>
      <c r="W207" s="56"/>
      <c r="X207" s="55" t="s">
        <v>1181</v>
      </c>
      <c r="Y207" s="56"/>
      <c r="Z207" s="56"/>
      <c r="AA207" s="56"/>
      <c r="AB207" s="56"/>
      <c r="AC207" s="56"/>
      <c r="AD207" s="56"/>
      <c r="AE207" s="55" t="s">
        <v>1180</v>
      </c>
      <c r="AF207" s="56"/>
      <c r="AG207" s="56"/>
      <c r="AH207" s="56"/>
      <c r="AI207" s="56"/>
      <c r="AJ207" s="1"/>
    </row>
    <row r="208" spans="2:36" ht="12" customHeight="1">
      <c r="B208" s="61" t="s">
        <v>1253</v>
      </c>
      <c r="C208" s="59"/>
      <c r="D208" s="59"/>
      <c r="E208" s="141">
        <v>2916916087.730016</v>
      </c>
      <c r="F208" s="59"/>
      <c r="G208" s="59"/>
      <c r="H208" s="59"/>
      <c r="I208" s="59"/>
      <c r="J208" s="59"/>
      <c r="K208" s="59"/>
      <c r="L208" s="59"/>
      <c r="M208" s="59"/>
      <c r="N208" s="59"/>
      <c r="O208" s="59"/>
      <c r="P208" s="59"/>
      <c r="Q208" s="139">
        <v>1</v>
      </c>
      <c r="R208" s="59"/>
      <c r="S208" s="59"/>
      <c r="T208" s="59"/>
      <c r="U208" s="59"/>
      <c r="V208" s="59"/>
      <c r="W208" s="59"/>
      <c r="X208" s="58">
        <v>39584</v>
      </c>
      <c r="Y208" s="59"/>
      <c r="Z208" s="59"/>
      <c r="AA208" s="59"/>
      <c r="AB208" s="59"/>
      <c r="AC208" s="59"/>
      <c r="AD208" s="59"/>
      <c r="AE208" s="139">
        <v>1</v>
      </c>
      <c r="AF208" s="59"/>
      <c r="AG208" s="59"/>
      <c r="AH208" s="59"/>
      <c r="AI208" s="59"/>
      <c r="AJ208" s="1"/>
    </row>
    <row r="209" spans="2:36" ht="12" customHeight="1">
      <c r="B209" s="147"/>
      <c r="C209" s="143"/>
      <c r="D209" s="143"/>
      <c r="E209" s="144">
        <v>2916916087.730016</v>
      </c>
      <c r="F209" s="143"/>
      <c r="G209" s="143"/>
      <c r="H209" s="143"/>
      <c r="I209" s="143"/>
      <c r="J209" s="143"/>
      <c r="K209" s="143"/>
      <c r="L209" s="143"/>
      <c r="M209" s="143"/>
      <c r="N209" s="143"/>
      <c r="O209" s="143"/>
      <c r="P209" s="143"/>
      <c r="Q209" s="145">
        <v>1.0000000000000004</v>
      </c>
      <c r="R209" s="143"/>
      <c r="S209" s="143"/>
      <c r="T209" s="143"/>
      <c r="U209" s="143"/>
      <c r="V209" s="143"/>
      <c r="W209" s="143"/>
      <c r="X209" s="146">
        <v>39584</v>
      </c>
      <c r="Y209" s="143"/>
      <c r="Z209" s="143"/>
      <c r="AA209" s="143"/>
      <c r="AB209" s="143"/>
      <c r="AC209" s="143"/>
      <c r="AD209" s="143"/>
      <c r="AE209" s="145">
        <v>1</v>
      </c>
      <c r="AF209" s="143"/>
      <c r="AG209" s="143"/>
      <c r="AH209" s="143"/>
      <c r="AI209" s="143"/>
      <c r="AJ209" s="1"/>
    </row>
    <row r="210" spans="2:36" ht="16.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8.75" customHeight="1">
      <c r="B211" s="68" t="s">
        <v>1174</v>
      </c>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70"/>
    </row>
    <row r="212" spans="2:36" ht="6.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3.5" customHeight="1">
      <c r="B213" s="55"/>
      <c r="C213" s="56"/>
      <c r="D213" s="55" t="s">
        <v>1179</v>
      </c>
      <c r="E213" s="56"/>
      <c r="F213" s="56"/>
      <c r="G213" s="56"/>
      <c r="H213" s="56"/>
      <c r="I213" s="56"/>
      <c r="J213" s="56"/>
      <c r="K213" s="56"/>
      <c r="L213" s="56"/>
      <c r="M213" s="56"/>
      <c r="N213" s="56"/>
      <c r="O213" s="56"/>
      <c r="P213" s="55" t="s">
        <v>1180</v>
      </c>
      <c r="Q213" s="56"/>
      <c r="R213" s="56"/>
      <c r="S213" s="56"/>
      <c r="T213" s="56"/>
      <c r="U213" s="56"/>
      <c r="V213" s="56"/>
      <c r="W213" s="55" t="s">
        <v>1181</v>
      </c>
      <c r="X213" s="56"/>
      <c r="Y213" s="56"/>
      <c r="Z213" s="56"/>
      <c r="AA213" s="56"/>
      <c r="AB213" s="56"/>
      <c r="AC213" s="56"/>
      <c r="AD213" s="55" t="s">
        <v>1180</v>
      </c>
      <c r="AE213" s="56"/>
      <c r="AF213" s="56"/>
      <c r="AG213" s="56"/>
      <c r="AH213" s="56"/>
      <c r="AI213" s="56"/>
      <c r="AJ213" s="1"/>
    </row>
    <row r="214" spans="2:36" ht="12" customHeight="1">
      <c r="B214" s="61" t="s">
        <v>1254</v>
      </c>
      <c r="C214" s="59"/>
      <c r="D214" s="141">
        <v>2772196622.7299995</v>
      </c>
      <c r="E214" s="59"/>
      <c r="F214" s="59"/>
      <c r="G214" s="59"/>
      <c r="H214" s="59"/>
      <c r="I214" s="59"/>
      <c r="J214" s="59"/>
      <c r="K214" s="59"/>
      <c r="L214" s="59"/>
      <c r="M214" s="59"/>
      <c r="N214" s="59"/>
      <c r="O214" s="59"/>
      <c r="P214" s="139">
        <v>0.9503861404828332</v>
      </c>
      <c r="Q214" s="59"/>
      <c r="R214" s="59"/>
      <c r="S214" s="59"/>
      <c r="T214" s="59"/>
      <c r="U214" s="59"/>
      <c r="V214" s="59"/>
      <c r="W214" s="58">
        <v>37979</v>
      </c>
      <c r="X214" s="59"/>
      <c r="Y214" s="59"/>
      <c r="Z214" s="59"/>
      <c r="AA214" s="59"/>
      <c r="AB214" s="59"/>
      <c r="AC214" s="59"/>
      <c r="AD214" s="139">
        <v>0.9594533144704931</v>
      </c>
      <c r="AE214" s="59"/>
      <c r="AF214" s="59"/>
      <c r="AG214" s="59"/>
      <c r="AH214" s="59"/>
      <c r="AI214" s="59"/>
      <c r="AJ214" s="1"/>
    </row>
    <row r="215" spans="2:36" ht="12" customHeight="1">
      <c r="B215" s="61" t="s">
        <v>1255</v>
      </c>
      <c r="C215" s="59"/>
      <c r="D215" s="141">
        <v>88563694.66000001</v>
      </c>
      <c r="E215" s="59"/>
      <c r="F215" s="59"/>
      <c r="G215" s="59"/>
      <c r="H215" s="59"/>
      <c r="I215" s="59"/>
      <c r="J215" s="59"/>
      <c r="K215" s="59"/>
      <c r="L215" s="59"/>
      <c r="M215" s="59"/>
      <c r="N215" s="59"/>
      <c r="O215" s="59"/>
      <c r="P215" s="139">
        <v>0.0303620988730334</v>
      </c>
      <c r="Q215" s="59"/>
      <c r="R215" s="59"/>
      <c r="S215" s="59"/>
      <c r="T215" s="59"/>
      <c r="U215" s="59"/>
      <c r="V215" s="59"/>
      <c r="W215" s="58">
        <v>533</v>
      </c>
      <c r="X215" s="59"/>
      <c r="Y215" s="59"/>
      <c r="Z215" s="59"/>
      <c r="AA215" s="59"/>
      <c r="AB215" s="59"/>
      <c r="AC215" s="59"/>
      <c r="AD215" s="139">
        <v>0.013465036378334681</v>
      </c>
      <c r="AE215" s="59"/>
      <c r="AF215" s="59"/>
      <c r="AG215" s="59"/>
      <c r="AH215" s="59"/>
      <c r="AI215" s="59"/>
      <c r="AJ215" s="1"/>
    </row>
    <row r="216" spans="2:36" ht="12" customHeight="1">
      <c r="B216" s="61" t="s">
        <v>1256</v>
      </c>
      <c r="C216" s="59"/>
      <c r="D216" s="141">
        <v>56155770.34000006</v>
      </c>
      <c r="E216" s="59"/>
      <c r="F216" s="59"/>
      <c r="G216" s="59"/>
      <c r="H216" s="59"/>
      <c r="I216" s="59"/>
      <c r="J216" s="59"/>
      <c r="K216" s="59"/>
      <c r="L216" s="59"/>
      <c r="M216" s="59"/>
      <c r="N216" s="59"/>
      <c r="O216" s="59"/>
      <c r="P216" s="139">
        <v>0.01925176064413343</v>
      </c>
      <c r="Q216" s="59"/>
      <c r="R216" s="59"/>
      <c r="S216" s="59"/>
      <c r="T216" s="59"/>
      <c r="U216" s="59"/>
      <c r="V216" s="59"/>
      <c r="W216" s="58">
        <v>1072</v>
      </c>
      <c r="X216" s="59"/>
      <c r="Y216" s="59"/>
      <c r="Z216" s="59"/>
      <c r="AA216" s="59"/>
      <c r="AB216" s="59"/>
      <c r="AC216" s="59"/>
      <c r="AD216" s="139">
        <v>0.027081649151172192</v>
      </c>
      <c r="AE216" s="59"/>
      <c r="AF216" s="59"/>
      <c r="AG216" s="59"/>
      <c r="AH216" s="59"/>
      <c r="AI216" s="59"/>
      <c r="AJ216" s="1"/>
    </row>
    <row r="217" spans="2:36" ht="12" customHeight="1">
      <c r="B217" s="147"/>
      <c r="C217" s="143"/>
      <c r="D217" s="144">
        <v>2916916087.7299995</v>
      </c>
      <c r="E217" s="143"/>
      <c r="F217" s="143"/>
      <c r="G217" s="143"/>
      <c r="H217" s="143"/>
      <c r="I217" s="143"/>
      <c r="J217" s="143"/>
      <c r="K217" s="143"/>
      <c r="L217" s="143"/>
      <c r="M217" s="143"/>
      <c r="N217" s="143"/>
      <c r="O217" s="143"/>
      <c r="P217" s="145">
        <v>1.0000000000000062</v>
      </c>
      <c r="Q217" s="143"/>
      <c r="R217" s="143"/>
      <c r="S217" s="143"/>
      <c r="T217" s="143"/>
      <c r="U217" s="143"/>
      <c r="V217" s="143"/>
      <c r="W217" s="146">
        <v>39584</v>
      </c>
      <c r="X217" s="143"/>
      <c r="Y217" s="143"/>
      <c r="Z217" s="143"/>
      <c r="AA217" s="143"/>
      <c r="AB217" s="143"/>
      <c r="AC217" s="143"/>
      <c r="AD217" s="145">
        <v>1</v>
      </c>
      <c r="AE217" s="143"/>
      <c r="AF217" s="143"/>
      <c r="AG217" s="143"/>
      <c r="AH217" s="143"/>
      <c r="AI217" s="143"/>
      <c r="AJ217" s="1"/>
    </row>
    <row r="218" spans="2:36" ht="9"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8.75" customHeight="1">
      <c r="B219" s="68" t="s">
        <v>1175</v>
      </c>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70"/>
    </row>
    <row r="220" spans="2:36" ht="8.2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2.75" customHeight="1">
      <c r="B221" s="6"/>
      <c r="C221" s="55" t="s">
        <v>1179</v>
      </c>
      <c r="D221" s="56"/>
      <c r="E221" s="56"/>
      <c r="F221" s="56"/>
      <c r="G221" s="56"/>
      <c r="H221" s="56"/>
      <c r="I221" s="56"/>
      <c r="J221" s="56"/>
      <c r="K221" s="56"/>
      <c r="L221" s="56"/>
      <c r="M221" s="56"/>
      <c r="N221" s="56"/>
      <c r="O221" s="55" t="s">
        <v>1180</v>
      </c>
      <c r="P221" s="56"/>
      <c r="Q221" s="56"/>
      <c r="R221" s="56"/>
      <c r="S221" s="56"/>
      <c r="T221" s="56"/>
      <c r="U221" s="56"/>
      <c r="V221" s="55" t="s">
        <v>1181</v>
      </c>
      <c r="W221" s="56"/>
      <c r="X221" s="56"/>
      <c r="Y221" s="56"/>
      <c r="Z221" s="56"/>
      <c r="AA221" s="56"/>
      <c r="AB221" s="56"/>
      <c r="AC221" s="55" t="s">
        <v>1180</v>
      </c>
      <c r="AD221" s="56"/>
      <c r="AE221" s="56"/>
      <c r="AF221" s="56"/>
      <c r="AG221" s="56"/>
      <c r="AH221" s="56"/>
      <c r="AI221" s="1"/>
      <c r="AJ221" s="1"/>
    </row>
    <row r="222" spans="2:36" ht="12" customHeight="1">
      <c r="B222" s="9" t="s">
        <v>86</v>
      </c>
      <c r="C222" s="141">
        <v>172783.52</v>
      </c>
      <c r="D222" s="59"/>
      <c r="E222" s="59"/>
      <c r="F222" s="59"/>
      <c r="G222" s="59"/>
      <c r="H222" s="59"/>
      <c r="I222" s="59"/>
      <c r="J222" s="59"/>
      <c r="K222" s="59"/>
      <c r="L222" s="59"/>
      <c r="M222" s="59"/>
      <c r="N222" s="59"/>
      <c r="O222" s="139">
        <v>5.923499847212389E-05</v>
      </c>
      <c r="P222" s="59"/>
      <c r="Q222" s="59"/>
      <c r="R222" s="59"/>
      <c r="S222" s="59"/>
      <c r="T222" s="59"/>
      <c r="U222" s="59"/>
      <c r="V222" s="58">
        <v>121</v>
      </c>
      <c r="W222" s="59"/>
      <c r="X222" s="59"/>
      <c r="Y222" s="59"/>
      <c r="Z222" s="59"/>
      <c r="AA222" s="59"/>
      <c r="AB222" s="59"/>
      <c r="AC222" s="139">
        <v>0.003056790622473727</v>
      </c>
      <c r="AD222" s="59"/>
      <c r="AE222" s="59"/>
      <c r="AF222" s="59"/>
      <c r="AG222" s="59"/>
      <c r="AH222" s="59"/>
      <c r="AI222" s="1"/>
      <c r="AJ222" s="1"/>
    </row>
    <row r="223" spans="2:36" ht="12" customHeight="1">
      <c r="B223" s="9" t="s">
        <v>1257</v>
      </c>
      <c r="C223" s="141">
        <v>38577093.56000001</v>
      </c>
      <c r="D223" s="59"/>
      <c r="E223" s="59"/>
      <c r="F223" s="59"/>
      <c r="G223" s="59"/>
      <c r="H223" s="59"/>
      <c r="I223" s="59"/>
      <c r="J223" s="59"/>
      <c r="K223" s="59"/>
      <c r="L223" s="59"/>
      <c r="M223" s="59"/>
      <c r="N223" s="59"/>
      <c r="O223" s="139">
        <v>0.013225301105600704</v>
      </c>
      <c r="P223" s="59"/>
      <c r="Q223" s="59"/>
      <c r="R223" s="59"/>
      <c r="S223" s="59"/>
      <c r="T223" s="59"/>
      <c r="U223" s="59"/>
      <c r="V223" s="58">
        <v>1687</v>
      </c>
      <c r="W223" s="59"/>
      <c r="X223" s="59"/>
      <c r="Y223" s="59"/>
      <c r="Z223" s="59"/>
      <c r="AA223" s="59"/>
      <c r="AB223" s="59"/>
      <c r="AC223" s="139">
        <v>0.042618229587712206</v>
      </c>
      <c r="AD223" s="59"/>
      <c r="AE223" s="59"/>
      <c r="AF223" s="59"/>
      <c r="AG223" s="59"/>
      <c r="AH223" s="59"/>
      <c r="AI223" s="1"/>
      <c r="AJ223" s="1"/>
    </row>
    <row r="224" spans="2:36" ht="12" customHeight="1">
      <c r="B224" s="9" t="s">
        <v>1258</v>
      </c>
      <c r="C224" s="141">
        <v>148427666.21</v>
      </c>
      <c r="D224" s="59"/>
      <c r="E224" s="59"/>
      <c r="F224" s="59"/>
      <c r="G224" s="59"/>
      <c r="H224" s="59"/>
      <c r="I224" s="59"/>
      <c r="J224" s="59"/>
      <c r="K224" s="59"/>
      <c r="L224" s="59"/>
      <c r="M224" s="59"/>
      <c r="N224" s="59"/>
      <c r="O224" s="139">
        <v>0.050885134075114725</v>
      </c>
      <c r="P224" s="59"/>
      <c r="Q224" s="59"/>
      <c r="R224" s="59"/>
      <c r="S224" s="59"/>
      <c r="T224" s="59"/>
      <c r="U224" s="59"/>
      <c r="V224" s="58">
        <v>3953</v>
      </c>
      <c r="W224" s="59"/>
      <c r="X224" s="59"/>
      <c r="Y224" s="59"/>
      <c r="Z224" s="59"/>
      <c r="AA224" s="59"/>
      <c r="AB224" s="59"/>
      <c r="AC224" s="139">
        <v>0.09986358124494746</v>
      </c>
      <c r="AD224" s="59"/>
      <c r="AE224" s="59"/>
      <c r="AF224" s="59"/>
      <c r="AG224" s="59"/>
      <c r="AH224" s="59"/>
      <c r="AI224" s="1"/>
      <c r="AJ224" s="1"/>
    </row>
    <row r="225" spans="2:36" ht="12" customHeight="1">
      <c r="B225" s="9" t="s">
        <v>1259</v>
      </c>
      <c r="C225" s="141">
        <v>257592807.12999988</v>
      </c>
      <c r="D225" s="59"/>
      <c r="E225" s="59"/>
      <c r="F225" s="59"/>
      <c r="G225" s="59"/>
      <c r="H225" s="59"/>
      <c r="I225" s="59"/>
      <c r="J225" s="59"/>
      <c r="K225" s="59"/>
      <c r="L225" s="59"/>
      <c r="M225" s="59"/>
      <c r="N225" s="59"/>
      <c r="O225" s="139">
        <v>0.08830998197499187</v>
      </c>
      <c r="P225" s="59"/>
      <c r="Q225" s="59"/>
      <c r="R225" s="59"/>
      <c r="S225" s="59"/>
      <c r="T225" s="59"/>
      <c r="U225" s="59"/>
      <c r="V225" s="58">
        <v>4936</v>
      </c>
      <c r="W225" s="59"/>
      <c r="X225" s="59"/>
      <c r="Y225" s="59"/>
      <c r="Z225" s="59"/>
      <c r="AA225" s="59"/>
      <c r="AB225" s="59"/>
      <c r="AC225" s="139">
        <v>0.12469684721099435</v>
      </c>
      <c r="AD225" s="59"/>
      <c r="AE225" s="59"/>
      <c r="AF225" s="59"/>
      <c r="AG225" s="59"/>
      <c r="AH225" s="59"/>
      <c r="AI225" s="1"/>
      <c r="AJ225" s="1"/>
    </row>
    <row r="226" spans="2:36" ht="12" customHeight="1">
      <c r="B226" s="9" t="s">
        <v>1260</v>
      </c>
      <c r="C226" s="141">
        <v>313301423.3600002</v>
      </c>
      <c r="D226" s="59"/>
      <c r="E226" s="59"/>
      <c r="F226" s="59"/>
      <c r="G226" s="59"/>
      <c r="H226" s="59"/>
      <c r="I226" s="59"/>
      <c r="J226" s="59"/>
      <c r="K226" s="59"/>
      <c r="L226" s="59"/>
      <c r="M226" s="59"/>
      <c r="N226" s="59"/>
      <c r="O226" s="139">
        <v>0.10740844574785752</v>
      </c>
      <c r="P226" s="59"/>
      <c r="Q226" s="59"/>
      <c r="R226" s="59"/>
      <c r="S226" s="59"/>
      <c r="T226" s="59"/>
      <c r="U226" s="59"/>
      <c r="V226" s="58">
        <v>5043</v>
      </c>
      <c r="W226" s="59"/>
      <c r="X226" s="59"/>
      <c r="Y226" s="59"/>
      <c r="Z226" s="59"/>
      <c r="AA226" s="59"/>
      <c r="AB226" s="59"/>
      <c r="AC226" s="139">
        <v>0.12739995957962813</v>
      </c>
      <c r="AD226" s="59"/>
      <c r="AE226" s="59"/>
      <c r="AF226" s="59"/>
      <c r="AG226" s="59"/>
      <c r="AH226" s="59"/>
      <c r="AI226" s="1"/>
      <c r="AJ226" s="1"/>
    </row>
    <row r="227" spans="2:36" ht="12" customHeight="1">
      <c r="B227" s="9" t="s">
        <v>1261</v>
      </c>
      <c r="C227" s="141">
        <v>354770099.09999883</v>
      </c>
      <c r="D227" s="59"/>
      <c r="E227" s="59"/>
      <c r="F227" s="59"/>
      <c r="G227" s="59"/>
      <c r="H227" s="59"/>
      <c r="I227" s="59"/>
      <c r="J227" s="59"/>
      <c r="K227" s="59"/>
      <c r="L227" s="59"/>
      <c r="M227" s="59"/>
      <c r="N227" s="59"/>
      <c r="O227" s="139">
        <v>0.12162506168495511</v>
      </c>
      <c r="P227" s="59"/>
      <c r="Q227" s="59"/>
      <c r="R227" s="59"/>
      <c r="S227" s="59"/>
      <c r="T227" s="59"/>
      <c r="U227" s="59"/>
      <c r="V227" s="58">
        <v>4988</v>
      </c>
      <c r="W227" s="59"/>
      <c r="X227" s="59"/>
      <c r="Y227" s="59"/>
      <c r="Z227" s="59"/>
      <c r="AA227" s="59"/>
      <c r="AB227" s="59"/>
      <c r="AC227" s="139">
        <v>0.12601050929668553</v>
      </c>
      <c r="AD227" s="59"/>
      <c r="AE227" s="59"/>
      <c r="AF227" s="59"/>
      <c r="AG227" s="59"/>
      <c r="AH227" s="59"/>
      <c r="AI227" s="1"/>
      <c r="AJ227" s="1"/>
    </row>
    <row r="228" spans="2:36" ht="12" customHeight="1">
      <c r="B228" s="9" t="s">
        <v>1262</v>
      </c>
      <c r="C228" s="141">
        <v>371953207.79000044</v>
      </c>
      <c r="D228" s="59"/>
      <c r="E228" s="59"/>
      <c r="F228" s="59"/>
      <c r="G228" s="59"/>
      <c r="H228" s="59"/>
      <c r="I228" s="59"/>
      <c r="J228" s="59"/>
      <c r="K228" s="59"/>
      <c r="L228" s="59"/>
      <c r="M228" s="59"/>
      <c r="N228" s="59"/>
      <c r="O228" s="139">
        <v>0.12751590947529173</v>
      </c>
      <c r="P228" s="59"/>
      <c r="Q228" s="59"/>
      <c r="R228" s="59"/>
      <c r="S228" s="59"/>
      <c r="T228" s="59"/>
      <c r="U228" s="59"/>
      <c r="V228" s="58">
        <v>4609</v>
      </c>
      <c r="W228" s="59"/>
      <c r="X228" s="59"/>
      <c r="Y228" s="59"/>
      <c r="Z228" s="59"/>
      <c r="AA228" s="59"/>
      <c r="AB228" s="59"/>
      <c r="AC228" s="139">
        <v>0.11643593371059013</v>
      </c>
      <c r="AD228" s="59"/>
      <c r="AE228" s="59"/>
      <c r="AF228" s="59"/>
      <c r="AG228" s="59"/>
      <c r="AH228" s="59"/>
      <c r="AI228" s="1"/>
      <c r="AJ228" s="1"/>
    </row>
    <row r="229" spans="2:36" ht="12" customHeight="1">
      <c r="B229" s="9" t="s">
        <v>1263</v>
      </c>
      <c r="C229" s="141">
        <v>385621623.7799997</v>
      </c>
      <c r="D229" s="59"/>
      <c r="E229" s="59"/>
      <c r="F229" s="59"/>
      <c r="G229" s="59"/>
      <c r="H229" s="59"/>
      <c r="I229" s="59"/>
      <c r="J229" s="59"/>
      <c r="K229" s="59"/>
      <c r="L229" s="59"/>
      <c r="M229" s="59"/>
      <c r="N229" s="59"/>
      <c r="O229" s="139">
        <v>0.1322018228094104</v>
      </c>
      <c r="P229" s="59"/>
      <c r="Q229" s="59"/>
      <c r="R229" s="59"/>
      <c r="S229" s="59"/>
      <c r="T229" s="59"/>
      <c r="U229" s="59"/>
      <c r="V229" s="58">
        <v>4318</v>
      </c>
      <c r="W229" s="59"/>
      <c r="X229" s="59"/>
      <c r="Y229" s="59"/>
      <c r="Z229" s="59"/>
      <c r="AA229" s="59"/>
      <c r="AB229" s="59"/>
      <c r="AC229" s="139">
        <v>0.10908447857720291</v>
      </c>
      <c r="AD229" s="59"/>
      <c r="AE229" s="59"/>
      <c r="AF229" s="59"/>
      <c r="AG229" s="59"/>
      <c r="AH229" s="59"/>
      <c r="AI229" s="1"/>
      <c r="AJ229" s="1"/>
    </row>
    <row r="230" spans="2:36" ht="12" customHeight="1">
      <c r="B230" s="9" t="s">
        <v>1264</v>
      </c>
      <c r="C230" s="141">
        <v>376132015.3299993</v>
      </c>
      <c r="D230" s="59"/>
      <c r="E230" s="59"/>
      <c r="F230" s="59"/>
      <c r="G230" s="59"/>
      <c r="H230" s="59"/>
      <c r="I230" s="59"/>
      <c r="J230" s="59"/>
      <c r="K230" s="59"/>
      <c r="L230" s="59"/>
      <c r="M230" s="59"/>
      <c r="N230" s="59"/>
      <c r="O230" s="139">
        <v>0.12894852097809673</v>
      </c>
      <c r="P230" s="59"/>
      <c r="Q230" s="59"/>
      <c r="R230" s="59"/>
      <c r="S230" s="59"/>
      <c r="T230" s="59"/>
      <c r="U230" s="59"/>
      <c r="V230" s="58">
        <v>3710</v>
      </c>
      <c r="W230" s="59"/>
      <c r="X230" s="59"/>
      <c r="Y230" s="59"/>
      <c r="Z230" s="59"/>
      <c r="AA230" s="59"/>
      <c r="AB230" s="59"/>
      <c r="AC230" s="139">
        <v>0.09372473726758286</v>
      </c>
      <c r="AD230" s="59"/>
      <c r="AE230" s="59"/>
      <c r="AF230" s="59"/>
      <c r="AG230" s="59"/>
      <c r="AH230" s="59"/>
      <c r="AI230" s="1"/>
      <c r="AJ230" s="1"/>
    </row>
    <row r="231" spans="2:36" ht="12" customHeight="1">
      <c r="B231" s="9" t="s">
        <v>1265</v>
      </c>
      <c r="C231" s="141">
        <v>424454223.64999896</v>
      </c>
      <c r="D231" s="59"/>
      <c r="E231" s="59"/>
      <c r="F231" s="59"/>
      <c r="G231" s="59"/>
      <c r="H231" s="59"/>
      <c r="I231" s="59"/>
      <c r="J231" s="59"/>
      <c r="K231" s="59"/>
      <c r="L231" s="59"/>
      <c r="M231" s="59"/>
      <c r="N231" s="59"/>
      <c r="O231" s="139">
        <v>0.1455147185877115</v>
      </c>
      <c r="P231" s="59"/>
      <c r="Q231" s="59"/>
      <c r="R231" s="59"/>
      <c r="S231" s="59"/>
      <c r="T231" s="59"/>
      <c r="U231" s="59"/>
      <c r="V231" s="58">
        <v>3988</v>
      </c>
      <c r="W231" s="59"/>
      <c r="X231" s="59"/>
      <c r="Y231" s="59"/>
      <c r="Z231" s="59"/>
      <c r="AA231" s="59"/>
      <c r="AB231" s="59"/>
      <c r="AC231" s="139">
        <v>0.1007477768795473</v>
      </c>
      <c r="AD231" s="59"/>
      <c r="AE231" s="59"/>
      <c r="AF231" s="59"/>
      <c r="AG231" s="59"/>
      <c r="AH231" s="59"/>
      <c r="AI231" s="1"/>
      <c r="AJ231" s="1"/>
    </row>
    <row r="232" spans="2:36" ht="12" customHeight="1">
      <c r="B232" s="9" t="s">
        <v>1266</v>
      </c>
      <c r="C232" s="141">
        <v>195165362.46999994</v>
      </c>
      <c r="D232" s="59"/>
      <c r="E232" s="59"/>
      <c r="F232" s="59"/>
      <c r="G232" s="59"/>
      <c r="H232" s="59"/>
      <c r="I232" s="59"/>
      <c r="J232" s="59"/>
      <c r="K232" s="59"/>
      <c r="L232" s="59"/>
      <c r="M232" s="59"/>
      <c r="N232" s="59"/>
      <c r="O232" s="139">
        <v>0.06690811686046189</v>
      </c>
      <c r="P232" s="59"/>
      <c r="Q232" s="59"/>
      <c r="R232" s="59"/>
      <c r="S232" s="59"/>
      <c r="T232" s="59"/>
      <c r="U232" s="59"/>
      <c r="V232" s="58">
        <v>1654</v>
      </c>
      <c r="W232" s="59"/>
      <c r="X232" s="59"/>
      <c r="Y232" s="59"/>
      <c r="Z232" s="59"/>
      <c r="AA232" s="59"/>
      <c r="AB232" s="59"/>
      <c r="AC232" s="139">
        <v>0.04178455941794665</v>
      </c>
      <c r="AD232" s="59"/>
      <c r="AE232" s="59"/>
      <c r="AF232" s="59"/>
      <c r="AG232" s="59"/>
      <c r="AH232" s="59"/>
      <c r="AI232" s="1"/>
      <c r="AJ232" s="1"/>
    </row>
    <row r="233" spans="2:36" ht="12" customHeight="1">
      <c r="B233" s="9" t="s">
        <v>1267</v>
      </c>
      <c r="C233" s="141">
        <v>21620760.659999993</v>
      </c>
      <c r="D233" s="59"/>
      <c r="E233" s="59"/>
      <c r="F233" s="59"/>
      <c r="G233" s="59"/>
      <c r="H233" s="59"/>
      <c r="I233" s="59"/>
      <c r="J233" s="59"/>
      <c r="K233" s="59"/>
      <c r="L233" s="59"/>
      <c r="M233" s="59"/>
      <c r="N233" s="59"/>
      <c r="O233" s="139">
        <v>0.007412198366263496</v>
      </c>
      <c r="P233" s="59"/>
      <c r="Q233" s="59"/>
      <c r="R233" s="59"/>
      <c r="S233" s="59"/>
      <c r="T233" s="59"/>
      <c r="U233" s="59"/>
      <c r="V233" s="58">
        <v>244</v>
      </c>
      <c r="W233" s="59"/>
      <c r="X233" s="59"/>
      <c r="Y233" s="59"/>
      <c r="Z233" s="59"/>
      <c r="AA233" s="59"/>
      <c r="AB233" s="59"/>
      <c r="AC233" s="139">
        <v>0.00616410670978173</v>
      </c>
      <c r="AD233" s="59"/>
      <c r="AE233" s="59"/>
      <c r="AF233" s="59"/>
      <c r="AG233" s="59"/>
      <c r="AH233" s="59"/>
      <c r="AI233" s="1"/>
      <c r="AJ233" s="1"/>
    </row>
    <row r="234" spans="2:36" ht="12" customHeight="1">
      <c r="B234" s="9" t="s">
        <v>1268</v>
      </c>
      <c r="C234" s="141">
        <v>5525908.779999999</v>
      </c>
      <c r="D234" s="59"/>
      <c r="E234" s="59"/>
      <c r="F234" s="59"/>
      <c r="G234" s="59"/>
      <c r="H234" s="59"/>
      <c r="I234" s="59"/>
      <c r="J234" s="59"/>
      <c r="K234" s="59"/>
      <c r="L234" s="59"/>
      <c r="M234" s="59"/>
      <c r="N234" s="59"/>
      <c r="O234" s="139">
        <v>0.0018944352918634601</v>
      </c>
      <c r="P234" s="59"/>
      <c r="Q234" s="59"/>
      <c r="R234" s="59"/>
      <c r="S234" s="59"/>
      <c r="T234" s="59"/>
      <c r="U234" s="59"/>
      <c r="V234" s="58">
        <v>83</v>
      </c>
      <c r="W234" s="59"/>
      <c r="X234" s="59"/>
      <c r="Y234" s="59"/>
      <c r="Z234" s="59"/>
      <c r="AA234" s="59"/>
      <c r="AB234" s="59"/>
      <c r="AC234" s="139">
        <v>0.002096806790622474</v>
      </c>
      <c r="AD234" s="59"/>
      <c r="AE234" s="59"/>
      <c r="AF234" s="59"/>
      <c r="AG234" s="59"/>
      <c r="AH234" s="59"/>
      <c r="AI234" s="1"/>
      <c r="AJ234" s="1"/>
    </row>
    <row r="235" spans="2:36" ht="12" customHeight="1">
      <c r="B235" s="9" t="s">
        <v>1269</v>
      </c>
      <c r="C235" s="141">
        <v>23601112.389999997</v>
      </c>
      <c r="D235" s="59"/>
      <c r="E235" s="59"/>
      <c r="F235" s="59"/>
      <c r="G235" s="59"/>
      <c r="H235" s="59"/>
      <c r="I235" s="59"/>
      <c r="J235" s="59"/>
      <c r="K235" s="59"/>
      <c r="L235" s="59"/>
      <c r="M235" s="59"/>
      <c r="N235" s="59"/>
      <c r="O235" s="139">
        <v>0.008091118043908784</v>
      </c>
      <c r="P235" s="59"/>
      <c r="Q235" s="59"/>
      <c r="R235" s="59"/>
      <c r="S235" s="59"/>
      <c r="T235" s="59"/>
      <c r="U235" s="59"/>
      <c r="V235" s="58">
        <v>250</v>
      </c>
      <c r="W235" s="59"/>
      <c r="X235" s="59"/>
      <c r="Y235" s="59"/>
      <c r="Z235" s="59"/>
      <c r="AA235" s="59"/>
      <c r="AB235" s="59"/>
      <c r="AC235" s="139">
        <v>0.006315683104284559</v>
      </c>
      <c r="AD235" s="59"/>
      <c r="AE235" s="59"/>
      <c r="AF235" s="59"/>
      <c r="AG235" s="59"/>
      <c r="AH235" s="59"/>
      <c r="AI235" s="1"/>
      <c r="AJ235" s="1"/>
    </row>
    <row r="236" spans="2:36" ht="12.75" customHeight="1">
      <c r="B236" s="20"/>
      <c r="C236" s="144">
        <v>2916916087.729997</v>
      </c>
      <c r="D236" s="143"/>
      <c r="E236" s="143"/>
      <c r="F236" s="143"/>
      <c r="G236" s="143"/>
      <c r="H236" s="143"/>
      <c r="I236" s="143"/>
      <c r="J236" s="143"/>
      <c r="K236" s="143"/>
      <c r="L236" s="143"/>
      <c r="M236" s="143"/>
      <c r="N236" s="143"/>
      <c r="O236" s="145">
        <v>1.000000000000007</v>
      </c>
      <c r="P236" s="143"/>
      <c r="Q236" s="143"/>
      <c r="R236" s="143"/>
      <c r="S236" s="143"/>
      <c r="T236" s="143"/>
      <c r="U236" s="143"/>
      <c r="V236" s="146">
        <v>39584</v>
      </c>
      <c r="W236" s="143"/>
      <c r="X236" s="143"/>
      <c r="Y236" s="143"/>
      <c r="Z236" s="143"/>
      <c r="AA236" s="143"/>
      <c r="AB236" s="143"/>
      <c r="AC236" s="145">
        <v>1</v>
      </c>
      <c r="AD236" s="143"/>
      <c r="AE236" s="143"/>
      <c r="AF236" s="143"/>
      <c r="AG236" s="143"/>
      <c r="AH236" s="143"/>
      <c r="AI236" s="1"/>
      <c r="AJ236" s="1"/>
    </row>
    <row r="237" spans="2:36"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ht="18.75" customHeight="1">
      <c r="B238" s="68" t="s">
        <v>1176</v>
      </c>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70"/>
    </row>
    <row r="239" spans="2:36"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3.5" customHeight="1">
      <c r="B240" s="55"/>
      <c r="C240" s="56"/>
      <c r="D240" s="55" t="s">
        <v>1179</v>
      </c>
      <c r="E240" s="56"/>
      <c r="F240" s="56"/>
      <c r="G240" s="56"/>
      <c r="H240" s="56"/>
      <c r="I240" s="56"/>
      <c r="J240" s="56"/>
      <c r="K240" s="56"/>
      <c r="L240" s="56"/>
      <c r="M240" s="56"/>
      <c r="N240" s="56"/>
      <c r="O240" s="56"/>
      <c r="P240" s="55" t="s">
        <v>1180</v>
      </c>
      <c r="Q240" s="56"/>
      <c r="R240" s="56"/>
      <c r="S240" s="56"/>
      <c r="T240" s="56"/>
      <c r="U240" s="56"/>
      <c r="V240" s="56"/>
      <c r="W240" s="55" t="s">
        <v>1181</v>
      </c>
      <c r="X240" s="56"/>
      <c r="Y240" s="56"/>
      <c r="Z240" s="56"/>
      <c r="AA240" s="56"/>
      <c r="AB240" s="56"/>
      <c r="AC240" s="56"/>
      <c r="AD240" s="55" t="s">
        <v>1180</v>
      </c>
      <c r="AE240" s="56"/>
      <c r="AF240" s="56"/>
      <c r="AG240" s="56"/>
      <c r="AH240" s="56"/>
      <c r="AI240" s="56"/>
      <c r="AJ240" s="1"/>
    </row>
    <row r="241" spans="2:36" ht="11.25" customHeight="1">
      <c r="B241" s="61" t="s">
        <v>1270</v>
      </c>
      <c r="C241" s="59"/>
      <c r="D241" s="141">
        <v>8873133.699999992</v>
      </c>
      <c r="E241" s="59"/>
      <c r="F241" s="59"/>
      <c r="G241" s="59"/>
      <c r="H241" s="59"/>
      <c r="I241" s="59"/>
      <c r="J241" s="59"/>
      <c r="K241" s="59"/>
      <c r="L241" s="59"/>
      <c r="M241" s="59"/>
      <c r="N241" s="59"/>
      <c r="O241" s="59"/>
      <c r="P241" s="139">
        <v>0.003041957133194476</v>
      </c>
      <c r="Q241" s="59"/>
      <c r="R241" s="59"/>
      <c r="S241" s="59"/>
      <c r="T241" s="59"/>
      <c r="U241" s="59"/>
      <c r="V241" s="59"/>
      <c r="W241" s="58">
        <v>912</v>
      </c>
      <c r="X241" s="59"/>
      <c r="Y241" s="59"/>
      <c r="Z241" s="59"/>
      <c r="AA241" s="59"/>
      <c r="AB241" s="59"/>
      <c r="AC241" s="59"/>
      <c r="AD241" s="139">
        <v>0.023039611964430072</v>
      </c>
      <c r="AE241" s="59"/>
      <c r="AF241" s="59"/>
      <c r="AG241" s="59"/>
      <c r="AH241" s="59"/>
      <c r="AI241" s="59"/>
      <c r="AJ241" s="1"/>
    </row>
    <row r="242" spans="2:36" ht="11.25" customHeight="1">
      <c r="B242" s="61" t="s">
        <v>1271</v>
      </c>
      <c r="C242" s="59"/>
      <c r="D242" s="141">
        <v>54784470.269999936</v>
      </c>
      <c r="E242" s="59"/>
      <c r="F242" s="59"/>
      <c r="G242" s="59"/>
      <c r="H242" s="59"/>
      <c r="I242" s="59"/>
      <c r="J242" s="59"/>
      <c r="K242" s="59"/>
      <c r="L242" s="59"/>
      <c r="M242" s="59"/>
      <c r="N242" s="59"/>
      <c r="O242" s="59"/>
      <c r="P242" s="139">
        <v>0.01878164082280279</v>
      </c>
      <c r="Q242" s="59"/>
      <c r="R242" s="59"/>
      <c r="S242" s="59"/>
      <c r="T242" s="59"/>
      <c r="U242" s="59"/>
      <c r="V242" s="59"/>
      <c r="W242" s="58">
        <v>1909</v>
      </c>
      <c r="X242" s="59"/>
      <c r="Y242" s="59"/>
      <c r="Z242" s="59"/>
      <c r="AA242" s="59"/>
      <c r="AB242" s="59"/>
      <c r="AC242" s="59"/>
      <c r="AD242" s="139">
        <v>0.0482265561843169</v>
      </c>
      <c r="AE242" s="59"/>
      <c r="AF242" s="59"/>
      <c r="AG242" s="59"/>
      <c r="AH242" s="59"/>
      <c r="AI242" s="59"/>
      <c r="AJ242" s="1"/>
    </row>
    <row r="243" spans="2:36" ht="11.25" customHeight="1">
      <c r="B243" s="61" t="s">
        <v>1272</v>
      </c>
      <c r="C243" s="59"/>
      <c r="D243" s="141">
        <v>157218284.92000005</v>
      </c>
      <c r="E243" s="59"/>
      <c r="F243" s="59"/>
      <c r="G243" s="59"/>
      <c r="H243" s="59"/>
      <c r="I243" s="59"/>
      <c r="J243" s="59"/>
      <c r="K243" s="59"/>
      <c r="L243" s="59"/>
      <c r="M243" s="59"/>
      <c r="N243" s="59"/>
      <c r="O243" s="59"/>
      <c r="P243" s="139">
        <v>0.053898802773702834</v>
      </c>
      <c r="Q243" s="59"/>
      <c r="R243" s="59"/>
      <c r="S243" s="59"/>
      <c r="T243" s="59"/>
      <c r="U243" s="59"/>
      <c r="V243" s="59"/>
      <c r="W243" s="58">
        <v>3637</v>
      </c>
      <c r="X243" s="59"/>
      <c r="Y243" s="59"/>
      <c r="Z243" s="59"/>
      <c r="AA243" s="59"/>
      <c r="AB243" s="59"/>
      <c r="AC243" s="59"/>
      <c r="AD243" s="139">
        <v>0.09188055780113177</v>
      </c>
      <c r="AE243" s="59"/>
      <c r="AF243" s="59"/>
      <c r="AG243" s="59"/>
      <c r="AH243" s="59"/>
      <c r="AI243" s="59"/>
      <c r="AJ243" s="1"/>
    </row>
    <row r="244" spans="2:36" ht="11.25" customHeight="1">
      <c r="B244" s="61" t="s">
        <v>1273</v>
      </c>
      <c r="C244" s="59"/>
      <c r="D244" s="141">
        <v>378462334.71999925</v>
      </c>
      <c r="E244" s="59"/>
      <c r="F244" s="59"/>
      <c r="G244" s="59"/>
      <c r="H244" s="59"/>
      <c r="I244" s="59"/>
      <c r="J244" s="59"/>
      <c r="K244" s="59"/>
      <c r="L244" s="59"/>
      <c r="M244" s="59"/>
      <c r="N244" s="59"/>
      <c r="O244" s="59"/>
      <c r="P244" s="139">
        <v>0.12974741930767236</v>
      </c>
      <c r="Q244" s="59"/>
      <c r="R244" s="59"/>
      <c r="S244" s="59"/>
      <c r="T244" s="59"/>
      <c r="U244" s="59"/>
      <c r="V244" s="59"/>
      <c r="W244" s="58">
        <v>6841</v>
      </c>
      <c r="X244" s="59"/>
      <c r="Y244" s="59"/>
      <c r="Z244" s="59"/>
      <c r="AA244" s="59"/>
      <c r="AB244" s="59"/>
      <c r="AC244" s="59"/>
      <c r="AD244" s="139">
        <v>0.17282235246564268</v>
      </c>
      <c r="AE244" s="59"/>
      <c r="AF244" s="59"/>
      <c r="AG244" s="59"/>
      <c r="AH244" s="59"/>
      <c r="AI244" s="59"/>
      <c r="AJ244" s="1"/>
    </row>
    <row r="245" spans="2:36" ht="11.25" customHeight="1">
      <c r="B245" s="61" t="s">
        <v>1274</v>
      </c>
      <c r="C245" s="59"/>
      <c r="D245" s="141">
        <v>699255086.9699987</v>
      </c>
      <c r="E245" s="59"/>
      <c r="F245" s="59"/>
      <c r="G245" s="59"/>
      <c r="H245" s="59"/>
      <c r="I245" s="59"/>
      <c r="J245" s="59"/>
      <c r="K245" s="59"/>
      <c r="L245" s="59"/>
      <c r="M245" s="59"/>
      <c r="N245" s="59"/>
      <c r="O245" s="59"/>
      <c r="P245" s="139">
        <v>0.2397241010502201</v>
      </c>
      <c r="Q245" s="59"/>
      <c r="R245" s="59"/>
      <c r="S245" s="59"/>
      <c r="T245" s="59"/>
      <c r="U245" s="59"/>
      <c r="V245" s="59"/>
      <c r="W245" s="58">
        <v>7925</v>
      </c>
      <c r="X245" s="59"/>
      <c r="Y245" s="59"/>
      <c r="Z245" s="59"/>
      <c r="AA245" s="59"/>
      <c r="AB245" s="59"/>
      <c r="AC245" s="59"/>
      <c r="AD245" s="139">
        <v>0.20020715440582054</v>
      </c>
      <c r="AE245" s="59"/>
      <c r="AF245" s="59"/>
      <c r="AG245" s="59"/>
      <c r="AH245" s="59"/>
      <c r="AI245" s="59"/>
      <c r="AJ245" s="1"/>
    </row>
    <row r="246" spans="2:36" ht="11.25" customHeight="1">
      <c r="B246" s="61" t="s">
        <v>1275</v>
      </c>
      <c r="C246" s="59"/>
      <c r="D246" s="141">
        <v>76277517.66000004</v>
      </c>
      <c r="E246" s="59"/>
      <c r="F246" s="59"/>
      <c r="G246" s="59"/>
      <c r="H246" s="59"/>
      <c r="I246" s="59"/>
      <c r="J246" s="59"/>
      <c r="K246" s="59"/>
      <c r="L246" s="59"/>
      <c r="M246" s="59"/>
      <c r="N246" s="59"/>
      <c r="O246" s="59"/>
      <c r="P246" s="139">
        <v>0.02615005552640382</v>
      </c>
      <c r="Q246" s="59"/>
      <c r="R246" s="59"/>
      <c r="S246" s="59"/>
      <c r="T246" s="59"/>
      <c r="U246" s="59"/>
      <c r="V246" s="59"/>
      <c r="W246" s="58">
        <v>1405</v>
      </c>
      <c r="X246" s="59"/>
      <c r="Y246" s="59"/>
      <c r="Z246" s="59"/>
      <c r="AA246" s="59"/>
      <c r="AB246" s="59"/>
      <c r="AC246" s="59"/>
      <c r="AD246" s="139">
        <v>0.035494139046079225</v>
      </c>
      <c r="AE246" s="59"/>
      <c r="AF246" s="59"/>
      <c r="AG246" s="59"/>
      <c r="AH246" s="59"/>
      <c r="AI246" s="59"/>
      <c r="AJ246" s="1"/>
    </row>
    <row r="247" spans="2:36" ht="11.25" customHeight="1">
      <c r="B247" s="61" t="s">
        <v>1276</v>
      </c>
      <c r="C247" s="59"/>
      <c r="D247" s="141">
        <v>108035360.44000007</v>
      </c>
      <c r="E247" s="59"/>
      <c r="F247" s="59"/>
      <c r="G247" s="59"/>
      <c r="H247" s="59"/>
      <c r="I247" s="59"/>
      <c r="J247" s="59"/>
      <c r="K247" s="59"/>
      <c r="L247" s="59"/>
      <c r="M247" s="59"/>
      <c r="N247" s="59"/>
      <c r="O247" s="59"/>
      <c r="P247" s="139">
        <v>0.0370375277144415</v>
      </c>
      <c r="Q247" s="59"/>
      <c r="R247" s="59"/>
      <c r="S247" s="59"/>
      <c r="T247" s="59"/>
      <c r="U247" s="59"/>
      <c r="V247" s="59"/>
      <c r="W247" s="58">
        <v>1659</v>
      </c>
      <c r="X247" s="59"/>
      <c r="Y247" s="59"/>
      <c r="Z247" s="59"/>
      <c r="AA247" s="59"/>
      <c r="AB247" s="59"/>
      <c r="AC247" s="59"/>
      <c r="AD247" s="139">
        <v>0.041910873080032336</v>
      </c>
      <c r="AE247" s="59"/>
      <c r="AF247" s="59"/>
      <c r="AG247" s="59"/>
      <c r="AH247" s="59"/>
      <c r="AI247" s="59"/>
      <c r="AJ247" s="1"/>
    </row>
    <row r="248" spans="2:36" ht="11.25" customHeight="1">
      <c r="B248" s="61" t="s">
        <v>1277</v>
      </c>
      <c r="C248" s="59"/>
      <c r="D248" s="141">
        <v>136875745.7899998</v>
      </c>
      <c r="E248" s="59"/>
      <c r="F248" s="59"/>
      <c r="G248" s="59"/>
      <c r="H248" s="59"/>
      <c r="I248" s="59"/>
      <c r="J248" s="59"/>
      <c r="K248" s="59"/>
      <c r="L248" s="59"/>
      <c r="M248" s="59"/>
      <c r="N248" s="59"/>
      <c r="O248" s="59"/>
      <c r="P248" s="139">
        <v>0.046924814315285716</v>
      </c>
      <c r="Q248" s="59"/>
      <c r="R248" s="59"/>
      <c r="S248" s="59"/>
      <c r="T248" s="59"/>
      <c r="U248" s="59"/>
      <c r="V248" s="59"/>
      <c r="W248" s="58">
        <v>2020</v>
      </c>
      <c r="X248" s="59"/>
      <c r="Y248" s="59"/>
      <c r="Z248" s="59"/>
      <c r="AA248" s="59"/>
      <c r="AB248" s="59"/>
      <c r="AC248" s="59"/>
      <c r="AD248" s="139">
        <v>0.05103071948261924</v>
      </c>
      <c r="AE248" s="59"/>
      <c r="AF248" s="59"/>
      <c r="AG248" s="59"/>
      <c r="AH248" s="59"/>
      <c r="AI248" s="59"/>
      <c r="AJ248" s="1"/>
    </row>
    <row r="249" spans="2:36" ht="11.25" customHeight="1">
      <c r="B249" s="61" t="s">
        <v>1278</v>
      </c>
      <c r="C249" s="59"/>
      <c r="D249" s="141">
        <v>185640727.49000013</v>
      </c>
      <c r="E249" s="59"/>
      <c r="F249" s="59"/>
      <c r="G249" s="59"/>
      <c r="H249" s="59"/>
      <c r="I249" s="59"/>
      <c r="J249" s="59"/>
      <c r="K249" s="59"/>
      <c r="L249" s="59"/>
      <c r="M249" s="59"/>
      <c r="N249" s="59"/>
      <c r="O249" s="59"/>
      <c r="P249" s="139">
        <v>0.06364280696002791</v>
      </c>
      <c r="Q249" s="59"/>
      <c r="R249" s="59"/>
      <c r="S249" s="59"/>
      <c r="T249" s="59"/>
      <c r="U249" s="59"/>
      <c r="V249" s="59"/>
      <c r="W249" s="58">
        <v>2332</v>
      </c>
      <c r="X249" s="59"/>
      <c r="Y249" s="59"/>
      <c r="Z249" s="59"/>
      <c r="AA249" s="59"/>
      <c r="AB249" s="59"/>
      <c r="AC249" s="59"/>
      <c r="AD249" s="139">
        <v>0.05891269199676637</v>
      </c>
      <c r="AE249" s="59"/>
      <c r="AF249" s="59"/>
      <c r="AG249" s="59"/>
      <c r="AH249" s="59"/>
      <c r="AI249" s="59"/>
      <c r="AJ249" s="1"/>
    </row>
    <row r="250" spans="2:36" ht="11.25" customHeight="1">
      <c r="B250" s="61" t="s">
        <v>1279</v>
      </c>
      <c r="C250" s="59"/>
      <c r="D250" s="141">
        <v>153430082.85</v>
      </c>
      <c r="E250" s="59"/>
      <c r="F250" s="59"/>
      <c r="G250" s="59"/>
      <c r="H250" s="59"/>
      <c r="I250" s="59"/>
      <c r="J250" s="59"/>
      <c r="K250" s="59"/>
      <c r="L250" s="59"/>
      <c r="M250" s="59"/>
      <c r="N250" s="59"/>
      <c r="O250" s="59"/>
      <c r="P250" s="139">
        <v>0.052600101694869915</v>
      </c>
      <c r="Q250" s="59"/>
      <c r="R250" s="59"/>
      <c r="S250" s="59"/>
      <c r="T250" s="59"/>
      <c r="U250" s="59"/>
      <c r="V250" s="59"/>
      <c r="W250" s="58">
        <v>1848</v>
      </c>
      <c r="X250" s="59"/>
      <c r="Y250" s="59"/>
      <c r="Z250" s="59"/>
      <c r="AA250" s="59"/>
      <c r="AB250" s="59"/>
      <c r="AC250" s="59"/>
      <c r="AD250" s="139">
        <v>0.046685529506871465</v>
      </c>
      <c r="AE250" s="59"/>
      <c r="AF250" s="59"/>
      <c r="AG250" s="59"/>
      <c r="AH250" s="59"/>
      <c r="AI250" s="59"/>
      <c r="AJ250" s="1"/>
    </row>
    <row r="251" spans="2:36" ht="11.25" customHeight="1">
      <c r="B251" s="61" t="s">
        <v>1280</v>
      </c>
      <c r="C251" s="59"/>
      <c r="D251" s="141">
        <v>440872447.5200001</v>
      </c>
      <c r="E251" s="59"/>
      <c r="F251" s="59"/>
      <c r="G251" s="59"/>
      <c r="H251" s="59"/>
      <c r="I251" s="59"/>
      <c r="J251" s="59"/>
      <c r="K251" s="59"/>
      <c r="L251" s="59"/>
      <c r="M251" s="59"/>
      <c r="N251" s="59"/>
      <c r="O251" s="59"/>
      <c r="P251" s="139">
        <v>0.15114334257832415</v>
      </c>
      <c r="Q251" s="59"/>
      <c r="R251" s="59"/>
      <c r="S251" s="59"/>
      <c r="T251" s="59"/>
      <c r="U251" s="59"/>
      <c r="V251" s="59"/>
      <c r="W251" s="58">
        <v>4838</v>
      </c>
      <c r="X251" s="59"/>
      <c r="Y251" s="59"/>
      <c r="Z251" s="59"/>
      <c r="AA251" s="59"/>
      <c r="AB251" s="59"/>
      <c r="AC251" s="59"/>
      <c r="AD251" s="139">
        <v>0.1222210994341148</v>
      </c>
      <c r="AE251" s="59"/>
      <c r="AF251" s="59"/>
      <c r="AG251" s="59"/>
      <c r="AH251" s="59"/>
      <c r="AI251" s="59"/>
      <c r="AJ251" s="1"/>
    </row>
    <row r="252" spans="2:36" ht="11.25" customHeight="1">
      <c r="B252" s="61" t="s">
        <v>1281</v>
      </c>
      <c r="C252" s="59"/>
      <c r="D252" s="141">
        <v>192695750.0399999</v>
      </c>
      <c r="E252" s="59"/>
      <c r="F252" s="59"/>
      <c r="G252" s="59"/>
      <c r="H252" s="59"/>
      <c r="I252" s="59"/>
      <c r="J252" s="59"/>
      <c r="K252" s="59"/>
      <c r="L252" s="59"/>
      <c r="M252" s="59"/>
      <c r="N252" s="59"/>
      <c r="O252" s="59"/>
      <c r="P252" s="139">
        <v>0.06606146500085286</v>
      </c>
      <c r="Q252" s="59"/>
      <c r="R252" s="59"/>
      <c r="S252" s="59"/>
      <c r="T252" s="59"/>
      <c r="U252" s="59"/>
      <c r="V252" s="59"/>
      <c r="W252" s="58">
        <v>1831</v>
      </c>
      <c r="X252" s="59"/>
      <c r="Y252" s="59"/>
      <c r="Z252" s="59"/>
      <c r="AA252" s="59"/>
      <c r="AB252" s="59"/>
      <c r="AC252" s="59"/>
      <c r="AD252" s="139">
        <v>0.04625606305578011</v>
      </c>
      <c r="AE252" s="59"/>
      <c r="AF252" s="59"/>
      <c r="AG252" s="59"/>
      <c r="AH252" s="59"/>
      <c r="AI252" s="59"/>
      <c r="AJ252" s="1"/>
    </row>
    <row r="253" spans="2:36" ht="11.25" customHeight="1">
      <c r="B253" s="61" t="s">
        <v>1282</v>
      </c>
      <c r="C253" s="59"/>
      <c r="D253" s="141">
        <v>83069054.15</v>
      </c>
      <c r="E253" s="59"/>
      <c r="F253" s="59"/>
      <c r="G253" s="59"/>
      <c r="H253" s="59"/>
      <c r="I253" s="59"/>
      <c r="J253" s="59"/>
      <c r="K253" s="59"/>
      <c r="L253" s="59"/>
      <c r="M253" s="59"/>
      <c r="N253" s="59"/>
      <c r="O253" s="59"/>
      <c r="P253" s="139">
        <v>0.028478383214186317</v>
      </c>
      <c r="Q253" s="59"/>
      <c r="R253" s="59"/>
      <c r="S253" s="59"/>
      <c r="T253" s="59"/>
      <c r="U253" s="59"/>
      <c r="V253" s="59"/>
      <c r="W253" s="58">
        <v>750</v>
      </c>
      <c r="X253" s="59"/>
      <c r="Y253" s="59"/>
      <c r="Z253" s="59"/>
      <c r="AA253" s="59"/>
      <c r="AB253" s="59"/>
      <c r="AC253" s="59"/>
      <c r="AD253" s="139">
        <v>0.018947049312853678</v>
      </c>
      <c r="AE253" s="59"/>
      <c r="AF253" s="59"/>
      <c r="AG253" s="59"/>
      <c r="AH253" s="59"/>
      <c r="AI253" s="59"/>
      <c r="AJ253" s="1"/>
    </row>
    <row r="254" spans="2:36" ht="11.25" customHeight="1">
      <c r="B254" s="61" t="s">
        <v>1283</v>
      </c>
      <c r="C254" s="59"/>
      <c r="D254" s="141">
        <v>241426091.21000016</v>
      </c>
      <c r="E254" s="59"/>
      <c r="F254" s="59"/>
      <c r="G254" s="59"/>
      <c r="H254" s="59"/>
      <c r="I254" s="59"/>
      <c r="J254" s="59"/>
      <c r="K254" s="59"/>
      <c r="L254" s="59"/>
      <c r="M254" s="59"/>
      <c r="N254" s="59"/>
      <c r="O254" s="59"/>
      <c r="P254" s="139">
        <v>0.0827675819080153</v>
      </c>
      <c r="Q254" s="59"/>
      <c r="R254" s="59"/>
      <c r="S254" s="59"/>
      <c r="T254" s="59"/>
      <c r="U254" s="59"/>
      <c r="V254" s="59"/>
      <c r="W254" s="58">
        <v>1677</v>
      </c>
      <c r="X254" s="59"/>
      <c r="Y254" s="59"/>
      <c r="Z254" s="59"/>
      <c r="AA254" s="59"/>
      <c r="AB254" s="59"/>
      <c r="AC254" s="59"/>
      <c r="AD254" s="139">
        <v>0.04236560226354082</v>
      </c>
      <c r="AE254" s="59"/>
      <c r="AF254" s="59"/>
      <c r="AG254" s="59"/>
      <c r="AH254" s="59"/>
      <c r="AI254" s="59"/>
      <c r="AJ254" s="1"/>
    </row>
    <row r="255" spans="2:36" ht="11.25" customHeight="1">
      <c r="B255" s="147"/>
      <c r="C255" s="143"/>
      <c r="D255" s="144">
        <v>2916916087.729998</v>
      </c>
      <c r="E255" s="143"/>
      <c r="F255" s="143"/>
      <c r="G255" s="143"/>
      <c r="H255" s="143"/>
      <c r="I255" s="143"/>
      <c r="J255" s="143"/>
      <c r="K255" s="143"/>
      <c r="L255" s="143"/>
      <c r="M255" s="143"/>
      <c r="N255" s="143"/>
      <c r="O255" s="143"/>
      <c r="P255" s="145">
        <v>0.9999999999999948</v>
      </c>
      <c r="Q255" s="143"/>
      <c r="R255" s="143"/>
      <c r="S255" s="143"/>
      <c r="T255" s="143"/>
      <c r="U255" s="143"/>
      <c r="V255" s="143"/>
      <c r="W255" s="146">
        <v>39584</v>
      </c>
      <c r="X255" s="143"/>
      <c r="Y255" s="143"/>
      <c r="Z255" s="143"/>
      <c r="AA255" s="143"/>
      <c r="AB255" s="143"/>
      <c r="AC255" s="143"/>
      <c r="AD255" s="145">
        <v>1</v>
      </c>
      <c r="AE255" s="143"/>
      <c r="AF255" s="143"/>
      <c r="AG255" s="143"/>
      <c r="AH255" s="143"/>
      <c r="AI255" s="143"/>
      <c r="AJ255" s="1"/>
    </row>
    <row r="256" spans="2:36" ht="9"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ht="18.75" customHeight="1">
      <c r="B257" s="68" t="s">
        <v>1177</v>
      </c>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70"/>
    </row>
    <row r="258" spans="2:36" ht="8.2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0.5" customHeight="1">
      <c r="B259" s="55" t="s">
        <v>1182</v>
      </c>
      <c r="C259" s="56"/>
      <c r="D259" s="55" t="s">
        <v>1179</v>
      </c>
      <c r="E259" s="56"/>
      <c r="F259" s="56"/>
      <c r="G259" s="56"/>
      <c r="H259" s="56"/>
      <c r="I259" s="56"/>
      <c r="J259" s="56"/>
      <c r="K259" s="56"/>
      <c r="L259" s="56"/>
      <c r="M259" s="56"/>
      <c r="N259" s="56"/>
      <c r="O259" s="56"/>
      <c r="P259" s="55" t="s">
        <v>1180</v>
      </c>
      <c r="Q259" s="56"/>
      <c r="R259" s="56"/>
      <c r="S259" s="56"/>
      <c r="T259" s="56"/>
      <c r="U259" s="56"/>
      <c r="V259" s="56"/>
      <c r="W259" s="55" t="s">
        <v>1181</v>
      </c>
      <c r="X259" s="56"/>
      <c r="Y259" s="56"/>
      <c r="Z259" s="56"/>
      <c r="AA259" s="56"/>
      <c r="AB259" s="56"/>
      <c r="AC259" s="56"/>
      <c r="AD259" s="55" t="s">
        <v>1180</v>
      </c>
      <c r="AE259" s="56"/>
      <c r="AF259" s="56"/>
      <c r="AG259" s="56"/>
      <c r="AH259" s="56"/>
      <c r="AI259" s="56"/>
      <c r="AJ259" s="1"/>
    </row>
    <row r="260" spans="2:36" ht="10.5" customHeight="1">
      <c r="B260" s="61" t="s">
        <v>1284</v>
      </c>
      <c r="C260" s="59"/>
      <c r="D260" s="141">
        <v>29407861.33000002</v>
      </c>
      <c r="E260" s="59"/>
      <c r="F260" s="59"/>
      <c r="G260" s="59"/>
      <c r="H260" s="59"/>
      <c r="I260" s="59"/>
      <c r="J260" s="59"/>
      <c r="K260" s="59"/>
      <c r="L260" s="59"/>
      <c r="M260" s="59"/>
      <c r="N260" s="59"/>
      <c r="O260" s="59"/>
      <c r="P260" s="139">
        <v>0.010081833157184092</v>
      </c>
      <c r="Q260" s="59"/>
      <c r="R260" s="59"/>
      <c r="S260" s="59"/>
      <c r="T260" s="59"/>
      <c r="U260" s="59"/>
      <c r="V260" s="59"/>
      <c r="W260" s="58">
        <v>1209</v>
      </c>
      <c r="X260" s="59"/>
      <c r="Y260" s="59"/>
      <c r="Z260" s="59"/>
      <c r="AA260" s="59"/>
      <c r="AB260" s="59"/>
      <c r="AC260" s="59"/>
      <c r="AD260" s="139">
        <v>0.03054264349232013</v>
      </c>
      <c r="AE260" s="59"/>
      <c r="AF260" s="59"/>
      <c r="AG260" s="59"/>
      <c r="AH260" s="59"/>
      <c r="AI260" s="59"/>
      <c r="AJ260" s="1"/>
    </row>
    <row r="261" spans="2:36" ht="10.5" customHeight="1">
      <c r="B261" s="61" t="s">
        <v>1184</v>
      </c>
      <c r="C261" s="59"/>
      <c r="D261" s="141">
        <v>47123138.66999999</v>
      </c>
      <c r="E261" s="59"/>
      <c r="F261" s="59"/>
      <c r="G261" s="59"/>
      <c r="H261" s="59"/>
      <c r="I261" s="59"/>
      <c r="J261" s="59"/>
      <c r="K261" s="59"/>
      <c r="L261" s="59"/>
      <c r="M261" s="59"/>
      <c r="N261" s="59"/>
      <c r="O261" s="59"/>
      <c r="P261" s="139">
        <v>0.016155123168686045</v>
      </c>
      <c r="Q261" s="59"/>
      <c r="R261" s="59"/>
      <c r="S261" s="59"/>
      <c r="T261" s="59"/>
      <c r="U261" s="59"/>
      <c r="V261" s="59"/>
      <c r="W261" s="58">
        <v>1316</v>
      </c>
      <c r="X261" s="59"/>
      <c r="Y261" s="59"/>
      <c r="Z261" s="59"/>
      <c r="AA261" s="59"/>
      <c r="AB261" s="59"/>
      <c r="AC261" s="59"/>
      <c r="AD261" s="139">
        <v>0.03324575586095392</v>
      </c>
      <c r="AE261" s="59"/>
      <c r="AF261" s="59"/>
      <c r="AG261" s="59"/>
      <c r="AH261" s="59"/>
      <c r="AI261" s="59"/>
      <c r="AJ261" s="1"/>
    </row>
    <row r="262" spans="2:36" ht="10.5" customHeight="1">
      <c r="B262" s="61" t="s">
        <v>1185</v>
      </c>
      <c r="C262" s="59"/>
      <c r="D262" s="141">
        <v>181231574.13000026</v>
      </c>
      <c r="E262" s="59"/>
      <c r="F262" s="59"/>
      <c r="G262" s="59"/>
      <c r="H262" s="59"/>
      <c r="I262" s="59"/>
      <c r="J262" s="59"/>
      <c r="K262" s="59"/>
      <c r="L262" s="59"/>
      <c r="M262" s="59"/>
      <c r="N262" s="59"/>
      <c r="O262" s="59"/>
      <c r="P262" s="139">
        <v>0.062131226500601225</v>
      </c>
      <c r="Q262" s="59"/>
      <c r="R262" s="59"/>
      <c r="S262" s="59"/>
      <c r="T262" s="59"/>
      <c r="U262" s="59"/>
      <c r="V262" s="59"/>
      <c r="W262" s="58">
        <v>4530</v>
      </c>
      <c r="X262" s="59"/>
      <c r="Y262" s="59"/>
      <c r="Z262" s="59"/>
      <c r="AA262" s="59"/>
      <c r="AB262" s="59"/>
      <c r="AC262" s="59"/>
      <c r="AD262" s="139">
        <v>0.11444017784963621</v>
      </c>
      <c r="AE262" s="59"/>
      <c r="AF262" s="59"/>
      <c r="AG262" s="59"/>
      <c r="AH262" s="59"/>
      <c r="AI262" s="59"/>
      <c r="AJ262" s="1"/>
    </row>
    <row r="263" spans="2:36" ht="10.5" customHeight="1">
      <c r="B263" s="61" t="s">
        <v>1186</v>
      </c>
      <c r="C263" s="59"/>
      <c r="D263" s="141">
        <v>284419095.6299999</v>
      </c>
      <c r="E263" s="59"/>
      <c r="F263" s="59"/>
      <c r="G263" s="59"/>
      <c r="H263" s="59"/>
      <c r="I263" s="59"/>
      <c r="J263" s="59"/>
      <c r="K263" s="59"/>
      <c r="L263" s="59"/>
      <c r="M263" s="59"/>
      <c r="N263" s="59"/>
      <c r="O263" s="59"/>
      <c r="P263" s="139">
        <v>0.09750678013207442</v>
      </c>
      <c r="Q263" s="59"/>
      <c r="R263" s="59"/>
      <c r="S263" s="59"/>
      <c r="T263" s="59"/>
      <c r="U263" s="59"/>
      <c r="V263" s="59"/>
      <c r="W263" s="58">
        <v>6079</v>
      </c>
      <c r="X263" s="59"/>
      <c r="Y263" s="59"/>
      <c r="Z263" s="59"/>
      <c r="AA263" s="59"/>
      <c r="AB263" s="59"/>
      <c r="AC263" s="59"/>
      <c r="AD263" s="139">
        <v>0.15357215036378336</v>
      </c>
      <c r="AE263" s="59"/>
      <c r="AF263" s="59"/>
      <c r="AG263" s="59"/>
      <c r="AH263" s="59"/>
      <c r="AI263" s="59"/>
      <c r="AJ263" s="1"/>
    </row>
    <row r="264" spans="2:36" ht="10.5" customHeight="1">
      <c r="B264" s="61" t="s">
        <v>1187</v>
      </c>
      <c r="C264" s="59"/>
      <c r="D264" s="141">
        <v>286190931.55000013</v>
      </c>
      <c r="E264" s="59"/>
      <c r="F264" s="59"/>
      <c r="G264" s="59"/>
      <c r="H264" s="59"/>
      <c r="I264" s="59"/>
      <c r="J264" s="59"/>
      <c r="K264" s="59"/>
      <c r="L264" s="59"/>
      <c r="M264" s="59"/>
      <c r="N264" s="59"/>
      <c r="O264" s="59"/>
      <c r="P264" s="139">
        <v>0.098114214787961</v>
      </c>
      <c r="Q264" s="59"/>
      <c r="R264" s="59"/>
      <c r="S264" s="59"/>
      <c r="T264" s="59"/>
      <c r="U264" s="59"/>
      <c r="V264" s="59"/>
      <c r="W264" s="58">
        <v>4635</v>
      </c>
      <c r="X264" s="59"/>
      <c r="Y264" s="59"/>
      <c r="Z264" s="59"/>
      <c r="AA264" s="59"/>
      <c r="AB264" s="59"/>
      <c r="AC264" s="59"/>
      <c r="AD264" s="139">
        <v>0.11709276475343573</v>
      </c>
      <c r="AE264" s="59"/>
      <c r="AF264" s="59"/>
      <c r="AG264" s="59"/>
      <c r="AH264" s="59"/>
      <c r="AI264" s="59"/>
      <c r="AJ264" s="1"/>
    </row>
    <row r="265" spans="2:36" ht="10.5" customHeight="1">
      <c r="B265" s="61" t="s">
        <v>1188</v>
      </c>
      <c r="C265" s="59"/>
      <c r="D265" s="141">
        <v>287891397.0900003</v>
      </c>
      <c r="E265" s="59"/>
      <c r="F265" s="59"/>
      <c r="G265" s="59"/>
      <c r="H265" s="59"/>
      <c r="I265" s="59"/>
      <c r="J265" s="59"/>
      <c r="K265" s="59"/>
      <c r="L265" s="59"/>
      <c r="M265" s="59"/>
      <c r="N265" s="59"/>
      <c r="O265" s="59"/>
      <c r="P265" s="139">
        <v>0.09869718169165533</v>
      </c>
      <c r="Q265" s="59"/>
      <c r="R265" s="59"/>
      <c r="S265" s="59"/>
      <c r="T265" s="59"/>
      <c r="U265" s="59"/>
      <c r="V265" s="59"/>
      <c r="W265" s="58">
        <v>3924</v>
      </c>
      <c r="X265" s="59"/>
      <c r="Y265" s="59"/>
      <c r="Z265" s="59"/>
      <c r="AA265" s="59"/>
      <c r="AB265" s="59"/>
      <c r="AC265" s="59"/>
      <c r="AD265" s="139">
        <v>0.09913096200485044</v>
      </c>
      <c r="AE265" s="59"/>
      <c r="AF265" s="59"/>
      <c r="AG265" s="59"/>
      <c r="AH265" s="59"/>
      <c r="AI265" s="59"/>
      <c r="AJ265" s="1"/>
    </row>
    <row r="266" spans="2:36" ht="10.5" customHeight="1">
      <c r="B266" s="61" t="s">
        <v>1189</v>
      </c>
      <c r="C266" s="59"/>
      <c r="D266" s="141">
        <v>254535007.55000013</v>
      </c>
      <c r="E266" s="59"/>
      <c r="F266" s="59"/>
      <c r="G266" s="59"/>
      <c r="H266" s="59"/>
      <c r="I266" s="59"/>
      <c r="J266" s="59"/>
      <c r="K266" s="59"/>
      <c r="L266" s="59"/>
      <c r="M266" s="59"/>
      <c r="N266" s="59"/>
      <c r="O266" s="59"/>
      <c r="P266" s="139">
        <v>0.08726168319366504</v>
      </c>
      <c r="Q266" s="59"/>
      <c r="R266" s="59"/>
      <c r="S266" s="59"/>
      <c r="T266" s="59"/>
      <c r="U266" s="59"/>
      <c r="V266" s="59"/>
      <c r="W266" s="58">
        <v>3077</v>
      </c>
      <c r="X266" s="59"/>
      <c r="Y266" s="59"/>
      <c r="Z266" s="59"/>
      <c r="AA266" s="59"/>
      <c r="AB266" s="59"/>
      <c r="AC266" s="59"/>
      <c r="AD266" s="139">
        <v>0.07773342764753435</v>
      </c>
      <c r="AE266" s="59"/>
      <c r="AF266" s="59"/>
      <c r="AG266" s="59"/>
      <c r="AH266" s="59"/>
      <c r="AI266" s="59"/>
      <c r="AJ266" s="1"/>
    </row>
    <row r="267" spans="2:36" ht="10.5" customHeight="1">
      <c r="B267" s="61" t="s">
        <v>1190</v>
      </c>
      <c r="C267" s="59"/>
      <c r="D267" s="141">
        <v>252646811.70999953</v>
      </c>
      <c r="E267" s="59"/>
      <c r="F267" s="59"/>
      <c r="G267" s="59"/>
      <c r="H267" s="59"/>
      <c r="I267" s="59"/>
      <c r="J267" s="59"/>
      <c r="K267" s="59"/>
      <c r="L267" s="59"/>
      <c r="M267" s="59"/>
      <c r="N267" s="59"/>
      <c r="O267" s="59"/>
      <c r="P267" s="139">
        <v>0.08661435711941035</v>
      </c>
      <c r="Q267" s="59"/>
      <c r="R267" s="59"/>
      <c r="S267" s="59"/>
      <c r="T267" s="59"/>
      <c r="U267" s="59"/>
      <c r="V267" s="59"/>
      <c r="W267" s="58">
        <v>2838</v>
      </c>
      <c r="X267" s="59"/>
      <c r="Y267" s="59"/>
      <c r="Z267" s="59"/>
      <c r="AA267" s="59"/>
      <c r="AB267" s="59"/>
      <c r="AC267" s="59"/>
      <c r="AD267" s="139">
        <v>0.07169563459983831</v>
      </c>
      <c r="AE267" s="59"/>
      <c r="AF267" s="59"/>
      <c r="AG267" s="59"/>
      <c r="AH267" s="59"/>
      <c r="AI267" s="59"/>
      <c r="AJ267" s="1"/>
    </row>
    <row r="268" spans="2:36" ht="10.5" customHeight="1">
      <c r="B268" s="61" t="s">
        <v>1191</v>
      </c>
      <c r="C268" s="59"/>
      <c r="D268" s="141">
        <v>417853293.06000036</v>
      </c>
      <c r="E268" s="59"/>
      <c r="F268" s="59"/>
      <c r="G268" s="59"/>
      <c r="H268" s="59"/>
      <c r="I268" s="59"/>
      <c r="J268" s="59"/>
      <c r="K268" s="59"/>
      <c r="L268" s="59"/>
      <c r="M268" s="59"/>
      <c r="N268" s="59"/>
      <c r="O268" s="59"/>
      <c r="P268" s="139">
        <v>0.14325173590618498</v>
      </c>
      <c r="Q268" s="59"/>
      <c r="R268" s="59"/>
      <c r="S268" s="59"/>
      <c r="T268" s="59"/>
      <c r="U268" s="59"/>
      <c r="V268" s="59"/>
      <c r="W268" s="58">
        <v>4117</v>
      </c>
      <c r="X268" s="59"/>
      <c r="Y268" s="59"/>
      <c r="Z268" s="59"/>
      <c r="AA268" s="59"/>
      <c r="AB268" s="59"/>
      <c r="AC268" s="59"/>
      <c r="AD268" s="139">
        <v>0.10400666936135812</v>
      </c>
      <c r="AE268" s="59"/>
      <c r="AF268" s="59"/>
      <c r="AG268" s="59"/>
      <c r="AH268" s="59"/>
      <c r="AI268" s="59"/>
      <c r="AJ268" s="1"/>
    </row>
    <row r="269" spans="2:36" ht="10.5" customHeight="1">
      <c r="B269" s="61" t="s">
        <v>1192</v>
      </c>
      <c r="C269" s="59"/>
      <c r="D269" s="141">
        <v>244356489.6700002</v>
      </c>
      <c r="E269" s="59"/>
      <c r="F269" s="59"/>
      <c r="G269" s="59"/>
      <c r="H269" s="59"/>
      <c r="I269" s="59"/>
      <c r="J269" s="59"/>
      <c r="K269" s="59"/>
      <c r="L269" s="59"/>
      <c r="M269" s="59"/>
      <c r="N269" s="59"/>
      <c r="O269" s="59"/>
      <c r="P269" s="139">
        <v>0.08377220404038535</v>
      </c>
      <c r="Q269" s="59"/>
      <c r="R269" s="59"/>
      <c r="S269" s="59"/>
      <c r="T269" s="59"/>
      <c r="U269" s="59"/>
      <c r="V269" s="59"/>
      <c r="W269" s="58">
        <v>2191</v>
      </c>
      <c r="X269" s="59"/>
      <c r="Y269" s="59"/>
      <c r="Z269" s="59"/>
      <c r="AA269" s="59"/>
      <c r="AB269" s="59"/>
      <c r="AC269" s="59"/>
      <c r="AD269" s="139">
        <v>0.05535064672594988</v>
      </c>
      <c r="AE269" s="59"/>
      <c r="AF269" s="59"/>
      <c r="AG269" s="59"/>
      <c r="AH269" s="59"/>
      <c r="AI269" s="59"/>
      <c r="AJ269" s="1"/>
    </row>
    <row r="270" spans="2:36" ht="10.5" customHeight="1">
      <c r="B270" s="61" t="s">
        <v>1193</v>
      </c>
      <c r="C270" s="59"/>
      <c r="D270" s="141">
        <v>156575738.86000025</v>
      </c>
      <c r="E270" s="59"/>
      <c r="F270" s="59"/>
      <c r="G270" s="59"/>
      <c r="H270" s="59"/>
      <c r="I270" s="59"/>
      <c r="J270" s="59"/>
      <c r="K270" s="59"/>
      <c r="L270" s="59"/>
      <c r="M270" s="59"/>
      <c r="N270" s="59"/>
      <c r="O270" s="59"/>
      <c r="P270" s="139">
        <v>0.05367852010506427</v>
      </c>
      <c r="Q270" s="59"/>
      <c r="R270" s="59"/>
      <c r="S270" s="59"/>
      <c r="T270" s="59"/>
      <c r="U270" s="59"/>
      <c r="V270" s="59"/>
      <c r="W270" s="58">
        <v>1657</v>
      </c>
      <c r="X270" s="59"/>
      <c r="Y270" s="59"/>
      <c r="Z270" s="59"/>
      <c r="AA270" s="59"/>
      <c r="AB270" s="59"/>
      <c r="AC270" s="59"/>
      <c r="AD270" s="139">
        <v>0.04186034761519806</v>
      </c>
      <c r="AE270" s="59"/>
      <c r="AF270" s="59"/>
      <c r="AG270" s="59"/>
      <c r="AH270" s="59"/>
      <c r="AI270" s="59"/>
      <c r="AJ270" s="1"/>
    </row>
    <row r="271" spans="2:36" ht="10.5" customHeight="1">
      <c r="B271" s="61" t="s">
        <v>1194</v>
      </c>
      <c r="C271" s="59"/>
      <c r="D271" s="141">
        <v>329890330.68000025</v>
      </c>
      <c r="E271" s="59"/>
      <c r="F271" s="59"/>
      <c r="G271" s="59"/>
      <c r="H271" s="59"/>
      <c r="I271" s="59"/>
      <c r="J271" s="59"/>
      <c r="K271" s="59"/>
      <c r="L271" s="59"/>
      <c r="M271" s="59"/>
      <c r="N271" s="59"/>
      <c r="O271" s="59"/>
      <c r="P271" s="139">
        <v>0.11309558477450997</v>
      </c>
      <c r="Q271" s="59"/>
      <c r="R271" s="59"/>
      <c r="S271" s="59"/>
      <c r="T271" s="59"/>
      <c r="U271" s="59"/>
      <c r="V271" s="59"/>
      <c r="W271" s="58">
        <v>2784</v>
      </c>
      <c r="X271" s="59"/>
      <c r="Y271" s="59"/>
      <c r="Z271" s="59"/>
      <c r="AA271" s="59"/>
      <c r="AB271" s="59"/>
      <c r="AC271" s="59"/>
      <c r="AD271" s="139">
        <v>0.07033144704931285</v>
      </c>
      <c r="AE271" s="59"/>
      <c r="AF271" s="59"/>
      <c r="AG271" s="59"/>
      <c r="AH271" s="59"/>
      <c r="AI271" s="59"/>
      <c r="AJ271" s="1"/>
    </row>
    <row r="272" spans="2:36" ht="10.5" customHeight="1">
      <c r="B272" s="61" t="s">
        <v>1195</v>
      </c>
      <c r="C272" s="59"/>
      <c r="D272" s="141">
        <v>120429721.69999987</v>
      </c>
      <c r="E272" s="59"/>
      <c r="F272" s="59"/>
      <c r="G272" s="59"/>
      <c r="H272" s="59"/>
      <c r="I272" s="59"/>
      <c r="J272" s="59"/>
      <c r="K272" s="59"/>
      <c r="L272" s="59"/>
      <c r="M272" s="59"/>
      <c r="N272" s="59"/>
      <c r="O272" s="59"/>
      <c r="P272" s="139">
        <v>0.04128665963569784</v>
      </c>
      <c r="Q272" s="59"/>
      <c r="R272" s="59"/>
      <c r="S272" s="59"/>
      <c r="T272" s="59"/>
      <c r="U272" s="59"/>
      <c r="V272" s="59"/>
      <c r="W272" s="58">
        <v>1018</v>
      </c>
      <c r="X272" s="59"/>
      <c r="Y272" s="59"/>
      <c r="Z272" s="59"/>
      <c r="AA272" s="59"/>
      <c r="AB272" s="59"/>
      <c r="AC272" s="59"/>
      <c r="AD272" s="139">
        <v>0.025717461600646727</v>
      </c>
      <c r="AE272" s="59"/>
      <c r="AF272" s="59"/>
      <c r="AG272" s="59"/>
      <c r="AH272" s="59"/>
      <c r="AI272" s="59"/>
      <c r="AJ272" s="1"/>
    </row>
    <row r="273" spans="2:36" ht="10.5" customHeight="1">
      <c r="B273" s="61" t="s">
        <v>1196</v>
      </c>
      <c r="C273" s="59"/>
      <c r="D273" s="141">
        <v>19857390.41</v>
      </c>
      <c r="E273" s="59"/>
      <c r="F273" s="59"/>
      <c r="G273" s="59"/>
      <c r="H273" s="59"/>
      <c r="I273" s="59"/>
      <c r="J273" s="59"/>
      <c r="K273" s="59"/>
      <c r="L273" s="59"/>
      <c r="M273" s="59"/>
      <c r="N273" s="59"/>
      <c r="O273" s="59"/>
      <c r="P273" s="139">
        <v>0.0068076659776159</v>
      </c>
      <c r="Q273" s="59"/>
      <c r="R273" s="59"/>
      <c r="S273" s="59"/>
      <c r="T273" s="59"/>
      <c r="U273" s="59"/>
      <c r="V273" s="59"/>
      <c r="W273" s="58">
        <v>162</v>
      </c>
      <c r="X273" s="59"/>
      <c r="Y273" s="59"/>
      <c r="Z273" s="59"/>
      <c r="AA273" s="59"/>
      <c r="AB273" s="59"/>
      <c r="AC273" s="59"/>
      <c r="AD273" s="139">
        <v>0.0040925626515763945</v>
      </c>
      <c r="AE273" s="59"/>
      <c r="AF273" s="59"/>
      <c r="AG273" s="59"/>
      <c r="AH273" s="59"/>
      <c r="AI273" s="59"/>
      <c r="AJ273" s="1"/>
    </row>
    <row r="274" spans="2:36" ht="10.5" customHeight="1">
      <c r="B274" s="61" t="s">
        <v>1197</v>
      </c>
      <c r="C274" s="59"/>
      <c r="D274" s="141">
        <v>3566511.43</v>
      </c>
      <c r="E274" s="59"/>
      <c r="F274" s="59"/>
      <c r="G274" s="59"/>
      <c r="H274" s="59"/>
      <c r="I274" s="59"/>
      <c r="J274" s="59"/>
      <c r="K274" s="59"/>
      <c r="L274" s="59"/>
      <c r="M274" s="59"/>
      <c r="N274" s="59"/>
      <c r="O274" s="59"/>
      <c r="P274" s="139">
        <v>0.0012226993587517035</v>
      </c>
      <c r="Q274" s="59"/>
      <c r="R274" s="59"/>
      <c r="S274" s="59"/>
      <c r="T274" s="59"/>
      <c r="U274" s="59"/>
      <c r="V274" s="59"/>
      <c r="W274" s="58">
        <v>34</v>
      </c>
      <c r="X274" s="59"/>
      <c r="Y274" s="59"/>
      <c r="Z274" s="59"/>
      <c r="AA274" s="59"/>
      <c r="AB274" s="59"/>
      <c r="AC274" s="59"/>
      <c r="AD274" s="139">
        <v>0.0008589329021827</v>
      </c>
      <c r="AE274" s="59"/>
      <c r="AF274" s="59"/>
      <c r="AG274" s="59"/>
      <c r="AH274" s="59"/>
      <c r="AI274" s="59"/>
      <c r="AJ274" s="1"/>
    </row>
    <row r="275" spans="2:36" ht="10.5" customHeight="1">
      <c r="B275" s="61" t="s">
        <v>1198</v>
      </c>
      <c r="C275" s="59"/>
      <c r="D275" s="141">
        <v>662038.8899999999</v>
      </c>
      <c r="E275" s="59"/>
      <c r="F275" s="59"/>
      <c r="G275" s="59"/>
      <c r="H275" s="59"/>
      <c r="I275" s="59"/>
      <c r="J275" s="59"/>
      <c r="K275" s="59"/>
      <c r="L275" s="59"/>
      <c r="M275" s="59"/>
      <c r="N275" s="59"/>
      <c r="O275" s="59"/>
      <c r="P275" s="139">
        <v>0.0002269653531635225</v>
      </c>
      <c r="Q275" s="59"/>
      <c r="R275" s="59"/>
      <c r="S275" s="59"/>
      <c r="T275" s="59"/>
      <c r="U275" s="59"/>
      <c r="V275" s="59"/>
      <c r="W275" s="58">
        <v>8</v>
      </c>
      <c r="X275" s="59"/>
      <c r="Y275" s="59"/>
      <c r="Z275" s="59"/>
      <c r="AA275" s="59"/>
      <c r="AB275" s="59"/>
      <c r="AC275" s="59"/>
      <c r="AD275" s="139">
        <v>0.0002021018593371059</v>
      </c>
      <c r="AE275" s="59"/>
      <c r="AF275" s="59"/>
      <c r="AG275" s="59"/>
      <c r="AH275" s="59"/>
      <c r="AI275" s="59"/>
      <c r="AJ275" s="1"/>
    </row>
    <row r="276" spans="2:36" ht="10.5" customHeight="1">
      <c r="B276" s="61" t="s">
        <v>1199</v>
      </c>
      <c r="C276" s="59"/>
      <c r="D276" s="141">
        <v>48399.33</v>
      </c>
      <c r="E276" s="59"/>
      <c r="F276" s="59"/>
      <c r="G276" s="59"/>
      <c r="H276" s="59"/>
      <c r="I276" s="59"/>
      <c r="J276" s="59"/>
      <c r="K276" s="59"/>
      <c r="L276" s="59"/>
      <c r="M276" s="59"/>
      <c r="N276" s="59"/>
      <c r="O276" s="59"/>
      <c r="P276" s="139">
        <v>1.659263706748084E-05</v>
      </c>
      <c r="Q276" s="59"/>
      <c r="R276" s="59"/>
      <c r="S276" s="59"/>
      <c r="T276" s="59"/>
      <c r="U276" s="59"/>
      <c r="V276" s="59"/>
      <c r="W276" s="58">
        <v>1</v>
      </c>
      <c r="X276" s="59"/>
      <c r="Y276" s="59"/>
      <c r="Z276" s="59"/>
      <c r="AA276" s="59"/>
      <c r="AB276" s="59"/>
      <c r="AC276" s="59"/>
      <c r="AD276" s="139">
        <v>2.5262732417138236E-05</v>
      </c>
      <c r="AE276" s="59"/>
      <c r="AF276" s="59"/>
      <c r="AG276" s="59"/>
      <c r="AH276" s="59"/>
      <c r="AI276" s="59"/>
      <c r="AJ276" s="1"/>
    </row>
    <row r="277" spans="2:36" ht="10.5" customHeight="1">
      <c r="B277" s="61" t="s">
        <v>1204</v>
      </c>
      <c r="C277" s="59"/>
      <c r="D277" s="141">
        <v>230356.03999999998</v>
      </c>
      <c r="E277" s="59"/>
      <c r="F277" s="59"/>
      <c r="G277" s="59"/>
      <c r="H277" s="59"/>
      <c r="I277" s="59"/>
      <c r="J277" s="59"/>
      <c r="K277" s="59"/>
      <c r="L277" s="59"/>
      <c r="M277" s="59"/>
      <c r="N277" s="59"/>
      <c r="O277" s="59"/>
      <c r="P277" s="139">
        <v>7.897246032170484E-05</v>
      </c>
      <c r="Q277" s="59"/>
      <c r="R277" s="59"/>
      <c r="S277" s="59"/>
      <c r="T277" s="59"/>
      <c r="U277" s="59"/>
      <c r="V277" s="59"/>
      <c r="W277" s="58">
        <v>4</v>
      </c>
      <c r="X277" s="59"/>
      <c r="Y277" s="59"/>
      <c r="Z277" s="59"/>
      <c r="AA277" s="59"/>
      <c r="AB277" s="59"/>
      <c r="AC277" s="59"/>
      <c r="AD277" s="139">
        <v>0.00010105092966855295</v>
      </c>
      <c r="AE277" s="59"/>
      <c r="AF277" s="59"/>
      <c r="AG277" s="59"/>
      <c r="AH277" s="59"/>
      <c r="AI277" s="59"/>
      <c r="AJ277" s="1"/>
    </row>
    <row r="278" spans="2:36" ht="9.75" customHeight="1">
      <c r="B278" s="147"/>
      <c r="C278" s="143"/>
      <c r="D278" s="144">
        <v>2916916087.7300005</v>
      </c>
      <c r="E278" s="143"/>
      <c r="F278" s="143"/>
      <c r="G278" s="143"/>
      <c r="H278" s="143"/>
      <c r="I278" s="143"/>
      <c r="J278" s="143"/>
      <c r="K278" s="143"/>
      <c r="L278" s="143"/>
      <c r="M278" s="143"/>
      <c r="N278" s="143"/>
      <c r="O278" s="143"/>
      <c r="P278" s="145">
        <v>1.000000000000006</v>
      </c>
      <c r="Q278" s="143"/>
      <c r="R278" s="143"/>
      <c r="S278" s="143"/>
      <c r="T278" s="143"/>
      <c r="U278" s="143"/>
      <c r="V278" s="143"/>
      <c r="W278" s="146">
        <v>39584</v>
      </c>
      <c r="X278" s="143"/>
      <c r="Y278" s="143"/>
      <c r="Z278" s="143"/>
      <c r="AA278" s="143"/>
      <c r="AB278" s="143"/>
      <c r="AC278" s="143"/>
      <c r="AD278" s="145">
        <v>1</v>
      </c>
      <c r="AE278" s="143"/>
      <c r="AF278" s="143"/>
      <c r="AG278" s="143"/>
      <c r="AH278" s="143"/>
      <c r="AI278" s="143"/>
      <c r="AJ278" s="1"/>
    </row>
    <row r="279" spans="2:36" ht="9"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ht="18.75" customHeight="1">
      <c r="B280" s="68" t="s">
        <v>1178</v>
      </c>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70"/>
    </row>
    <row r="281" spans="2:36" ht="8.2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ht="12" customHeight="1">
      <c r="B282" s="55" t="s">
        <v>1182</v>
      </c>
      <c r="C282" s="56"/>
      <c r="D282" s="55" t="s">
        <v>1179</v>
      </c>
      <c r="E282" s="56"/>
      <c r="F282" s="56"/>
      <c r="G282" s="56"/>
      <c r="H282" s="56"/>
      <c r="I282" s="56"/>
      <c r="J282" s="56"/>
      <c r="K282" s="56"/>
      <c r="L282" s="56"/>
      <c r="M282" s="56"/>
      <c r="N282" s="56"/>
      <c r="O282" s="56"/>
      <c r="P282" s="55" t="s">
        <v>1180</v>
      </c>
      <c r="Q282" s="56"/>
      <c r="R282" s="56"/>
      <c r="S282" s="56"/>
      <c r="T282" s="56"/>
      <c r="U282" s="56"/>
      <c r="V282" s="56"/>
      <c r="W282" s="55" t="s">
        <v>1181</v>
      </c>
      <c r="X282" s="56"/>
      <c r="Y282" s="56"/>
      <c r="Z282" s="56"/>
      <c r="AA282" s="56"/>
      <c r="AB282" s="56"/>
      <c r="AC282" s="56"/>
      <c r="AD282" s="56"/>
      <c r="AE282" s="55" t="s">
        <v>1180</v>
      </c>
      <c r="AF282" s="56"/>
      <c r="AG282" s="56"/>
      <c r="AH282" s="56"/>
      <c r="AI282" s="56"/>
      <c r="AJ282" s="1"/>
    </row>
    <row r="283" spans="2:36" ht="12" customHeight="1">
      <c r="B283" s="61" t="s">
        <v>1252</v>
      </c>
      <c r="C283" s="59"/>
      <c r="D283" s="141">
        <v>2785990050.38</v>
      </c>
      <c r="E283" s="59"/>
      <c r="F283" s="59"/>
      <c r="G283" s="59"/>
      <c r="H283" s="59"/>
      <c r="I283" s="59"/>
      <c r="J283" s="59"/>
      <c r="K283" s="59"/>
      <c r="L283" s="59"/>
      <c r="M283" s="59"/>
      <c r="N283" s="59"/>
      <c r="O283" s="59"/>
      <c r="P283" s="139">
        <v>0.9551149112925325</v>
      </c>
      <c r="Q283" s="59"/>
      <c r="R283" s="59"/>
      <c r="S283" s="59"/>
      <c r="T283" s="59"/>
      <c r="U283" s="59"/>
      <c r="V283" s="59"/>
      <c r="W283" s="58">
        <v>37902</v>
      </c>
      <c r="X283" s="59"/>
      <c r="Y283" s="59"/>
      <c r="Z283" s="59"/>
      <c r="AA283" s="59"/>
      <c r="AB283" s="59"/>
      <c r="AC283" s="59"/>
      <c r="AD283" s="59"/>
      <c r="AE283" s="139">
        <v>0.9575080840743735</v>
      </c>
      <c r="AF283" s="59"/>
      <c r="AG283" s="59"/>
      <c r="AH283" s="59"/>
      <c r="AI283" s="59"/>
      <c r="AJ283" s="1"/>
    </row>
    <row r="284" spans="2:36" ht="12" customHeight="1">
      <c r="B284" s="61" t="s">
        <v>1284</v>
      </c>
      <c r="C284" s="59"/>
      <c r="D284" s="141">
        <v>61927282.92</v>
      </c>
      <c r="E284" s="59"/>
      <c r="F284" s="59"/>
      <c r="G284" s="59"/>
      <c r="H284" s="59"/>
      <c r="I284" s="59"/>
      <c r="J284" s="59"/>
      <c r="K284" s="59"/>
      <c r="L284" s="59"/>
      <c r="M284" s="59"/>
      <c r="N284" s="59"/>
      <c r="O284" s="59"/>
      <c r="P284" s="139">
        <v>0.02123039575272561</v>
      </c>
      <c r="Q284" s="59"/>
      <c r="R284" s="59"/>
      <c r="S284" s="59"/>
      <c r="T284" s="59"/>
      <c r="U284" s="59"/>
      <c r="V284" s="59"/>
      <c r="W284" s="58">
        <v>983</v>
      </c>
      <c r="X284" s="59"/>
      <c r="Y284" s="59"/>
      <c r="Z284" s="59"/>
      <c r="AA284" s="59"/>
      <c r="AB284" s="59"/>
      <c r="AC284" s="59"/>
      <c r="AD284" s="59"/>
      <c r="AE284" s="139">
        <v>0.02483326596604689</v>
      </c>
      <c r="AF284" s="59"/>
      <c r="AG284" s="59"/>
      <c r="AH284" s="59"/>
      <c r="AI284" s="59"/>
      <c r="AJ284" s="1"/>
    </row>
    <row r="285" spans="2:36" ht="12" customHeight="1">
      <c r="B285" s="61" t="s">
        <v>1184</v>
      </c>
      <c r="C285" s="59"/>
      <c r="D285" s="141">
        <v>20920441.379999995</v>
      </c>
      <c r="E285" s="59"/>
      <c r="F285" s="59"/>
      <c r="G285" s="59"/>
      <c r="H285" s="59"/>
      <c r="I285" s="59"/>
      <c r="J285" s="59"/>
      <c r="K285" s="59"/>
      <c r="L285" s="59"/>
      <c r="M285" s="59"/>
      <c r="N285" s="59"/>
      <c r="O285" s="59"/>
      <c r="P285" s="139">
        <v>0.007172109430230706</v>
      </c>
      <c r="Q285" s="59"/>
      <c r="R285" s="59"/>
      <c r="S285" s="59"/>
      <c r="T285" s="59"/>
      <c r="U285" s="59"/>
      <c r="V285" s="59"/>
      <c r="W285" s="58">
        <v>171</v>
      </c>
      <c r="X285" s="59"/>
      <c r="Y285" s="59"/>
      <c r="Z285" s="59"/>
      <c r="AA285" s="59"/>
      <c r="AB285" s="59"/>
      <c r="AC285" s="59"/>
      <c r="AD285" s="59"/>
      <c r="AE285" s="139">
        <v>0.004319927243330639</v>
      </c>
      <c r="AF285" s="59"/>
      <c r="AG285" s="59"/>
      <c r="AH285" s="59"/>
      <c r="AI285" s="59"/>
      <c r="AJ285" s="1"/>
    </row>
    <row r="286" spans="2:36" ht="12" customHeight="1">
      <c r="B286" s="61" t="s">
        <v>1185</v>
      </c>
      <c r="C286" s="59"/>
      <c r="D286" s="141">
        <v>22945411.419999994</v>
      </c>
      <c r="E286" s="59"/>
      <c r="F286" s="59"/>
      <c r="G286" s="59"/>
      <c r="H286" s="59"/>
      <c r="I286" s="59"/>
      <c r="J286" s="59"/>
      <c r="K286" s="59"/>
      <c r="L286" s="59"/>
      <c r="M286" s="59"/>
      <c r="N286" s="59"/>
      <c r="O286" s="59"/>
      <c r="P286" s="139">
        <v>0.007866325506078081</v>
      </c>
      <c r="Q286" s="59"/>
      <c r="R286" s="59"/>
      <c r="S286" s="59"/>
      <c r="T286" s="59"/>
      <c r="U286" s="59"/>
      <c r="V286" s="59"/>
      <c r="W286" s="58">
        <v>260</v>
      </c>
      <c r="X286" s="59"/>
      <c r="Y286" s="59"/>
      <c r="Z286" s="59"/>
      <c r="AA286" s="59"/>
      <c r="AB286" s="59"/>
      <c r="AC286" s="59"/>
      <c r="AD286" s="59"/>
      <c r="AE286" s="139">
        <v>0.006568310428455942</v>
      </c>
      <c r="AF286" s="59"/>
      <c r="AG286" s="59"/>
      <c r="AH286" s="59"/>
      <c r="AI286" s="59"/>
      <c r="AJ286" s="1"/>
    </row>
    <row r="287" spans="2:36" ht="12" customHeight="1">
      <c r="B287" s="61" t="s">
        <v>1186</v>
      </c>
      <c r="C287" s="59"/>
      <c r="D287" s="141">
        <v>11366278.61</v>
      </c>
      <c r="E287" s="59"/>
      <c r="F287" s="59"/>
      <c r="G287" s="59"/>
      <c r="H287" s="59"/>
      <c r="I287" s="59"/>
      <c r="J287" s="59"/>
      <c r="K287" s="59"/>
      <c r="L287" s="59"/>
      <c r="M287" s="59"/>
      <c r="N287" s="59"/>
      <c r="O287" s="59"/>
      <c r="P287" s="139">
        <v>0.0038966765817543465</v>
      </c>
      <c r="Q287" s="59"/>
      <c r="R287" s="59"/>
      <c r="S287" s="59"/>
      <c r="T287" s="59"/>
      <c r="U287" s="59"/>
      <c r="V287" s="59"/>
      <c r="W287" s="58">
        <v>103</v>
      </c>
      <c r="X287" s="59"/>
      <c r="Y287" s="59"/>
      <c r="Z287" s="59"/>
      <c r="AA287" s="59"/>
      <c r="AB287" s="59"/>
      <c r="AC287" s="59"/>
      <c r="AD287" s="59"/>
      <c r="AE287" s="139">
        <v>0.0026020614389652384</v>
      </c>
      <c r="AF287" s="59"/>
      <c r="AG287" s="59"/>
      <c r="AH287" s="59"/>
      <c r="AI287" s="59"/>
      <c r="AJ287" s="1"/>
    </row>
    <row r="288" spans="2:36" ht="12" customHeight="1">
      <c r="B288" s="61" t="s">
        <v>1187</v>
      </c>
      <c r="C288" s="59"/>
      <c r="D288" s="141">
        <v>4426939.87</v>
      </c>
      <c r="E288" s="59"/>
      <c r="F288" s="59"/>
      <c r="G288" s="59"/>
      <c r="H288" s="59"/>
      <c r="I288" s="59"/>
      <c r="J288" s="59"/>
      <c r="K288" s="59"/>
      <c r="L288" s="59"/>
      <c r="M288" s="59"/>
      <c r="N288" s="59"/>
      <c r="O288" s="59"/>
      <c r="P288" s="139">
        <v>0.0015176781699761301</v>
      </c>
      <c r="Q288" s="59"/>
      <c r="R288" s="59"/>
      <c r="S288" s="59"/>
      <c r="T288" s="59"/>
      <c r="U288" s="59"/>
      <c r="V288" s="59"/>
      <c r="W288" s="58">
        <v>48</v>
      </c>
      <c r="X288" s="59"/>
      <c r="Y288" s="59"/>
      <c r="Z288" s="59"/>
      <c r="AA288" s="59"/>
      <c r="AB288" s="59"/>
      <c r="AC288" s="59"/>
      <c r="AD288" s="59"/>
      <c r="AE288" s="139">
        <v>0.0012126111560226355</v>
      </c>
      <c r="AF288" s="59"/>
      <c r="AG288" s="59"/>
      <c r="AH288" s="59"/>
      <c r="AI288" s="59"/>
      <c r="AJ288" s="1"/>
    </row>
    <row r="289" spans="2:36" ht="12" customHeight="1">
      <c r="B289" s="61" t="s">
        <v>1190</v>
      </c>
      <c r="C289" s="59"/>
      <c r="D289" s="141">
        <v>9339683.149999997</v>
      </c>
      <c r="E289" s="59"/>
      <c r="F289" s="59"/>
      <c r="G289" s="59"/>
      <c r="H289" s="59"/>
      <c r="I289" s="59"/>
      <c r="J289" s="59"/>
      <c r="K289" s="59"/>
      <c r="L289" s="59"/>
      <c r="M289" s="59"/>
      <c r="N289" s="59"/>
      <c r="O289" s="59"/>
      <c r="P289" s="139">
        <v>0.0032019032667025796</v>
      </c>
      <c r="Q289" s="59"/>
      <c r="R289" s="59"/>
      <c r="S289" s="59"/>
      <c r="T289" s="59"/>
      <c r="U289" s="59"/>
      <c r="V289" s="59"/>
      <c r="W289" s="58">
        <v>117</v>
      </c>
      <c r="X289" s="59"/>
      <c r="Y289" s="59"/>
      <c r="Z289" s="59"/>
      <c r="AA289" s="59"/>
      <c r="AB289" s="59"/>
      <c r="AC289" s="59"/>
      <c r="AD289" s="59"/>
      <c r="AE289" s="139">
        <v>0.0029557396928051737</v>
      </c>
      <c r="AF289" s="59"/>
      <c r="AG289" s="59"/>
      <c r="AH289" s="59"/>
      <c r="AI289" s="59"/>
      <c r="AJ289" s="1"/>
    </row>
    <row r="290" spans="2:35" ht="9.75" customHeight="1">
      <c r="B290" s="147"/>
      <c r="C290" s="143"/>
      <c r="D290" s="144">
        <v>2916916087.7300005</v>
      </c>
      <c r="E290" s="143"/>
      <c r="F290" s="143"/>
      <c r="G290" s="143"/>
      <c r="H290" s="143"/>
      <c r="I290" s="143"/>
      <c r="J290" s="143"/>
      <c r="K290" s="143"/>
      <c r="L290" s="143"/>
      <c r="M290" s="143"/>
      <c r="N290" s="143"/>
      <c r="O290" s="143"/>
      <c r="P290" s="145">
        <v>1.000000000000006</v>
      </c>
      <c r="Q290" s="143"/>
      <c r="R290" s="143"/>
      <c r="S290" s="143"/>
      <c r="T290" s="143"/>
      <c r="U290" s="143"/>
      <c r="V290" s="143"/>
      <c r="W290" s="146">
        <v>39584</v>
      </c>
      <c r="X290" s="143"/>
      <c r="Y290" s="143"/>
      <c r="Z290" s="143"/>
      <c r="AA290" s="143"/>
      <c r="AB290" s="143"/>
      <c r="AC290" s="143"/>
      <c r="AD290" s="143"/>
      <c r="AE290" s="145">
        <v>1</v>
      </c>
      <c r="AF290" s="143"/>
      <c r="AG290" s="143"/>
      <c r="AH290" s="143"/>
      <c r="AI290" s="143"/>
    </row>
  </sheetData>
  <sheetProtection/>
  <mergeCells count="1193">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3:C283"/>
    <mergeCell ref="D283:O283"/>
    <mergeCell ref="P283:V283"/>
    <mergeCell ref="W283:AD283"/>
    <mergeCell ref="AE283:AI283"/>
    <mergeCell ref="B284:C284"/>
    <mergeCell ref="D284:O284"/>
    <mergeCell ref="P284:V284"/>
    <mergeCell ref="W284:AD284"/>
    <mergeCell ref="AE284:AI284"/>
    <mergeCell ref="B278:C278"/>
    <mergeCell ref="D278:O278"/>
    <mergeCell ref="P278:V278"/>
    <mergeCell ref="W278:AC278"/>
    <mergeCell ref="AD278:AI278"/>
    <mergeCell ref="B282:C282"/>
    <mergeCell ref="D282:O282"/>
    <mergeCell ref="P282:V282"/>
    <mergeCell ref="W282:AD282"/>
    <mergeCell ref="AE282:AI282"/>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60:C260"/>
    <mergeCell ref="D260:O260"/>
    <mergeCell ref="P260:V260"/>
    <mergeCell ref="W260:AC260"/>
    <mergeCell ref="AD260:AI260"/>
    <mergeCell ref="B261:C261"/>
    <mergeCell ref="D261:O261"/>
    <mergeCell ref="P261:V261"/>
    <mergeCell ref="W261:AC261"/>
    <mergeCell ref="AD261:AI261"/>
    <mergeCell ref="B255:C255"/>
    <mergeCell ref="D255:O255"/>
    <mergeCell ref="P255:V255"/>
    <mergeCell ref="W255:AC255"/>
    <mergeCell ref="AD255:AI255"/>
    <mergeCell ref="B259:C259"/>
    <mergeCell ref="D259:O259"/>
    <mergeCell ref="P259:V259"/>
    <mergeCell ref="W259:AC259"/>
    <mergeCell ref="AD259:AI259"/>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B241:C241"/>
    <mergeCell ref="D241:O241"/>
    <mergeCell ref="P241:V241"/>
    <mergeCell ref="W241:AC241"/>
    <mergeCell ref="AD241:AI241"/>
    <mergeCell ref="B242:C242"/>
    <mergeCell ref="D242:O242"/>
    <mergeCell ref="P242:V242"/>
    <mergeCell ref="W242:AC242"/>
    <mergeCell ref="AD242:AI242"/>
    <mergeCell ref="C236:N236"/>
    <mergeCell ref="O236:U236"/>
    <mergeCell ref="V236:AB236"/>
    <mergeCell ref="AC236:AH236"/>
    <mergeCell ref="B240:C240"/>
    <mergeCell ref="D240:O240"/>
    <mergeCell ref="P240:V240"/>
    <mergeCell ref="W240:AC240"/>
    <mergeCell ref="AD240:AI240"/>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C222:N222"/>
    <mergeCell ref="O222:U222"/>
    <mergeCell ref="V222:AB222"/>
    <mergeCell ref="AC222:AH222"/>
    <mergeCell ref="C223:N223"/>
    <mergeCell ref="O223:U223"/>
    <mergeCell ref="V223:AB223"/>
    <mergeCell ref="AC223:AH223"/>
    <mergeCell ref="B217:C217"/>
    <mergeCell ref="D217:O217"/>
    <mergeCell ref="P217:V217"/>
    <mergeCell ref="W217:AC217"/>
    <mergeCell ref="AD217:AI217"/>
    <mergeCell ref="C221:N221"/>
    <mergeCell ref="O221:U221"/>
    <mergeCell ref="V221:AB221"/>
    <mergeCell ref="AC221:AH221"/>
    <mergeCell ref="B215:C215"/>
    <mergeCell ref="D215:O215"/>
    <mergeCell ref="P215:V215"/>
    <mergeCell ref="W215:AC215"/>
    <mergeCell ref="AD215:AI215"/>
    <mergeCell ref="B216:C216"/>
    <mergeCell ref="D216:O216"/>
    <mergeCell ref="P216:V216"/>
    <mergeCell ref="W216:AC216"/>
    <mergeCell ref="AD216:AI216"/>
    <mergeCell ref="B213:C213"/>
    <mergeCell ref="D213:O213"/>
    <mergeCell ref="P213:V213"/>
    <mergeCell ref="W213:AC213"/>
    <mergeCell ref="AD213:AI213"/>
    <mergeCell ref="B214:C214"/>
    <mergeCell ref="D214:O214"/>
    <mergeCell ref="P214:V214"/>
    <mergeCell ref="W214:AC214"/>
    <mergeCell ref="AD214:AI214"/>
    <mergeCell ref="AE208:AI208"/>
    <mergeCell ref="B209:D209"/>
    <mergeCell ref="E209:P209"/>
    <mergeCell ref="Q209:W209"/>
    <mergeCell ref="X209:AD209"/>
    <mergeCell ref="AE209:AI209"/>
    <mergeCell ref="B203:E203"/>
    <mergeCell ref="F203:Q203"/>
    <mergeCell ref="R203:X203"/>
    <mergeCell ref="Y203:AE203"/>
    <mergeCell ref="AF203:AJ203"/>
    <mergeCell ref="B207:D207"/>
    <mergeCell ref="E207:P207"/>
    <mergeCell ref="Q207:W207"/>
    <mergeCell ref="X207:AD207"/>
    <mergeCell ref="AE207:AI207"/>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9:E189"/>
    <mergeCell ref="F189:Q189"/>
    <mergeCell ref="R189:X189"/>
    <mergeCell ref="Y189:AE189"/>
    <mergeCell ref="AF189:AJ189"/>
    <mergeCell ref="B190:E190"/>
    <mergeCell ref="F190:Q190"/>
    <mergeCell ref="R190:X190"/>
    <mergeCell ref="Y190:AE190"/>
    <mergeCell ref="AF190:AJ190"/>
    <mergeCell ref="B184:E184"/>
    <mergeCell ref="F184:Q184"/>
    <mergeCell ref="R184:X184"/>
    <mergeCell ref="Y184:AE184"/>
    <mergeCell ref="AF184:AI184"/>
    <mergeCell ref="B188:E188"/>
    <mergeCell ref="F188:Q188"/>
    <mergeCell ref="R188:X188"/>
    <mergeCell ref="Y188:AE188"/>
    <mergeCell ref="AF188:AJ188"/>
    <mergeCell ref="B182:E182"/>
    <mergeCell ref="F182:Q182"/>
    <mergeCell ref="R182:X182"/>
    <mergeCell ref="Y182:AE182"/>
    <mergeCell ref="AF182:AI182"/>
    <mergeCell ref="B183:E183"/>
    <mergeCell ref="F183:Q183"/>
    <mergeCell ref="R183:X183"/>
    <mergeCell ref="Y183:AE183"/>
    <mergeCell ref="AF183:AI183"/>
    <mergeCell ref="B180:E180"/>
    <mergeCell ref="F180:Q180"/>
    <mergeCell ref="R180:X180"/>
    <mergeCell ref="Y180:AE180"/>
    <mergeCell ref="AF180:AI180"/>
    <mergeCell ref="B181:E181"/>
    <mergeCell ref="F181:Q181"/>
    <mergeCell ref="R181:X181"/>
    <mergeCell ref="Y181:AE181"/>
    <mergeCell ref="AF181:AI181"/>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3:F163"/>
    <mergeCell ref="G163:R163"/>
    <mergeCell ref="S163:Y163"/>
    <mergeCell ref="Z163:AE163"/>
    <mergeCell ref="AF163:AI163"/>
    <mergeCell ref="B164:F164"/>
    <mergeCell ref="G164:R164"/>
    <mergeCell ref="S164:Y164"/>
    <mergeCell ref="Z164:AE164"/>
    <mergeCell ref="AF164:AI164"/>
    <mergeCell ref="B158:G158"/>
    <mergeCell ref="H158:S158"/>
    <mergeCell ref="T158:Z158"/>
    <mergeCell ref="AA158:AE158"/>
    <mergeCell ref="AF158:AI158"/>
    <mergeCell ref="B162:F162"/>
    <mergeCell ref="G162:R162"/>
    <mergeCell ref="S162:Y162"/>
    <mergeCell ref="Z162:AE162"/>
    <mergeCell ref="AF162:AI162"/>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52:G152"/>
    <mergeCell ref="H152:S152"/>
    <mergeCell ref="T152:Z152"/>
    <mergeCell ref="AA152:AE152"/>
    <mergeCell ref="AF152:AI152"/>
    <mergeCell ref="B153:G153"/>
    <mergeCell ref="H153:S153"/>
    <mergeCell ref="T153:Z153"/>
    <mergeCell ref="AA153:AE153"/>
    <mergeCell ref="AF153:AI153"/>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7:H127"/>
    <mergeCell ref="I127:R127"/>
    <mergeCell ref="S127:Z127"/>
    <mergeCell ref="AA127:AD127"/>
    <mergeCell ref="AE127:AI127"/>
    <mergeCell ref="B128:H128"/>
    <mergeCell ref="I128:R128"/>
    <mergeCell ref="S128:Z128"/>
    <mergeCell ref="AA128:AD128"/>
    <mergeCell ref="AE128:AI128"/>
    <mergeCell ref="B122:H122"/>
    <mergeCell ref="I122:T122"/>
    <mergeCell ref="U122:AA122"/>
    <mergeCell ref="AB122:AE122"/>
    <mergeCell ref="AF122:AJ122"/>
    <mergeCell ref="B126:H126"/>
    <mergeCell ref="I126:R126"/>
    <mergeCell ref="S126:Z126"/>
    <mergeCell ref="AA126:AD126"/>
    <mergeCell ref="AE126:AI126"/>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92:H92"/>
    <mergeCell ref="I92:T92"/>
    <mergeCell ref="U92:AA92"/>
    <mergeCell ref="AB92:AE92"/>
    <mergeCell ref="AF92:AJ92"/>
    <mergeCell ref="B93:H93"/>
    <mergeCell ref="I93:T93"/>
    <mergeCell ref="U93:AA93"/>
    <mergeCell ref="AB93:AE93"/>
    <mergeCell ref="AF93:AJ93"/>
    <mergeCell ref="AF90:AJ90"/>
    <mergeCell ref="B91:H91"/>
    <mergeCell ref="I91:T91"/>
    <mergeCell ref="U91:AA91"/>
    <mergeCell ref="AB91:AE91"/>
    <mergeCell ref="AF91:AJ91"/>
    <mergeCell ref="B85:I85"/>
    <mergeCell ref="J85:T85"/>
    <mergeCell ref="U85:AA85"/>
    <mergeCell ref="AB85:AE85"/>
    <mergeCell ref="AF85:AJ85"/>
    <mergeCell ref="B89:H89"/>
    <mergeCell ref="I89:T89"/>
    <mergeCell ref="U89:AA89"/>
    <mergeCell ref="AB89:AE89"/>
    <mergeCell ref="AF89:AJ89"/>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3:I53"/>
    <mergeCell ref="J53:T53"/>
    <mergeCell ref="U53:AA53"/>
    <mergeCell ref="AB53:AE53"/>
    <mergeCell ref="AF53:AJ53"/>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5:AJ205"/>
    <mergeCell ref="B211:AJ211"/>
    <mergeCell ref="B219:AJ219"/>
    <mergeCell ref="B238:AJ238"/>
    <mergeCell ref="B257:AJ257"/>
    <mergeCell ref="B280:AJ280"/>
    <mergeCell ref="B208:D208"/>
    <mergeCell ref="E208:P208"/>
    <mergeCell ref="Q208:W208"/>
    <mergeCell ref="X208:AD208"/>
    <mergeCell ref="B87:AJ87"/>
    <mergeCell ref="B124:AJ124"/>
    <mergeCell ref="B150:AJ150"/>
    <mergeCell ref="B160:AJ160"/>
    <mergeCell ref="B178:AJ178"/>
    <mergeCell ref="B186:AJ186"/>
    <mergeCell ref="B90:H90"/>
    <mergeCell ref="I90:T90"/>
    <mergeCell ref="U90:AA90"/>
    <mergeCell ref="AB90:AE90"/>
    <mergeCell ref="N3:AJ3"/>
    <mergeCell ref="B5:AJ5"/>
    <mergeCell ref="B7:J8"/>
    <mergeCell ref="B9:AJ9"/>
    <mergeCell ref="B26:AJ26"/>
    <mergeCell ref="B51:AJ51"/>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0" max="255" man="1"/>
    <brk id="123" max="255" man="1"/>
    <brk id="185"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55">
      <selection activeCell="S17" sqref="S17"/>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985</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1163</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1120</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43799</v>
      </c>
      <c r="J9" s="41"/>
      <c r="K9" s="41"/>
      <c r="L9" s="1"/>
      <c r="M9" s="1"/>
      <c r="N9" s="1"/>
      <c r="O9" s="1"/>
      <c r="P9" s="1"/>
      <c r="Q9" s="1"/>
      <c r="R9" s="1"/>
    </row>
    <row r="10" spans="1:18" ht="21" customHeight="1">
      <c r="A10" s="1"/>
      <c r="B10" s="68" t="s">
        <v>1164</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1165</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1166</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1167</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1168</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1169</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1170</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1171</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1172</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1173</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1174</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1175</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1176</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1177</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1178</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69" r:id="rId2"/>
  <rowBreaks count="4" manualBreakCount="4">
    <brk id="18" max="255" man="1"/>
    <brk id="27" max="17" man="1"/>
    <brk id="38" max="255" man="1"/>
    <brk id="49"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62</v>
      </c>
      <c r="B2">
        <v>2215605.1900000004</v>
      </c>
      <c r="C2">
        <v>22</v>
      </c>
      <c r="D2">
        <v>0.0005557801131770413</v>
      </c>
    </row>
    <row r="3" spans="1:4" ht="12.75">
      <c r="A3" t="s">
        <v>532</v>
      </c>
      <c r="B3">
        <v>68802836.59999993</v>
      </c>
      <c r="C3">
        <v>968</v>
      </c>
      <c r="D3">
        <v>0.024454324979789815</v>
      </c>
    </row>
    <row r="4" spans="1:4" ht="12.75">
      <c r="A4" t="s">
        <v>598</v>
      </c>
      <c r="B4">
        <v>104918741.52000001</v>
      </c>
      <c r="C4">
        <v>1498</v>
      </c>
      <c r="D4">
        <v>0.03784357316087308</v>
      </c>
    </row>
    <row r="5" spans="1:4" ht="12.75">
      <c r="A5" t="s">
        <v>596</v>
      </c>
      <c r="B5">
        <v>165776758.63000003</v>
      </c>
      <c r="C5">
        <v>1905</v>
      </c>
      <c r="D5">
        <v>0.04812550525464834</v>
      </c>
    </row>
    <row r="6" spans="1:4" ht="12.75">
      <c r="A6" t="s">
        <v>594</v>
      </c>
      <c r="B6">
        <v>186293256.8200002</v>
      </c>
      <c r="C6">
        <v>2724</v>
      </c>
      <c r="D6">
        <v>0.06881568310428456</v>
      </c>
    </row>
    <row r="7" spans="1:4" ht="12.75">
      <c r="A7" t="s">
        <v>590</v>
      </c>
      <c r="B7">
        <v>191284281.04000014</v>
      </c>
      <c r="C7">
        <v>3038</v>
      </c>
      <c r="D7">
        <v>0.07674818108326596</v>
      </c>
    </row>
    <row r="8" spans="1:4" ht="12.75">
      <c r="A8" t="s">
        <v>592</v>
      </c>
      <c r="B8">
        <v>236936560.4100001</v>
      </c>
      <c r="C8">
        <v>3360</v>
      </c>
      <c r="D8">
        <v>0.08488278092158448</v>
      </c>
    </row>
    <row r="9" spans="1:4" ht="12.75">
      <c r="A9" t="s">
        <v>588</v>
      </c>
      <c r="B9">
        <v>313488635.37000006</v>
      </c>
      <c r="C9">
        <v>4892</v>
      </c>
      <c r="D9">
        <v>0.12358528698464026</v>
      </c>
    </row>
    <row r="10" spans="1:4" ht="12.75">
      <c r="A10" t="s">
        <v>586</v>
      </c>
      <c r="B10">
        <v>318173827.18999976</v>
      </c>
      <c r="C10">
        <v>3165</v>
      </c>
      <c r="D10">
        <v>0.07995654810024252</v>
      </c>
    </row>
    <row r="11" spans="1:4" ht="12.75">
      <c r="A11" t="s">
        <v>582</v>
      </c>
      <c r="B11">
        <v>416233919.1800011</v>
      </c>
      <c r="C11">
        <v>5276</v>
      </c>
      <c r="D11">
        <v>0.13328617623282135</v>
      </c>
    </row>
    <row r="12" spans="1:4" ht="12.75">
      <c r="A12" t="s">
        <v>584</v>
      </c>
      <c r="B12">
        <v>429518948.58999914</v>
      </c>
      <c r="C12">
        <v>6253</v>
      </c>
      <c r="D12">
        <v>0.1579678658043654</v>
      </c>
    </row>
    <row r="13" spans="1:4" ht="12.75">
      <c r="A13" t="s">
        <v>580</v>
      </c>
      <c r="B13">
        <v>483272717.1900004</v>
      </c>
      <c r="C13">
        <v>6483</v>
      </c>
      <c r="D13">
        <v>0.16377829426030718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1183</v>
      </c>
      <c r="B2">
        <v>0.07282313926805797</v>
      </c>
    </row>
    <row r="3" spans="1:2" ht="12.75">
      <c r="A3" t="s">
        <v>1184</v>
      </c>
      <c r="B3">
        <v>0.14242258137542055</v>
      </c>
    </row>
    <row r="4" spans="1:2" ht="12.75">
      <c r="A4" t="s">
        <v>1185</v>
      </c>
      <c r="B4">
        <v>0.20514770549525377</v>
      </c>
    </row>
    <row r="5" spans="1:2" ht="12.75">
      <c r="A5" t="s">
        <v>1186</v>
      </c>
      <c r="B5">
        <v>0.30065475609978326</v>
      </c>
    </row>
    <row r="6" spans="1:2" ht="12.75">
      <c r="A6" t="s">
        <v>1187</v>
      </c>
      <c r="B6">
        <v>0.24350426352948526</v>
      </c>
    </row>
    <row r="7" spans="1:2" ht="12.75">
      <c r="A7" t="s">
        <v>1188</v>
      </c>
      <c r="B7">
        <v>0.015041259151936619</v>
      </c>
    </row>
    <row r="8" spans="1:2" ht="12.75">
      <c r="A8" t="s">
        <v>1189</v>
      </c>
      <c r="B8">
        <v>0.0032048118488300177</v>
      </c>
    </row>
    <row r="9" spans="1:2" ht="12.75">
      <c r="A9" t="s">
        <v>1190</v>
      </c>
      <c r="B9">
        <v>0.0009499065337036439</v>
      </c>
    </row>
    <row r="10" spans="1:2" ht="12.75">
      <c r="A10" t="s">
        <v>1191</v>
      </c>
      <c r="B10">
        <v>0.0024723783760307962</v>
      </c>
    </row>
    <row r="11" spans="1:2" ht="12.75">
      <c r="A11" t="s">
        <v>1192</v>
      </c>
      <c r="B11">
        <v>0.005704528011619726</v>
      </c>
    </row>
    <row r="12" spans="1:2" ht="12.75">
      <c r="A12" t="s">
        <v>1193</v>
      </c>
      <c r="B12">
        <v>0.0028393625907988857</v>
      </c>
    </row>
    <row r="13" spans="1:2" ht="12.75">
      <c r="A13" t="s">
        <v>1194</v>
      </c>
      <c r="B13">
        <v>0.0015960923523251343</v>
      </c>
    </row>
    <row r="14" spans="1:2" ht="12.75">
      <c r="A14" t="s">
        <v>1195</v>
      </c>
      <c r="B14">
        <v>0.0008276804396793037</v>
      </c>
    </row>
    <row r="15" spans="1:2" ht="12.75">
      <c r="A15" t="s">
        <v>1196</v>
      </c>
      <c r="B15">
        <v>0.0009553201553249265</v>
      </c>
    </row>
    <row r="16" spans="1:2" ht="12.75">
      <c r="A16" t="s">
        <v>1197</v>
      </c>
      <c r="B16">
        <v>0.0012026667598552883</v>
      </c>
    </row>
    <row r="17" spans="1:2" ht="12.75">
      <c r="A17" t="s">
        <v>1198</v>
      </c>
      <c r="B17">
        <v>0.00034298515278119527</v>
      </c>
    </row>
    <row r="18" spans="1:2" ht="12.75">
      <c r="A18" t="s">
        <v>1199</v>
      </c>
      <c r="B18">
        <v>0.00017720264294687004</v>
      </c>
    </row>
    <row r="19" spans="1:2" ht="12.75">
      <c r="A19" t="s">
        <v>1200</v>
      </c>
      <c r="B19">
        <v>0.00010705243846867366</v>
      </c>
    </row>
    <row r="20" spans="1:2" ht="12.75">
      <c r="A20" t="s">
        <v>1201</v>
      </c>
      <c r="B20">
        <v>2.1251012417103787E-05</v>
      </c>
    </row>
    <row r="21" spans="1:2" ht="12.75">
      <c r="A21" t="s">
        <v>1202</v>
      </c>
      <c r="B21">
        <v>5.056765280991975E-06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1203</v>
      </c>
      <c r="B2">
        <v>0</v>
      </c>
    </row>
    <row r="3" spans="1:2" ht="12.75">
      <c r="A3" t="s">
        <v>1183</v>
      </c>
      <c r="B3">
        <v>0.0028164608452598224</v>
      </c>
    </row>
    <row r="4" spans="1:2" ht="12.75">
      <c r="A4" t="s">
        <v>1184</v>
      </c>
      <c r="B4">
        <v>0.0062611508492905745</v>
      </c>
    </row>
    <row r="5" spans="1:2" ht="12.75">
      <c r="A5" t="s">
        <v>1185</v>
      </c>
      <c r="B5">
        <v>0.006324896238053091</v>
      </c>
    </row>
    <row r="6" spans="1:2" ht="12.75">
      <c r="A6" t="s">
        <v>1186</v>
      </c>
      <c r="B6">
        <v>0.010746106544461375</v>
      </c>
    </row>
    <row r="7" spans="1:2" ht="12.75">
      <c r="A7" t="s">
        <v>1187</v>
      </c>
      <c r="B7">
        <v>0.01523605305512437</v>
      </c>
    </row>
    <row r="8" spans="1:2" ht="12.75">
      <c r="A8" t="s">
        <v>1188</v>
      </c>
      <c r="B8">
        <v>0.04968658064236232</v>
      </c>
    </row>
    <row r="9" spans="1:2" ht="12.75">
      <c r="A9" t="s">
        <v>1189</v>
      </c>
      <c r="B9">
        <v>0.05682996589696338</v>
      </c>
    </row>
    <row r="10" spans="1:2" ht="12.75">
      <c r="A10" t="s">
        <v>1190</v>
      </c>
      <c r="B10">
        <v>0.04407730411266484</v>
      </c>
    </row>
    <row r="11" spans="1:2" ht="12.75">
      <c r="A11" t="s">
        <v>1191</v>
      </c>
      <c r="B11">
        <v>0.052683023027786303</v>
      </c>
    </row>
    <row r="12" spans="1:2" ht="12.75">
      <c r="A12" t="s">
        <v>1192</v>
      </c>
      <c r="B12">
        <v>0.0488166214856095</v>
      </c>
    </row>
    <row r="13" spans="1:2" ht="12.75">
      <c r="A13" t="s">
        <v>1193</v>
      </c>
      <c r="B13">
        <v>0.052667493187832974</v>
      </c>
    </row>
    <row r="14" spans="1:2" ht="12.75">
      <c r="A14" t="s">
        <v>1194</v>
      </c>
      <c r="B14">
        <v>0.05660253367743864</v>
      </c>
    </row>
    <row r="15" spans="1:2" ht="12.75">
      <c r="A15" t="s">
        <v>1195</v>
      </c>
      <c r="B15">
        <v>0.04151992291771769</v>
      </c>
    </row>
    <row r="16" spans="1:2" ht="12.75">
      <c r="A16" t="s">
        <v>1196</v>
      </c>
      <c r="B16">
        <v>0.048113941354143853</v>
      </c>
    </row>
    <row r="17" spans="1:2" ht="12.75">
      <c r="A17" t="s">
        <v>1197</v>
      </c>
      <c r="B17">
        <v>0.04850424122076975</v>
      </c>
    </row>
    <row r="18" spans="1:2" ht="12.75">
      <c r="A18" t="s">
        <v>1198</v>
      </c>
      <c r="B18">
        <v>0.06810732432642715</v>
      </c>
    </row>
    <row r="19" spans="1:2" ht="12.75">
      <c r="A19" t="s">
        <v>1199</v>
      </c>
      <c r="B19">
        <v>0.06982981870366857</v>
      </c>
    </row>
    <row r="20" spans="1:2" ht="12.75">
      <c r="A20" t="s">
        <v>1200</v>
      </c>
      <c r="B20">
        <v>0.05166553139253332</v>
      </c>
    </row>
    <row r="21" spans="1:2" ht="12.75">
      <c r="A21" t="s">
        <v>1204</v>
      </c>
      <c r="B21">
        <v>0.05329549271366972</v>
      </c>
    </row>
    <row r="22" spans="1:2" ht="12.75">
      <c r="A22" t="s">
        <v>1201</v>
      </c>
      <c r="B22">
        <v>0.02736572908140127</v>
      </c>
    </row>
    <row r="23" spans="1:2" ht="12.75">
      <c r="A23" t="s">
        <v>1202</v>
      </c>
      <c r="B23">
        <v>0.05586809776445122</v>
      </c>
    </row>
    <row r="24" spans="1:2" ht="12.75">
      <c r="A24" t="s">
        <v>1205</v>
      </c>
      <c r="B24">
        <v>0.05423023785476893</v>
      </c>
    </row>
    <row r="25" spans="1:2" ht="12.75">
      <c r="A25" t="s">
        <v>1206</v>
      </c>
      <c r="B25">
        <v>0.04226068920821499</v>
      </c>
    </row>
    <row r="26" spans="1:2" ht="12.75">
      <c r="A26" t="s">
        <v>1207</v>
      </c>
      <c r="B26">
        <v>0.023664825601383405</v>
      </c>
    </row>
    <row r="27" spans="1:2" ht="12.75">
      <c r="A27" t="s">
        <v>1208</v>
      </c>
      <c r="B27">
        <v>0.010885647168105701</v>
      </c>
    </row>
    <row r="28" spans="1:2" ht="12.75">
      <c r="A28" t="s">
        <v>1209</v>
      </c>
      <c r="B28">
        <v>0.0009162849151687352</v>
      </c>
    </row>
    <row r="29" spans="1:2" ht="12.75">
      <c r="A29" t="s">
        <v>1210</v>
      </c>
      <c r="B29">
        <v>0.00043642554043804766</v>
      </c>
    </row>
    <row r="30" spans="1:2" ht="12.75">
      <c r="A30" t="s">
        <v>1211</v>
      </c>
      <c r="B30">
        <v>0.000492035576901673</v>
      </c>
    </row>
    <row r="31" spans="1:2" ht="12.75">
      <c r="A31" t="s">
        <v>1212</v>
      </c>
      <c r="B31">
        <v>1.6592637067480857E-05</v>
      </c>
    </row>
    <row r="32" spans="1:2" ht="12.75">
      <c r="A32" t="s">
        <v>1213</v>
      </c>
      <c r="B32">
        <v>7.897246032170492E-05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0.0009060404860863565</v>
      </c>
    </row>
    <row r="4" spans="1:2" ht="12.75">
      <c r="A4" t="s">
        <v>1185</v>
      </c>
      <c r="B4">
        <v>0.0017920114575760285</v>
      </c>
    </row>
    <row r="5" spans="1:2" ht="12.75">
      <c r="A5" t="s">
        <v>1186</v>
      </c>
      <c r="B5">
        <v>0.0005199430166605416</v>
      </c>
    </row>
    <row r="6" spans="1:2" ht="12.75">
      <c r="A6" t="s">
        <v>1187</v>
      </c>
      <c r="B6">
        <v>0.011903852694309684</v>
      </c>
    </row>
    <row r="7" spans="1:2" ht="12.75">
      <c r="A7" t="s">
        <v>1188</v>
      </c>
      <c r="B7">
        <v>0.0032229641570924094</v>
      </c>
    </row>
    <row r="8" spans="1:2" ht="12.75">
      <c r="A8" t="s">
        <v>1189</v>
      </c>
      <c r="B8">
        <v>0.005540643900585181</v>
      </c>
    </row>
    <row r="9" spans="1:2" ht="12.75">
      <c r="A9" t="s">
        <v>1190</v>
      </c>
      <c r="B9">
        <v>0.00834136140643487</v>
      </c>
    </row>
    <row r="10" spans="1:2" ht="12.75">
      <c r="A10" t="s">
        <v>1191</v>
      </c>
      <c r="B10">
        <v>0.01295045634973943</v>
      </c>
    </row>
    <row r="11" spans="1:2" ht="12.75">
      <c r="A11" t="s">
        <v>1192</v>
      </c>
      <c r="B11">
        <v>0.13937995871399642</v>
      </c>
    </row>
    <row r="12" spans="1:2" ht="12.75">
      <c r="A12" t="s">
        <v>1193</v>
      </c>
      <c r="B12">
        <v>0.022986796981252895</v>
      </c>
    </row>
    <row r="13" spans="1:2" ht="12.75">
      <c r="A13" t="s">
        <v>1194</v>
      </c>
      <c r="B13">
        <v>0.024218258268435645</v>
      </c>
    </row>
    <row r="14" spans="1:2" ht="12.75">
      <c r="A14" t="s">
        <v>1195</v>
      </c>
      <c r="B14">
        <v>0.07896893583567552</v>
      </c>
    </row>
    <row r="15" spans="1:2" ht="12.75">
      <c r="A15" t="s">
        <v>1196</v>
      </c>
      <c r="B15">
        <v>0.0062240579584614064</v>
      </c>
    </row>
    <row r="16" spans="1:2" ht="12.75">
      <c r="A16" t="s">
        <v>1197</v>
      </c>
      <c r="B16">
        <v>0.1477078838957269</v>
      </c>
    </row>
    <row r="17" spans="1:2" ht="12.75">
      <c r="A17" t="s">
        <v>1198</v>
      </c>
      <c r="B17">
        <v>0.005221877103037842</v>
      </c>
    </row>
    <row r="18" spans="1:2" ht="12.75">
      <c r="A18" t="s">
        <v>1199</v>
      </c>
      <c r="B18">
        <v>0.014026083774607049</v>
      </c>
    </row>
    <row r="19" spans="1:2" ht="12.75">
      <c r="A19" t="s">
        <v>1200</v>
      </c>
      <c r="B19">
        <v>0.07321798621097965</v>
      </c>
    </row>
    <row r="20" spans="1:2" ht="12.75">
      <c r="A20" t="s">
        <v>1204</v>
      </c>
      <c r="B20">
        <v>0.005762306197529477</v>
      </c>
    </row>
    <row r="21" spans="1:2" ht="12.75">
      <c r="A21" t="s">
        <v>1201</v>
      </c>
      <c r="B21">
        <v>0.21941999067860812</v>
      </c>
    </row>
    <row r="22" spans="1:2" ht="12.75">
      <c r="A22" t="s">
        <v>1202</v>
      </c>
      <c r="B22">
        <v>0.004121435347615938</v>
      </c>
    </row>
    <row r="23" spans="1:2" ht="12.75">
      <c r="A23" t="s">
        <v>1205</v>
      </c>
      <c r="B23">
        <v>0.004252387424573785</v>
      </c>
    </row>
    <row r="24" spans="1:2" ht="12.75">
      <c r="A24" t="s">
        <v>1206</v>
      </c>
      <c r="B24">
        <v>0.007853267643303003</v>
      </c>
    </row>
    <row r="25" spans="1:2" ht="12.75">
      <c r="A25" t="s">
        <v>1207</v>
      </c>
      <c r="B25">
        <v>0.006924780635605902</v>
      </c>
    </row>
    <row r="26" spans="1:2" ht="12.75">
      <c r="A26" t="s">
        <v>1208</v>
      </c>
      <c r="B26">
        <v>0.18598820981243752</v>
      </c>
    </row>
    <row r="27" spans="1:2" ht="12.75">
      <c r="A27" t="s">
        <v>1209</v>
      </c>
      <c r="B27">
        <v>0.0034880563869486886</v>
      </c>
    </row>
    <row r="28" spans="1:2" ht="12.75">
      <c r="A28" t="s">
        <v>1210</v>
      </c>
      <c r="B28">
        <v>0.00013122108023953208</v>
      </c>
    </row>
    <row r="29" spans="1:2" ht="12.75">
      <c r="A29" t="s">
        <v>1211</v>
      </c>
      <c r="B29">
        <v>0.00027917729393228213</v>
      </c>
    </row>
    <row r="30" spans="1:2" ht="12.75">
      <c r="A30" t="s">
        <v>1212</v>
      </c>
      <c r="B30">
        <v>0.0004267844300481066</v>
      </c>
    </row>
    <row r="31" spans="1:2" ht="12.75">
      <c r="A31" t="s">
        <v>1214</v>
      </c>
      <c r="B31">
        <v>0.003679669955248133</v>
      </c>
    </row>
    <row r="32" spans="1:2" ht="12.75">
      <c r="A32" t="s">
        <v>1213</v>
      </c>
      <c r="B32">
        <v>0.00044803580586270556</v>
      </c>
    </row>
    <row r="33" spans="1:2" ht="12.75">
      <c r="A33" t="s">
        <v>1215</v>
      </c>
      <c r="B33">
        <v>9.556509738918578E-05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5.056765280991977E-06</v>
      </c>
    </row>
    <row r="3" spans="1:2" ht="12.75">
      <c r="A3">
        <v>2000</v>
      </c>
      <c r="B3">
        <v>2.1251012417103794E-05</v>
      </c>
    </row>
    <row r="4" spans="1:2" ht="12.75">
      <c r="A4">
        <v>2001</v>
      </c>
      <c r="B4">
        <v>2.5184817728908204E-06</v>
      </c>
    </row>
    <row r="5" spans="1:2" ht="12.75">
      <c r="A5">
        <v>2002</v>
      </c>
      <c r="B5">
        <v>0.0001059662776382929</v>
      </c>
    </row>
    <row r="6" spans="1:2" ht="12.75">
      <c r="A6">
        <v>2003</v>
      </c>
      <c r="B6">
        <v>0.0002021489039332902</v>
      </c>
    </row>
    <row r="7" spans="1:2" ht="12.75">
      <c r="A7">
        <v>2004</v>
      </c>
      <c r="B7">
        <v>0.0003435040878326243</v>
      </c>
    </row>
    <row r="8" spans="1:2" ht="12.75">
      <c r="A8">
        <v>2005</v>
      </c>
      <c r="B8">
        <v>0.0012520460411468834</v>
      </c>
    </row>
    <row r="9" spans="1:2" ht="12.75">
      <c r="A9">
        <v>2006</v>
      </c>
      <c r="B9">
        <v>0.0008941161663754427</v>
      </c>
    </row>
    <row r="10" spans="1:2" ht="12.75">
      <c r="A10">
        <v>2007</v>
      </c>
      <c r="B10">
        <v>0.0017413996382573285</v>
      </c>
    </row>
    <row r="11" spans="1:2" ht="12.75">
      <c r="A11">
        <v>2008</v>
      </c>
      <c r="B11">
        <v>0.0007257012119424193</v>
      </c>
    </row>
    <row r="12" spans="1:2" ht="12.75">
      <c r="A12">
        <v>2009</v>
      </c>
      <c r="B12">
        <v>0.00335616306248237</v>
      </c>
    </row>
    <row r="13" spans="1:2" ht="12.75">
      <c r="A13">
        <v>2010</v>
      </c>
      <c r="B13">
        <v>0.00553094337127649</v>
      </c>
    </row>
    <row r="14" spans="1:2" ht="12.75">
      <c r="A14">
        <v>2011</v>
      </c>
      <c r="B14">
        <v>0.002206218491190165</v>
      </c>
    </row>
    <row r="15" spans="1:2" ht="12.75">
      <c r="A15">
        <v>2012</v>
      </c>
      <c r="B15">
        <v>0.0010089957377863493</v>
      </c>
    </row>
    <row r="16" spans="1:2" ht="12.75">
      <c r="A16">
        <v>2013</v>
      </c>
      <c r="B16">
        <v>0.0034413279498251943</v>
      </c>
    </row>
    <row r="17" spans="1:2" ht="12.75">
      <c r="A17">
        <v>2014</v>
      </c>
      <c r="B17">
        <v>0.02478103030939538</v>
      </c>
    </row>
    <row r="18" spans="1:2" ht="12.75">
      <c r="A18">
        <v>2015</v>
      </c>
      <c r="B18">
        <v>0.2418540036573373</v>
      </c>
    </row>
    <row r="19" spans="1:2" ht="12.75">
      <c r="A19">
        <v>2016</v>
      </c>
      <c r="B19">
        <v>0.3332716113532521</v>
      </c>
    </row>
    <row r="20" spans="1:2" ht="12.75">
      <c r="A20">
        <v>2017</v>
      </c>
      <c r="B20">
        <v>0.18068827251049313</v>
      </c>
    </row>
    <row r="21" spans="1:2" ht="12.75">
      <c r="A21">
        <v>2018</v>
      </c>
      <c r="B21">
        <v>0.13100513446287804</v>
      </c>
    </row>
    <row r="22" spans="1:2" ht="12.75">
      <c r="A22">
        <v>2019</v>
      </c>
      <c r="B22">
        <v>0.06756259050748618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1286</v>
      </c>
      <c r="C1" t="s">
        <v>1287</v>
      </c>
    </row>
    <row r="2" spans="1:3" ht="12.75">
      <c r="A2" t="s">
        <v>1219</v>
      </c>
      <c r="B2">
        <v>0.21083269905052004</v>
      </c>
      <c r="C2">
        <v>0.5108159556978454</v>
      </c>
    </row>
    <row r="3" spans="1:3" ht="12.75">
      <c r="A3" t="s">
        <v>1220</v>
      </c>
      <c r="B3">
        <v>0.35528748956110856</v>
      </c>
      <c r="C3">
        <v>0.31210521761702864</v>
      </c>
    </row>
    <row r="4" spans="1:3" ht="12.75">
      <c r="A4" t="s">
        <v>1221</v>
      </c>
      <c r="B4">
        <v>0.23438676236039976</v>
      </c>
      <c r="C4">
        <v>0.12356147789218655</v>
      </c>
    </row>
    <row r="5" spans="1:3" ht="12.75">
      <c r="A5" t="s">
        <v>1222</v>
      </c>
      <c r="B5">
        <v>0.08767611211230442</v>
      </c>
      <c r="C5">
        <v>0.032447867093536385</v>
      </c>
    </row>
    <row r="6" spans="1:3" ht="12.75">
      <c r="A6" t="s">
        <v>1223</v>
      </c>
      <c r="B6">
        <v>0.11181693691566699</v>
      </c>
      <c r="C6">
        <v>0.02106948169940296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1224</v>
      </c>
      <c r="B2">
        <v>0.0010083524042300961</v>
      </c>
    </row>
    <row r="3" spans="1:2" ht="12.75">
      <c r="A3" t="s">
        <v>1225</v>
      </c>
      <c r="B3">
        <v>0.013925715525677425</v>
      </c>
    </row>
    <row r="4" spans="1:2" ht="12.75">
      <c r="A4" t="s">
        <v>1226</v>
      </c>
      <c r="B4">
        <v>0.1381653501193559</v>
      </c>
    </row>
    <row r="5" spans="1:2" ht="12.75">
      <c r="A5" t="s">
        <v>1227</v>
      </c>
      <c r="B5">
        <v>0.6733078684784561</v>
      </c>
    </row>
    <row r="6" spans="1:2" ht="12.75">
      <c r="A6" t="s">
        <v>1228</v>
      </c>
      <c r="B6">
        <v>0.10726927042097421</v>
      </c>
    </row>
    <row r="7" spans="1:2" ht="12.75">
      <c r="A7" t="s">
        <v>1229</v>
      </c>
      <c r="B7">
        <v>0.05156322055086891</v>
      </c>
    </row>
    <row r="8" spans="1:2" ht="12.75">
      <c r="A8" t="s">
        <v>1230</v>
      </c>
      <c r="B8">
        <v>0.009422142483155285</v>
      </c>
    </row>
    <row r="9" spans="1:2" ht="12.75">
      <c r="A9" t="s">
        <v>1231</v>
      </c>
      <c r="B9">
        <v>0.0036370716266494046</v>
      </c>
    </row>
    <row r="10" spans="1:2" ht="12.75">
      <c r="A10" t="s">
        <v>1232</v>
      </c>
      <c r="B10">
        <v>0.0011927565741898134</v>
      </c>
    </row>
    <row r="11" spans="1:2" ht="12.75">
      <c r="A11" t="s">
        <v>1233</v>
      </c>
      <c r="B11">
        <v>0.00039650305501248023</v>
      </c>
    </row>
    <row r="12" spans="1:2" ht="12.75">
      <c r="A12" t="s">
        <v>1234</v>
      </c>
      <c r="B12">
        <v>9.585478347359302E-05</v>
      </c>
    </row>
    <row r="13" spans="1:2" ht="12.75">
      <c r="A13" t="s">
        <v>1235</v>
      </c>
      <c r="B13">
        <v>1.4715774711710914E-05</v>
      </c>
    </row>
    <row r="14" spans="1:2" ht="12.75">
      <c r="A14" t="s">
        <v>1236</v>
      </c>
      <c r="B14">
        <v>1.1782032450150156E-06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13">
      <selection activeCell="H57" sqref="H57"/>
    </sheetView>
  </sheetViews>
  <sheetFormatPr defaultColWidth="9.140625" defaultRowHeight="12.75"/>
  <cols>
    <col min="1" max="1" width="9.140625" style="171" customWidth="1"/>
    <col min="2" max="10" width="12.421875" style="171" customWidth="1"/>
    <col min="11" max="18" width="9.140625" style="171" customWidth="1"/>
    <col min="19" max="16384" width="8.851562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1846</v>
      </c>
      <c r="G5" s="189"/>
      <c r="H5" s="189"/>
      <c r="I5" s="189"/>
      <c r="J5" s="190"/>
    </row>
    <row r="6" spans="2:10" ht="41.25" customHeight="1">
      <c r="B6" s="188"/>
      <c r="C6" s="189"/>
      <c r="D6" s="189"/>
      <c r="E6" s="193" t="s">
        <v>1847</v>
      </c>
      <c r="F6" s="193"/>
      <c r="G6" s="193"/>
      <c r="H6" s="189"/>
      <c r="I6" s="189"/>
      <c r="J6" s="190"/>
    </row>
    <row r="7" spans="2:10" ht="25.5">
      <c r="B7" s="188"/>
      <c r="C7" s="189"/>
      <c r="D7" s="189"/>
      <c r="E7" s="189"/>
      <c r="F7" s="194" t="s">
        <v>7</v>
      </c>
      <c r="G7" s="189"/>
      <c r="H7" s="189"/>
      <c r="I7" s="189"/>
      <c r="J7" s="190"/>
    </row>
    <row r="8" spans="2:10" ht="25.5">
      <c r="B8" s="188"/>
      <c r="C8" s="189"/>
      <c r="D8" s="189"/>
      <c r="E8" s="189"/>
      <c r="F8" s="194" t="s">
        <v>1848</v>
      </c>
      <c r="G8" s="189"/>
      <c r="H8" s="189"/>
      <c r="I8" s="189"/>
      <c r="J8" s="190"/>
    </row>
    <row r="9" spans="2:10" ht="21">
      <c r="B9" s="188"/>
      <c r="C9" s="189"/>
      <c r="D9" s="189"/>
      <c r="E9" s="189"/>
      <c r="F9" s="195" t="s">
        <v>1849</v>
      </c>
      <c r="G9" s="189"/>
      <c r="H9" s="189"/>
      <c r="I9" s="189"/>
      <c r="J9" s="190"/>
    </row>
    <row r="10" spans="2:10" ht="21">
      <c r="B10" s="188"/>
      <c r="C10" s="189"/>
      <c r="D10" s="189"/>
      <c r="E10" s="189"/>
      <c r="F10" s="195" t="s">
        <v>1850</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1851</v>
      </c>
      <c r="G22" s="189"/>
      <c r="H22" s="189"/>
      <c r="I22" s="189"/>
      <c r="J22" s="190"/>
    </row>
    <row r="23" spans="2:10" ht="14.25">
      <c r="B23" s="188"/>
      <c r="C23" s="189"/>
      <c r="I23" s="189"/>
      <c r="J23" s="190"/>
    </row>
    <row r="24" spans="2:10" ht="14.25">
      <c r="B24" s="188"/>
      <c r="C24" s="189"/>
      <c r="D24" s="197" t="s">
        <v>1852</v>
      </c>
      <c r="E24" s="198" t="s">
        <v>1853</v>
      </c>
      <c r="F24" s="198"/>
      <c r="G24" s="198"/>
      <c r="H24" s="198"/>
      <c r="I24" s="189"/>
      <c r="J24" s="190"/>
    </row>
    <row r="25" spans="2:10" ht="14.25">
      <c r="B25" s="188"/>
      <c r="C25" s="189"/>
      <c r="I25" s="189"/>
      <c r="J25" s="190"/>
    </row>
    <row r="26" spans="2:10" ht="14.25">
      <c r="B26" s="188"/>
      <c r="C26" s="189"/>
      <c r="D26" s="197" t="s">
        <v>1854</v>
      </c>
      <c r="E26" s="198" t="s">
        <v>1853</v>
      </c>
      <c r="F26" s="198"/>
      <c r="G26" s="198"/>
      <c r="H26" s="198"/>
      <c r="I26" s="189"/>
      <c r="J26" s="190"/>
    </row>
    <row r="27" spans="2:10" ht="14.25">
      <c r="B27" s="188"/>
      <c r="C27" s="189"/>
      <c r="D27" s="199"/>
      <c r="E27" s="199"/>
      <c r="F27" s="199"/>
      <c r="G27" s="199"/>
      <c r="H27" s="199"/>
      <c r="I27" s="189"/>
      <c r="J27" s="190"/>
    </row>
    <row r="28" spans="2:10" ht="14.25">
      <c r="B28" s="188"/>
      <c r="C28" s="189"/>
      <c r="D28" s="197" t="s">
        <v>1855</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1856</v>
      </c>
      <c r="E30" s="198" t="s">
        <v>1853</v>
      </c>
      <c r="F30" s="198"/>
      <c r="G30" s="198"/>
      <c r="H30" s="198"/>
      <c r="I30" s="189"/>
      <c r="J30" s="190"/>
    </row>
    <row r="31" spans="2:10" ht="14.25">
      <c r="B31" s="188"/>
      <c r="C31" s="189"/>
      <c r="D31" s="201"/>
      <c r="E31" s="201"/>
      <c r="F31" s="201"/>
      <c r="G31" s="201"/>
      <c r="H31" s="201"/>
      <c r="I31" s="189"/>
      <c r="J31" s="190"/>
    </row>
    <row r="32" spans="2:10" ht="14.25">
      <c r="B32" s="188"/>
      <c r="C32" s="189"/>
      <c r="D32" s="202" t="s">
        <v>1857</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1858</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1859</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1860</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1861</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1862</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1863</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1864</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1865</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1866</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876</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1238</v>
      </c>
      <c r="B2">
        <v>134687443.75</v>
      </c>
      <c r="C2">
        <v>1733</v>
      </c>
      <c r="D2">
        <v>0.04378031527890056</v>
      </c>
    </row>
    <row r="3" spans="1:4" ht="12.75">
      <c r="A3" t="s">
        <v>1237</v>
      </c>
      <c r="B3">
        <v>2261024.46</v>
      </c>
      <c r="C3">
        <v>39</v>
      </c>
      <c r="D3">
        <v>0.0009852465642683913</v>
      </c>
    </row>
    <row r="4" spans="1:4" ht="12.75">
      <c r="A4" t="s">
        <v>1027</v>
      </c>
      <c r="B4">
        <v>2779967619.52</v>
      </c>
      <c r="C4">
        <v>37812</v>
      </c>
      <c r="D4">
        <v>0.9552344381568311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1239</v>
      </c>
      <c r="B2">
        <v>0.0027963256894193555</v>
      </c>
    </row>
    <row r="3" spans="1:2" ht="12.75">
      <c r="A3" t="s">
        <v>1240</v>
      </c>
      <c r="B3">
        <v>0.016233174131810323</v>
      </c>
    </row>
    <row r="4" spans="1:2" ht="12.75">
      <c r="A4" t="s">
        <v>1241</v>
      </c>
      <c r="B4">
        <v>0.0018725445455822747</v>
      </c>
    </row>
    <row r="5" spans="1:2" ht="12.75">
      <c r="A5" t="s">
        <v>1242</v>
      </c>
      <c r="B5">
        <v>0.003990434410836371</v>
      </c>
    </row>
    <row r="6" spans="1:2" ht="12.75">
      <c r="A6" t="s">
        <v>1243</v>
      </c>
      <c r="B6">
        <v>0.003984600681140965</v>
      </c>
    </row>
    <row r="7" spans="1:2" ht="12.75">
      <c r="A7" t="s">
        <v>1244</v>
      </c>
      <c r="B7">
        <v>0.0061812214982267</v>
      </c>
    </row>
    <row r="8" spans="1:2" ht="12.75">
      <c r="A8" t="s">
        <v>1245</v>
      </c>
      <c r="B8">
        <v>0.0012702425741987838</v>
      </c>
    </row>
    <row r="9" spans="1:2" ht="12.75">
      <c r="A9" t="s">
        <v>1246</v>
      </c>
      <c r="B9">
        <v>0.0025515115643220065</v>
      </c>
    </row>
    <row r="10" spans="1:2" ht="12.75">
      <c r="A10" t="s">
        <v>1247</v>
      </c>
      <c r="B10">
        <v>0.0015107738438336277</v>
      </c>
    </row>
    <row r="11" spans="1:2" ht="12.75">
      <c r="A11" t="s">
        <v>1248</v>
      </c>
      <c r="B11">
        <v>0.0008225491162027859</v>
      </c>
    </row>
    <row r="12" spans="1:2" ht="12.75">
      <c r="A12" t="s">
        <v>1249</v>
      </c>
      <c r="B12">
        <v>0.0004698073851916881</v>
      </c>
    </row>
    <row r="13" spans="1:2" ht="12.75">
      <c r="A13" t="s">
        <v>1250</v>
      </c>
      <c r="B13">
        <v>0.0006704648475239326</v>
      </c>
    </row>
    <row r="14" spans="1:2" ht="12.75">
      <c r="A14" t="s">
        <v>1251</v>
      </c>
      <c r="B14">
        <v>0.0025314384191786484</v>
      </c>
    </row>
    <row r="15" spans="1:2" ht="12.75">
      <c r="A15" t="s">
        <v>1252</v>
      </c>
      <c r="B15">
        <v>0.9551149112925326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1253</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1285</v>
      </c>
    </row>
    <row r="2" spans="1:4" ht="12.75">
      <c r="A2" t="s">
        <v>1256</v>
      </c>
      <c r="B2">
        <v>56155770.34000006</v>
      </c>
      <c r="C2">
        <v>1072</v>
      </c>
      <c r="D2">
        <v>0.027081649151172192</v>
      </c>
    </row>
    <row r="3" spans="1:4" ht="12.75">
      <c r="A3" t="s">
        <v>1255</v>
      </c>
      <c r="B3">
        <v>88563694.66000001</v>
      </c>
      <c r="C3">
        <v>533</v>
      </c>
      <c r="D3">
        <v>0.013465036378334681</v>
      </c>
    </row>
    <row r="4" spans="1:4" ht="12.75">
      <c r="A4" t="s">
        <v>1254</v>
      </c>
      <c r="B4">
        <v>2772196622.7299995</v>
      </c>
      <c r="C4">
        <v>37979</v>
      </c>
      <c r="D4">
        <v>0.9594533144704931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5.923499847212386E-05</v>
      </c>
    </row>
    <row r="3" spans="1:2" ht="12.75">
      <c r="A3" t="s">
        <v>1257</v>
      </c>
      <c r="B3">
        <v>0.013225301105600697</v>
      </c>
    </row>
    <row r="4" spans="1:2" ht="12.75">
      <c r="A4" t="s">
        <v>1258</v>
      </c>
      <c r="B4">
        <v>0.05088513407511465</v>
      </c>
    </row>
    <row r="5" spans="1:2" ht="12.75">
      <c r="A5" t="s">
        <v>1259</v>
      </c>
      <c r="B5">
        <v>0.08830998197499199</v>
      </c>
    </row>
    <row r="6" spans="1:2" ht="12.75">
      <c r="A6" t="s">
        <v>1260</v>
      </c>
      <c r="B6">
        <v>0.10740844574785727</v>
      </c>
    </row>
    <row r="7" spans="1:2" ht="12.75">
      <c r="A7" t="s">
        <v>1261</v>
      </c>
      <c r="B7">
        <v>0.12162506168495507</v>
      </c>
    </row>
    <row r="8" spans="1:2" ht="12.75">
      <c r="A8" t="s">
        <v>1262</v>
      </c>
      <c r="B8">
        <v>0.12751590947529157</v>
      </c>
    </row>
    <row r="9" spans="1:2" ht="12.75">
      <c r="A9" t="s">
        <v>1263</v>
      </c>
      <c r="B9">
        <v>0.13220182280941067</v>
      </c>
    </row>
    <row r="10" spans="1:2" ht="12.75">
      <c r="A10" t="s">
        <v>1264</v>
      </c>
      <c r="B10">
        <v>0.12894852097809642</v>
      </c>
    </row>
    <row r="11" spans="1:2" ht="12.75">
      <c r="A11" t="s">
        <v>1265</v>
      </c>
      <c r="B11">
        <v>0.14551471858771176</v>
      </c>
    </row>
    <row r="12" spans="1:2" ht="12.75">
      <c r="A12" t="s">
        <v>1266</v>
      </c>
      <c r="B12">
        <v>0.06690811686046191</v>
      </c>
    </row>
    <row r="13" spans="1:2" ht="12.75">
      <c r="A13" t="s">
        <v>1267</v>
      </c>
      <c r="B13">
        <v>0.0074121983662634935</v>
      </c>
    </row>
    <row r="14" spans="1:2" ht="12.75">
      <c r="A14" t="s">
        <v>1268</v>
      </c>
      <c r="B14">
        <v>0.0018944352918634593</v>
      </c>
    </row>
    <row r="15" spans="1:2" ht="12.75">
      <c r="A15" t="s">
        <v>1269</v>
      </c>
      <c r="B15">
        <v>0.008091118043908779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1270</v>
      </c>
      <c r="B2">
        <v>0.0030419571331944755</v>
      </c>
    </row>
    <row r="3" spans="1:2" ht="12.75">
      <c r="A3" t="s">
        <v>1271</v>
      </c>
      <c r="B3">
        <v>0.018781640822802786</v>
      </c>
    </row>
    <row r="4" spans="1:2" ht="12.75">
      <c r="A4" t="s">
        <v>1272</v>
      </c>
      <c r="B4">
        <v>0.05389880277370297</v>
      </c>
    </row>
    <row r="5" spans="1:2" ht="12.75">
      <c r="A5" t="s">
        <v>1273</v>
      </c>
      <c r="B5">
        <v>0.1297474193076729</v>
      </c>
    </row>
    <row r="6" spans="1:2" ht="12.75">
      <c r="A6" t="s">
        <v>1274</v>
      </c>
      <c r="B6">
        <v>0.23972410105021924</v>
      </c>
    </row>
    <row r="7" spans="1:2" ht="12.75">
      <c r="A7" t="s">
        <v>1275</v>
      </c>
      <c r="B7">
        <v>0.026150055526403794</v>
      </c>
    </row>
    <row r="8" spans="1:2" ht="12.75">
      <c r="A8" t="s">
        <v>1276</v>
      </c>
      <c r="B8">
        <v>0.03703752771444147</v>
      </c>
    </row>
    <row r="9" spans="1:2" ht="12.75">
      <c r="A9" t="s">
        <v>1277</v>
      </c>
      <c r="B9">
        <v>0.04692481431528575</v>
      </c>
    </row>
    <row r="10" spans="1:2" ht="12.75">
      <c r="A10" t="s">
        <v>1278</v>
      </c>
      <c r="B10">
        <v>0.0636428069600279</v>
      </c>
    </row>
    <row r="11" spans="1:2" ht="12.75">
      <c r="A11" t="s">
        <v>1279</v>
      </c>
      <c r="B11">
        <v>0.05260010169486988</v>
      </c>
    </row>
    <row r="12" spans="1:2" ht="12.75">
      <c r="A12" t="s">
        <v>1280</v>
      </c>
      <c r="B12">
        <v>0.15114334257832424</v>
      </c>
    </row>
    <row r="13" spans="1:2" ht="12.75">
      <c r="A13" t="s">
        <v>1281</v>
      </c>
      <c r="B13">
        <v>0.06606146500085296</v>
      </c>
    </row>
    <row r="14" spans="1:2" ht="12.75">
      <c r="A14" t="s">
        <v>1282</v>
      </c>
      <c r="B14">
        <v>0.02847838321418631</v>
      </c>
    </row>
    <row r="15" spans="1:2" ht="12.75">
      <c r="A15" t="s">
        <v>1283</v>
      </c>
      <c r="B15">
        <v>0.08276758190801521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1284</v>
      </c>
      <c r="B2">
        <v>0.010081833157184092</v>
      </c>
    </row>
    <row r="3" spans="1:2" ht="12.75">
      <c r="A3" t="s">
        <v>1184</v>
      </c>
      <c r="B3">
        <v>0.016155123168686066</v>
      </c>
    </row>
    <row r="4" spans="1:2" ht="12.75">
      <c r="A4" t="s">
        <v>1185</v>
      </c>
      <c r="B4">
        <v>0.06213122650060126</v>
      </c>
    </row>
    <row r="5" spans="1:2" ht="12.75">
      <c r="A5" t="s">
        <v>1186</v>
      </c>
      <c r="B5">
        <v>0.0975067801320745</v>
      </c>
    </row>
    <row r="6" spans="1:2" ht="12.75">
      <c r="A6" t="s">
        <v>1187</v>
      </c>
      <c r="B6">
        <v>0.09811421478796101</v>
      </c>
    </row>
    <row r="7" spans="1:2" ht="12.75">
      <c r="A7" t="s">
        <v>1188</v>
      </c>
      <c r="B7">
        <v>0.0986971816916551</v>
      </c>
    </row>
    <row r="8" spans="1:2" ht="12.75">
      <c r="A8" t="s">
        <v>1189</v>
      </c>
      <c r="B8">
        <v>0.08726168319366504</v>
      </c>
    </row>
    <row r="9" spans="1:2" ht="12.75">
      <c r="A9" t="s">
        <v>1190</v>
      </c>
      <c r="B9">
        <v>0.08661435711941048</v>
      </c>
    </row>
    <row r="10" spans="1:2" ht="12.75">
      <c r="A10" t="s">
        <v>1191</v>
      </c>
      <c r="B10">
        <v>0.1432517359061849</v>
      </c>
    </row>
    <row r="11" spans="1:2" ht="12.75">
      <c r="A11" t="s">
        <v>1192</v>
      </c>
      <c r="B11">
        <v>0.08377220404038531</v>
      </c>
    </row>
    <row r="12" spans="1:2" ht="12.75">
      <c r="A12" t="s">
        <v>1193</v>
      </c>
      <c r="B12">
        <v>0.05367852010506418</v>
      </c>
    </row>
    <row r="13" spans="1:2" ht="12.75">
      <c r="A13" t="s">
        <v>1194</v>
      </c>
      <c r="B13">
        <v>0.11309558477450991</v>
      </c>
    </row>
    <row r="14" spans="1:2" ht="12.75">
      <c r="A14" t="s">
        <v>1195</v>
      </c>
      <c r="B14">
        <v>0.04128665963569785</v>
      </c>
    </row>
    <row r="15" spans="1:2" ht="12.75">
      <c r="A15" t="s">
        <v>1196</v>
      </c>
      <c r="B15">
        <v>0.0068076659776159015</v>
      </c>
    </row>
    <row r="16" spans="1:2" ht="12.75">
      <c r="A16" t="s">
        <v>1197</v>
      </c>
      <c r="B16">
        <v>0.0012226993587517035</v>
      </c>
    </row>
    <row r="17" spans="1:2" ht="12.75">
      <c r="A17" t="s">
        <v>1198</v>
      </c>
      <c r="B17">
        <v>0.00022696535316352252</v>
      </c>
    </row>
    <row r="18" spans="1:2" ht="12.75">
      <c r="A18" t="s">
        <v>1199</v>
      </c>
      <c r="B18">
        <v>1.659263706748084E-05</v>
      </c>
    </row>
    <row r="19" spans="1:2" ht="12.75">
      <c r="A19" t="s">
        <v>1204</v>
      </c>
      <c r="B19">
        <v>7.897246032170484E-05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1252</v>
      </c>
      <c r="B2">
        <v>0.9551149112925326</v>
      </c>
    </row>
    <row r="3" spans="1:2" ht="12.75">
      <c r="A3" t="s">
        <v>1284</v>
      </c>
      <c r="B3">
        <v>0.021230395752725527</v>
      </c>
    </row>
    <row r="4" spans="1:2" ht="12.75">
      <c r="A4" t="s">
        <v>1184</v>
      </c>
      <c r="B4">
        <v>0.007172109430230682</v>
      </c>
    </row>
    <row r="5" spans="1:2" ht="12.75">
      <c r="A5" t="s">
        <v>1185</v>
      </c>
      <c r="B5">
        <v>0.00786632550607805</v>
      </c>
    </row>
    <row r="6" spans="1:2" ht="12.75">
      <c r="A6" t="s">
        <v>1186</v>
      </c>
      <c r="B6">
        <v>0.00389667658175433</v>
      </c>
    </row>
    <row r="7" spans="1:2" ht="12.75">
      <c r="A7" t="s">
        <v>1187</v>
      </c>
      <c r="B7">
        <v>0.0015176781699761238</v>
      </c>
    </row>
    <row r="8" spans="1:2" ht="12.75">
      <c r="A8" t="s">
        <v>1190</v>
      </c>
      <c r="B8">
        <v>0.003201903266702568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985</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1292</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1120</v>
      </c>
      <c r="C8" s="39"/>
      <c r="D8" s="1"/>
      <c r="E8" s="40">
        <v>43799</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1293</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1179</v>
      </c>
      <c r="D12" s="43"/>
      <c r="E12" s="43"/>
      <c r="F12" s="43"/>
      <c r="G12" s="43"/>
      <c r="H12" s="47" t="s">
        <v>1180</v>
      </c>
      <c r="I12" s="43"/>
      <c r="J12" s="4" t="s">
        <v>1181</v>
      </c>
      <c r="K12" s="47" t="s">
        <v>1180</v>
      </c>
      <c r="L12" s="43"/>
      <c r="M12" s="1"/>
    </row>
    <row r="13" spans="2:13" ht="15" customHeight="1">
      <c r="B13" s="5" t="s">
        <v>1294</v>
      </c>
      <c r="C13" s="150">
        <v>2912359014.820013</v>
      </c>
      <c r="D13" s="41"/>
      <c r="E13" s="41"/>
      <c r="F13" s="41"/>
      <c r="G13" s="41"/>
      <c r="H13" s="151">
        <v>0.9984377086028735</v>
      </c>
      <c r="I13" s="41"/>
      <c r="J13" s="21">
        <v>39523</v>
      </c>
      <c r="K13" s="151">
        <v>0.9984589733225546</v>
      </c>
      <c r="L13" s="41"/>
      <c r="M13" s="1"/>
    </row>
    <row r="14" spans="2:13" ht="17.25" customHeight="1">
      <c r="B14" s="5" t="s">
        <v>1288</v>
      </c>
      <c r="C14" s="150">
        <v>3017184.499999999</v>
      </c>
      <c r="D14" s="41"/>
      <c r="E14" s="41"/>
      <c r="F14" s="41"/>
      <c r="G14" s="41"/>
      <c r="H14" s="151">
        <v>0.0010343748017612724</v>
      </c>
      <c r="I14" s="41"/>
      <c r="J14" s="21">
        <v>47</v>
      </c>
      <c r="K14" s="151">
        <v>0.0011873484236054972</v>
      </c>
      <c r="L14" s="41"/>
      <c r="M14" s="1"/>
    </row>
    <row r="15" spans="2:13" ht="16.5" customHeight="1">
      <c r="B15" s="5" t="s">
        <v>1289</v>
      </c>
      <c r="C15" s="150">
        <v>989511.25</v>
      </c>
      <c r="D15" s="41"/>
      <c r="E15" s="41"/>
      <c r="F15" s="41"/>
      <c r="G15" s="41"/>
      <c r="H15" s="151">
        <v>0.0003392319903072879</v>
      </c>
      <c r="I15" s="41"/>
      <c r="J15" s="21">
        <v>8</v>
      </c>
      <c r="K15" s="151">
        <v>0.0002021018593371059</v>
      </c>
      <c r="L15" s="41"/>
      <c r="M15" s="1"/>
    </row>
    <row r="16" spans="2:13" ht="16.5" customHeight="1">
      <c r="B16" s="5" t="s">
        <v>1290</v>
      </c>
      <c r="C16" s="150">
        <v>322302.55</v>
      </c>
      <c r="D16" s="41"/>
      <c r="E16" s="41"/>
      <c r="F16" s="41"/>
      <c r="G16" s="41"/>
      <c r="H16" s="151">
        <v>0.00011049428242237181</v>
      </c>
      <c r="I16" s="41"/>
      <c r="J16" s="21">
        <v>5</v>
      </c>
      <c r="K16" s="151">
        <v>0.0001263136620856912</v>
      </c>
      <c r="L16" s="41"/>
      <c r="M16" s="1"/>
    </row>
    <row r="17" spans="2:13" ht="16.5" customHeight="1">
      <c r="B17" s="5" t="s">
        <v>1291</v>
      </c>
      <c r="C17" s="150">
        <v>228074.61</v>
      </c>
      <c r="D17" s="41"/>
      <c r="E17" s="41"/>
      <c r="F17" s="41"/>
      <c r="G17" s="41"/>
      <c r="H17" s="151">
        <v>7.819032263540051E-05</v>
      </c>
      <c r="I17" s="41"/>
      <c r="J17" s="21">
        <v>1</v>
      </c>
      <c r="K17" s="151">
        <v>2.5262732417138236E-05</v>
      </c>
      <c r="L17" s="41"/>
      <c r="M17" s="1"/>
    </row>
    <row r="18" spans="2:13" ht="16.5" customHeight="1">
      <c r="B18" s="22" t="s">
        <v>64</v>
      </c>
      <c r="C18" s="152">
        <v>2916916087.7300134</v>
      </c>
      <c r="D18" s="153"/>
      <c r="E18" s="153"/>
      <c r="F18" s="153"/>
      <c r="G18" s="153"/>
      <c r="H18" s="154">
        <v>1.0000000000000016</v>
      </c>
      <c r="I18" s="153"/>
      <c r="J18" s="23">
        <v>39584</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1285</v>
      </c>
    </row>
    <row r="2" spans="1:3" ht="12.75">
      <c r="A2" t="s">
        <v>1288</v>
      </c>
      <c r="B2">
        <v>3017184.5</v>
      </c>
      <c r="C2">
        <v>47</v>
      </c>
    </row>
    <row r="3" spans="1:3" ht="12.75">
      <c r="A3" t="s">
        <v>1289</v>
      </c>
      <c r="B3">
        <v>989511.25</v>
      </c>
      <c r="C3">
        <v>8</v>
      </c>
    </row>
    <row r="4" spans="1:3" ht="12.75">
      <c r="A4" t="s">
        <v>1290</v>
      </c>
      <c r="B4">
        <v>322302.55000000005</v>
      </c>
      <c r="C4">
        <v>5</v>
      </c>
    </row>
    <row r="5" spans="1:3" ht="12.75">
      <c r="A5" t="s">
        <v>1291</v>
      </c>
      <c r="B5">
        <v>228074.61</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34">
      <selection activeCell="D300" sqref="D300"/>
    </sheetView>
  </sheetViews>
  <sheetFormatPr defaultColWidth="9.140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1867</v>
      </c>
      <c r="B1" s="212"/>
      <c r="C1" s="213"/>
      <c r="D1" s="213"/>
      <c r="E1" s="213"/>
      <c r="F1" s="214" t="s">
        <v>1868</v>
      </c>
      <c r="H1" s="213"/>
      <c r="I1" s="212"/>
      <c r="J1" s="213"/>
      <c r="K1" s="213"/>
      <c r="L1" s="213"/>
      <c r="M1" s="213"/>
    </row>
    <row r="2" spans="1:13" ht="15" thickBot="1">
      <c r="A2" s="213"/>
      <c r="B2" s="215"/>
      <c r="C2" s="215"/>
      <c r="D2" s="213"/>
      <c r="E2" s="213"/>
      <c r="F2" s="213"/>
      <c r="H2" s="213"/>
      <c r="L2" s="213"/>
      <c r="M2" s="213"/>
    </row>
    <row r="3" spans="1:13" ht="18"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1869</v>
      </c>
      <c r="H7" s="213"/>
      <c r="L7" s="213"/>
      <c r="M7" s="213"/>
    </row>
    <row r="8" spans="2:13" ht="14.25">
      <c r="B8" s="224" t="s">
        <v>4</v>
      </c>
      <c r="F8" s="216" t="s">
        <v>1870</v>
      </c>
      <c r="H8" s="213"/>
      <c r="L8" s="213"/>
      <c r="M8" s="213"/>
    </row>
    <row r="9" spans="2:13" ht="14.25">
      <c r="B9" s="223" t="s">
        <v>1871</v>
      </c>
      <c r="H9" s="213"/>
      <c r="L9" s="213"/>
      <c r="M9" s="213"/>
    </row>
    <row r="10" spans="2:13" ht="14.25">
      <c r="B10" s="223" t="s">
        <v>381</v>
      </c>
      <c r="H10" s="213"/>
      <c r="L10" s="213"/>
      <c r="M10" s="213"/>
    </row>
    <row r="11" spans="2:13" ht="15" thickBot="1">
      <c r="B11" s="225" t="s">
        <v>390</v>
      </c>
      <c r="H11" s="213"/>
      <c r="L11" s="213"/>
      <c r="M11" s="213"/>
    </row>
    <row r="12" spans="2:13" ht="14.25">
      <c r="B12" s="226"/>
      <c r="H12" s="213"/>
      <c r="L12" s="213"/>
      <c r="M12" s="213"/>
    </row>
    <row r="13" spans="1:13" ht="36">
      <c r="A13" s="227" t="s">
        <v>5</v>
      </c>
      <c r="B13" s="227" t="s">
        <v>3</v>
      </c>
      <c r="C13" s="228"/>
      <c r="D13" s="228"/>
      <c r="E13" s="228"/>
      <c r="F13" s="228"/>
      <c r="G13" s="229"/>
      <c r="H13" s="213"/>
      <c r="L13" s="213"/>
      <c r="M13" s="213"/>
    </row>
    <row r="14" spans="1:13" ht="14.25">
      <c r="A14" s="216" t="s">
        <v>1872</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1873</v>
      </c>
      <c r="B16" s="230" t="s">
        <v>11</v>
      </c>
      <c r="C16" s="216" t="s">
        <v>12</v>
      </c>
      <c r="E16" s="222"/>
      <c r="F16" s="222"/>
      <c r="H16" s="213"/>
      <c r="L16" s="213"/>
      <c r="M16" s="213"/>
    </row>
    <row r="17" spans="1:13" ht="14.25">
      <c r="A17" s="216" t="s">
        <v>13</v>
      </c>
      <c r="B17" s="230" t="s">
        <v>14</v>
      </c>
      <c r="C17" s="231">
        <v>43799</v>
      </c>
      <c r="E17" s="222"/>
      <c r="F17" s="222"/>
      <c r="H17" s="213"/>
      <c r="L17" s="213"/>
      <c r="M17" s="213"/>
    </row>
    <row r="18" spans="1:13" ht="14.25" outlineLevel="1">
      <c r="A18" s="216" t="s">
        <v>15</v>
      </c>
      <c r="B18" s="232" t="s">
        <v>1874</v>
      </c>
      <c r="C18" s="233">
        <f>IF(AND('[1]B1. HTT Mortgage Assets'!C216&gt;0,'[1]B1. HTT Mortgage Assets'!C238&gt;0,'[1]B1. HTT Mortgage Assets'!C277=1,SUM(C194:C206)=0),"","Let op: volgorde van de rijen vermoedelijk fout. Zet dit juist")</f>
      </c>
      <c r="E18" s="222"/>
      <c r="F18" s="222"/>
      <c r="H18" s="213"/>
      <c r="L18" s="213"/>
      <c r="M18" s="213"/>
    </row>
    <row r="19" spans="1:13" ht="14.25" outlineLevel="1">
      <c r="A19" s="216" t="s">
        <v>16</v>
      </c>
      <c r="B19" s="232" t="s">
        <v>1875</v>
      </c>
      <c r="E19" s="222"/>
      <c r="F19" s="222"/>
      <c r="H19" s="213"/>
      <c r="L19" s="213"/>
      <c r="M19" s="213"/>
    </row>
    <row r="20" spans="1:13" ht="14.25" outlineLevel="1">
      <c r="A20" s="216" t="s">
        <v>1876</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1877</v>
      </c>
      <c r="B23" s="232"/>
      <c r="E23" s="222"/>
      <c r="F23" s="222"/>
      <c r="H23" s="213"/>
      <c r="L23" s="213"/>
      <c r="M23" s="213"/>
    </row>
    <row r="24" spans="1:13" ht="14.25" outlineLevel="1">
      <c r="A24" s="216" t="s">
        <v>1878</v>
      </c>
      <c r="B24" s="232"/>
      <c r="E24" s="222"/>
      <c r="F24" s="222"/>
      <c r="H24" s="213"/>
      <c r="L24" s="213"/>
      <c r="M24" s="213"/>
    </row>
    <row r="25" spans="1:13" ht="14.25" outlineLevel="1">
      <c r="A25" s="216" t="s">
        <v>1879</v>
      </c>
      <c r="B25" s="232"/>
      <c r="E25" s="222"/>
      <c r="F25" s="222"/>
      <c r="H25" s="213"/>
      <c r="L25" s="213"/>
      <c r="M25" s="213"/>
    </row>
    <row r="26" spans="1:13" ht="18">
      <c r="A26" s="228"/>
      <c r="B26" s="227" t="s">
        <v>1869</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1880</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1881</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1882</v>
      </c>
      <c r="C38" s="241">
        <v>2916.9160877300137</v>
      </c>
      <c r="F38" s="235"/>
      <c r="H38" s="213"/>
      <c r="L38" s="213"/>
      <c r="M38" s="213"/>
    </row>
    <row r="39" spans="1:13" ht="14.25">
      <c r="A39" s="216" t="s">
        <v>33</v>
      </c>
      <c r="B39" s="235" t="s">
        <v>34</v>
      </c>
      <c r="C39" s="241">
        <v>2250</v>
      </c>
      <c r="F39" s="235"/>
      <c r="H39" s="213"/>
      <c r="L39" s="213"/>
      <c r="M39" s="213"/>
    </row>
    <row r="40" spans="1:13" ht="14.25" outlineLevel="1">
      <c r="A40" s="216" t="s">
        <v>35</v>
      </c>
      <c r="B40" s="242" t="s">
        <v>36</v>
      </c>
      <c r="C40" s="243">
        <v>3320.953098403546</v>
      </c>
      <c r="F40" s="235"/>
      <c r="H40" s="213"/>
      <c r="L40" s="213"/>
      <c r="M40" s="213"/>
    </row>
    <row r="41" spans="1:13" ht="14.25" outlineLevel="1">
      <c r="A41" s="216" t="s">
        <v>37</v>
      </c>
      <c r="B41" s="242" t="s">
        <v>38</v>
      </c>
      <c r="C41" s="243">
        <v>2386.913262493909</v>
      </c>
      <c r="F41" s="235"/>
      <c r="H41" s="213"/>
      <c r="L41" s="213"/>
      <c r="M41" s="213"/>
    </row>
    <row r="42" spans="1:13" ht="14.25" outlineLevel="1">
      <c r="A42" s="216" t="s">
        <v>39</v>
      </c>
      <c r="B42" s="235"/>
      <c r="F42" s="235"/>
      <c r="H42" s="213"/>
      <c r="L42" s="213"/>
      <c r="M42" s="213"/>
    </row>
    <row r="43" spans="1:13" ht="14.25" outlineLevel="1">
      <c r="A43" s="216" t="s">
        <v>1883</v>
      </c>
      <c r="B43" s="235"/>
      <c r="F43" s="235"/>
      <c r="H43" s="213"/>
      <c r="L43" s="213"/>
      <c r="M43" s="213"/>
    </row>
    <row r="44" spans="1:13" ht="15" customHeight="1">
      <c r="A44" s="237"/>
      <c r="B44" s="238" t="s">
        <v>1884</v>
      </c>
      <c r="C44" s="244" t="s">
        <v>1885</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0.2964071501022283</v>
      </c>
      <c r="E45" s="245"/>
      <c r="F45" s="245">
        <v>0.05</v>
      </c>
      <c r="G45" s="216" t="s">
        <v>45</v>
      </c>
      <c r="H45" s="213"/>
      <c r="L45" s="213"/>
      <c r="M45" s="213"/>
    </row>
    <row r="46" spans="1:13" ht="14.25" outlineLevel="1">
      <c r="A46" s="216" t="s">
        <v>46</v>
      </c>
      <c r="B46" s="232" t="s">
        <v>1886</v>
      </c>
      <c r="C46" s="245"/>
      <c r="D46" s="245"/>
      <c r="E46" s="245"/>
      <c r="F46" s="245"/>
      <c r="G46" s="245"/>
      <c r="H46" s="213"/>
      <c r="L46" s="213"/>
      <c r="M46" s="213"/>
    </row>
    <row r="47" spans="1:13" ht="14.25" outlineLevel="1">
      <c r="A47" s="216" t="s">
        <v>47</v>
      </c>
      <c r="B47" s="232" t="s">
        <v>1887</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1888</v>
      </c>
      <c r="B50" s="232"/>
      <c r="C50" s="245"/>
      <c r="D50" s="245"/>
      <c r="E50" s="245"/>
      <c r="F50" s="245"/>
      <c r="G50" s="245"/>
      <c r="H50" s="213"/>
      <c r="L50" s="213"/>
      <c r="M50" s="213"/>
    </row>
    <row r="51" spans="1:13" ht="14.25" outlineLevel="1">
      <c r="A51" s="216" t="s">
        <v>1889</v>
      </c>
      <c r="B51" s="232"/>
      <c r="C51" s="245"/>
      <c r="D51" s="245"/>
      <c r="E51" s="245"/>
      <c r="F51" s="245"/>
      <c r="G51" s="245"/>
      <c r="H51" s="213"/>
      <c r="L51" s="213"/>
      <c r="M51" s="213"/>
    </row>
    <row r="52" spans="1:13" ht="15" customHeight="1">
      <c r="A52" s="237"/>
      <c r="B52" s="238" t="s">
        <v>1890</v>
      </c>
      <c r="C52" s="237" t="s">
        <v>50</v>
      </c>
      <c r="D52" s="237"/>
      <c r="E52" s="239"/>
      <c r="F52" s="240" t="s">
        <v>277</v>
      </c>
      <c r="G52" s="240"/>
      <c r="H52" s="213"/>
      <c r="L52" s="213"/>
      <c r="M52" s="213"/>
    </row>
    <row r="53" spans="1:13" ht="14.25">
      <c r="A53" s="216" t="s">
        <v>51</v>
      </c>
      <c r="B53" s="235" t="s">
        <v>52</v>
      </c>
      <c r="C53" s="241">
        <v>2916.916087730018</v>
      </c>
      <c r="E53" s="246"/>
      <c r="F53" s="247">
        <f>IF($C$58=0,"",IF(C53="[for completion]","",C53/$C$58))</f>
        <v>0.995563012860866</v>
      </c>
      <c r="G53" s="247"/>
      <c r="H53" s="213"/>
      <c r="L53" s="213"/>
      <c r="M53" s="213"/>
    </row>
    <row r="54" spans="1:13" ht="14.25">
      <c r="A54" s="216" t="s">
        <v>53</v>
      </c>
      <c r="B54" s="235" t="s">
        <v>54</v>
      </c>
      <c r="C54" s="243" t="s">
        <v>55</v>
      </c>
      <c r="E54" s="246"/>
      <c r="F54" s="247"/>
      <c r="G54" s="247"/>
      <c r="H54" s="213"/>
      <c r="L54" s="213"/>
      <c r="M54" s="213"/>
    </row>
    <row r="55" spans="1:13" ht="14.25">
      <c r="A55" s="216" t="s">
        <v>57</v>
      </c>
      <c r="B55" s="235" t="s">
        <v>58</v>
      </c>
      <c r="C55" s="243" t="s">
        <v>55</v>
      </c>
      <c r="E55" s="246"/>
      <c r="F55" s="248"/>
      <c r="G55" s="247"/>
      <c r="H55" s="213"/>
      <c r="L55" s="213"/>
      <c r="M55" s="213"/>
    </row>
    <row r="56" spans="1:13" ht="14.25">
      <c r="A56" s="216" t="s">
        <v>59</v>
      </c>
      <c r="B56" s="235" t="s">
        <v>60</v>
      </c>
      <c r="C56" s="243">
        <v>13</v>
      </c>
      <c r="E56" s="246"/>
      <c r="F56" s="248">
        <f>IF($C$58=0,"",IF(C56="[for completion]","",C56/$C$58))</f>
        <v>0.004436987139134037</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2929.916087730018</v>
      </c>
      <c r="D58" s="246"/>
      <c r="E58" s="246"/>
      <c r="F58" s="251"/>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1891</v>
      </c>
      <c r="D65" s="244" t="s">
        <v>1892</v>
      </c>
      <c r="E65" s="239"/>
      <c r="F65" s="240" t="s">
        <v>72</v>
      </c>
      <c r="G65" s="255" t="s">
        <v>73</v>
      </c>
      <c r="H65" s="213"/>
      <c r="L65" s="213"/>
      <c r="M65" s="213"/>
    </row>
    <row r="66" spans="1:13" ht="14.25">
      <c r="A66" s="216" t="s">
        <v>74</v>
      </c>
      <c r="B66" s="235" t="s">
        <v>1893</v>
      </c>
      <c r="C66" s="243">
        <v>7.242857534197246</v>
      </c>
      <c r="D66" s="256" t="s">
        <v>1894</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29.40786133000002</v>
      </c>
      <c r="D70" s="256" t="s">
        <v>1894</v>
      </c>
      <c r="E70" s="259"/>
      <c r="F70" s="247">
        <f aca="true" t="shared" si="1" ref="F70:F76">IF($C$77=0,"",IF(C70="[for completion]","",C70/$C$77))</f>
        <v>0.010081833157184087</v>
      </c>
      <c r="G70" s="247">
        <f>IF($D$77=0,"",IF(D70="[Mark as ND1 if not relevant]","",D70/$D$77))</f>
      </c>
      <c r="H70" s="213"/>
      <c r="L70" s="213"/>
      <c r="M70" s="213"/>
    </row>
    <row r="71" spans="1:13" ht="14.25">
      <c r="A71" s="216" t="s">
        <v>79</v>
      </c>
      <c r="B71" s="259" t="s">
        <v>108</v>
      </c>
      <c r="C71" s="243">
        <v>47.12313866999999</v>
      </c>
      <c r="D71" s="256" t="s">
        <v>1894</v>
      </c>
      <c r="E71" s="259"/>
      <c r="F71" s="247">
        <f t="shared" si="1"/>
        <v>0.016155123168686038</v>
      </c>
      <c r="G71" s="247">
        <f aca="true" t="shared" si="2" ref="G71:G76">IF($D$77=0,"",IF(D71="[Mark as ND1 if not relevant]","",D71/$D$77))</f>
      </c>
      <c r="H71" s="213"/>
      <c r="L71" s="213"/>
      <c r="M71" s="213"/>
    </row>
    <row r="72" spans="1:13" ht="14.25">
      <c r="A72" s="216" t="s">
        <v>80</v>
      </c>
      <c r="B72" s="259" t="s">
        <v>110</v>
      </c>
      <c r="C72" s="243">
        <v>181.23157413000027</v>
      </c>
      <c r="D72" s="256" t="s">
        <v>1894</v>
      </c>
      <c r="E72" s="259"/>
      <c r="F72" s="247">
        <f t="shared" si="1"/>
        <v>0.0621312265006012</v>
      </c>
      <c r="G72" s="247">
        <f t="shared" si="2"/>
      </c>
      <c r="H72" s="213"/>
      <c r="L72" s="213"/>
      <c r="M72" s="213"/>
    </row>
    <row r="73" spans="1:13" ht="14.25">
      <c r="A73" s="216" t="s">
        <v>81</v>
      </c>
      <c r="B73" s="259" t="s">
        <v>112</v>
      </c>
      <c r="C73" s="243">
        <v>284.4190956299999</v>
      </c>
      <c r="D73" s="256" t="s">
        <v>1894</v>
      </c>
      <c r="E73" s="259"/>
      <c r="F73" s="247">
        <f t="shared" si="1"/>
        <v>0.0975067801320744</v>
      </c>
      <c r="G73" s="247">
        <f t="shared" si="2"/>
      </c>
      <c r="H73" s="213"/>
      <c r="L73" s="213"/>
      <c r="M73" s="213"/>
    </row>
    <row r="74" spans="1:13" ht="14.25">
      <c r="A74" s="216" t="s">
        <v>82</v>
      </c>
      <c r="B74" s="259" t="s">
        <v>114</v>
      </c>
      <c r="C74" s="243">
        <v>286.19093155000013</v>
      </c>
      <c r="D74" s="256" t="s">
        <v>1894</v>
      </c>
      <c r="E74" s="259"/>
      <c r="F74" s="247">
        <f t="shared" si="1"/>
        <v>0.09811421478796094</v>
      </c>
      <c r="G74" s="247">
        <f t="shared" si="2"/>
      </c>
      <c r="H74" s="213"/>
      <c r="L74" s="213"/>
      <c r="M74" s="213"/>
    </row>
    <row r="75" spans="1:13" ht="14.25">
      <c r="A75" s="216" t="s">
        <v>83</v>
      </c>
      <c r="B75" s="259" t="s">
        <v>116</v>
      </c>
      <c r="C75" s="243">
        <v>1457.2829990800012</v>
      </c>
      <c r="D75" s="256" t="s">
        <v>1894</v>
      </c>
      <c r="E75" s="259"/>
      <c r="F75" s="247">
        <f t="shared" si="1"/>
        <v>0.49959716195130105</v>
      </c>
      <c r="G75" s="247">
        <f t="shared" si="2"/>
      </c>
      <c r="H75" s="213"/>
      <c r="L75" s="213"/>
      <c r="M75" s="213"/>
    </row>
    <row r="76" spans="1:13" ht="14.25">
      <c r="A76" s="216" t="s">
        <v>84</v>
      </c>
      <c r="B76" s="259" t="s">
        <v>118</v>
      </c>
      <c r="C76" s="243">
        <v>631.2604873400005</v>
      </c>
      <c r="D76" s="256" t="s">
        <v>1894</v>
      </c>
      <c r="E76" s="259"/>
      <c r="F76" s="247">
        <f t="shared" si="1"/>
        <v>0.21641366030219233</v>
      </c>
      <c r="G76" s="247">
        <f t="shared" si="2"/>
      </c>
      <c r="H76" s="213"/>
      <c r="L76" s="213"/>
      <c r="M76" s="213"/>
    </row>
    <row r="77" spans="1:13" ht="14.25">
      <c r="A77" s="216" t="s">
        <v>85</v>
      </c>
      <c r="B77" s="260" t="s">
        <v>64</v>
      </c>
      <c r="C77" s="261">
        <f>SUM(C70:C76)</f>
        <v>2916.916087730002</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1895</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1896</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1897</v>
      </c>
      <c r="B87" s="262"/>
      <c r="C87" s="246"/>
      <c r="D87" s="246"/>
      <c r="E87" s="235"/>
      <c r="F87" s="247">
        <f t="shared" si="4"/>
        <v>0</v>
      </c>
      <c r="G87" s="247">
        <f t="shared" si="3"/>
      </c>
      <c r="H87" s="213"/>
      <c r="L87" s="213"/>
      <c r="M87" s="213"/>
    </row>
    <row r="88" spans="1:13" ht="15" customHeight="1">
      <c r="A88" s="237"/>
      <c r="B88" s="238" t="s">
        <v>99</v>
      </c>
      <c r="C88" s="244" t="s">
        <v>1898</v>
      </c>
      <c r="D88" s="244" t="s">
        <v>100</v>
      </c>
      <c r="E88" s="239"/>
      <c r="F88" s="240" t="s">
        <v>1899</v>
      </c>
      <c r="G88" s="237" t="s">
        <v>101</v>
      </c>
      <c r="H88" s="213"/>
      <c r="L88" s="213"/>
      <c r="M88" s="213"/>
    </row>
    <row r="89" spans="1:13" ht="14.25">
      <c r="A89" s="216" t="s">
        <v>102</v>
      </c>
      <c r="B89" s="235" t="s">
        <v>75</v>
      </c>
      <c r="C89" s="243">
        <v>6.009436834094368</v>
      </c>
      <c r="D89" s="256">
        <v>7.009436834094369</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500</v>
      </c>
      <c r="D96" s="263">
        <v>0</v>
      </c>
      <c r="E96" s="259"/>
      <c r="F96" s="247">
        <f t="shared" si="5"/>
        <v>0.2222222222222222</v>
      </c>
      <c r="G96" s="247">
        <f t="shared" si="6"/>
        <v>0</v>
      </c>
      <c r="H96" s="213"/>
      <c r="L96" s="213"/>
      <c r="M96" s="213"/>
    </row>
    <row r="97" spans="1:13" ht="14.25">
      <c r="A97" s="216" t="s">
        <v>113</v>
      </c>
      <c r="B97" s="259" t="s">
        <v>114</v>
      </c>
      <c r="C97" s="243">
        <v>500</v>
      </c>
      <c r="D97" s="263">
        <v>500</v>
      </c>
      <c r="E97" s="259"/>
      <c r="F97" s="247">
        <f t="shared" si="5"/>
        <v>0.2222222222222222</v>
      </c>
      <c r="G97" s="247">
        <f t="shared" si="6"/>
        <v>0.2222222222222222</v>
      </c>
      <c r="H97" s="213"/>
      <c r="L97" s="213"/>
      <c r="M97" s="213"/>
    </row>
    <row r="98" spans="1:13" ht="14.25">
      <c r="A98" s="216" t="s">
        <v>115</v>
      </c>
      <c r="B98" s="259" t="s">
        <v>116</v>
      </c>
      <c r="C98" s="243">
        <v>1250</v>
      </c>
      <c r="D98" s="263">
        <v>1750</v>
      </c>
      <c r="E98" s="259"/>
      <c r="F98" s="247">
        <f t="shared" si="5"/>
        <v>0.5555555555555556</v>
      </c>
      <c r="G98" s="247">
        <f t="shared" si="6"/>
        <v>0.7777777777777778</v>
      </c>
      <c r="H98" s="213"/>
      <c r="L98" s="213"/>
      <c r="M98" s="213"/>
    </row>
    <row r="99" spans="1:13" ht="14.25">
      <c r="A99" s="216" t="s">
        <v>117</v>
      </c>
      <c r="B99" s="259" t="s">
        <v>118</v>
      </c>
      <c r="C99" s="243">
        <v>0</v>
      </c>
      <c r="D99" s="263">
        <v>0</v>
      </c>
      <c r="E99" s="259"/>
      <c r="F99" s="247">
        <f t="shared" si="5"/>
        <v>0</v>
      </c>
      <c r="G99" s="247">
        <f t="shared" si="6"/>
        <v>0</v>
      </c>
      <c r="H99" s="213"/>
      <c r="L99" s="213"/>
      <c r="M99" s="213"/>
    </row>
    <row r="100" spans="1:13" ht="14.25">
      <c r="A100" s="216" t="s">
        <v>119</v>
      </c>
      <c r="B100" s="260" t="s">
        <v>64</v>
      </c>
      <c r="C100" s="246">
        <f>SUM(C93:C99)</f>
        <v>2250</v>
      </c>
      <c r="D100" s="246">
        <f>SUM(D93:D99)</f>
        <v>2250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1895</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1896</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2916.916087730018</v>
      </c>
      <c r="D112" s="264">
        <f>C112</f>
        <v>2916.916087730018</v>
      </c>
      <c r="E112" s="247"/>
      <c r="F112" s="247">
        <f>IF($C$129=0,"",IF(C112="[for completion]","",IF(C112="","",C112/$C$129)))</f>
        <v>1</v>
      </c>
      <c r="G112" s="247">
        <f>IF($D$129=0,"",IF(D112="[for completion]","",IF(D112="","",D112/$D$129)))</f>
        <v>1</v>
      </c>
      <c r="I112" s="216"/>
      <c r="J112" s="216"/>
      <c r="K112" s="216"/>
      <c r="L112" s="213" t="s">
        <v>1900</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1901</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1902</v>
      </c>
      <c r="C124" s="266">
        <v>0</v>
      </c>
      <c r="D124" s="266">
        <f t="shared" si="7"/>
        <v>0</v>
      </c>
      <c r="E124" s="235"/>
      <c r="F124" s="247">
        <f t="shared" si="8"/>
        <v>0</v>
      </c>
      <c r="G124" s="247">
        <f t="shared" si="9"/>
        <v>0</v>
      </c>
      <c r="L124" s="259" t="s">
        <v>1902</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1903</v>
      </c>
      <c r="B128" s="235" t="s">
        <v>62</v>
      </c>
      <c r="C128" s="266">
        <v>0</v>
      </c>
      <c r="D128" s="266">
        <f t="shared" si="7"/>
        <v>0</v>
      </c>
      <c r="E128" s="235"/>
      <c r="F128" s="247">
        <f t="shared" si="8"/>
        <v>0</v>
      </c>
      <c r="G128" s="247">
        <f t="shared" si="9"/>
        <v>0</v>
      </c>
      <c r="H128" s="213"/>
      <c r="L128" s="213"/>
      <c r="M128" s="213"/>
    </row>
    <row r="129" spans="1:13" ht="14.25">
      <c r="A129" s="216" t="s">
        <v>1904</v>
      </c>
      <c r="B129" s="260" t="s">
        <v>64</v>
      </c>
      <c r="C129" s="216">
        <f>SUM(C112:C128)</f>
        <v>2916.916087730018</v>
      </c>
      <c r="D129" s="216">
        <f>SUM(D112:D128)</f>
        <v>2916.916087730018</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1901</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1902</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1905</v>
      </c>
      <c r="B154" s="235" t="s">
        <v>62</v>
      </c>
      <c r="C154" s="266">
        <v>0</v>
      </c>
      <c r="D154" s="266">
        <f t="shared" si="12"/>
        <v>0</v>
      </c>
      <c r="E154" s="235"/>
      <c r="F154" s="247">
        <f t="shared" si="15"/>
        <v>0</v>
      </c>
      <c r="G154" s="247">
        <f t="shared" si="16"/>
        <v>0</v>
      </c>
      <c r="H154" s="213"/>
      <c r="L154" s="213"/>
      <c r="M154" s="213"/>
    </row>
    <row r="155" spans="1:13" ht="14.25">
      <c r="A155" s="216" t="s">
        <v>1906</v>
      </c>
      <c r="B155" s="260" t="s">
        <v>64</v>
      </c>
      <c r="C155" s="216">
        <f>SUM(C138:C154)</f>
        <v>2250</v>
      </c>
      <c r="D155" s="216">
        <f>SUM(D138:D154)</f>
        <v>2250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1907</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2250</v>
      </c>
      <c r="D167" s="213">
        <f>SUM(D164:D166)</f>
        <v>2250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13</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13</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13</v>
      </c>
      <c r="E207" s="251"/>
      <c r="F207" s="247"/>
      <c r="G207" s="251"/>
      <c r="H207" s="213"/>
      <c r="L207" s="213"/>
      <c r="M207" s="213"/>
    </row>
    <row r="208" spans="1:13" ht="14.25">
      <c r="A208" s="216" t="s">
        <v>270</v>
      </c>
      <c r="B208" s="260" t="s">
        <v>64</v>
      </c>
      <c r="C208" s="235">
        <f>SUM(C193:C206)</f>
        <v>13</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1908</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1909</v>
      </c>
      <c r="C216" s="237" t="s">
        <v>50</v>
      </c>
      <c r="D216" s="237"/>
      <c r="E216" s="239"/>
      <c r="F216" s="240" t="s">
        <v>277</v>
      </c>
      <c r="G216" s="240" t="s">
        <v>278</v>
      </c>
      <c r="H216" s="213"/>
      <c r="L216" s="213"/>
      <c r="M216" s="213"/>
    </row>
    <row r="217" spans="1:13" ht="14.25">
      <c r="A217" s="216" t="s">
        <v>279</v>
      </c>
      <c r="B217" s="259" t="s">
        <v>280</v>
      </c>
      <c r="C217" s="268">
        <v>13</v>
      </c>
      <c r="E217" s="267"/>
      <c r="F217" s="247">
        <f>IF($C$38=0,"",IF(C217="[for completion]","",IF(C217="","",C217/$C$38)))</f>
        <v>0.004456761733628336</v>
      </c>
      <c r="G217" s="247">
        <f>IF($C$39=0,"",IF(C217="[for completion]","",IF(C217="","",C217/$C$39)))</f>
        <v>0.0057777777777777775</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13</v>
      </c>
      <c r="E220" s="267"/>
      <c r="F220" s="245">
        <f>SUM(F217:F219)</f>
        <v>0.004456761733628336</v>
      </c>
      <c r="G220" s="245">
        <f>SUM(G217:G219)</f>
        <v>0.0057777777777777775</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1910</v>
      </c>
      <c r="C228" s="237"/>
      <c r="D228" s="237"/>
      <c r="E228" s="239"/>
      <c r="F228" s="240"/>
      <c r="G228" s="240"/>
      <c r="H228" s="213"/>
      <c r="L228" s="213"/>
      <c r="M228" s="213"/>
    </row>
    <row r="229" spans="1:13" ht="28.5">
      <c r="A229" s="216" t="s">
        <v>292</v>
      </c>
      <c r="B229" s="235" t="s">
        <v>1911</v>
      </c>
      <c r="C229" s="271" t="s">
        <v>1912</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1913</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1914</v>
      </c>
      <c r="C288" s="271">
        <f>ROW(B38)</f>
        <v>38</v>
      </c>
      <c r="D288" s="245"/>
      <c r="E288" s="245"/>
      <c r="F288" s="245"/>
      <c r="G288" s="245"/>
      <c r="H288" s="213"/>
      <c r="I288" s="232"/>
      <c r="J288" s="271"/>
      <c r="L288" s="245"/>
      <c r="M288" s="245"/>
      <c r="N288" s="245"/>
    </row>
    <row r="289" spans="1:13" ht="14.25">
      <c r="A289" s="216" t="s">
        <v>358</v>
      </c>
      <c r="B289" s="232" t="s">
        <v>1915</v>
      </c>
      <c r="C289" s="271">
        <f>ROW(B39)</f>
        <v>39</v>
      </c>
      <c r="E289" s="245"/>
      <c r="F289" s="245"/>
      <c r="H289" s="213"/>
      <c r="I289" s="232"/>
      <c r="J289" s="271"/>
      <c r="L289" s="245"/>
      <c r="M289" s="245"/>
    </row>
    <row r="290" spans="1:14" ht="14.25">
      <c r="A290" s="216" t="s">
        <v>359</v>
      </c>
      <c r="B290" s="232" t="s">
        <v>1916</v>
      </c>
      <c r="C290" s="271" t="str">
        <f>ROW('[1]B1. HTT Mortgage Assets'!B43)&amp;" for Mortgage Assets"</f>
        <v>43 for Mortgage Assets</v>
      </c>
      <c r="D290" s="271"/>
      <c r="E290" s="277"/>
      <c r="F290" s="245"/>
      <c r="G290" s="277"/>
      <c r="H290" s="213"/>
      <c r="I290" s="232"/>
      <c r="J290" s="271"/>
      <c r="K290" s="271"/>
      <c r="L290" s="277"/>
      <c r="M290" s="245"/>
      <c r="N290" s="277"/>
    </row>
    <row r="291" spans="1:10" ht="14.25">
      <c r="A291" s="216" t="s">
        <v>360</v>
      </c>
      <c r="B291" s="232" t="s">
        <v>1917</v>
      </c>
      <c r="C291" s="271">
        <f>ROW(B52)</f>
        <v>52</v>
      </c>
      <c r="H291" s="213"/>
      <c r="I291" s="232"/>
      <c r="J291" s="271"/>
    </row>
    <row r="292" spans="1:14" ht="14.25">
      <c r="A292" s="216" t="s">
        <v>361</v>
      </c>
      <c r="B292" s="232" t="s">
        <v>1918</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4.25">
      <c r="A293" s="216" t="s">
        <v>362</v>
      </c>
      <c r="B293" s="232" t="s">
        <v>1919</v>
      </c>
      <c r="C293" s="271" t="str">
        <f>ROW('[1]B1. HTT Mortgage Assets'!B149)&amp;" for Mortgage Assets"</f>
        <v>149 for Mortgage Assets</v>
      </c>
      <c r="D293" s="271"/>
      <c r="H293" s="213"/>
      <c r="I293" s="232"/>
      <c r="M293" s="277"/>
    </row>
    <row r="294" spans="1:13" ht="14.25">
      <c r="A294" s="216" t="s">
        <v>363</v>
      </c>
      <c r="B294" s="232" t="s">
        <v>1920</v>
      </c>
      <c r="C294" s="271">
        <f>ROW(B111)</f>
        <v>111</v>
      </c>
      <c r="F294" s="277"/>
      <c r="H294" s="213"/>
      <c r="I294" s="232"/>
      <c r="J294" s="271"/>
      <c r="M294" s="277"/>
    </row>
    <row r="295" spans="1:13" ht="14.25">
      <c r="A295" s="216" t="s">
        <v>364</v>
      </c>
      <c r="B295" s="232" t="s">
        <v>1921</v>
      </c>
      <c r="C295" s="271">
        <f>ROW(B163)</f>
        <v>163</v>
      </c>
      <c r="E295" s="277"/>
      <c r="F295" s="277"/>
      <c r="H295" s="213"/>
      <c r="I295" s="232"/>
      <c r="J295" s="271"/>
      <c r="L295" s="277"/>
      <c r="M295" s="277"/>
    </row>
    <row r="296" spans="1:13" ht="14.25">
      <c r="A296" s="216" t="s">
        <v>365</v>
      </c>
      <c r="B296" s="232" t="s">
        <v>1922</v>
      </c>
      <c r="C296" s="271">
        <f>ROW(B137)</f>
        <v>137</v>
      </c>
      <c r="E296" s="277"/>
      <c r="F296" s="277"/>
      <c r="H296" s="213"/>
      <c r="I296" s="232"/>
      <c r="J296" s="271"/>
      <c r="L296" s="277"/>
      <c r="M296" s="277"/>
    </row>
    <row r="297" spans="1:12" ht="28.5">
      <c r="A297" s="216" t="s">
        <v>366</v>
      </c>
      <c r="B297" s="216" t="s">
        <v>367</v>
      </c>
      <c r="C297" s="271" t="str">
        <f>ROW('[1]C. HTT Harmonised Glossary'!B17)&amp;" for Harmonised Glossary"</f>
        <v>17 for Harmonised Glossary</v>
      </c>
      <c r="E297" s="277"/>
      <c r="H297" s="213"/>
      <c r="J297" s="271"/>
      <c r="L297" s="277"/>
    </row>
    <row r="298" spans="1:12" ht="14.25">
      <c r="A298" s="216" t="s">
        <v>368</v>
      </c>
      <c r="B298" s="232" t="s">
        <v>1923</v>
      </c>
      <c r="C298" s="271">
        <f>ROW(B65)</f>
        <v>65</v>
      </c>
      <c r="E298" s="277"/>
      <c r="H298" s="213"/>
      <c r="I298" s="232"/>
      <c r="J298" s="271"/>
      <c r="L298" s="277"/>
    </row>
    <row r="299" spans="1:12" ht="14.25">
      <c r="A299" s="216" t="s">
        <v>369</v>
      </c>
      <c r="B299" s="232" t="s">
        <v>1924</v>
      </c>
      <c r="C299" s="271">
        <f>ROW(B88)</f>
        <v>88</v>
      </c>
      <c r="E299" s="277"/>
      <c r="H299" s="213"/>
      <c r="I299" s="232"/>
      <c r="J299" s="271"/>
      <c r="L299" s="277"/>
    </row>
    <row r="300" spans="1:12" ht="14.25">
      <c r="A300" s="216" t="s">
        <v>370</v>
      </c>
      <c r="B300" s="232" t="s">
        <v>1925</v>
      </c>
      <c r="C300" s="271" t="str">
        <f>ROW('[1]B1. HTT Mortgage Assets'!B179)&amp;" for Mortgage Assets"</f>
        <v>179 for Mortgage Assets</v>
      </c>
      <c r="D300" s="271"/>
      <c r="E300" s="277"/>
      <c r="H300" s="213"/>
      <c r="I300" s="232"/>
      <c r="J300" s="271"/>
      <c r="K300" s="271"/>
      <c r="L300" s="277"/>
    </row>
    <row r="301" spans="1:12" ht="14.25" outlineLevel="1">
      <c r="A301" s="216" t="s">
        <v>371</v>
      </c>
      <c r="B301" s="232"/>
      <c r="C301" s="271"/>
      <c r="D301" s="271"/>
      <c r="E301" s="277"/>
      <c r="H301" s="213"/>
      <c r="I301" s="232"/>
      <c r="J301" s="271"/>
      <c r="K301" s="271"/>
      <c r="L301" s="277"/>
    </row>
    <row r="302" spans="1:12" ht="14.25" outlineLevel="1">
      <c r="A302" s="216" t="s">
        <v>372</v>
      </c>
      <c r="B302" s="232"/>
      <c r="C302" s="271"/>
      <c r="D302" s="271"/>
      <c r="E302" s="277"/>
      <c r="H302" s="213"/>
      <c r="I302" s="232"/>
      <c r="J302" s="271"/>
      <c r="K302" s="271"/>
      <c r="L302" s="277"/>
    </row>
    <row r="303" spans="1:12" ht="14.25" outlineLevel="1">
      <c r="A303" s="216" t="s">
        <v>373</v>
      </c>
      <c r="B303" s="232"/>
      <c r="C303" s="271"/>
      <c r="D303" s="271"/>
      <c r="E303" s="277"/>
      <c r="H303" s="213"/>
      <c r="I303" s="232"/>
      <c r="J303" s="271"/>
      <c r="K303" s="271"/>
      <c r="L303" s="277"/>
    </row>
    <row r="304" spans="1:12" ht="14.25" outlineLevel="1">
      <c r="A304" s="216" t="s">
        <v>374</v>
      </c>
      <c r="B304" s="232"/>
      <c r="C304" s="271"/>
      <c r="D304" s="271"/>
      <c r="E304" s="277"/>
      <c r="H304" s="213"/>
      <c r="I304" s="232"/>
      <c r="J304" s="271"/>
      <c r="K304" s="271"/>
      <c r="L304" s="277"/>
    </row>
    <row r="305" spans="1:12" ht="14.25" outlineLevel="1">
      <c r="A305" s="216" t="s">
        <v>375</v>
      </c>
      <c r="B305" s="232"/>
      <c r="C305" s="271"/>
      <c r="D305" s="271"/>
      <c r="E305" s="277"/>
      <c r="H305" s="213"/>
      <c r="I305" s="232"/>
      <c r="J305" s="271"/>
      <c r="K305" s="271"/>
      <c r="L305" s="277"/>
    </row>
    <row r="306" spans="1:12" ht="14.25" outlineLevel="1">
      <c r="A306" s="216" t="s">
        <v>376</v>
      </c>
      <c r="B306" s="232"/>
      <c r="C306" s="271"/>
      <c r="D306" s="271"/>
      <c r="E306" s="277"/>
      <c r="H306" s="213"/>
      <c r="I306" s="232"/>
      <c r="J306" s="271"/>
      <c r="K306" s="271"/>
      <c r="L306" s="277"/>
    </row>
    <row r="307" spans="1:12" ht="14.25" outlineLevel="1">
      <c r="A307" s="216" t="s">
        <v>377</v>
      </c>
      <c r="B307" s="232"/>
      <c r="C307" s="271"/>
      <c r="D307" s="271"/>
      <c r="E307" s="277"/>
      <c r="H307" s="213"/>
      <c r="I307" s="232"/>
      <c r="J307" s="271"/>
      <c r="K307" s="271"/>
      <c r="L307" s="277"/>
    </row>
    <row r="308" spans="1:12" ht="14.25" outlineLevel="1">
      <c r="A308" s="216" t="s">
        <v>378</v>
      </c>
      <c r="B308" s="232"/>
      <c r="C308" s="271"/>
      <c r="D308" s="271"/>
      <c r="E308" s="277"/>
      <c r="H308" s="213"/>
      <c r="I308" s="232"/>
      <c r="J308" s="271"/>
      <c r="K308" s="271"/>
      <c r="L308" s="277"/>
    </row>
    <row r="309" spans="1:12" ht="14.25" outlineLevel="1">
      <c r="A309" s="216" t="s">
        <v>379</v>
      </c>
      <c r="B309" s="232"/>
      <c r="C309" s="271"/>
      <c r="D309" s="271"/>
      <c r="E309" s="277"/>
      <c r="H309" s="213"/>
      <c r="I309" s="232"/>
      <c r="J309" s="271"/>
      <c r="K309" s="271"/>
      <c r="L309" s="277"/>
    </row>
    <row r="310" spans="1:8" ht="14.25" outlineLevel="1">
      <c r="A310" s="216" t="s">
        <v>380</v>
      </c>
      <c r="H310" s="213"/>
    </row>
    <row r="311" spans="1:13" ht="36">
      <c r="A311" s="228"/>
      <c r="B311" s="227" t="s">
        <v>381</v>
      </c>
      <c r="C311" s="228"/>
      <c r="D311" s="228"/>
      <c r="E311" s="228"/>
      <c r="F311" s="228"/>
      <c r="G311" s="229"/>
      <c r="H311" s="213"/>
      <c r="I311" s="220"/>
      <c r="J311" s="222"/>
      <c r="K311" s="222"/>
      <c r="L311" s="222"/>
      <c r="M311" s="222"/>
    </row>
    <row r="312" spans="1:10" ht="14.25">
      <c r="A312" s="216" t="s">
        <v>382</v>
      </c>
      <c r="B312" s="242" t="s">
        <v>383</v>
      </c>
      <c r="C312" s="216">
        <v>0</v>
      </c>
      <c r="H312" s="213"/>
      <c r="I312" s="242"/>
      <c r="J312" s="271"/>
    </row>
    <row r="313" spans="1:10" ht="14.25" outlineLevel="1">
      <c r="A313" s="216" t="s">
        <v>384</v>
      </c>
      <c r="B313" s="242"/>
      <c r="C313" s="271"/>
      <c r="H313" s="213"/>
      <c r="I313" s="242"/>
      <c r="J313" s="271"/>
    </row>
    <row r="314" spans="1:10" ht="14.25" outlineLevel="1">
      <c r="A314" s="216" t="s">
        <v>385</v>
      </c>
      <c r="B314" s="242"/>
      <c r="C314" s="271"/>
      <c r="H314" s="213"/>
      <c r="I314" s="242"/>
      <c r="J314" s="271"/>
    </row>
    <row r="315" spans="1:10" ht="14.25" outlineLevel="1">
      <c r="A315" s="216" t="s">
        <v>386</v>
      </c>
      <c r="B315" s="242"/>
      <c r="C315" s="271"/>
      <c r="H315" s="213"/>
      <c r="I315" s="242"/>
      <c r="J315" s="271"/>
    </row>
    <row r="316" spans="1:10" ht="14.25" outlineLevel="1">
      <c r="A316" s="216" t="s">
        <v>387</v>
      </c>
      <c r="B316" s="242"/>
      <c r="C316" s="271"/>
      <c r="H316" s="213"/>
      <c r="I316" s="242"/>
      <c r="J316" s="271"/>
    </row>
    <row r="317" spans="1:10" ht="14.25" outlineLevel="1">
      <c r="A317" s="216" t="s">
        <v>388</v>
      </c>
      <c r="B317" s="242"/>
      <c r="C317" s="271"/>
      <c r="H317" s="213"/>
      <c r="I317" s="242"/>
      <c r="J317" s="271"/>
    </row>
    <row r="318" spans="1:10" ht="14.25" outlineLevel="1">
      <c r="A318" s="216" t="s">
        <v>389</v>
      </c>
      <c r="B318" s="242"/>
      <c r="C318" s="271"/>
      <c r="H318" s="213"/>
      <c r="I318" s="242"/>
      <c r="J318" s="271"/>
    </row>
    <row r="319" spans="1:13" ht="18">
      <c r="A319" s="228"/>
      <c r="B319" s="227" t="s">
        <v>390</v>
      </c>
      <c r="C319" s="228"/>
      <c r="D319" s="228"/>
      <c r="E319" s="228"/>
      <c r="F319" s="228"/>
      <c r="G319" s="229"/>
      <c r="H319" s="213"/>
      <c r="I319" s="220"/>
      <c r="J319" s="222"/>
      <c r="K319" s="222"/>
      <c r="L319" s="222"/>
      <c r="M319" s="222"/>
    </row>
    <row r="320" spans="1:13" ht="15" customHeight="1" outlineLevel="1">
      <c r="A320" s="237"/>
      <c r="B320" s="238" t="s">
        <v>391</v>
      </c>
      <c r="C320" s="237"/>
      <c r="D320" s="237"/>
      <c r="E320" s="239"/>
      <c r="F320" s="240"/>
      <c r="G320" s="240"/>
      <c r="H320" s="213"/>
      <c r="L320" s="213"/>
      <c r="M320" s="213"/>
    </row>
    <row r="321" spans="1:8" ht="14.25" outlineLevel="1">
      <c r="A321" s="216" t="s">
        <v>392</v>
      </c>
      <c r="B321" s="232" t="s">
        <v>1926</v>
      </c>
      <c r="C321" s="232"/>
      <c r="H321" s="213"/>
    </row>
    <row r="322" spans="1:8" ht="14.25" outlineLevel="1">
      <c r="A322" s="216" t="s">
        <v>393</v>
      </c>
      <c r="B322" s="232" t="s">
        <v>1927</v>
      </c>
      <c r="C322" s="232"/>
      <c r="H322" s="213"/>
    </row>
    <row r="323" spans="1:8" ht="14.25" outlineLevel="1">
      <c r="A323" s="216" t="s">
        <v>394</v>
      </c>
      <c r="B323" s="232" t="s">
        <v>395</v>
      </c>
      <c r="C323" s="232"/>
      <c r="H323" s="213"/>
    </row>
    <row r="324" spans="1:8" ht="14.25" outlineLevel="1">
      <c r="A324" s="216" t="s">
        <v>396</v>
      </c>
      <c r="B324" s="232" t="s">
        <v>397</v>
      </c>
      <c r="H324" s="213"/>
    </row>
    <row r="325" spans="1:8" ht="14.25" outlineLevel="1">
      <c r="A325" s="216" t="s">
        <v>398</v>
      </c>
      <c r="B325" s="232" t="s">
        <v>399</v>
      </c>
      <c r="H325" s="213"/>
    </row>
    <row r="326" spans="1:8" ht="14.25" outlineLevel="1">
      <c r="A326" s="216" t="s">
        <v>400</v>
      </c>
      <c r="B326" s="232" t="s">
        <v>886</v>
      </c>
      <c r="H326" s="213"/>
    </row>
    <row r="327" spans="1:8" ht="14.25" outlineLevel="1">
      <c r="A327" s="216" t="s">
        <v>401</v>
      </c>
      <c r="B327" s="232" t="s">
        <v>402</v>
      </c>
      <c r="H327" s="213"/>
    </row>
    <row r="328" spans="1:8" ht="14.25" outlineLevel="1">
      <c r="A328" s="216" t="s">
        <v>403</v>
      </c>
      <c r="B328" s="232" t="s">
        <v>404</v>
      </c>
      <c r="H328" s="213"/>
    </row>
    <row r="329" spans="1:8" ht="14.25" outlineLevel="1">
      <c r="A329" s="216" t="s">
        <v>405</v>
      </c>
      <c r="B329" s="232" t="s">
        <v>1928</v>
      </c>
      <c r="H329" s="213"/>
    </row>
    <row r="330" spans="1:8" ht="14.25" outlineLevel="1">
      <c r="A330" s="216" t="s">
        <v>406</v>
      </c>
      <c r="B330" s="252" t="s">
        <v>407</v>
      </c>
      <c r="H330" s="213"/>
    </row>
    <row r="331" spans="1:8" ht="14.25" outlineLevel="1">
      <c r="A331" s="216" t="s">
        <v>408</v>
      </c>
      <c r="B331" s="252" t="s">
        <v>407</v>
      </c>
      <c r="H331" s="213"/>
    </row>
    <row r="332" spans="1:8" ht="14.25" outlineLevel="1">
      <c r="A332" s="216" t="s">
        <v>409</v>
      </c>
      <c r="B332" s="252" t="s">
        <v>407</v>
      </c>
      <c r="H332" s="213"/>
    </row>
    <row r="333" spans="1:8" ht="14.25" outlineLevel="1">
      <c r="A333" s="216" t="s">
        <v>410</v>
      </c>
      <c r="B333" s="252" t="s">
        <v>407</v>
      </c>
      <c r="H333" s="213"/>
    </row>
    <row r="334" spans="1:8" ht="14.25" outlineLevel="1">
      <c r="A334" s="216" t="s">
        <v>411</v>
      </c>
      <c r="B334" s="252" t="s">
        <v>407</v>
      </c>
      <c r="H334" s="213"/>
    </row>
    <row r="335" spans="1:8" ht="14.25" outlineLevel="1">
      <c r="A335" s="216" t="s">
        <v>412</v>
      </c>
      <c r="B335" s="252" t="s">
        <v>407</v>
      </c>
      <c r="H335" s="213"/>
    </row>
    <row r="336" spans="1:8" ht="14.25" outlineLevel="1">
      <c r="A336" s="216" t="s">
        <v>413</v>
      </c>
      <c r="B336" s="252" t="s">
        <v>407</v>
      </c>
      <c r="H336" s="213"/>
    </row>
    <row r="337" spans="1:8" ht="14.25" outlineLevel="1">
      <c r="A337" s="216" t="s">
        <v>414</v>
      </c>
      <c r="B337" s="252" t="s">
        <v>407</v>
      </c>
      <c r="H337" s="213"/>
    </row>
    <row r="338" spans="1:8" ht="14.25" outlineLevel="1">
      <c r="A338" s="216" t="s">
        <v>415</v>
      </c>
      <c r="B338" s="252" t="s">
        <v>407</v>
      </c>
      <c r="H338" s="213"/>
    </row>
    <row r="339" spans="1:8" ht="14.25" outlineLevel="1">
      <c r="A339" s="216" t="s">
        <v>416</v>
      </c>
      <c r="B339" s="252" t="s">
        <v>407</v>
      </c>
      <c r="H339" s="213"/>
    </row>
    <row r="340" spans="1:8" ht="14.25" outlineLevel="1">
      <c r="A340" s="216" t="s">
        <v>417</v>
      </c>
      <c r="B340" s="252" t="s">
        <v>407</v>
      </c>
      <c r="H340" s="213"/>
    </row>
    <row r="341" spans="1:8" ht="14.25" outlineLevel="1">
      <c r="A341" s="216" t="s">
        <v>418</v>
      </c>
      <c r="B341" s="252" t="s">
        <v>407</v>
      </c>
      <c r="H341" s="213"/>
    </row>
    <row r="342" spans="1:8" ht="14.25" outlineLevel="1">
      <c r="A342" s="216" t="s">
        <v>419</v>
      </c>
      <c r="B342" s="252" t="s">
        <v>407</v>
      </c>
      <c r="H342" s="213"/>
    </row>
    <row r="343" spans="1:8" ht="14.25" outlineLevel="1">
      <c r="A343" s="216" t="s">
        <v>420</v>
      </c>
      <c r="B343" s="252" t="s">
        <v>407</v>
      </c>
      <c r="H343" s="213"/>
    </row>
    <row r="344" spans="1:8" ht="14.25" outlineLevel="1">
      <c r="A344" s="216" t="s">
        <v>421</v>
      </c>
      <c r="B344" s="252" t="s">
        <v>407</v>
      </c>
      <c r="H344" s="213"/>
    </row>
    <row r="345" spans="1:8" ht="14.25" outlineLevel="1">
      <c r="A345" s="216" t="s">
        <v>422</v>
      </c>
      <c r="B345" s="252" t="s">
        <v>407</v>
      </c>
      <c r="H345" s="213"/>
    </row>
    <row r="346" spans="1:8" ht="14.25" outlineLevel="1">
      <c r="A346" s="216" t="s">
        <v>423</v>
      </c>
      <c r="B346" s="252" t="s">
        <v>407</v>
      </c>
      <c r="H346" s="213"/>
    </row>
    <row r="347" spans="1:8" ht="14.25" outlineLevel="1">
      <c r="A347" s="216" t="s">
        <v>424</v>
      </c>
      <c r="B347" s="252" t="s">
        <v>407</v>
      </c>
      <c r="H347" s="213"/>
    </row>
    <row r="348" spans="1:8" ht="14.25" outlineLevel="1">
      <c r="A348" s="216" t="s">
        <v>425</v>
      </c>
      <c r="B348" s="252" t="s">
        <v>407</v>
      </c>
      <c r="H348" s="213"/>
    </row>
    <row r="349" spans="1:8" ht="14.25" outlineLevel="1">
      <c r="A349" s="216" t="s">
        <v>426</v>
      </c>
      <c r="B349" s="252" t="s">
        <v>407</v>
      </c>
      <c r="H349" s="213"/>
    </row>
    <row r="350" spans="1:8" ht="14.25" outlineLevel="1">
      <c r="A350" s="216" t="s">
        <v>427</v>
      </c>
      <c r="B350" s="252" t="s">
        <v>407</v>
      </c>
      <c r="H350" s="213"/>
    </row>
    <row r="351" spans="1:8" ht="14.25" outlineLevel="1">
      <c r="A351" s="216" t="s">
        <v>428</v>
      </c>
      <c r="B351" s="252" t="s">
        <v>407</v>
      </c>
      <c r="H351" s="213"/>
    </row>
    <row r="352" spans="1:8" ht="14.25" outlineLevel="1">
      <c r="A352" s="216" t="s">
        <v>429</v>
      </c>
      <c r="B352" s="252" t="s">
        <v>407</v>
      </c>
      <c r="H352" s="213"/>
    </row>
    <row r="353" spans="1:8" ht="14.25" outlineLevel="1">
      <c r="A353" s="216" t="s">
        <v>430</v>
      </c>
      <c r="B353" s="252" t="s">
        <v>407</v>
      </c>
      <c r="H353" s="213"/>
    </row>
    <row r="354" spans="1:8" ht="14.25" outlineLevel="1">
      <c r="A354" s="216" t="s">
        <v>431</v>
      </c>
      <c r="B354" s="252" t="s">
        <v>407</v>
      </c>
      <c r="H354" s="213"/>
    </row>
    <row r="355" spans="1:8" ht="14.25" outlineLevel="1">
      <c r="A355" s="216" t="s">
        <v>432</v>
      </c>
      <c r="B355" s="252" t="s">
        <v>407</v>
      </c>
      <c r="H355" s="213"/>
    </row>
    <row r="356" spans="1:8" ht="14.25" outlineLevel="1">
      <c r="A356" s="216" t="s">
        <v>433</v>
      </c>
      <c r="B356" s="252" t="s">
        <v>407</v>
      </c>
      <c r="H356" s="213"/>
    </row>
    <row r="357" spans="1:8" ht="14.25" outlineLevel="1">
      <c r="A357" s="216" t="s">
        <v>434</v>
      </c>
      <c r="B357" s="252" t="s">
        <v>407</v>
      </c>
      <c r="H357" s="213"/>
    </row>
    <row r="358" spans="1:8" ht="14.25" outlineLevel="1">
      <c r="A358" s="216" t="s">
        <v>435</v>
      </c>
      <c r="B358" s="252" t="s">
        <v>407</v>
      </c>
      <c r="H358" s="213"/>
    </row>
    <row r="359" spans="1:8" ht="14.25" outlineLevel="1">
      <c r="A359" s="216" t="s">
        <v>436</v>
      </c>
      <c r="B359" s="252" t="s">
        <v>407</v>
      </c>
      <c r="H359" s="213"/>
    </row>
    <row r="360" spans="1:8" ht="14.25" outlineLevel="1">
      <c r="A360" s="216" t="s">
        <v>437</v>
      </c>
      <c r="B360" s="252" t="s">
        <v>407</v>
      </c>
      <c r="H360" s="213"/>
    </row>
    <row r="361" spans="1:8" ht="14.25" outlineLevel="1">
      <c r="A361" s="216" t="s">
        <v>438</v>
      </c>
      <c r="B361" s="252" t="s">
        <v>407</v>
      </c>
      <c r="H361" s="213"/>
    </row>
    <row r="362" spans="1:8" ht="14.25" outlineLevel="1">
      <c r="A362" s="216" t="s">
        <v>439</v>
      </c>
      <c r="B362" s="252" t="s">
        <v>407</v>
      </c>
      <c r="H362" s="213"/>
    </row>
    <row r="363" spans="1:8" ht="14.25" outlineLevel="1">
      <c r="A363" s="216" t="s">
        <v>440</v>
      </c>
      <c r="B363" s="252" t="s">
        <v>407</v>
      </c>
      <c r="H363" s="213"/>
    </row>
    <row r="364" spans="1:8" ht="14.25" outlineLevel="1">
      <c r="A364" s="216" t="s">
        <v>441</v>
      </c>
      <c r="B364" s="252" t="s">
        <v>407</v>
      </c>
      <c r="H364" s="213"/>
    </row>
    <row r="365" spans="1:8" ht="14.25" outlineLevel="1">
      <c r="A365" s="216" t="s">
        <v>442</v>
      </c>
      <c r="B365" s="252" t="s">
        <v>407</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9" r:id="rId6"/>
  <headerFooter>
    <oddHeader>&amp;R&amp;G</oddHeader>
  </headerFooter>
  <rowBreaks count="4" manualBreakCount="4">
    <brk id="64" max="6" man="1"/>
    <brk id="137" max="6" man="1"/>
    <brk id="191"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82"/>
  <sheetViews>
    <sheetView showGridLines="0" view="pageBreakPreview" zoomScale="60" zoomScalePageLayoutView="0" workbookViewId="0" topLeftCell="B33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985</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1295</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1120</v>
      </c>
      <c r="C6" s="39"/>
      <c r="D6" s="39"/>
      <c r="E6" s="39"/>
      <c r="F6" s="39"/>
      <c r="G6" s="1"/>
      <c r="H6" s="164">
        <v>43770</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1296</v>
      </c>
      <c r="C8" s="156"/>
      <c r="D8" s="157"/>
      <c r="E8" s="158" t="s">
        <v>1297</v>
      </c>
      <c r="F8" s="159"/>
      <c r="G8" s="159"/>
      <c r="H8" s="160"/>
      <c r="I8" s="161" t="s">
        <v>1298</v>
      </c>
      <c r="J8" s="162"/>
      <c r="K8" s="162"/>
      <c r="L8" s="162"/>
      <c r="M8" s="162"/>
      <c r="N8" s="162"/>
      <c r="O8" s="163"/>
      <c r="P8" s="1"/>
    </row>
    <row r="9" spans="2:16" ht="22.5" customHeight="1">
      <c r="B9" s="24" t="s">
        <v>1299</v>
      </c>
      <c r="C9" s="4" t="s">
        <v>1300</v>
      </c>
      <c r="D9" s="4" t="s">
        <v>1301</v>
      </c>
      <c r="E9" s="24" t="s">
        <v>1302</v>
      </c>
      <c r="F9" s="165" t="s">
        <v>1303</v>
      </c>
      <c r="G9" s="43"/>
      <c r="H9" s="43"/>
      <c r="I9" s="47" t="s">
        <v>1304</v>
      </c>
      <c r="J9" s="43"/>
      <c r="K9" s="43"/>
      <c r="L9" s="43"/>
      <c r="M9" s="4" t="s">
        <v>1305</v>
      </c>
      <c r="N9" s="4" t="s">
        <v>1306</v>
      </c>
      <c r="O9" s="4" t="s">
        <v>1307</v>
      </c>
      <c r="P9" s="1"/>
    </row>
    <row r="10" spans="2:16" ht="11.25" customHeight="1">
      <c r="B10" s="25">
        <v>43770</v>
      </c>
      <c r="C10" s="26">
        <v>43800</v>
      </c>
      <c r="D10" s="10">
        <v>1</v>
      </c>
      <c r="E10" s="27">
        <v>30</v>
      </c>
      <c r="F10" s="166">
        <v>2250000000</v>
      </c>
      <c r="G10" s="59"/>
      <c r="H10" s="59"/>
      <c r="I10" s="58">
        <v>2860549908.545231</v>
      </c>
      <c r="J10" s="59"/>
      <c r="K10" s="59"/>
      <c r="L10" s="59"/>
      <c r="M10" s="10">
        <v>2855854582.2884817</v>
      </c>
      <c r="N10" s="10">
        <v>2848825558.9300003</v>
      </c>
      <c r="O10" s="10">
        <v>2837147667.6981387</v>
      </c>
      <c r="P10" s="1"/>
    </row>
    <row r="11" spans="2:16" ht="11.25" customHeight="1">
      <c r="B11" s="25">
        <v>43770</v>
      </c>
      <c r="C11" s="26">
        <v>43831</v>
      </c>
      <c r="D11" s="10">
        <v>2</v>
      </c>
      <c r="E11" s="27">
        <v>61</v>
      </c>
      <c r="F11" s="166">
        <v>2250000000</v>
      </c>
      <c r="G11" s="59"/>
      <c r="H11" s="59"/>
      <c r="I11" s="58">
        <v>2842136566.732281</v>
      </c>
      <c r="J11" s="59"/>
      <c r="K11" s="59"/>
      <c r="L11" s="59"/>
      <c r="M11" s="10">
        <v>2832658902.6794705</v>
      </c>
      <c r="N11" s="10">
        <v>2818500666.5995183</v>
      </c>
      <c r="O11" s="10">
        <v>2795058132.4249887</v>
      </c>
      <c r="P11" s="1"/>
    </row>
    <row r="12" spans="2:16" ht="11.25" customHeight="1">
      <c r="B12" s="25">
        <v>43770</v>
      </c>
      <c r="C12" s="26">
        <v>43862</v>
      </c>
      <c r="D12" s="10">
        <v>3</v>
      </c>
      <c r="E12" s="27">
        <v>92</v>
      </c>
      <c r="F12" s="166">
        <v>2250000000</v>
      </c>
      <c r="G12" s="59"/>
      <c r="H12" s="59"/>
      <c r="I12" s="58">
        <v>2823573319.126286</v>
      </c>
      <c r="J12" s="59"/>
      <c r="K12" s="59"/>
      <c r="L12" s="59"/>
      <c r="M12" s="10">
        <v>2809384538.40686</v>
      </c>
      <c r="N12" s="10">
        <v>2788233500.9769673</v>
      </c>
      <c r="O12" s="10">
        <v>2753331247.514496</v>
      </c>
      <c r="P12" s="1"/>
    </row>
    <row r="13" spans="2:16" ht="11.25" customHeight="1">
      <c r="B13" s="25">
        <v>43770</v>
      </c>
      <c r="C13" s="26">
        <v>43891</v>
      </c>
      <c r="D13" s="10">
        <v>4</v>
      </c>
      <c r="E13" s="27">
        <v>121</v>
      </c>
      <c r="F13" s="166">
        <v>2250000000</v>
      </c>
      <c r="G13" s="59"/>
      <c r="H13" s="59"/>
      <c r="I13" s="58">
        <v>2804203369.808821</v>
      </c>
      <c r="J13" s="59"/>
      <c r="K13" s="59"/>
      <c r="L13" s="59"/>
      <c r="M13" s="10">
        <v>2785684752.2291045</v>
      </c>
      <c r="N13" s="10">
        <v>2758133999.37291</v>
      </c>
      <c r="O13" s="10">
        <v>2712815335.089332</v>
      </c>
      <c r="P13" s="1"/>
    </row>
    <row r="14" spans="2:16" ht="11.25" customHeight="1">
      <c r="B14" s="25">
        <v>43770</v>
      </c>
      <c r="C14" s="26">
        <v>43922</v>
      </c>
      <c r="D14" s="10">
        <v>5</v>
      </c>
      <c r="E14" s="27">
        <v>152</v>
      </c>
      <c r="F14" s="166">
        <v>2250000000</v>
      </c>
      <c r="G14" s="59"/>
      <c r="H14" s="59"/>
      <c r="I14" s="58">
        <v>2785245472.694832</v>
      </c>
      <c r="J14" s="59"/>
      <c r="K14" s="59"/>
      <c r="L14" s="59"/>
      <c r="M14" s="10">
        <v>2762159264.9286637</v>
      </c>
      <c r="N14" s="10">
        <v>2727885917.9657927</v>
      </c>
      <c r="O14" s="10">
        <v>2671700018.017284</v>
      </c>
      <c r="P14" s="1"/>
    </row>
    <row r="15" spans="2:16" ht="11.25" customHeight="1">
      <c r="B15" s="25">
        <v>43770</v>
      </c>
      <c r="C15" s="26">
        <v>43952</v>
      </c>
      <c r="D15" s="10">
        <v>6</v>
      </c>
      <c r="E15" s="27">
        <v>182</v>
      </c>
      <c r="F15" s="166">
        <v>2250000000</v>
      </c>
      <c r="G15" s="59"/>
      <c r="H15" s="59"/>
      <c r="I15" s="58">
        <v>2766366149.476348</v>
      </c>
      <c r="J15" s="59"/>
      <c r="K15" s="59"/>
      <c r="L15" s="59"/>
      <c r="M15" s="10">
        <v>2738933332.344634</v>
      </c>
      <c r="N15" s="10">
        <v>2698290574.4869137</v>
      </c>
      <c r="O15" s="10">
        <v>2631881245.0676217</v>
      </c>
      <c r="P15" s="1"/>
    </row>
    <row r="16" spans="2:16" ht="11.25" customHeight="1">
      <c r="B16" s="25">
        <v>43770</v>
      </c>
      <c r="C16" s="26">
        <v>43983</v>
      </c>
      <c r="D16" s="10">
        <v>7</v>
      </c>
      <c r="E16" s="27">
        <v>213</v>
      </c>
      <c r="F16" s="166">
        <v>2250000000</v>
      </c>
      <c r="G16" s="59"/>
      <c r="H16" s="59"/>
      <c r="I16" s="58">
        <v>2746270017.414811</v>
      </c>
      <c r="J16" s="59"/>
      <c r="K16" s="59"/>
      <c r="L16" s="59"/>
      <c r="M16" s="10">
        <v>2714424797.554216</v>
      </c>
      <c r="N16" s="10">
        <v>2667344816.4778132</v>
      </c>
      <c r="O16" s="10">
        <v>2590677507.498564</v>
      </c>
      <c r="P16" s="1"/>
    </row>
    <row r="17" spans="2:16" ht="11.25" customHeight="1">
      <c r="B17" s="25">
        <v>43770</v>
      </c>
      <c r="C17" s="26">
        <v>44013</v>
      </c>
      <c r="D17" s="10">
        <v>8</v>
      </c>
      <c r="E17" s="27">
        <v>243</v>
      </c>
      <c r="F17" s="166">
        <v>2250000000</v>
      </c>
      <c r="G17" s="59"/>
      <c r="H17" s="59"/>
      <c r="I17" s="58">
        <v>2727234492.425338</v>
      </c>
      <c r="J17" s="59"/>
      <c r="K17" s="59"/>
      <c r="L17" s="59"/>
      <c r="M17" s="10">
        <v>2691185412.0912843</v>
      </c>
      <c r="N17" s="10">
        <v>2637999659.4275217</v>
      </c>
      <c r="O17" s="10">
        <v>2551672958.2174516</v>
      </c>
      <c r="P17" s="1"/>
    </row>
    <row r="18" spans="2:16" ht="11.25" customHeight="1">
      <c r="B18" s="25">
        <v>43770</v>
      </c>
      <c r="C18" s="26">
        <v>44044</v>
      </c>
      <c r="D18" s="10">
        <v>9</v>
      </c>
      <c r="E18" s="27">
        <v>274</v>
      </c>
      <c r="F18" s="166">
        <v>2250000000</v>
      </c>
      <c r="G18" s="59"/>
      <c r="H18" s="59"/>
      <c r="I18" s="58">
        <v>2707963202.479588</v>
      </c>
      <c r="J18" s="59"/>
      <c r="K18" s="59"/>
      <c r="L18" s="59"/>
      <c r="M18" s="10">
        <v>2667636657.4312615</v>
      </c>
      <c r="N18" s="10">
        <v>2608266027.2338247</v>
      </c>
      <c r="O18" s="10">
        <v>2512226429.7702923</v>
      </c>
      <c r="P18" s="1"/>
    </row>
    <row r="19" spans="2:16" ht="11.25" customHeight="1">
      <c r="B19" s="25">
        <v>43770</v>
      </c>
      <c r="C19" s="26">
        <v>44075</v>
      </c>
      <c r="D19" s="10">
        <v>10</v>
      </c>
      <c r="E19" s="27">
        <v>305</v>
      </c>
      <c r="F19" s="166">
        <v>2250000000</v>
      </c>
      <c r="G19" s="59"/>
      <c r="H19" s="59"/>
      <c r="I19" s="58">
        <v>2689137351.798059</v>
      </c>
      <c r="J19" s="59"/>
      <c r="K19" s="59"/>
      <c r="L19" s="59"/>
      <c r="M19" s="10">
        <v>2644598103.596391</v>
      </c>
      <c r="N19" s="10">
        <v>2579164147.408903</v>
      </c>
      <c r="O19" s="10">
        <v>2473674192.978061</v>
      </c>
      <c r="P19" s="1"/>
    </row>
    <row r="20" spans="2:16" ht="11.25" customHeight="1">
      <c r="B20" s="25">
        <v>43770</v>
      </c>
      <c r="C20" s="26">
        <v>44105</v>
      </c>
      <c r="D20" s="10">
        <v>11</v>
      </c>
      <c r="E20" s="27">
        <v>335</v>
      </c>
      <c r="F20" s="166">
        <v>2250000000</v>
      </c>
      <c r="G20" s="59"/>
      <c r="H20" s="59"/>
      <c r="I20" s="58">
        <v>2669622037.833537</v>
      </c>
      <c r="J20" s="59"/>
      <c r="K20" s="59"/>
      <c r="L20" s="59"/>
      <c r="M20" s="10">
        <v>2621096655.545021</v>
      </c>
      <c r="N20" s="10">
        <v>2549952581.939123</v>
      </c>
      <c r="O20" s="10">
        <v>2435632178.3963428</v>
      </c>
      <c r="P20" s="1"/>
    </row>
    <row r="21" spans="2:16" ht="11.25" customHeight="1">
      <c r="B21" s="25">
        <v>43770</v>
      </c>
      <c r="C21" s="26">
        <v>44136</v>
      </c>
      <c r="D21" s="10">
        <v>12</v>
      </c>
      <c r="E21" s="27">
        <v>366</v>
      </c>
      <c r="F21" s="166">
        <v>2250000000</v>
      </c>
      <c r="G21" s="59"/>
      <c r="H21" s="59"/>
      <c r="I21" s="58">
        <v>2650392821.156426</v>
      </c>
      <c r="J21" s="59"/>
      <c r="K21" s="59"/>
      <c r="L21" s="59"/>
      <c r="M21" s="10">
        <v>2597803413.36527</v>
      </c>
      <c r="N21" s="10">
        <v>2520864162.4664574</v>
      </c>
      <c r="O21" s="10">
        <v>2397649313.65882</v>
      </c>
      <c r="P21" s="1"/>
    </row>
    <row r="22" spans="2:16" ht="11.25" customHeight="1">
      <c r="B22" s="25">
        <v>43770</v>
      </c>
      <c r="C22" s="26">
        <v>44166</v>
      </c>
      <c r="D22" s="10">
        <v>13</v>
      </c>
      <c r="E22" s="27">
        <v>396</v>
      </c>
      <c r="F22" s="166">
        <v>2250000000</v>
      </c>
      <c r="G22" s="59"/>
      <c r="H22" s="59"/>
      <c r="I22" s="58">
        <v>2631721911.126985</v>
      </c>
      <c r="J22" s="59"/>
      <c r="K22" s="59"/>
      <c r="L22" s="59"/>
      <c r="M22" s="10">
        <v>2575268959.8519893</v>
      </c>
      <c r="N22" s="10">
        <v>2492846411.2873836</v>
      </c>
      <c r="O22" s="10">
        <v>2361281819.388649</v>
      </c>
      <c r="P22" s="1"/>
    </row>
    <row r="23" spans="2:16" ht="11.25" customHeight="1">
      <c r="B23" s="25">
        <v>43770</v>
      </c>
      <c r="C23" s="26">
        <v>44197</v>
      </c>
      <c r="D23" s="10">
        <v>14</v>
      </c>
      <c r="E23" s="27">
        <v>427</v>
      </c>
      <c r="F23" s="166">
        <v>2250000000</v>
      </c>
      <c r="G23" s="59"/>
      <c r="H23" s="59"/>
      <c r="I23" s="58">
        <v>2612063312.3646</v>
      </c>
      <c r="J23" s="59"/>
      <c r="K23" s="59"/>
      <c r="L23" s="59"/>
      <c r="M23" s="10">
        <v>2551696837.309676</v>
      </c>
      <c r="N23" s="10">
        <v>2463746932.8907986</v>
      </c>
      <c r="O23" s="10">
        <v>2323833551.8896337</v>
      </c>
      <c r="P23" s="1"/>
    </row>
    <row r="24" spans="2:16" ht="11.25" customHeight="1">
      <c r="B24" s="25">
        <v>43770</v>
      </c>
      <c r="C24" s="26">
        <v>44228</v>
      </c>
      <c r="D24" s="10">
        <v>15</v>
      </c>
      <c r="E24" s="27">
        <v>458</v>
      </c>
      <c r="F24" s="166">
        <v>2250000000</v>
      </c>
      <c r="G24" s="59"/>
      <c r="H24" s="59"/>
      <c r="I24" s="58">
        <v>2592723130.283054</v>
      </c>
      <c r="J24" s="59"/>
      <c r="K24" s="59"/>
      <c r="L24" s="59"/>
      <c r="M24" s="10">
        <v>2528507796.992445</v>
      </c>
      <c r="N24" s="10">
        <v>2435148280.715727</v>
      </c>
      <c r="O24" s="10">
        <v>2287130535.0753202</v>
      </c>
      <c r="P24" s="1"/>
    </row>
    <row r="25" spans="2:16" ht="11.25" customHeight="1">
      <c r="B25" s="25">
        <v>43770</v>
      </c>
      <c r="C25" s="26">
        <v>44256</v>
      </c>
      <c r="D25" s="10">
        <v>16</v>
      </c>
      <c r="E25" s="27">
        <v>486</v>
      </c>
      <c r="F25" s="166">
        <v>2250000000</v>
      </c>
      <c r="G25" s="59"/>
      <c r="H25" s="59"/>
      <c r="I25" s="58">
        <v>2571754787.229333</v>
      </c>
      <c r="J25" s="59"/>
      <c r="K25" s="59"/>
      <c r="L25" s="59"/>
      <c r="M25" s="10">
        <v>2504216282.2868843</v>
      </c>
      <c r="N25" s="10">
        <v>2406212980.569233</v>
      </c>
      <c r="O25" s="10">
        <v>2251306458.7879133</v>
      </c>
      <c r="P25" s="1"/>
    </row>
    <row r="26" spans="2:16" ht="11.25" customHeight="1">
      <c r="B26" s="25">
        <v>43770</v>
      </c>
      <c r="C26" s="26">
        <v>44287</v>
      </c>
      <c r="D26" s="10">
        <v>17</v>
      </c>
      <c r="E26" s="27">
        <v>517</v>
      </c>
      <c r="F26" s="166">
        <v>2250000000</v>
      </c>
      <c r="G26" s="59"/>
      <c r="H26" s="59"/>
      <c r="I26" s="58">
        <v>2551541665.884333</v>
      </c>
      <c r="J26" s="59"/>
      <c r="K26" s="59"/>
      <c r="L26" s="59"/>
      <c r="M26" s="10">
        <v>2480320037.2008977</v>
      </c>
      <c r="N26" s="10">
        <v>2377190822.521389</v>
      </c>
      <c r="O26" s="10">
        <v>2214732182.608109</v>
      </c>
      <c r="P26" s="1"/>
    </row>
    <row r="27" spans="2:16" ht="11.25" customHeight="1">
      <c r="B27" s="25">
        <v>43770</v>
      </c>
      <c r="C27" s="26">
        <v>44317</v>
      </c>
      <c r="D27" s="10">
        <v>18</v>
      </c>
      <c r="E27" s="27">
        <v>547</v>
      </c>
      <c r="F27" s="166">
        <v>2250000000</v>
      </c>
      <c r="G27" s="59"/>
      <c r="H27" s="59"/>
      <c r="I27" s="58">
        <v>2532095639.924455</v>
      </c>
      <c r="J27" s="59"/>
      <c r="K27" s="59"/>
      <c r="L27" s="59"/>
      <c r="M27" s="10">
        <v>2457376625.112549</v>
      </c>
      <c r="N27" s="10">
        <v>2349404592.7888465</v>
      </c>
      <c r="O27" s="10">
        <v>2179872378.6094604</v>
      </c>
      <c r="P27" s="1"/>
    </row>
    <row r="28" spans="2:16" ht="11.25" customHeight="1">
      <c r="B28" s="25">
        <v>43770</v>
      </c>
      <c r="C28" s="26">
        <v>44348</v>
      </c>
      <c r="D28" s="10">
        <v>19</v>
      </c>
      <c r="E28" s="27">
        <v>578</v>
      </c>
      <c r="F28" s="166">
        <v>2250000000</v>
      </c>
      <c r="G28" s="59"/>
      <c r="H28" s="59"/>
      <c r="I28" s="58">
        <v>2511533703.553039</v>
      </c>
      <c r="J28" s="59"/>
      <c r="K28" s="59"/>
      <c r="L28" s="59"/>
      <c r="M28" s="10">
        <v>2433287398.9399195</v>
      </c>
      <c r="N28" s="10">
        <v>2320457349.9085245</v>
      </c>
      <c r="O28" s="10">
        <v>2143894771.222773</v>
      </c>
      <c r="P28" s="1"/>
    </row>
    <row r="29" spans="2:16" ht="11.25" customHeight="1">
      <c r="B29" s="25">
        <v>43770</v>
      </c>
      <c r="C29" s="26">
        <v>44378</v>
      </c>
      <c r="D29" s="10">
        <v>20</v>
      </c>
      <c r="E29" s="27">
        <v>608</v>
      </c>
      <c r="F29" s="166">
        <v>2250000000</v>
      </c>
      <c r="G29" s="59"/>
      <c r="H29" s="59"/>
      <c r="I29" s="58">
        <v>2491046893.096839</v>
      </c>
      <c r="J29" s="59"/>
      <c r="K29" s="59"/>
      <c r="L29" s="59"/>
      <c r="M29" s="10">
        <v>2409477415.659976</v>
      </c>
      <c r="N29" s="10">
        <v>2292096039.062605</v>
      </c>
      <c r="O29" s="10">
        <v>2109010629.984468</v>
      </c>
      <c r="P29" s="1"/>
    </row>
    <row r="30" spans="2:16" ht="11.25" customHeight="1">
      <c r="B30" s="25">
        <v>43770</v>
      </c>
      <c r="C30" s="26">
        <v>44409</v>
      </c>
      <c r="D30" s="10">
        <v>21</v>
      </c>
      <c r="E30" s="27">
        <v>639</v>
      </c>
      <c r="F30" s="166">
        <v>2250000000</v>
      </c>
      <c r="G30" s="59"/>
      <c r="H30" s="59"/>
      <c r="I30" s="58">
        <v>2470315446.285479</v>
      </c>
      <c r="J30" s="59"/>
      <c r="K30" s="59"/>
      <c r="L30" s="59"/>
      <c r="M30" s="10">
        <v>2385372179.978261</v>
      </c>
      <c r="N30" s="10">
        <v>2263394172.874022</v>
      </c>
      <c r="O30" s="10">
        <v>2073780426.6415062</v>
      </c>
      <c r="P30" s="1"/>
    </row>
    <row r="31" spans="2:16" ht="11.25" customHeight="1">
      <c r="B31" s="25">
        <v>43770</v>
      </c>
      <c r="C31" s="26">
        <v>44440</v>
      </c>
      <c r="D31" s="10">
        <v>22</v>
      </c>
      <c r="E31" s="27">
        <v>670</v>
      </c>
      <c r="F31" s="166">
        <v>2250000000</v>
      </c>
      <c r="G31" s="59"/>
      <c r="H31" s="59"/>
      <c r="I31" s="58">
        <v>2450768429.798382</v>
      </c>
      <c r="J31" s="59"/>
      <c r="K31" s="59"/>
      <c r="L31" s="59"/>
      <c r="M31" s="10">
        <v>2362483544.737432</v>
      </c>
      <c r="N31" s="10">
        <v>2235974923.861828</v>
      </c>
      <c r="O31" s="10">
        <v>2039981015.843328</v>
      </c>
      <c r="P31" s="1"/>
    </row>
    <row r="32" spans="2:16" ht="11.25" customHeight="1">
      <c r="B32" s="25">
        <v>43770</v>
      </c>
      <c r="C32" s="26">
        <v>44470</v>
      </c>
      <c r="D32" s="10">
        <v>23</v>
      </c>
      <c r="E32" s="27">
        <v>700</v>
      </c>
      <c r="F32" s="166">
        <v>2250000000</v>
      </c>
      <c r="G32" s="59"/>
      <c r="H32" s="59"/>
      <c r="I32" s="58">
        <v>2431312908.090431</v>
      </c>
      <c r="J32" s="59"/>
      <c r="K32" s="59"/>
      <c r="L32" s="59"/>
      <c r="M32" s="10">
        <v>2339881863.40059</v>
      </c>
      <c r="N32" s="10">
        <v>2209132856.3654966</v>
      </c>
      <c r="O32" s="10">
        <v>2007229890.4206731</v>
      </c>
      <c r="P32" s="1"/>
    </row>
    <row r="33" spans="2:16" ht="11.25" customHeight="1">
      <c r="B33" s="25">
        <v>43770</v>
      </c>
      <c r="C33" s="26">
        <v>44501</v>
      </c>
      <c r="D33" s="10">
        <v>24</v>
      </c>
      <c r="E33" s="27">
        <v>731</v>
      </c>
      <c r="F33" s="166">
        <v>2250000000</v>
      </c>
      <c r="G33" s="59"/>
      <c r="H33" s="59"/>
      <c r="I33" s="58">
        <v>2412239600.120593</v>
      </c>
      <c r="J33" s="59"/>
      <c r="K33" s="59"/>
      <c r="L33" s="59"/>
      <c r="M33" s="10">
        <v>2317588339.5363674</v>
      </c>
      <c r="N33" s="10">
        <v>2182520309.7698793</v>
      </c>
      <c r="O33" s="10">
        <v>1974650293.0069547</v>
      </c>
      <c r="P33" s="1"/>
    </row>
    <row r="34" spans="2:16" ht="11.25" customHeight="1">
      <c r="B34" s="25">
        <v>43770</v>
      </c>
      <c r="C34" s="26">
        <v>44531</v>
      </c>
      <c r="D34" s="10">
        <v>25</v>
      </c>
      <c r="E34" s="27">
        <v>761</v>
      </c>
      <c r="F34" s="166">
        <v>2250000000</v>
      </c>
      <c r="G34" s="59"/>
      <c r="H34" s="59"/>
      <c r="I34" s="58">
        <v>2392462099.388388</v>
      </c>
      <c r="J34" s="59"/>
      <c r="K34" s="59"/>
      <c r="L34" s="59"/>
      <c r="M34" s="10">
        <v>2294813950.501742</v>
      </c>
      <c r="N34" s="10">
        <v>2155754221.9041085</v>
      </c>
      <c r="O34" s="10">
        <v>1942438283.4910522</v>
      </c>
      <c r="P34" s="1"/>
    </row>
    <row r="35" spans="2:16" ht="11.25" customHeight="1">
      <c r="B35" s="25">
        <v>43770</v>
      </c>
      <c r="C35" s="26">
        <v>44562</v>
      </c>
      <c r="D35" s="10">
        <v>26</v>
      </c>
      <c r="E35" s="27">
        <v>792</v>
      </c>
      <c r="F35" s="166">
        <v>2250000000</v>
      </c>
      <c r="G35" s="59"/>
      <c r="H35" s="59"/>
      <c r="I35" s="58">
        <v>2372642988.928777</v>
      </c>
      <c r="J35" s="59"/>
      <c r="K35" s="59"/>
      <c r="L35" s="59"/>
      <c r="M35" s="10">
        <v>2271943823.8644214</v>
      </c>
      <c r="N35" s="10">
        <v>2128842077.4128518</v>
      </c>
      <c r="O35" s="10">
        <v>1910064569.9761899</v>
      </c>
      <c r="P35" s="1"/>
    </row>
    <row r="36" spans="2:16" ht="11.25" customHeight="1">
      <c r="B36" s="25">
        <v>43770</v>
      </c>
      <c r="C36" s="26">
        <v>44593</v>
      </c>
      <c r="D36" s="10">
        <v>27</v>
      </c>
      <c r="E36" s="27">
        <v>823</v>
      </c>
      <c r="F36" s="166">
        <v>2250000000</v>
      </c>
      <c r="G36" s="59"/>
      <c r="H36" s="59"/>
      <c r="I36" s="58">
        <v>2352630147.845901</v>
      </c>
      <c r="J36" s="59"/>
      <c r="K36" s="59"/>
      <c r="L36" s="59"/>
      <c r="M36" s="10">
        <v>2248959480.948855</v>
      </c>
      <c r="N36" s="10">
        <v>2101946125.9548254</v>
      </c>
      <c r="O36" s="10">
        <v>1877944717.4303865</v>
      </c>
      <c r="P36" s="1"/>
    </row>
    <row r="37" spans="2:16" ht="11.25" customHeight="1">
      <c r="B37" s="25">
        <v>43770</v>
      </c>
      <c r="C37" s="26">
        <v>44621</v>
      </c>
      <c r="D37" s="10">
        <v>28</v>
      </c>
      <c r="E37" s="27">
        <v>851</v>
      </c>
      <c r="F37" s="166">
        <v>2250000000</v>
      </c>
      <c r="G37" s="59"/>
      <c r="H37" s="59"/>
      <c r="I37" s="58">
        <v>2332655598.810888</v>
      </c>
      <c r="J37" s="59"/>
      <c r="K37" s="59"/>
      <c r="L37" s="59"/>
      <c r="M37" s="10">
        <v>2226448832.34679</v>
      </c>
      <c r="N37" s="10">
        <v>2076126369.6213791</v>
      </c>
      <c r="O37" s="10">
        <v>1847778964.2802985</v>
      </c>
      <c r="P37" s="1"/>
    </row>
    <row r="38" spans="2:16" ht="11.25" customHeight="1">
      <c r="B38" s="25">
        <v>43770</v>
      </c>
      <c r="C38" s="26">
        <v>44652</v>
      </c>
      <c r="D38" s="10">
        <v>29</v>
      </c>
      <c r="E38" s="27">
        <v>882</v>
      </c>
      <c r="F38" s="166">
        <v>2250000000</v>
      </c>
      <c r="G38" s="59"/>
      <c r="H38" s="59"/>
      <c r="I38" s="58">
        <v>2313637034.589895</v>
      </c>
      <c r="J38" s="59"/>
      <c r="K38" s="59"/>
      <c r="L38" s="59"/>
      <c r="M38" s="10">
        <v>2204550757.399427</v>
      </c>
      <c r="N38" s="10">
        <v>2050478694.8656325</v>
      </c>
      <c r="O38" s="10">
        <v>1817222539.3036695</v>
      </c>
      <c r="P38" s="1"/>
    </row>
    <row r="39" spans="2:16" ht="11.25" customHeight="1">
      <c r="B39" s="25">
        <v>43770</v>
      </c>
      <c r="C39" s="26">
        <v>44682</v>
      </c>
      <c r="D39" s="10">
        <v>30</v>
      </c>
      <c r="E39" s="27">
        <v>912</v>
      </c>
      <c r="F39" s="166">
        <v>2250000000</v>
      </c>
      <c r="G39" s="59"/>
      <c r="H39" s="59"/>
      <c r="I39" s="58">
        <v>2293472028.582089</v>
      </c>
      <c r="J39" s="59"/>
      <c r="K39" s="59"/>
      <c r="L39" s="59"/>
      <c r="M39" s="10">
        <v>2181749490.169865</v>
      </c>
      <c r="N39" s="10">
        <v>2024276387.3394222</v>
      </c>
      <c r="O39" s="10">
        <v>1786646966.3022828</v>
      </c>
      <c r="P39" s="1"/>
    </row>
    <row r="40" spans="2:16" ht="11.25" customHeight="1">
      <c r="B40" s="25">
        <v>43770</v>
      </c>
      <c r="C40" s="26">
        <v>44713</v>
      </c>
      <c r="D40" s="10">
        <v>31</v>
      </c>
      <c r="E40" s="27">
        <v>943</v>
      </c>
      <c r="F40" s="166">
        <v>2250000000</v>
      </c>
      <c r="G40" s="59"/>
      <c r="H40" s="59"/>
      <c r="I40" s="58">
        <v>2274303156.451564</v>
      </c>
      <c r="J40" s="59"/>
      <c r="K40" s="59"/>
      <c r="L40" s="59"/>
      <c r="M40" s="10">
        <v>2159844916.097939</v>
      </c>
      <c r="N40" s="10">
        <v>1998856364.9798102</v>
      </c>
      <c r="O40" s="10">
        <v>1756738600.5434968</v>
      </c>
      <c r="P40" s="1"/>
    </row>
    <row r="41" spans="2:16" ht="11.25" customHeight="1">
      <c r="B41" s="25">
        <v>43770</v>
      </c>
      <c r="C41" s="26">
        <v>44743</v>
      </c>
      <c r="D41" s="10">
        <v>32</v>
      </c>
      <c r="E41" s="27">
        <v>973</v>
      </c>
      <c r="F41" s="166">
        <v>2250000000</v>
      </c>
      <c r="G41" s="59"/>
      <c r="H41" s="59"/>
      <c r="I41" s="58">
        <v>2255346562.941849</v>
      </c>
      <c r="J41" s="59"/>
      <c r="K41" s="59"/>
      <c r="L41" s="59"/>
      <c r="M41" s="10">
        <v>2138326711.2172353</v>
      </c>
      <c r="N41" s="10">
        <v>1974071357.7535594</v>
      </c>
      <c r="O41" s="10">
        <v>1727843833.4747543</v>
      </c>
      <c r="P41" s="1"/>
    </row>
    <row r="42" spans="2:16" ht="11.25" customHeight="1">
      <c r="B42" s="25">
        <v>43770</v>
      </c>
      <c r="C42" s="26">
        <v>44774</v>
      </c>
      <c r="D42" s="10">
        <v>33</v>
      </c>
      <c r="E42" s="27">
        <v>1004</v>
      </c>
      <c r="F42" s="166">
        <v>2250000000</v>
      </c>
      <c r="G42" s="59"/>
      <c r="H42" s="59"/>
      <c r="I42" s="58">
        <v>2235543928.27365</v>
      </c>
      <c r="J42" s="59"/>
      <c r="K42" s="59"/>
      <c r="L42" s="59"/>
      <c r="M42" s="10">
        <v>2115956630.4697964</v>
      </c>
      <c r="N42" s="10">
        <v>1948451684.3836691</v>
      </c>
      <c r="O42" s="10">
        <v>1698196340.8573456</v>
      </c>
      <c r="P42" s="1"/>
    </row>
    <row r="43" spans="2:16" ht="11.25" customHeight="1">
      <c r="B43" s="25">
        <v>43770</v>
      </c>
      <c r="C43" s="26">
        <v>44805</v>
      </c>
      <c r="D43" s="10">
        <v>34</v>
      </c>
      <c r="E43" s="27">
        <v>1035</v>
      </c>
      <c r="F43" s="166">
        <v>2250000000</v>
      </c>
      <c r="G43" s="59"/>
      <c r="H43" s="59"/>
      <c r="I43" s="58">
        <v>2216453120.618738</v>
      </c>
      <c r="J43" s="59"/>
      <c r="K43" s="59"/>
      <c r="L43" s="59"/>
      <c r="M43" s="10">
        <v>2094328887.1874597</v>
      </c>
      <c r="N43" s="10">
        <v>1923631388.6556232</v>
      </c>
      <c r="O43" s="10">
        <v>1669462753.7706003</v>
      </c>
      <c r="P43" s="1"/>
    </row>
    <row r="44" spans="2:16" ht="11.25" customHeight="1">
      <c r="B44" s="25">
        <v>43770</v>
      </c>
      <c r="C44" s="26">
        <v>44835</v>
      </c>
      <c r="D44" s="10">
        <v>35</v>
      </c>
      <c r="E44" s="27">
        <v>1065</v>
      </c>
      <c r="F44" s="166">
        <v>2250000000</v>
      </c>
      <c r="G44" s="59"/>
      <c r="H44" s="59"/>
      <c r="I44" s="58">
        <v>2196796912.476952</v>
      </c>
      <c r="J44" s="59"/>
      <c r="K44" s="59"/>
      <c r="L44" s="59"/>
      <c r="M44" s="10">
        <v>2072348555.7391734</v>
      </c>
      <c r="N44" s="10">
        <v>1898757673.8017478</v>
      </c>
      <c r="O44" s="10">
        <v>1641120629.5251644</v>
      </c>
      <c r="P44" s="1"/>
    </row>
    <row r="45" spans="2:16" ht="11.25" customHeight="1">
      <c r="B45" s="25">
        <v>43770</v>
      </c>
      <c r="C45" s="26">
        <v>44866</v>
      </c>
      <c r="D45" s="10">
        <v>36</v>
      </c>
      <c r="E45" s="27">
        <v>1096</v>
      </c>
      <c r="F45" s="166">
        <v>2250000000</v>
      </c>
      <c r="G45" s="59"/>
      <c r="H45" s="59"/>
      <c r="I45" s="58">
        <v>2177335305.820615</v>
      </c>
      <c r="J45" s="59"/>
      <c r="K45" s="59"/>
      <c r="L45" s="59"/>
      <c r="M45" s="10">
        <v>2050505729.329273</v>
      </c>
      <c r="N45" s="10">
        <v>1873966484.1607707</v>
      </c>
      <c r="O45" s="10">
        <v>1612833002.3596756</v>
      </c>
      <c r="P45" s="1"/>
    </row>
    <row r="46" spans="2:16" ht="11.25" customHeight="1">
      <c r="B46" s="25">
        <v>43770</v>
      </c>
      <c r="C46" s="26">
        <v>44896</v>
      </c>
      <c r="D46" s="10">
        <v>37</v>
      </c>
      <c r="E46" s="27">
        <v>1126</v>
      </c>
      <c r="F46" s="166">
        <v>2250000000</v>
      </c>
      <c r="G46" s="59"/>
      <c r="H46" s="59"/>
      <c r="I46" s="58">
        <v>2157373253.135029</v>
      </c>
      <c r="J46" s="59"/>
      <c r="K46" s="59"/>
      <c r="L46" s="59"/>
      <c r="M46" s="10">
        <v>2028371607.3948493</v>
      </c>
      <c r="N46" s="10">
        <v>1849175463.8020458</v>
      </c>
      <c r="O46" s="10">
        <v>1584972706.5048406</v>
      </c>
      <c r="P46" s="1"/>
    </row>
    <row r="47" spans="2:16" ht="11.25" customHeight="1">
      <c r="B47" s="25">
        <v>43770</v>
      </c>
      <c r="C47" s="26">
        <v>44927</v>
      </c>
      <c r="D47" s="10">
        <v>38</v>
      </c>
      <c r="E47" s="27">
        <v>1157</v>
      </c>
      <c r="F47" s="166">
        <v>2250000000</v>
      </c>
      <c r="G47" s="59"/>
      <c r="H47" s="59"/>
      <c r="I47" s="58">
        <v>2137677830.215766</v>
      </c>
      <c r="J47" s="59"/>
      <c r="K47" s="59"/>
      <c r="L47" s="59"/>
      <c r="M47" s="10">
        <v>2006445025.1694007</v>
      </c>
      <c r="N47" s="10">
        <v>1824533985.335952</v>
      </c>
      <c r="O47" s="10">
        <v>1557228138.37578</v>
      </c>
      <c r="P47" s="1"/>
    </row>
    <row r="48" spans="2:16" ht="11.25" customHeight="1">
      <c r="B48" s="25">
        <v>43770</v>
      </c>
      <c r="C48" s="26">
        <v>44958</v>
      </c>
      <c r="D48" s="10">
        <v>39</v>
      </c>
      <c r="E48" s="27">
        <v>1188</v>
      </c>
      <c r="F48" s="166">
        <v>2250000000</v>
      </c>
      <c r="G48" s="59"/>
      <c r="H48" s="59"/>
      <c r="I48" s="58">
        <v>2117817737.601362</v>
      </c>
      <c r="J48" s="59"/>
      <c r="K48" s="59"/>
      <c r="L48" s="59"/>
      <c r="M48" s="10">
        <v>1984432687.7887487</v>
      </c>
      <c r="N48" s="10">
        <v>1799928101.312781</v>
      </c>
      <c r="O48" s="10">
        <v>1529720413.7759533</v>
      </c>
      <c r="P48" s="1"/>
    </row>
    <row r="49" spans="2:16" ht="11.25" customHeight="1">
      <c r="B49" s="25">
        <v>43770</v>
      </c>
      <c r="C49" s="26">
        <v>44986</v>
      </c>
      <c r="D49" s="10">
        <v>40</v>
      </c>
      <c r="E49" s="27">
        <v>1216</v>
      </c>
      <c r="F49" s="166">
        <v>2250000000</v>
      </c>
      <c r="G49" s="59"/>
      <c r="H49" s="59"/>
      <c r="I49" s="58">
        <v>2098355061.394873</v>
      </c>
      <c r="J49" s="59"/>
      <c r="K49" s="59"/>
      <c r="L49" s="59"/>
      <c r="M49" s="10">
        <v>1963183478.7982361</v>
      </c>
      <c r="N49" s="10">
        <v>1776563732.4684606</v>
      </c>
      <c r="O49" s="10">
        <v>1504086135.7913213</v>
      </c>
      <c r="P49" s="1"/>
    </row>
    <row r="50" spans="2:16" ht="11.25" customHeight="1">
      <c r="B50" s="25">
        <v>43770</v>
      </c>
      <c r="C50" s="26">
        <v>45017</v>
      </c>
      <c r="D50" s="10">
        <v>41</v>
      </c>
      <c r="E50" s="27">
        <v>1247</v>
      </c>
      <c r="F50" s="166">
        <v>2250000000</v>
      </c>
      <c r="G50" s="59"/>
      <c r="H50" s="59"/>
      <c r="I50" s="58">
        <v>2079551559.798115</v>
      </c>
      <c r="J50" s="59"/>
      <c r="K50" s="59"/>
      <c r="L50" s="59"/>
      <c r="M50" s="10">
        <v>1942291392.1409156</v>
      </c>
      <c r="N50" s="10">
        <v>1753187557.3931952</v>
      </c>
      <c r="O50" s="10">
        <v>1478008444.611892</v>
      </c>
      <c r="P50" s="1"/>
    </row>
    <row r="51" spans="2:16" ht="11.25" customHeight="1">
      <c r="B51" s="25">
        <v>43770</v>
      </c>
      <c r="C51" s="26">
        <v>45047</v>
      </c>
      <c r="D51" s="10">
        <v>42</v>
      </c>
      <c r="E51" s="27">
        <v>1277</v>
      </c>
      <c r="F51" s="166">
        <v>2250000000</v>
      </c>
      <c r="G51" s="59"/>
      <c r="H51" s="59"/>
      <c r="I51" s="58">
        <v>2060130942.251111</v>
      </c>
      <c r="J51" s="59"/>
      <c r="K51" s="59"/>
      <c r="L51" s="59"/>
      <c r="M51" s="10">
        <v>1920994309.2131994</v>
      </c>
      <c r="N51" s="10">
        <v>1729696234.1861093</v>
      </c>
      <c r="O51" s="10">
        <v>1452226839.6743174</v>
      </c>
      <c r="P51" s="1"/>
    </row>
    <row r="52" spans="2:16" ht="11.25" customHeight="1">
      <c r="B52" s="25">
        <v>43770</v>
      </c>
      <c r="C52" s="26">
        <v>45078</v>
      </c>
      <c r="D52" s="10">
        <v>43</v>
      </c>
      <c r="E52" s="27">
        <v>1308</v>
      </c>
      <c r="F52" s="166">
        <v>2250000000</v>
      </c>
      <c r="G52" s="59"/>
      <c r="H52" s="59"/>
      <c r="I52" s="58">
        <v>2039935233.377228</v>
      </c>
      <c r="J52" s="59"/>
      <c r="K52" s="59"/>
      <c r="L52" s="59"/>
      <c r="M52" s="10">
        <v>1898936364.8283982</v>
      </c>
      <c r="N52" s="10">
        <v>1705486420.6192994</v>
      </c>
      <c r="O52" s="10">
        <v>1425835766.2018414</v>
      </c>
      <c r="P52" s="1"/>
    </row>
    <row r="53" spans="2:16" ht="11.25" customHeight="1">
      <c r="B53" s="25">
        <v>43770</v>
      </c>
      <c r="C53" s="26">
        <v>45108</v>
      </c>
      <c r="D53" s="10">
        <v>44</v>
      </c>
      <c r="E53" s="27">
        <v>1338</v>
      </c>
      <c r="F53" s="166">
        <v>2250000000</v>
      </c>
      <c r="G53" s="59"/>
      <c r="H53" s="59"/>
      <c r="I53" s="58">
        <v>2019924030.814287</v>
      </c>
      <c r="J53" s="59"/>
      <c r="K53" s="59"/>
      <c r="L53" s="59"/>
      <c r="M53" s="10">
        <v>1877221971.3275633</v>
      </c>
      <c r="N53" s="10">
        <v>1681834474.2388558</v>
      </c>
      <c r="O53" s="10">
        <v>1400298335.4127755</v>
      </c>
      <c r="P53" s="1"/>
    </row>
    <row r="54" spans="2:16" ht="11.25" customHeight="1">
      <c r="B54" s="25">
        <v>43770</v>
      </c>
      <c r="C54" s="26">
        <v>45139</v>
      </c>
      <c r="D54" s="10">
        <v>45</v>
      </c>
      <c r="E54" s="27">
        <v>1369</v>
      </c>
      <c r="F54" s="166">
        <v>2250000000</v>
      </c>
      <c r="G54" s="59"/>
      <c r="H54" s="59"/>
      <c r="I54" s="58">
        <v>1999873765.73395</v>
      </c>
      <c r="J54" s="59"/>
      <c r="K54" s="59"/>
      <c r="L54" s="59"/>
      <c r="M54" s="10">
        <v>1855435899.0233526</v>
      </c>
      <c r="N54" s="10">
        <v>1658088357.0716603</v>
      </c>
      <c r="O54" s="10">
        <v>1374679991.2207007</v>
      </c>
      <c r="P54" s="1"/>
    </row>
    <row r="55" spans="2:16" ht="11.25" customHeight="1">
      <c r="B55" s="25">
        <v>43770</v>
      </c>
      <c r="C55" s="26">
        <v>45170</v>
      </c>
      <c r="D55" s="10">
        <v>46</v>
      </c>
      <c r="E55" s="27">
        <v>1400</v>
      </c>
      <c r="F55" s="166">
        <v>2250000000</v>
      </c>
      <c r="G55" s="59"/>
      <c r="H55" s="59"/>
      <c r="I55" s="58">
        <v>1980712701.135476</v>
      </c>
      <c r="J55" s="59"/>
      <c r="K55" s="59"/>
      <c r="L55" s="59"/>
      <c r="M55" s="10">
        <v>1834541908.2503812</v>
      </c>
      <c r="N55" s="10">
        <v>1635247315.1761746</v>
      </c>
      <c r="O55" s="10">
        <v>1350000738.4392424</v>
      </c>
      <c r="P55" s="1"/>
    </row>
    <row r="56" spans="2:16" ht="11.25" customHeight="1">
      <c r="B56" s="25">
        <v>43770</v>
      </c>
      <c r="C56" s="26">
        <v>45200</v>
      </c>
      <c r="D56" s="10">
        <v>47</v>
      </c>
      <c r="E56" s="27">
        <v>1430</v>
      </c>
      <c r="F56" s="166">
        <v>1750000000</v>
      </c>
      <c r="G56" s="59"/>
      <c r="H56" s="59"/>
      <c r="I56" s="58">
        <v>1960693456.853789</v>
      </c>
      <c r="J56" s="59"/>
      <c r="K56" s="59"/>
      <c r="L56" s="59"/>
      <c r="M56" s="10">
        <v>1813019230.6222577</v>
      </c>
      <c r="N56" s="10">
        <v>1612085180.0204828</v>
      </c>
      <c r="O56" s="10">
        <v>1325423389.5491252</v>
      </c>
      <c r="P56" s="1"/>
    </row>
    <row r="57" spans="2:16" ht="11.25" customHeight="1">
      <c r="B57" s="25">
        <v>43770</v>
      </c>
      <c r="C57" s="26">
        <v>45231</v>
      </c>
      <c r="D57" s="10">
        <v>48</v>
      </c>
      <c r="E57" s="27">
        <v>1461</v>
      </c>
      <c r="F57" s="166">
        <v>1750000000</v>
      </c>
      <c r="G57" s="59"/>
      <c r="H57" s="59"/>
      <c r="I57" s="58">
        <v>1942054261.062861</v>
      </c>
      <c r="J57" s="59"/>
      <c r="K57" s="59"/>
      <c r="L57" s="59"/>
      <c r="M57" s="10">
        <v>1792738107.20974</v>
      </c>
      <c r="N57" s="10">
        <v>1589997779.6594415</v>
      </c>
      <c r="O57" s="10">
        <v>1301726608.050014</v>
      </c>
      <c r="P57" s="1"/>
    </row>
    <row r="58" spans="2:16" ht="11.25" customHeight="1">
      <c r="B58" s="25">
        <v>43770</v>
      </c>
      <c r="C58" s="26">
        <v>45261</v>
      </c>
      <c r="D58" s="10">
        <v>49</v>
      </c>
      <c r="E58" s="27">
        <v>1491</v>
      </c>
      <c r="F58" s="166">
        <v>1750000000</v>
      </c>
      <c r="G58" s="59"/>
      <c r="H58" s="59"/>
      <c r="I58" s="58">
        <v>1923214015.801083</v>
      </c>
      <c r="J58" s="59"/>
      <c r="K58" s="59"/>
      <c r="L58" s="59"/>
      <c r="M58" s="10">
        <v>1772432341.1532075</v>
      </c>
      <c r="N58" s="10">
        <v>1568119303.232748</v>
      </c>
      <c r="O58" s="10">
        <v>1278552155.4004738</v>
      </c>
      <c r="P58" s="1"/>
    </row>
    <row r="59" spans="2:16" ht="11.25" customHeight="1">
      <c r="B59" s="25">
        <v>43770</v>
      </c>
      <c r="C59" s="26">
        <v>45292</v>
      </c>
      <c r="D59" s="10">
        <v>50</v>
      </c>
      <c r="E59" s="27">
        <v>1522</v>
      </c>
      <c r="F59" s="166">
        <v>1750000000</v>
      </c>
      <c r="G59" s="59"/>
      <c r="H59" s="59"/>
      <c r="I59" s="58">
        <v>1903524822.993476</v>
      </c>
      <c r="J59" s="59"/>
      <c r="K59" s="59"/>
      <c r="L59" s="59"/>
      <c r="M59" s="10">
        <v>1751311398.1921058</v>
      </c>
      <c r="N59" s="10">
        <v>1545492501.041041</v>
      </c>
      <c r="O59" s="10">
        <v>1254766367.6368775</v>
      </c>
      <c r="P59" s="1"/>
    </row>
    <row r="60" spans="2:16" ht="11.25" customHeight="1">
      <c r="B60" s="25">
        <v>43770</v>
      </c>
      <c r="C60" s="26">
        <v>45323</v>
      </c>
      <c r="D60" s="10">
        <v>51</v>
      </c>
      <c r="E60" s="27">
        <v>1553</v>
      </c>
      <c r="F60" s="166">
        <v>1750000000</v>
      </c>
      <c r="G60" s="59"/>
      <c r="H60" s="59"/>
      <c r="I60" s="58">
        <v>1884377574.323328</v>
      </c>
      <c r="J60" s="59"/>
      <c r="K60" s="59"/>
      <c r="L60" s="59"/>
      <c r="M60" s="10">
        <v>1730754764.3477402</v>
      </c>
      <c r="N60" s="10">
        <v>1523467369.1240966</v>
      </c>
      <c r="O60" s="10">
        <v>1231645554.0836918</v>
      </c>
      <c r="P60" s="1"/>
    </row>
    <row r="61" spans="2:16" ht="11.25" customHeight="1">
      <c r="B61" s="25">
        <v>43770</v>
      </c>
      <c r="C61" s="26">
        <v>45352</v>
      </c>
      <c r="D61" s="10">
        <v>52</v>
      </c>
      <c r="E61" s="27">
        <v>1582</v>
      </c>
      <c r="F61" s="166">
        <v>1750000000</v>
      </c>
      <c r="G61" s="59"/>
      <c r="H61" s="59"/>
      <c r="I61" s="58">
        <v>1865540724.887109</v>
      </c>
      <c r="J61" s="59"/>
      <c r="K61" s="59"/>
      <c r="L61" s="59"/>
      <c r="M61" s="10">
        <v>1710734778.6133683</v>
      </c>
      <c r="N61" s="10">
        <v>1502262225.576641</v>
      </c>
      <c r="O61" s="10">
        <v>1209689417.1857622</v>
      </c>
      <c r="P61" s="1"/>
    </row>
    <row r="62" spans="2:16" ht="11.25" customHeight="1">
      <c r="B62" s="25">
        <v>43770</v>
      </c>
      <c r="C62" s="26">
        <v>45383</v>
      </c>
      <c r="D62" s="10">
        <v>53</v>
      </c>
      <c r="E62" s="27">
        <v>1613</v>
      </c>
      <c r="F62" s="166">
        <v>1750000000</v>
      </c>
      <c r="G62" s="59"/>
      <c r="H62" s="59"/>
      <c r="I62" s="58">
        <v>1846418134.935944</v>
      </c>
      <c r="J62" s="59"/>
      <c r="K62" s="59"/>
      <c r="L62" s="59"/>
      <c r="M62" s="10">
        <v>1690327224.9604957</v>
      </c>
      <c r="N62" s="10">
        <v>1480566579.1112537</v>
      </c>
      <c r="O62" s="10">
        <v>1187169404.811361</v>
      </c>
      <c r="P62" s="1"/>
    </row>
    <row r="63" spans="2:16" ht="11.25" customHeight="1">
      <c r="B63" s="25">
        <v>43770</v>
      </c>
      <c r="C63" s="26">
        <v>45413</v>
      </c>
      <c r="D63" s="10">
        <v>54</v>
      </c>
      <c r="E63" s="27">
        <v>1643</v>
      </c>
      <c r="F63" s="166">
        <v>1750000000</v>
      </c>
      <c r="G63" s="59"/>
      <c r="H63" s="59"/>
      <c r="I63" s="58">
        <v>1827191526.301145</v>
      </c>
      <c r="J63" s="59"/>
      <c r="K63" s="59"/>
      <c r="L63" s="59"/>
      <c r="M63" s="10">
        <v>1669980354.943812</v>
      </c>
      <c r="N63" s="10">
        <v>1459144441.253383</v>
      </c>
      <c r="O63" s="10">
        <v>1165196368.1327097</v>
      </c>
      <c r="P63" s="1"/>
    </row>
    <row r="64" spans="2:16" ht="11.25" customHeight="1">
      <c r="B64" s="25">
        <v>43770</v>
      </c>
      <c r="C64" s="26">
        <v>45444</v>
      </c>
      <c r="D64" s="10">
        <v>55</v>
      </c>
      <c r="E64" s="27">
        <v>1674</v>
      </c>
      <c r="F64" s="166">
        <v>1750000000</v>
      </c>
      <c r="G64" s="59"/>
      <c r="H64" s="59"/>
      <c r="I64" s="58">
        <v>1807231192.554833</v>
      </c>
      <c r="J64" s="59"/>
      <c r="K64" s="59"/>
      <c r="L64" s="59"/>
      <c r="M64" s="10">
        <v>1648935935.2101927</v>
      </c>
      <c r="N64" s="10">
        <v>1437092749.4878144</v>
      </c>
      <c r="O64" s="10">
        <v>1142726384.9247057</v>
      </c>
      <c r="P64" s="1"/>
    </row>
    <row r="65" spans="2:16" ht="11.25" customHeight="1">
      <c r="B65" s="25">
        <v>43770</v>
      </c>
      <c r="C65" s="26">
        <v>45474</v>
      </c>
      <c r="D65" s="10">
        <v>56</v>
      </c>
      <c r="E65" s="27">
        <v>1704</v>
      </c>
      <c r="F65" s="166">
        <v>1750000000</v>
      </c>
      <c r="G65" s="59"/>
      <c r="H65" s="59"/>
      <c r="I65" s="58">
        <v>1788129508.77895</v>
      </c>
      <c r="J65" s="59"/>
      <c r="K65" s="59"/>
      <c r="L65" s="59"/>
      <c r="M65" s="10">
        <v>1628829399.2267735</v>
      </c>
      <c r="N65" s="10">
        <v>1416075413.1094587</v>
      </c>
      <c r="O65" s="10">
        <v>1121398375.5319827</v>
      </c>
      <c r="P65" s="1"/>
    </row>
    <row r="66" spans="2:16" ht="11.25" customHeight="1">
      <c r="B66" s="25">
        <v>43770</v>
      </c>
      <c r="C66" s="26">
        <v>45505</v>
      </c>
      <c r="D66" s="10">
        <v>57</v>
      </c>
      <c r="E66" s="27">
        <v>1735</v>
      </c>
      <c r="F66" s="166">
        <v>1750000000</v>
      </c>
      <c r="G66" s="59"/>
      <c r="H66" s="59"/>
      <c r="I66" s="58">
        <v>1769579028.025145</v>
      </c>
      <c r="J66" s="59"/>
      <c r="K66" s="59"/>
      <c r="L66" s="59"/>
      <c r="M66" s="10">
        <v>1609197580.5215874</v>
      </c>
      <c r="N66" s="10">
        <v>1395449892.9431086</v>
      </c>
      <c r="O66" s="10">
        <v>1100384353.7639692</v>
      </c>
      <c r="P66" s="1"/>
    </row>
    <row r="67" spans="2:16" ht="11.25" customHeight="1">
      <c r="B67" s="25">
        <v>43770</v>
      </c>
      <c r="C67" s="26">
        <v>45536</v>
      </c>
      <c r="D67" s="10">
        <v>58</v>
      </c>
      <c r="E67" s="27">
        <v>1766</v>
      </c>
      <c r="F67" s="166">
        <v>1250000000</v>
      </c>
      <c r="G67" s="59"/>
      <c r="H67" s="59"/>
      <c r="I67" s="58">
        <v>1750844414.791108</v>
      </c>
      <c r="J67" s="59"/>
      <c r="K67" s="59"/>
      <c r="L67" s="59"/>
      <c r="M67" s="10">
        <v>1589460510.163496</v>
      </c>
      <c r="N67" s="10">
        <v>1374829084.5468466</v>
      </c>
      <c r="O67" s="10">
        <v>1079531925.6925972</v>
      </c>
      <c r="P67" s="1"/>
    </row>
    <row r="68" spans="2:16" ht="11.25" customHeight="1">
      <c r="B68" s="25">
        <v>43770</v>
      </c>
      <c r="C68" s="26">
        <v>45566</v>
      </c>
      <c r="D68" s="10">
        <v>59</v>
      </c>
      <c r="E68" s="27">
        <v>1796</v>
      </c>
      <c r="F68" s="166">
        <v>1250000000</v>
      </c>
      <c r="G68" s="59"/>
      <c r="H68" s="59"/>
      <c r="I68" s="58">
        <v>1732369164.243494</v>
      </c>
      <c r="J68" s="59"/>
      <c r="K68" s="59"/>
      <c r="L68" s="59"/>
      <c r="M68" s="10">
        <v>1570106792.712615</v>
      </c>
      <c r="N68" s="10">
        <v>1354746159.208224</v>
      </c>
      <c r="O68" s="10">
        <v>1059402006.9762424</v>
      </c>
      <c r="P68" s="1"/>
    </row>
    <row r="69" spans="2:16" ht="11.25" customHeight="1">
      <c r="B69" s="25">
        <v>43770</v>
      </c>
      <c r="C69" s="26">
        <v>45597</v>
      </c>
      <c r="D69" s="10">
        <v>60</v>
      </c>
      <c r="E69" s="27">
        <v>1827</v>
      </c>
      <c r="F69" s="166">
        <v>1250000000</v>
      </c>
      <c r="G69" s="59"/>
      <c r="H69" s="59"/>
      <c r="I69" s="58">
        <v>1713861199.772154</v>
      </c>
      <c r="J69" s="59"/>
      <c r="K69" s="59"/>
      <c r="L69" s="59"/>
      <c r="M69" s="10">
        <v>1550697810.2197478</v>
      </c>
      <c r="N69" s="10">
        <v>1334596564.1450837</v>
      </c>
      <c r="O69" s="10">
        <v>1039224758.753907</v>
      </c>
      <c r="P69" s="1"/>
    </row>
    <row r="70" spans="2:16" ht="11.25" customHeight="1">
      <c r="B70" s="25">
        <v>43770</v>
      </c>
      <c r="C70" s="26">
        <v>45627</v>
      </c>
      <c r="D70" s="10">
        <v>61</v>
      </c>
      <c r="E70" s="27">
        <v>1857</v>
      </c>
      <c r="F70" s="166">
        <v>1250000000</v>
      </c>
      <c r="G70" s="59"/>
      <c r="H70" s="59"/>
      <c r="I70" s="58">
        <v>1695582450.655471</v>
      </c>
      <c r="J70" s="59"/>
      <c r="K70" s="59"/>
      <c r="L70" s="59"/>
      <c r="M70" s="10">
        <v>1531641059.076685</v>
      </c>
      <c r="N70" s="10">
        <v>1314951080.305828</v>
      </c>
      <c r="O70" s="10">
        <v>1019729919.959661</v>
      </c>
      <c r="P70" s="1"/>
    </row>
    <row r="71" spans="2:16" ht="11.25" customHeight="1">
      <c r="B71" s="25">
        <v>43770</v>
      </c>
      <c r="C71" s="26">
        <v>45658</v>
      </c>
      <c r="D71" s="10">
        <v>62</v>
      </c>
      <c r="E71" s="27">
        <v>1888</v>
      </c>
      <c r="F71" s="166">
        <v>1250000000</v>
      </c>
      <c r="G71" s="59"/>
      <c r="H71" s="59"/>
      <c r="I71" s="58">
        <v>1676767748.66958</v>
      </c>
      <c r="J71" s="59"/>
      <c r="K71" s="59"/>
      <c r="L71" s="59"/>
      <c r="M71" s="10">
        <v>1512076550.1071532</v>
      </c>
      <c r="N71" s="10">
        <v>1294852999.7889695</v>
      </c>
      <c r="O71" s="10">
        <v>999890984.9108466</v>
      </c>
      <c r="P71" s="1"/>
    </row>
    <row r="72" spans="2:16" ht="11.25" customHeight="1">
      <c r="B72" s="25">
        <v>43770</v>
      </c>
      <c r="C72" s="26">
        <v>45689</v>
      </c>
      <c r="D72" s="10">
        <v>63</v>
      </c>
      <c r="E72" s="27">
        <v>1919</v>
      </c>
      <c r="F72" s="166">
        <v>1250000000</v>
      </c>
      <c r="G72" s="59"/>
      <c r="H72" s="59"/>
      <c r="I72" s="58">
        <v>1658803820.275839</v>
      </c>
      <c r="J72" s="59"/>
      <c r="K72" s="59"/>
      <c r="L72" s="59"/>
      <c r="M72" s="10">
        <v>1493339910.6612325</v>
      </c>
      <c r="N72" s="10">
        <v>1275555776.9752681</v>
      </c>
      <c r="O72" s="10">
        <v>980817619.8213979</v>
      </c>
      <c r="P72" s="1"/>
    </row>
    <row r="73" spans="2:16" ht="11.25" customHeight="1">
      <c r="B73" s="25">
        <v>43770</v>
      </c>
      <c r="C73" s="26">
        <v>45717</v>
      </c>
      <c r="D73" s="10">
        <v>64</v>
      </c>
      <c r="E73" s="27">
        <v>1947</v>
      </c>
      <c r="F73" s="166">
        <v>1250000000</v>
      </c>
      <c r="G73" s="59"/>
      <c r="H73" s="59"/>
      <c r="I73" s="58">
        <v>1640751799.64867</v>
      </c>
      <c r="J73" s="59"/>
      <c r="K73" s="59"/>
      <c r="L73" s="59"/>
      <c r="M73" s="10">
        <v>1474825566.1832423</v>
      </c>
      <c r="N73" s="10">
        <v>1256847413.040746</v>
      </c>
      <c r="O73" s="10">
        <v>962734137.9114473</v>
      </c>
      <c r="P73" s="1"/>
    </row>
    <row r="74" spans="2:16" ht="11.25" customHeight="1">
      <c r="B74" s="25">
        <v>43770</v>
      </c>
      <c r="C74" s="26">
        <v>45748</v>
      </c>
      <c r="D74" s="10">
        <v>65</v>
      </c>
      <c r="E74" s="27">
        <v>1978</v>
      </c>
      <c r="F74" s="166">
        <v>1250000000</v>
      </c>
      <c r="G74" s="59"/>
      <c r="H74" s="59"/>
      <c r="I74" s="58">
        <v>1622497410.777887</v>
      </c>
      <c r="J74" s="59"/>
      <c r="K74" s="59"/>
      <c r="L74" s="59"/>
      <c r="M74" s="10">
        <v>1455943626.811839</v>
      </c>
      <c r="N74" s="10">
        <v>1237600712.2694736</v>
      </c>
      <c r="O74" s="10">
        <v>943976073.3505806</v>
      </c>
      <c r="P74" s="1"/>
    </row>
    <row r="75" spans="2:16" ht="11.25" customHeight="1">
      <c r="B75" s="25">
        <v>43770</v>
      </c>
      <c r="C75" s="26">
        <v>45778</v>
      </c>
      <c r="D75" s="10">
        <v>66</v>
      </c>
      <c r="E75" s="27">
        <v>2008</v>
      </c>
      <c r="F75" s="166">
        <v>1250000000</v>
      </c>
      <c r="G75" s="59"/>
      <c r="H75" s="59"/>
      <c r="I75" s="58">
        <v>1604878590.898637</v>
      </c>
      <c r="J75" s="59"/>
      <c r="K75" s="59"/>
      <c r="L75" s="59"/>
      <c r="M75" s="10">
        <v>1437769581.9489543</v>
      </c>
      <c r="N75" s="10">
        <v>1219144123.1497383</v>
      </c>
      <c r="O75" s="10">
        <v>926086533.0564512</v>
      </c>
      <c r="P75" s="1"/>
    </row>
    <row r="76" spans="2:16" ht="11.25" customHeight="1">
      <c r="B76" s="25">
        <v>43770</v>
      </c>
      <c r="C76" s="26">
        <v>45809</v>
      </c>
      <c r="D76" s="10">
        <v>67</v>
      </c>
      <c r="E76" s="27">
        <v>2039</v>
      </c>
      <c r="F76" s="166">
        <v>1250000000</v>
      </c>
      <c r="G76" s="59"/>
      <c r="H76" s="59"/>
      <c r="I76" s="58">
        <v>1586052643.27066</v>
      </c>
      <c r="J76" s="59"/>
      <c r="K76" s="59"/>
      <c r="L76" s="59"/>
      <c r="M76" s="10">
        <v>1418493939.9884644</v>
      </c>
      <c r="N76" s="10">
        <v>1199740544.691466</v>
      </c>
      <c r="O76" s="10">
        <v>907487130.452724</v>
      </c>
      <c r="P76" s="1"/>
    </row>
    <row r="77" spans="2:16" ht="11.25" customHeight="1">
      <c r="B77" s="25">
        <v>43770</v>
      </c>
      <c r="C77" s="26">
        <v>45839</v>
      </c>
      <c r="D77" s="10">
        <v>68</v>
      </c>
      <c r="E77" s="27">
        <v>2069</v>
      </c>
      <c r="F77" s="166">
        <v>1250000000</v>
      </c>
      <c r="G77" s="59"/>
      <c r="H77" s="59"/>
      <c r="I77" s="58">
        <v>1568049554.480882</v>
      </c>
      <c r="J77" s="59"/>
      <c r="K77" s="59"/>
      <c r="L77" s="59"/>
      <c r="M77" s="10">
        <v>1400090892.3121257</v>
      </c>
      <c r="N77" s="10">
        <v>1181260954.3083062</v>
      </c>
      <c r="O77" s="10">
        <v>889846448.1655962</v>
      </c>
      <c r="P77" s="1"/>
    </row>
    <row r="78" spans="2:16" ht="11.25" customHeight="1">
      <c r="B78" s="25">
        <v>43770</v>
      </c>
      <c r="C78" s="26">
        <v>45870</v>
      </c>
      <c r="D78" s="10">
        <v>69</v>
      </c>
      <c r="E78" s="27">
        <v>2100</v>
      </c>
      <c r="F78" s="166">
        <v>1250000000</v>
      </c>
      <c r="G78" s="59"/>
      <c r="H78" s="59"/>
      <c r="I78" s="58">
        <v>1550617856.307149</v>
      </c>
      <c r="J78" s="59"/>
      <c r="K78" s="59"/>
      <c r="L78" s="59"/>
      <c r="M78" s="10">
        <v>1382178098.3574421</v>
      </c>
      <c r="N78" s="10">
        <v>1163182121.392089</v>
      </c>
      <c r="O78" s="10">
        <v>872516322.475378</v>
      </c>
      <c r="P78" s="1"/>
    </row>
    <row r="79" spans="2:16" ht="11.25" customHeight="1">
      <c r="B79" s="25">
        <v>43770</v>
      </c>
      <c r="C79" s="26">
        <v>45901</v>
      </c>
      <c r="D79" s="10">
        <v>70</v>
      </c>
      <c r="E79" s="27">
        <v>2131</v>
      </c>
      <c r="F79" s="166">
        <v>1250000000</v>
      </c>
      <c r="G79" s="59"/>
      <c r="H79" s="59"/>
      <c r="I79" s="58">
        <v>1533031511.379877</v>
      </c>
      <c r="J79" s="59"/>
      <c r="K79" s="59"/>
      <c r="L79" s="59"/>
      <c r="M79" s="10">
        <v>1364184425.5942473</v>
      </c>
      <c r="N79" s="10">
        <v>1145119713.5351186</v>
      </c>
      <c r="O79" s="10">
        <v>855329306.5762554</v>
      </c>
      <c r="P79" s="1"/>
    </row>
    <row r="80" spans="2:16" ht="11.25" customHeight="1">
      <c r="B80" s="25">
        <v>43770</v>
      </c>
      <c r="C80" s="26">
        <v>45931</v>
      </c>
      <c r="D80" s="10">
        <v>71</v>
      </c>
      <c r="E80" s="27">
        <v>2161</v>
      </c>
      <c r="F80" s="166">
        <v>750000000</v>
      </c>
      <c r="G80" s="59"/>
      <c r="H80" s="59"/>
      <c r="I80" s="58">
        <v>1516069378.656315</v>
      </c>
      <c r="J80" s="59"/>
      <c r="K80" s="59"/>
      <c r="L80" s="59"/>
      <c r="M80" s="10">
        <v>1346876084.657317</v>
      </c>
      <c r="N80" s="10">
        <v>1127808109.5507982</v>
      </c>
      <c r="O80" s="10">
        <v>838945517.6777045</v>
      </c>
      <c r="P80" s="1"/>
    </row>
    <row r="81" spans="2:16" ht="11.25" customHeight="1">
      <c r="B81" s="25">
        <v>43770</v>
      </c>
      <c r="C81" s="26">
        <v>45962</v>
      </c>
      <c r="D81" s="10">
        <v>72</v>
      </c>
      <c r="E81" s="27">
        <v>2192</v>
      </c>
      <c r="F81" s="166">
        <v>750000000</v>
      </c>
      <c r="G81" s="59"/>
      <c r="H81" s="59"/>
      <c r="I81" s="58">
        <v>1498400819.864702</v>
      </c>
      <c r="J81" s="59"/>
      <c r="K81" s="59"/>
      <c r="L81" s="59"/>
      <c r="M81" s="10">
        <v>1328921557.7953072</v>
      </c>
      <c r="N81" s="10">
        <v>1109943854.593597</v>
      </c>
      <c r="O81" s="10">
        <v>822159681.9657862</v>
      </c>
      <c r="P81" s="1"/>
    </row>
    <row r="82" spans="2:16" ht="11.25" customHeight="1">
      <c r="B82" s="25">
        <v>43770</v>
      </c>
      <c r="C82" s="26">
        <v>45992</v>
      </c>
      <c r="D82" s="10">
        <v>73</v>
      </c>
      <c r="E82" s="27">
        <v>2222</v>
      </c>
      <c r="F82" s="166">
        <v>750000000</v>
      </c>
      <c r="G82" s="59"/>
      <c r="H82" s="59"/>
      <c r="I82" s="58">
        <v>1481793680.299715</v>
      </c>
      <c r="J82" s="59"/>
      <c r="K82" s="59"/>
      <c r="L82" s="59"/>
      <c r="M82" s="10">
        <v>1312035672.9009144</v>
      </c>
      <c r="N82" s="10">
        <v>1093143243.6542747</v>
      </c>
      <c r="O82" s="10">
        <v>806395922.0730722</v>
      </c>
      <c r="P82" s="1"/>
    </row>
    <row r="83" spans="2:16" ht="11.25" customHeight="1">
      <c r="B83" s="25">
        <v>43770</v>
      </c>
      <c r="C83" s="26">
        <v>46023</v>
      </c>
      <c r="D83" s="10">
        <v>74</v>
      </c>
      <c r="E83" s="27">
        <v>2253</v>
      </c>
      <c r="F83" s="166">
        <v>750000000</v>
      </c>
      <c r="G83" s="59"/>
      <c r="H83" s="59"/>
      <c r="I83" s="58">
        <v>1465377608.355712</v>
      </c>
      <c r="J83" s="59"/>
      <c r="K83" s="59"/>
      <c r="L83" s="59"/>
      <c r="M83" s="10">
        <v>1295299610.9373422</v>
      </c>
      <c r="N83" s="10">
        <v>1076454703.2952032</v>
      </c>
      <c r="O83" s="10">
        <v>790721644.9644301</v>
      </c>
      <c r="P83" s="1"/>
    </row>
    <row r="84" spans="2:16" ht="11.25" customHeight="1">
      <c r="B84" s="25">
        <v>43770</v>
      </c>
      <c r="C84" s="26">
        <v>46054</v>
      </c>
      <c r="D84" s="10">
        <v>75</v>
      </c>
      <c r="E84" s="27">
        <v>2284</v>
      </c>
      <c r="F84" s="166">
        <v>750000000</v>
      </c>
      <c r="G84" s="59"/>
      <c r="H84" s="59"/>
      <c r="I84" s="58">
        <v>1449217130.557293</v>
      </c>
      <c r="J84" s="59"/>
      <c r="K84" s="59"/>
      <c r="L84" s="59"/>
      <c r="M84" s="10">
        <v>1278842091.486286</v>
      </c>
      <c r="N84" s="10">
        <v>1060074870.5655311</v>
      </c>
      <c r="O84" s="10">
        <v>775391483.5658748</v>
      </c>
      <c r="P84" s="1"/>
    </row>
    <row r="85" spans="2:16" ht="11.25" customHeight="1">
      <c r="B85" s="25">
        <v>43770</v>
      </c>
      <c r="C85" s="26">
        <v>46082</v>
      </c>
      <c r="D85" s="10">
        <v>76</v>
      </c>
      <c r="E85" s="27">
        <v>2312</v>
      </c>
      <c r="F85" s="166">
        <v>750000000</v>
      </c>
      <c r="G85" s="59"/>
      <c r="H85" s="59"/>
      <c r="I85" s="58">
        <v>1432380069.917302</v>
      </c>
      <c r="J85" s="59"/>
      <c r="K85" s="59"/>
      <c r="L85" s="59"/>
      <c r="M85" s="10">
        <v>1262047950.049964</v>
      </c>
      <c r="N85" s="10">
        <v>1043750242.3421074</v>
      </c>
      <c r="O85" s="10">
        <v>760529540.6718725</v>
      </c>
      <c r="P85" s="1"/>
    </row>
    <row r="86" spans="2:16" ht="11.25" customHeight="1">
      <c r="B86" s="25">
        <v>43770</v>
      </c>
      <c r="C86" s="26">
        <v>46113</v>
      </c>
      <c r="D86" s="10">
        <v>77</v>
      </c>
      <c r="E86" s="27">
        <v>2343</v>
      </c>
      <c r="F86" s="166">
        <v>750000000</v>
      </c>
      <c r="G86" s="59"/>
      <c r="H86" s="59"/>
      <c r="I86" s="58">
        <v>1415548019.430778</v>
      </c>
      <c r="J86" s="59"/>
      <c r="K86" s="59"/>
      <c r="L86" s="59"/>
      <c r="M86" s="10">
        <v>1245102117.2528055</v>
      </c>
      <c r="N86" s="10">
        <v>1027116717.9261358</v>
      </c>
      <c r="O86" s="10">
        <v>745239586.2142912</v>
      </c>
      <c r="P86" s="1"/>
    </row>
    <row r="87" spans="2:16" ht="11.25" customHeight="1">
      <c r="B87" s="25">
        <v>43770</v>
      </c>
      <c r="C87" s="26">
        <v>46143</v>
      </c>
      <c r="D87" s="10">
        <v>78</v>
      </c>
      <c r="E87" s="27">
        <v>2373</v>
      </c>
      <c r="F87" s="166">
        <v>750000000</v>
      </c>
      <c r="G87" s="59"/>
      <c r="H87" s="59"/>
      <c r="I87" s="58">
        <v>1399121750.693867</v>
      </c>
      <c r="J87" s="59"/>
      <c r="K87" s="59"/>
      <c r="L87" s="59"/>
      <c r="M87" s="10">
        <v>1228633729.3242397</v>
      </c>
      <c r="N87" s="10">
        <v>1011036949.0680845</v>
      </c>
      <c r="O87" s="10">
        <v>730565616.9111254</v>
      </c>
      <c r="P87" s="1"/>
    </row>
    <row r="88" spans="2:16" ht="11.25" customHeight="1">
      <c r="B88" s="25">
        <v>43770</v>
      </c>
      <c r="C88" s="26">
        <v>46174</v>
      </c>
      <c r="D88" s="10">
        <v>79</v>
      </c>
      <c r="E88" s="27">
        <v>2404</v>
      </c>
      <c r="F88" s="166">
        <v>750000000</v>
      </c>
      <c r="G88" s="59"/>
      <c r="H88" s="59"/>
      <c r="I88" s="58">
        <v>1382563865.607877</v>
      </c>
      <c r="J88" s="59"/>
      <c r="K88" s="59"/>
      <c r="L88" s="59"/>
      <c r="M88" s="10">
        <v>1212034289.7440596</v>
      </c>
      <c r="N88" s="10">
        <v>994840812.0190315</v>
      </c>
      <c r="O88" s="10">
        <v>715817669.1831818</v>
      </c>
      <c r="P88" s="1"/>
    </row>
    <row r="89" spans="2:16" ht="11.25" customHeight="1">
      <c r="B89" s="25">
        <v>43770</v>
      </c>
      <c r="C89" s="26">
        <v>46204</v>
      </c>
      <c r="D89" s="10">
        <v>80</v>
      </c>
      <c r="E89" s="27">
        <v>2434</v>
      </c>
      <c r="F89" s="166">
        <v>750000000</v>
      </c>
      <c r="G89" s="59"/>
      <c r="H89" s="59"/>
      <c r="I89" s="58">
        <v>1366469421.779264</v>
      </c>
      <c r="J89" s="59"/>
      <c r="K89" s="59"/>
      <c r="L89" s="59"/>
      <c r="M89" s="10">
        <v>1195958700.6217353</v>
      </c>
      <c r="N89" s="10">
        <v>979229834.1267738</v>
      </c>
      <c r="O89" s="10">
        <v>701696872.7875967</v>
      </c>
      <c r="P89" s="1"/>
    </row>
    <row r="90" spans="2:16" ht="11.25" customHeight="1">
      <c r="B90" s="25">
        <v>43770</v>
      </c>
      <c r="C90" s="26">
        <v>46235</v>
      </c>
      <c r="D90" s="10">
        <v>81</v>
      </c>
      <c r="E90" s="27">
        <v>2465</v>
      </c>
      <c r="F90" s="166">
        <v>750000000</v>
      </c>
      <c r="G90" s="59"/>
      <c r="H90" s="59"/>
      <c r="I90" s="58">
        <v>1350637943.044938</v>
      </c>
      <c r="J90" s="59"/>
      <c r="K90" s="59"/>
      <c r="L90" s="59"/>
      <c r="M90" s="10">
        <v>1180097771.0344687</v>
      </c>
      <c r="N90" s="10">
        <v>963785830.195532</v>
      </c>
      <c r="O90" s="10">
        <v>687704808.3687402</v>
      </c>
      <c r="P90" s="1"/>
    </row>
    <row r="91" spans="2:16" ht="11.25" customHeight="1">
      <c r="B91" s="25">
        <v>43770</v>
      </c>
      <c r="C91" s="26">
        <v>46266</v>
      </c>
      <c r="D91" s="10">
        <v>82</v>
      </c>
      <c r="E91" s="27">
        <v>2496</v>
      </c>
      <c r="F91" s="166">
        <v>750000000</v>
      </c>
      <c r="G91" s="59"/>
      <c r="H91" s="59"/>
      <c r="I91" s="58">
        <v>1334418028.533932</v>
      </c>
      <c r="J91" s="59"/>
      <c r="K91" s="59"/>
      <c r="L91" s="59"/>
      <c r="M91" s="10">
        <v>1163948389.9274952</v>
      </c>
      <c r="N91" s="10">
        <v>948179068.0415115</v>
      </c>
      <c r="O91" s="10">
        <v>673703040.1940185</v>
      </c>
      <c r="P91" s="1"/>
    </row>
    <row r="92" spans="2:16" ht="11.25" customHeight="1">
      <c r="B92" s="25">
        <v>43770</v>
      </c>
      <c r="C92" s="26">
        <v>46296</v>
      </c>
      <c r="D92" s="10">
        <v>83</v>
      </c>
      <c r="E92" s="27">
        <v>2526</v>
      </c>
      <c r="F92" s="166">
        <v>750000000</v>
      </c>
      <c r="G92" s="59"/>
      <c r="H92" s="59"/>
      <c r="I92" s="58">
        <v>1319080859.533582</v>
      </c>
      <c r="J92" s="59"/>
      <c r="K92" s="59"/>
      <c r="L92" s="59"/>
      <c r="M92" s="10">
        <v>1148681963.8924253</v>
      </c>
      <c r="N92" s="10">
        <v>933439573.5814888</v>
      </c>
      <c r="O92" s="10">
        <v>660511580.0755498</v>
      </c>
      <c r="P92" s="1"/>
    </row>
    <row r="93" spans="2:16" ht="11.25" customHeight="1">
      <c r="B93" s="25">
        <v>43770</v>
      </c>
      <c r="C93" s="26">
        <v>46327</v>
      </c>
      <c r="D93" s="10">
        <v>84</v>
      </c>
      <c r="E93" s="27">
        <v>2557</v>
      </c>
      <c r="F93" s="166">
        <v>750000000</v>
      </c>
      <c r="G93" s="59"/>
      <c r="H93" s="59"/>
      <c r="I93" s="58">
        <v>1304032429.057271</v>
      </c>
      <c r="J93" s="59"/>
      <c r="K93" s="59"/>
      <c r="L93" s="59"/>
      <c r="M93" s="10">
        <v>1133651466.5516815</v>
      </c>
      <c r="N93" s="10">
        <v>918882655.6700075</v>
      </c>
      <c r="O93" s="10">
        <v>647456955.3718305</v>
      </c>
      <c r="P93" s="1"/>
    </row>
    <row r="94" spans="2:16" ht="11.25" customHeight="1">
      <c r="B94" s="25">
        <v>43770</v>
      </c>
      <c r="C94" s="26">
        <v>46357</v>
      </c>
      <c r="D94" s="10">
        <v>85</v>
      </c>
      <c r="E94" s="27">
        <v>2587</v>
      </c>
      <c r="F94" s="166">
        <v>750000000</v>
      </c>
      <c r="G94" s="59"/>
      <c r="H94" s="59"/>
      <c r="I94" s="58">
        <v>1288497558.477883</v>
      </c>
      <c r="J94" s="59"/>
      <c r="K94" s="59"/>
      <c r="L94" s="59"/>
      <c r="M94" s="10">
        <v>1118307719.6422558</v>
      </c>
      <c r="N94" s="10">
        <v>904214755.95538</v>
      </c>
      <c r="O94" s="10">
        <v>634510071.6422937</v>
      </c>
      <c r="P94" s="1"/>
    </row>
    <row r="95" spans="2:16" ht="11.25" customHeight="1">
      <c r="B95" s="25">
        <v>43770</v>
      </c>
      <c r="C95" s="26">
        <v>46388</v>
      </c>
      <c r="D95" s="10">
        <v>86</v>
      </c>
      <c r="E95" s="27">
        <v>2618</v>
      </c>
      <c r="F95" s="166">
        <v>750000000</v>
      </c>
      <c r="G95" s="59"/>
      <c r="H95" s="59"/>
      <c r="I95" s="58">
        <v>1272913776.871145</v>
      </c>
      <c r="J95" s="59"/>
      <c r="K95" s="59"/>
      <c r="L95" s="59"/>
      <c r="M95" s="10">
        <v>1102908512.8203409</v>
      </c>
      <c r="N95" s="10">
        <v>889495691.7701428</v>
      </c>
      <c r="O95" s="10">
        <v>621537588.6635721</v>
      </c>
      <c r="P95" s="1"/>
    </row>
    <row r="96" spans="2:16" ht="11.25" customHeight="1">
      <c r="B96" s="25">
        <v>43770</v>
      </c>
      <c r="C96" s="26">
        <v>46419</v>
      </c>
      <c r="D96" s="10">
        <v>87</v>
      </c>
      <c r="E96" s="27">
        <v>2649</v>
      </c>
      <c r="F96" s="166">
        <v>750000000</v>
      </c>
      <c r="G96" s="59"/>
      <c r="H96" s="59"/>
      <c r="I96" s="58">
        <v>1258363514.883509</v>
      </c>
      <c r="J96" s="59"/>
      <c r="K96" s="59"/>
      <c r="L96" s="59"/>
      <c r="M96" s="10">
        <v>1088452293.4557757</v>
      </c>
      <c r="N96" s="10">
        <v>875604231.6437893</v>
      </c>
      <c r="O96" s="10">
        <v>609239455.0069414</v>
      </c>
      <c r="P96" s="1"/>
    </row>
    <row r="97" spans="2:16" ht="11.25" customHeight="1">
      <c r="B97" s="25">
        <v>43770</v>
      </c>
      <c r="C97" s="26">
        <v>46447</v>
      </c>
      <c r="D97" s="10">
        <v>88</v>
      </c>
      <c r="E97" s="27">
        <v>2677</v>
      </c>
      <c r="F97" s="166">
        <v>750000000</v>
      </c>
      <c r="G97" s="59"/>
      <c r="H97" s="59"/>
      <c r="I97" s="58">
        <v>1243737614.350076</v>
      </c>
      <c r="J97" s="59"/>
      <c r="K97" s="59"/>
      <c r="L97" s="59"/>
      <c r="M97" s="10">
        <v>1074153067.1702619</v>
      </c>
      <c r="N97" s="10">
        <v>862116073.0026711</v>
      </c>
      <c r="O97" s="10">
        <v>597559179.7073427</v>
      </c>
      <c r="P97" s="1"/>
    </row>
    <row r="98" spans="2:16" ht="11.25" customHeight="1">
      <c r="B98" s="25">
        <v>43770</v>
      </c>
      <c r="C98" s="26">
        <v>46478</v>
      </c>
      <c r="D98" s="10">
        <v>89</v>
      </c>
      <c r="E98" s="27">
        <v>2708</v>
      </c>
      <c r="F98" s="166">
        <v>750000000</v>
      </c>
      <c r="G98" s="59"/>
      <c r="H98" s="59"/>
      <c r="I98" s="58">
        <v>1228871127.613888</v>
      </c>
      <c r="J98" s="59"/>
      <c r="K98" s="59"/>
      <c r="L98" s="59"/>
      <c r="M98" s="10">
        <v>1059513570.471284</v>
      </c>
      <c r="N98" s="10">
        <v>848203744.9898101</v>
      </c>
      <c r="O98" s="10">
        <v>585425971.8939219</v>
      </c>
      <c r="P98" s="1"/>
    </row>
    <row r="99" spans="2:16" ht="11.25" customHeight="1">
      <c r="B99" s="25">
        <v>43770</v>
      </c>
      <c r="C99" s="26">
        <v>46508</v>
      </c>
      <c r="D99" s="10">
        <v>90</v>
      </c>
      <c r="E99" s="27">
        <v>2738</v>
      </c>
      <c r="F99" s="166">
        <v>750000000</v>
      </c>
      <c r="G99" s="59"/>
      <c r="H99" s="59"/>
      <c r="I99" s="58">
        <v>1214500199.745076</v>
      </c>
      <c r="J99" s="59"/>
      <c r="K99" s="59"/>
      <c r="L99" s="59"/>
      <c r="M99" s="10">
        <v>1045404424.8345052</v>
      </c>
      <c r="N99" s="10">
        <v>834848677.0532598</v>
      </c>
      <c r="O99" s="10">
        <v>573846380.5448842</v>
      </c>
      <c r="P99" s="1"/>
    </row>
    <row r="100" spans="2:16" ht="11.25" customHeight="1">
      <c r="B100" s="25">
        <v>43770</v>
      </c>
      <c r="C100" s="26">
        <v>46539</v>
      </c>
      <c r="D100" s="10">
        <v>91</v>
      </c>
      <c r="E100" s="27">
        <v>2769</v>
      </c>
      <c r="F100" s="166">
        <v>750000000</v>
      </c>
      <c r="G100" s="59"/>
      <c r="H100" s="59"/>
      <c r="I100" s="58">
        <v>1198399814.106124</v>
      </c>
      <c r="J100" s="59"/>
      <c r="K100" s="59"/>
      <c r="L100" s="59"/>
      <c r="M100" s="10">
        <v>1029796130.1224985</v>
      </c>
      <c r="N100" s="10">
        <v>820292569.640219</v>
      </c>
      <c r="O100" s="10">
        <v>561452837.0134997</v>
      </c>
      <c r="P100" s="1"/>
    </row>
    <row r="101" spans="2:16" ht="11.25" customHeight="1">
      <c r="B101" s="25">
        <v>43770</v>
      </c>
      <c r="C101" s="26">
        <v>46569</v>
      </c>
      <c r="D101" s="10">
        <v>92</v>
      </c>
      <c r="E101" s="27">
        <v>2799</v>
      </c>
      <c r="F101" s="166">
        <v>750000000</v>
      </c>
      <c r="G101" s="59"/>
      <c r="H101" s="59"/>
      <c r="I101" s="58">
        <v>1183574137.855877</v>
      </c>
      <c r="J101" s="59"/>
      <c r="K101" s="59"/>
      <c r="L101" s="59"/>
      <c r="M101" s="10">
        <v>1015386885.1622959</v>
      </c>
      <c r="N101" s="10">
        <v>806824057.2960341</v>
      </c>
      <c r="O101" s="10">
        <v>549970538.9853601</v>
      </c>
      <c r="P101" s="1"/>
    </row>
    <row r="102" spans="2:16" ht="11.25" customHeight="1">
      <c r="B102" s="25">
        <v>43770</v>
      </c>
      <c r="C102" s="26">
        <v>46600</v>
      </c>
      <c r="D102" s="10">
        <v>93</v>
      </c>
      <c r="E102" s="27">
        <v>2830</v>
      </c>
      <c r="F102" s="166">
        <v>750000000</v>
      </c>
      <c r="G102" s="59"/>
      <c r="H102" s="59"/>
      <c r="I102" s="58">
        <v>1169609490.213991</v>
      </c>
      <c r="J102" s="59"/>
      <c r="K102" s="59"/>
      <c r="L102" s="59"/>
      <c r="M102" s="10">
        <v>1001704778.1888248</v>
      </c>
      <c r="N102" s="10">
        <v>793928016.4413993</v>
      </c>
      <c r="O102" s="10">
        <v>538887777.8963892</v>
      </c>
      <c r="P102" s="1"/>
    </row>
    <row r="103" spans="2:16" ht="11.25" customHeight="1">
      <c r="B103" s="25">
        <v>43770</v>
      </c>
      <c r="C103" s="26">
        <v>46631</v>
      </c>
      <c r="D103" s="10">
        <v>94</v>
      </c>
      <c r="E103" s="27">
        <v>2861</v>
      </c>
      <c r="F103" s="166">
        <v>750000000</v>
      </c>
      <c r="G103" s="59"/>
      <c r="H103" s="59"/>
      <c r="I103" s="58">
        <v>1155701758.989181</v>
      </c>
      <c r="J103" s="59"/>
      <c r="K103" s="59"/>
      <c r="L103" s="59"/>
      <c r="M103" s="10">
        <v>988114825.0525534</v>
      </c>
      <c r="N103" s="10">
        <v>781165204.9494587</v>
      </c>
      <c r="O103" s="10">
        <v>527979081.42794156</v>
      </c>
      <c r="P103" s="1"/>
    </row>
    <row r="104" spans="2:16" ht="11.25" customHeight="1">
      <c r="B104" s="25">
        <v>43770</v>
      </c>
      <c r="C104" s="26">
        <v>46661</v>
      </c>
      <c r="D104" s="10">
        <v>95</v>
      </c>
      <c r="E104" s="27">
        <v>2891</v>
      </c>
      <c r="F104" s="166">
        <v>750000000</v>
      </c>
      <c r="G104" s="59"/>
      <c r="H104" s="59"/>
      <c r="I104" s="58">
        <v>1141929797.427071</v>
      </c>
      <c r="J104" s="59"/>
      <c r="K104" s="59"/>
      <c r="L104" s="59"/>
      <c r="M104" s="10">
        <v>974737348.1682826</v>
      </c>
      <c r="N104" s="10">
        <v>768692864.0512961</v>
      </c>
      <c r="O104" s="10">
        <v>517419460.1416195</v>
      </c>
      <c r="P104" s="1"/>
    </row>
    <row r="105" spans="2:16" ht="11.25" customHeight="1">
      <c r="B105" s="25">
        <v>43770</v>
      </c>
      <c r="C105" s="26">
        <v>46692</v>
      </c>
      <c r="D105" s="10">
        <v>96</v>
      </c>
      <c r="E105" s="27">
        <v>2922</v>
      </c>
      <c r="F105" s="166">
        <v>750000000</v>
      </c>
      <c r="G105" s="59"/>
      <c r="H105" s="59"/>
      <c r="I105" s="58">
        <v>1128221250.947054</v>
      </c>
      <c r="J105" s="59"/>
      <c r="K105" s="59"/>
      <c r="L105" s="59"/>
      <c r="M105" s="10">
        <v>961402519.928607</v>
      </c>
      <c r="N105" s="10">
        <v>756248613.7414402</v>
      </c>
      <c r="O105" s="10">
        <v>506886961.5733485</v>
      </c>
      <c r="P105" s="1"/>
    </row>
    <row r="106" spans="2:16" ht="11.25" customHeight="1">
      <c r="B106" s="25">
        <v>43770</v>
      </c>
      <c r="C106" s="26">
        <v>46722</v>
      </c>
      <c r="D106" s="10">
        <v>97</v>
      </c>
      <c r="E106" s="27">
        <v>2952</v>
      </c>
      <c r="F106" s="166">
        <v>750000000</v>
      </c>
      <c r="G106" s="59"/>
      <c r="H106" s="59"/>
      <c r="I106" s="58">
        <v>1111509798.179545</v>
      </c>
      <c r="J106" s="59"/>
      <c r="K106" s="59"/>
      <c r="L106" s="59"/>
      <c r="M106" s="10">
        <v>945607343.3876561</v>
      </c>
      <c r="N106" s="10">
        <v>741993223.4694488</v>
      </c>
      <c r="O106" s="10">
        <v>495293411.60394657</v>
      </c>
      <c r="P106" s="1"/>
    </row>
    <row r="107" spans="2:16" ht="11.25" customHeight="1">
      <c r="B107" s="25">
        <v>43770</v>
      </c>
      <c r="C107" s="26">
        <v>46753</v>
      </c>
      <c r="D107" s="10">
        <v>98</v>
      </c>
      <c r="E107" s="27">
        <v>2983</v>
      </c>
      <c r="F107" s="166">
        <v>750000000</v>
      </c>
      <c r="G107" s="59"/>
      <c r="H107" s="59"/>
      <c r="I107" s="58">
        <v>1098030430.27355</v>
      </c>
      <c r="J107" s="59"/>
      <c r="K107" s="59"/>
      <c r="L107" s="59"/>
      <c r="M107" s="10">
        <v>932555517.3949668</v>
      </c>
      <c r="N107" s="10">
        <v>729890803.3078442</v>
      </c>
      <c r="O107" s="10">
        <v>485151214.8259289</v>
      </c>
      <c r="P107" s="1"/>
    </row>
    <row r="108" spans="2:16" ht="11.25" customHeight="1">
      <c r="B108" s="25">
        <v>43770</v>
      </c>
      <c r="C108" s="26">
        <v>46784</v>
      </c>
      <c r="D108" s="10">
        <v>99</v>
      </c>
      <c r="E108" s="27">
        <v>3014</v>
      </c>
      <c r="F108" s="166">
        <v>750000000</v>
      </c>
      <c r="G108" s="59"/>
      <c r="H108" s="59"/>
      <c r="I108" s="58">
        <v>1084821486.126862</v>
      </c>
      <c r="J108" s="59"/>
      <c r="K108" s="59"/>
      <c r="L108" s="59"/>
      <c r="M108" s="10">
        <v>919774525.8656309</v>
      </c>
      <c r="N108" s="10">
        <v>718056579.0125102</v>
      </c>
      <c r="O108" s="10">
        <v>475263560.1111915</v>
      </c>
      <c r="P108" s="1"/>
    </row>
    <row r="109" spans="2:16" ht="11.25" customHeight="1">
      <c r="B109" s="25">
        <v>43770</v>
      </c>
      <c r="C109" s="26">
        <v>46813</v>
      </c>
      <c r="D109" s="10">
        <v>100</v>
      </c>
      <c r="E109" s="27">
        <v>3043</v>
      </c>
      <c r="F109" s="166">
        <v>0</v>
      </c>
      <c r="G109" s="59"/>
      <c r="H109" s="59"/>
      <c r="I109" s="58">
        <v>1070957782.02498</v>
      </c>
      <c r="J109" s="59"/>
      <c r="K109" s="59"/>
      <c r="L109" s="59"/>
      <c r="M109" s="10">
        <v>906579285.2619294</v>
      </c>
      <c r="N109" s="10">
        <v>706071239.5944359</v>
      </c>
      <c r="O109" s="10">
        <v>465478815.2933977</v>
      </c>
      <c r="P109" s="1"/>
    </row>
    <row r="110" spans="2:16" ht="11.25" customHeight="1">
      <c r="B110" s="25">
        <v>43770</v>
      </c>
      <c r="C110" s="26">
        <v>46844</v>
      </c>
      <c r="D110" s="10">
        <v>101</v>
      </c>
      <c r="E110" s="27">
        <v>3074</v>
      </c>
      <c r="F110" s="166"/>
      <c r="G110" s="59"/>
      <c r="H110" s="59"/>
      <c r="I110" s="58">
        <v>1057780557.247218</v>
      </c>
      <c r="J110" s="59"/>
      <c r="K110" s="59"/>
      <c r="L110" s="59"/>
      <c r="M110" s="10">
        <v>893905891.7197561</v>
      </c>
      <c r="N110" s="10">
        <v>694430237.2115023</v>
      </c>
      <c r="O110" s="10">
        <v>455865410.81999266</v>
      </c>
      <c r="P110" s="1"/>
    </row>
    <row r="111" spans="2:16" ht="11.25" customHeight="1">
      <c r="B111" s="25">
        <v>43770</v>
      </c>
      <c r="C111" s="26">
        <v>46874</v>
      </c>
      <c r="D111" s="10">
        <v>102</v>
      </c>
      <c r="E111" s="27">
        <v>3104</v>
      </c>
      <c r="F111" s="166"/>
      <c r="G111" s="59"/>
      <c r="H111" s="59"/>
      <c r="I111" s="58">
        <v>1044640078.190689</v>
      </c>
      <c r="J111" s="59"/>
      <c r="K111" s="59"/>
      <c r="L111" s="59"/>
      <c r="M111" s="10">
        <v>881352140.7817951</v>
      </c>
      <c r="N111" s="10">
        <v>682992687.9034132</v>
      </c>
      <c r="O111" s="10">
        <v>446519218.2973571</v>
      </c>
      <c r="P111" s="1"/>
    </row>
    <row r="112" spans="2:16" ht="11.25" customHeight="1">
      <c r="B112" s="25">
        <v>43770</v>
      </c>
      <c r="C112" s="26">
        <v>46905</v>
      </c>
      <c r="D112" s="10">
        <v>103</v>
      </c>
      <c r="E112" s="27">
        <v>3135</v>
      </c>
      <c r="F112" s="166"/>
      <c r="G112" s="59"/>
      <c r="H112" s="59"/>
      <c r="I112" s="58">
        <v>1031650620.475422</v>
      </c>
      <c r="J112" s="59"/>
      <c r="K112" s="59"/>
      <c r="L112" s="59"/>
      <c r="M112" s="10">
        <v>868916817.2161024</v>
      </c>
      <c r="N112" s="10">
        <v>671643608.1564978</v>
      </c>
      <c r="O112" s="10">
        <v>437239719.70378584</v>
      </c>
      <c r="P112" s="1"/>
    </row>
    <row r="113" spans="2:16" ht="11.25" customHeight="1">
      <c r="B113" s="25">
        <v>43770</v>
      </c>
      <c r="C113" s="26">
        <v>46935</v>
      </c>
      <c r="D113" s="10">
        <v>104</v>
      </c>
      <c r="E113" s="27">
        <v>3165</v>
      </c>
      <c r="F113" s="166"/>
      <c r="G113" s="59"/>
      <c r="H113" s="59"/>
      <c r="I113" s="58">
        <v>1018459594.747579</v>
      </c>
      <c r="J113" s="59"/>
      <c r="K113" s="59"/>
      <c r="L113" s="59"/>
      <c r="M113" s="10">
        <v>856398550.0941899</v>
      </c>
      <c r="N113" s="10">
        <v>660338127.6224818</v>
      </c>
      <c r="O113" s="10">
        <v>428117695.08808756</v>
      </c>
      <c r="P113" s="1"/>
    </row>
    <row r="114" spans="2:16" ht="11.25" customHeight="1">
      <c r="B114" s="25">
        <v>43770</v>
      </c>
      <c r="C114" s="26">
        <v>46966</v>
      </c>
      <c r="D114" s="10">
        <v>105</v>
      </c>
      <c r="E114" s="27">
        <v>3196</v>
      </c>
      <c r="F114" s="166"/>
      <c r="G114" s="59"/>
      <c r="H114" s="59"/>
      <c r="I114" s="58">
        <v>1005963715.440422</v>
      </c>
      <c r="J114" s="59"/>
      <c r="K114" s="59"/>
      <c r="L114" s="59"/>
      <c r="M114" s="10">
        <v>844456367.3236225</v>
      </c>
      <c r="N114" s="10">
        <v>649473982.4620657</v>
      </c>
      <c r="O114" s="10">
        <v>419290654.2980308</v>
      </c>
      <c r="P114" s="1"/>
    </row>
    <row r="115" spans="2:16" ht="11.25" customHeight="1">
      <c r="B115" s="25">
        <v>43770</v>
      </c>
      <c r="C115" s="26">
        <v>46997</v>
      </c>
      <c r="D115" s="10">
        <v>106</v>
      </c>
      <c r="E115" s="27">
        <v>3227</v>
      </c>
      <c r="F115" s="166"/>
      <c r="G115" s="59"/>
      <c r="H115" s="59"/>
      <c r="I115" s="58">
        <v>992919461.461308</v>
      </c>
      <c r="J115" s="59"/>
      <c r="K115" s="59"/>
      <c r="L115" s="59"/>
      <c r="M115" s="10">
        <v>832092678.2029114</v>
      </c>
      <c r="N115" s="10">
        <v>638337468.4517843</v>
      </c>
      <c r="O115" s="10">
        <v>410355615.32628953</v>
      </c>
      <c r="P115" s="1"/>
    </row>
    <row r="116" spans="2:16" ht="11.25" customHeight="1">
      <c r="B116" s="25">
        <v>43770</v>
      </c>
      <c r="C116" s="26">
        <v>47027</v>
      </c>
      <c r="D116" s="10">
        <v>107</v>
      </c>
      <c r="E116" s="27">
        <v>3257</v>
      </c>
      <c r="F116" s="166"/>
      <c r="G116" s="59"/>
      <c r="H116" s="59"/>
      <c r="I116" s="58">
        <v>980571969.505297</v>
      </c>
      <c r="J116" s="59"/>
      <c r="K116" s="59"/>
      <c r="L116" s="59"/>
      <c r="M116" s="10">
        <v>820396336.3742076</v>
      </c>
      <c r="N116" s="10">
        <v>627815618.9172685</v>
      </c>
      <c r="O116" s="10">
        <v>401937237.4035518</v>
      </c>
      <c r="P116" s="1"/>
    </row>
    <row r="117" spans="2:16" ht="11.25" customHeight="1">
      <c r="B117" s="25">
        <v>43770</v>
      </c>
      <c r="C117" s="26">
        <v>47058</v>
      </c>
      <c r="D117" s="10">
        <v>108</v>
      </c>
      <c r="E117" s="27">
        <v>3288</v>
      </c>
      <c r="F117" s="166"/>
      <c r="G117" s="59"/>
      <c r="H117" s="59"/>
      <c r="I117" s="58">
        <v>968397746.848918</v>
      </c>
      <c r="J117" s="59"/>
      <c r="K117" s="59"/>
      <c r="L117" s="59"/>
      <c r="M117" s="10">
        <v>808836585.6688137</v>
      </c>
      <c r="N117" s="10">
        <v>617395249.8996371</v>
      </c>
      <c r="O117" s="10">
        <v>393591789.78958684</v>
      </c>
      <c r="P117" s="1"/>
    </row>
    <row r="118" spans="2:16" ht="11.25" customHeight="1">
      <c r="B118" s="25">
        <v>43770</v>
      </c>
      <c r="C118" s="26">
        <v>47088</v>
      </c>
      <c r="D118" s="10">
        <v>109</v>
      </c>
      <c r="E118" s="27">
        <v>3318</v>
      </c>
      <c r="F118" s="166"/>
      <c r="G118" s="59"/>
      <c r="H118" s="59"/>
      <c r="I118" s="58">
        <v>956128472.503143</v>
      </c>
      <c r="J118" s="59"/>
      <c r="K118" s="59"/>
      <c r="L118" s="59"/>
      <c r="M118" s="10">
        <v>797278088.3692074</v>
      </c>
      <c r="N118" s="10">
        <v>607074641.9534076</v>
      </c>
      <c r="O118" s="10">
        <v>385425924.36504424</v>
      </c>
      <c r="P118" s="1"/>
    </row>
    <row r="119" spans="2:16" ht="11.25" customHeight="1">
      <c r="B119" s="25">
        <v>43770</v>
      </c>
      <c r="C119" s="26">
        <v>47119</v>
      </c>
      <c r="D119" s="10">
        <v>110</v>
      </c>
      <c r="E119" s="27">
        <v>3349</v>
      </c>
      <c r="F119" s="166"/>
      <c r="G119" s="59"/>
      <c r="H119" s="59"/>
      <c r="I119" s="58">
        <v>944061931.137183</v>
      </c>
      <c r="J119" s="59"/>
      <c r="K119" s="59"/>
      <c r="L119" s="59"/>
      <c r="M119" s="10">
        <v>785881095.0330181</v>
      </c>
      <c r="N119" s="10">
        <v>596874738.0925901</v>
      </c>
      <c r="O119" s="10">
        <v>377345042.08137757</v>
      </c>
      <c r="P119" s="1"/>
    </row>
    <row r="120" spans="2:16" ht="11.25" customHeight="1">
      <c r="B120" s="25">
        <v>43770</v>
      </c>
      <c r="C120" s="26">
        <v>47150</v>
      </c>
      <c r="D120" s="10">
        <v>111</v>
      </c>
      <c r="E120" s="27">
        <v>3380</v>
      </c>
      <c r="F120" s="166"/>
      <c r="G120" s="59"/>
      <c r="H120" s="59"/>
      <c r="I120" s="58">
        <v>931363857.566792</v>
      </c>
      <c r="J120" s="59"/>
      <c r="K120" s="59"/>
      <c r="L120" s="59"/>
      <c r="M120" s="10">
        <v>773995643.3329422</v>
      </c>
      <c r="N120" s="10">
        <v>586352749.2184393</v>
      </c>
      <c r="O120" s="10">
        <v>369122939.0563108</v>
      </c>
      <c r="P120" s="1"/>
    </row>
    <row r="121" spans="2:16" ht="11.25" customHeight="1">
      <c r="B121" s="25">
        <v>43770</v>
      </c>
      <c r="C121" s="26">
        <v>47178</v>
      </c>
      <c r="D121" s="10">
        <v>112</v>
      </c>
      <c r="E121" s="27">
        <v>3408</v>
      </c>
      <c r="F121" s="166"/>
      <c r="G121" s="59"/>
      <c r="H121" s="59"/>
      <c r="I121" s="58">
        <v>919159511.553913</v>
      </c>
      <c r="J121" s="59"/>
      <c r="K121" s="59"/>
      <c r="L121" s="59"/>
      <c r="M121" s="10">
        <v>762683136.8272302</v>
      </c>
      <c r="N121" s="10">
        <v>576455397.4064003</v>
      </c>
      <c r="O121" s="10">
        <v>361503736.4901808</v>
      </c>
      <c r="P121" s="1"/>
    </row>
    <row r="122" spans="2:16" ht="11.25" customHeight="1">
      <c r="B122" s="25">
        <v>43770</v>
      </c>
      <c r="C122" s="26">
        <v>47209</v>
      </c>
      <c r="D122" s="10">
        <v>113</v>
      </c>
      <c r="E122" s="27">
        <v>3439</v>
      </c>
      <c r="F122" s="166"/>
      <c r="G122" s="59"/>
      <c r="H122" s="59"/>
      <c r="I122" s="58">
        <v>906112306.283393</v>
      </c>
      <c r="J122" s="59"/>
      <c r="K122" s="59"/>
      <c r="L122" s="59"/>
      <c r="M122" s="10">
        <v>750581863.5261928</v>
      </c>
      <c r="N122" s="10">
        <v>565866162.5165437</v>
      </c>
      <c r="O122" s="10">
        <v>353360031.6163178</v>
      </c>
      <c r="P122" s="1"/>
    </row>
    <row r="123" spans="2:16" ht="11.25" customHeight="1">
      <c r="B123" s="25">
        <v>43770</v>
      </c>
      <c r="C123" s="26">
        <v>47239</v>
      </c>
      <c r="D123" s="10">
        <v>114</v>
      </c>
      <c r="E123" s="27">
        <v>3469</v>
      </c>
      <c r="F123" s="166"/>
      <c r="G123" s="59"/>
      <c r="H123" s="59"/>
      <c r="I123" s="58">
        <v>894207641.97599</v>
      </c>
      <c r="J123" s="59"/>
      <c r="K123" s="59"/>
      <c r="L123" s="59"/>
      <c r="M123" s="10">
        <v>739504761.9267653</v>
      </c>
      <c r="N123" s="10">
        <v>556142904.7452453</v>
      </c>
      <c r="O123" s="10">
        <v>345864656.73025304</v>
      </c>
      <c r="P123" s="1"/>
    </row>
    <row r="124" spans="2:16" ht="11.25" customHeight="1">
      <c r="B124" s="25">
        <v>43770</v>
      </c>
      <c r="C124" s="26">
        <v>47270</v>
      </c>
      <c r="D124" s="10">
        <v>115</v>
      </c>
      <c r="E124" s="27">
        <v>3500</v>
      </c>
      <c r="F124" s="166"/>
      <c r="G124" s="59"/>
      <c r="H124" s="59"/>
      <c r="I124" s="58">
        <v>882126474.097363</v>
      </c>
      <c r="J124" s="59"/>
      <c r="K124" s="59"/>
      <c r="L124" s="59"/>
      <c r="M124" s="10">
        <v>728276393.8500642</v>
      </c>
      <c r="N124" s="10">
        <v>546305725.2591064</v>
      </c>
      <c r="O124" s="10">
        <v>338307912.3181862</v>
      </c>
      <c r="P124" s="1"/>
    </row>
    <row r="125" spans="2:16" ht="11.25" customHeight="1">
      <c r="B125" s="25">
        <v>43770</v>
      </c>
      <c r="C125" s="26">
        <v>47300</v>
      </c>
      <c r="D125" s="10">
        <v>116</v>
      </c>
      <c r="E125" s="27">
        <v>3530</v>
      </c>
      <c r="F125" s="166"/>
      <c r="G125" s="59"/>
      <c r="H125" s="59"/>
      <c r="I125" s="58">
        <v>870683806.402382</v>
      </c>
      <c r="J125" s="59"/>
      <c r="K125" s="59"/>
      <c r="L125" s="59"/>
      <c r="M125" s="10">
        <v>717649529.5513633</v>
      </c>
      <c r="N125" s="10">
        <v>537009156.1979262</v>
      </c>
      <c r="O125" s="10">
        <v>331187683.37397826</v>
      </c>
      <c r="P125" s="1"/>
    </row>
    <row r="126" spans="2:16" ht="11.25" customHeight="1">
      <c r="B126" s="25">
        <v>43770</v>
      </c>
      <c r="C126" s="26">
        <v>47331</v>
      </c>
      <c r="D126" s="10">
        <v>117</v>
      </c>
      <c r="E126" s="27">
        <v>3561</v>
      </c>
      <c r="F126" s="166"/>
      <c r="G126" s="59"/>
      <c r="H126" s="59"/>
      <c r="I126" s="58">
        <v>859318033.924992</v>
      </c>
      <c r="J126" s="59"/>
      <c r="K126" s="59"/>
      <c r="L126" s="59"/>
      <c r="M126" s="10">
        <v>707080145.2422761</v>
      </c>
      <c r="N126" s="10">
        <v>527754592.8378901</v>
      </c>
      <c r="O126" s="10">
        <v>324101564.7107487</v>
      </c>
      <c r="P126" s="1"/>
    </row>
    <row r="127" spans="2:16" ht="11.25" customHeight="1">
      <c r="B127" s="25">
        <v>43770</v>
      </c>
      <c r="C127" s="26">
        <v>47362</v>
      </c>
      <c r="D127" s="10">
        <v>118</v>
      </c>
      <c r="E127" s="27">
        <v>3592</v>
      </c>
      <c r="F127" s="166"/>
      <c r="G127" s="59"/>
      <c r="H127" s="59"/>
      <c r="I127" s="58">
        <v>848063520.460982</v>
      </c>
      <c r="J127" s="59"/>
      <c r="K127" s="59"/>
      <c r="L127" s="59"/>
      <c r="M127" s="10">
        <v>696635942.361178</v>
      </c>
      <c r="N127" s="10">
        <v>518636824.6987081</v>
      </c>
      <c r="O127" s="10">
        <v>317153183.8035643</v>
      </c>
      <c r="P127" s="1"/>
    </row>
    <row r="128" spans="2:16" ht="11.25" customHeight="1">
      <c r="B128" s="25">
        <v>43770</v>
      </c>
      <c r="C128" s="26">
        <v>47392</v>
      </c>
      <c r="D128" s="10">
        <v>119</v>
      </c>
      <c r="E128" s="27">
        <v>3622</v>
      </c>
      <c r="F128" s="166"/>
      <c r="G128" s="59"/>
      <c r="H128" s="59"/>
      <c r="I128" s="58">
        <v>836888867.910133</v>
      </c>
      <c r="J128" s="59"/>
      <c r="K128" s="59"/>
      <c r="L128" s="59"/>
      <c r="M128" s="10">
        <v>686328204.9452372</v>
      </c>
      <c r="N128" s="10">
        <v>509705225.4833588</v>
      </c>
      <c r="O128" s="10">
        <v>310413710.595246</v>
      </c>
      <c r="P128" s="1"/>
    </row>
    <row r="129" spans="2:16" ht="11.25" customHeight="1">
      <c r="B129" s="25">
        <v>43770</v>
      </c>
      <c r="C129" s="26">
        <v>47423</v>
      </c>
      <c r="D129" s="10">
        <v>120</v>
      </c>
      <c r="E129" s="27">
        <v>3653</v>
      </c>
      <c r="F129" s="166"/>
      <c r="G129" s="59"/>
      <c r="H129" s="59"/>
      <c r="I129" s="58">
        <v>825523461.975635</v>
      </c>
      <c r="J129" s="59"/>
      <c r="K129" s="59"/>
      <c r="L129" s="59"/>
      <c r="M129" s="10">
        <v>675859239.8793032</v>
      </c>
      <c r="N129" s="10">
        <v>500653881.61578196</v>
      </c>
      <c r="O129" s="10">
        <v>303609961.32647514</v>
      </c>
      <c r="P129" s="1"/>
    </row>
    <row r="130" spans="2:16" ht="11.25" customHeight="1">
      <c r="B130" s="25">
        <v>43770</v>
      </c>
      <c r="C130" s="26">
        <v>47453</v>
      </c>
      <c r="D130" s="10">
        <v>121</v>
      </c>
      <c r="E130" s="27">
        <v>3683</v>
      </c>
      <c r="F130" s="166"/>
      <c r="G130" s="59"/>
      <c r="H130" s="59"/>
      <c r="I130" s="58">
        <v>813978381.190081</v>
      </c>
      <c r="J130" s="59"/>
      <c r="K130" s="59"/>
      <c r="L130" s="59"/>
      <c r="M130" s="10">
        <v>665313392.3308027</v>
      </c>
      <c r="N130" s="10">
        <v>491628855.16640484</v>
      </c>
      <c r="O130" s="10">
        <v>296914821.4373897</v>
      </c>
      <c r="P130" s="1"/>
    </row>
    <row r="131" spans="2:16" ht="11.25" customHeight="1">
      <c r="B131" s="25">
        <v>43770</v>
      </c>
      <c r="C131" s="26">
        <v>47484</v>
      </c>
      <c r="D131" s="10">
        <v>122</v>
      </c>
      <c r="E131" s="27">
        <v>3714</v>
      </c>
      <c r="F131" s="166"/>
      <c r="G131" s="59"/>
      <c r="H131" s="59"/>
      <c r="I131" s="58">
        <v>803050863.822668</v>
      </c>
      <c r="J131" s="59"/>
      <c r="K131" s="59"/>
      <c r="L131" s="59"/>
      <c r="M131" s="10">
        <v>655268404.5341525</v>
      </c>
      <c r="N131" s="10">
        <v>482974743.049667</v>
      </c>
      <c r="O131" s="10">
        <v>290452789.63693964</v>
      </c>
      <c r="P131" s="1"/>
    </row>
    <row r="132" spans="2:16" ht="11.25" customHeight="1">
      <c r="B132" s="25">
        <v>43770</v>
      </c>
      <c r="C132" s="26">
        <v>47515</v>
      </c>
      <c r="D132" s="10">
        <v>123</v>
      </c>
      <c r="E132" s="27">
        <v>3745</v>
      </c>
      <c r="F132" s="166"/>
      <c r="G132" s="59"/>
      <c r="H132" s="59"/>
      <c r="I132" s="58">
        <v>791813046.843338</v>
      </c>
      <c r="J132" s="59"/>
      <c r="K132" s="59"/>
      <c r="L132" s="59"/>
      <c r="M132" s="10">
        <v>645002810.0472935</v>
      </c>
      <c r="N132" s="10">
        <v>474199281.7867836</v>
      </c>
      <c r="O132" s="10">
        <v>283967503.4719833</v>
      </c>
      <c r="P132" s="1"/>
    </row>
    <row r="133" spans="2:16" ht="11.25" customHeight="1">
      <c r="B133" s="25">
        <v>43770</v>
      </c>
      <c r="C133" s="26">
        <v>47543</v>
      </c>
      <c r="D133" s="10">
        <v>124</v>
      </c>
      <c r="E133" s="27">
        <v>3773</v>
      </c>
      <c r="F133" s="166"/>
      <c r="G133" s="59"/>
      <c r="H133" s="59"/>
      <c r="I133" s="58">
        <v>780498143.597094</v>
      </c>
      <c r="J133" s="59"/>
      <c r="K133" s="59"/>
      <c r="L133" s="59"/>
      <c r="M133" s="10">
        <v>634811741.2848567</v>
      </c>
      <c r="N133" s="10">
        <v>465634715.79865825</v>
      </c>
      <c r="O133" s="10">
        <v>277771775.44755125</v>
      </c>
      <c r="P133" s="1"/>
    </row>
    <row r="134" spans="2:16" ht="11.25" customHeight="1">
      <c r="B134" s="25">
        <v>43770</v>
      </c>
      <c r="C134" s="26">
        <v>47574</v>
      </c>
      <c r="D134" s="10">
        <v>125</v>
      </c>
      <c r="E134" s="27">
        <v>3804</v>
      </c>
      <c r="F134" s="166"/>
      <c r="G134" s="59"/>
      <c r="H134" s="59"/>
      <c r="I134" s="58">
        <v>769773653.965805</v>
      </c>
      <c r="J134" s="59"/>
      <c r="K134" s="59"/>
      <c r="L134" s="59"/>
      <c r="M134" s="10">
        <v>625027172.522484</v>
      </c>
      <c r="N134" s="10">
        <v>457291777.5725667</v>
      </c>
      <c r="O134" s="10">
        <v>271639407.66758865</v>
      </c>
      <c r="P134" s="1"/>
    </row>
    <row r="135" spans="2:16" ht="11.25" customHeight="1">
      <c r="B135" s="25">
        <v>43770</v>
      </c>
      <c r="C135" s="26">
        <v>47604</v>
      </c>
      <c r="D135" s="10">
        <v>126</v>
      </c>
      <c r="E135" s="27">
        <v>3834</v>
      </c>
      <c r="F135" s="166"/>
      <c r="G135" s="59"/>
      <c r="H135" s="59"/>
      <c r="I135" s="58">
        <v>759104612.094711</v>
      </c>
      <c r="J135" s="59"/>
      <c r="K135" s="59"/>
      <c r="L135" s="59"/>
      <c r="M135" s="10">
        <v>615352608.3260767</v>
      </c>
      <c r="N135" s="10">
        <v>449105431.32643783</v>
      </c>
      <c r="O135" s="10">
        <v>265683003.9689498</v>
      </c>
      <c r="P135" s="1"/>
    </row>
    <row r="136" spans="2:16" ht="11.25" customHeight="1">
      <c r="B136" s="25">
        <v>43770</v>
      </c>
      <c r="C136" s="26">
        <v>47635</v>
      </c>
      <c r="D136" s="10">
        <v>127</v>
      </c>
      <c r="E136" s="27">
        <v>3865</v>
      </c>
      <c r="F136" s="166"/>
      <c r="G136" s="59"/>
      <c r="H136" s="59"/>
      <c r="I136" s="58">
        <v>748555320.771173</v>
      </c>
      <c r="J136" s="59"/>
      <c r="K136" s="59"/>
      <c r="L136" s="59"/>
      <c r="M136" s="10">
        <v>605771861.8797534</v>
      </c>
      <c r="N136" s="10">
        <v>440988689.551396</v>
      </c>
      <c r="O136" s="10">
        <v>259776305.5566996</v>
      </c>
      <c r="P136" s="1"/>
    </row>
    <row r="137" spans="2:16" ht="11.25" customHeight="1">
      <c r="B137" s="25">
        <v>43770</v>
      </c>
      <c r="C137" s="26">
        <v>47665</v>
      </c>
      <c r="D137" s="10">
        <v>128</v>
      </c>
      <c r="E137" s="27">
        <v>3895</v>
      </c>
      <c r="F137" s="166"/>
      <c r="G137" s="59"/>
      <c r="H137" s="59"/>
      <c r="I137" s="58">
        <v>738042904.853264</v>
      </c>
      <c r="J137" s="59"/>
      <c r="K137" s="59"/>
      <c r="L137" s="59"/>
      <c r="M137" s="10">
        <v>596284286.3061846</v>
      </c>
      <c r="N137" s="10">
        <v>433013549.7058088</v>
      </c>
      <c r="O137" s="10">
        <v>254032718.0897779</v>
      </c>
      <c r="P137" s="1"/>
    </row>
    <row r="138" spans="2:16" ht="11.25" customHeight="1">
      <c r="B138" s="25">
        <v>43770</v>
      </c>
      <c r="C138" s="26">
        <v>47696</v>
      </c>
      <c r="D138" s="10">
        <v>129</v>
      </c>
      <c r="E138" s="27">
        <v>3926</v>
      </c>
      <c r="F138" s="166"/>
      <c r="G138" s="59"/>
      <c r="H138" s="59"/>
      <c r="I138" s="58">
        <v>727756361.418593</v>
      </c>
      <c r="J138" s="59"/>
      <c r="K138" s="59"/>
      <c r="L138" s="59"/>
      <c r="M138" s="10">
        <v>586976270.5525221</v>
      </c>
      <c r="N138" s="10">
        <v>425170142.94810045</v>
      </c>
      <c r="O138" s="10">
        <v>248374809.7339683</v>
      </c>
      <c r="P138" s="1"/>
    </row>
    <row r="139" spans="2:16" ht="11.25" customHeight="1">
      <c r="B139" s="25">
        <v>43770</v>
      </c>
      <c r="C139" s="26">
        <v>47727</v>
      </c>
      <c r="D139" s="10">
        <v>130</v>
      </c>
      <c r="E139" s="27">
        <v>3957</v>
      </c>
      <c r="F139" s="166"/>
      <c r="G139" s="59"/>
      <c r="H139" s="59"/>
      <c r="I139" s="58">
        <v>717615903.959273</v>
      </c>
      <c r="J139" s="59"/>
      <c r="K139" s="59"/>
      <c r="L139" s="59"/>
      <c r="M139" s="10">
        <v>577815740.3341615</v>
      </c>
      <c r="N139" s="10">
        <v>417470388.21950173</v>
      </c>
      <c r="O139" s="10">
        <v>242843835.55841213</v>
      </c>
      <c r="P139" s="1"/>
    </row>
    <row r="140" spans="2:16" ht="11.25" customHeight="1">
      <c r="B140" s="25">
        <v>43770</v>
      </c>
      <c r="C140" s="26">
        <v>47757</v>
      </c>
      <c r="D140" s="10">
        <v>131</v>
      </c>
      <c r="E140" s="27">
        <v>3987</v>
      </c>
      <c r="F140" s="166"/>
      <c r="G140" s="59"/>
      <c r="H140" s="59"/>
      <c r="I140" s="58">
        <v>707484597.425294</v>
      </c>
      <c r="J140" s="59"/>
      <c r="K140" s="59"/>
      <c r="L140" s="59"/>
      <c r="M140" s="10">
        <v>568723092.7527237</v>
      </c>
      <c r="N140" s="10">
        <v>409889636.29926187</v>
      </c>
      <c r="O140" s="10">
        <v>237456700.5636348</v>
      </c>
      <c r="P140" s="1"/>
    </row>
    <row r="141" spans="2:16" ht="11.25" customHeight="1">
      <c r="B141" s="25">
        <v>43770</v>
      </c>
      <c r="C141" s="26">
        <v>47788</v>
      </c>
      <c r="D141" s="10">
        <v>132</v>
      </c>
      <c r="E141" s="27">
        <v>4018</v>
      </c>
      <c r="F141" s="166"/>
      <c r="G141" s="59"/>
      <c r="H141" s="59"/>
      <c r="I141" s="58">
        <v>697546974.208299</v>
      </c>
      <c r="J141" s="59"/>
      <c r="K141" s="59"/>
      <c r="L141" s="59"/>
      <c r="M141" s="10">
        <v>559783524.0752459</v>
      </c>
      <c r="N141" s="10">
        <v>402420669.73277587</v>
      </c>
      <c r="O141" s="10">
        <v>232142357.4163452</v>
      </c>
      <c r="P141" s="1"/>
    </row>
    <row r="142" spans="2:16" ht="11.25" customHeight="1">
      <c r="B142" s="25">
        <v>43770</v>
      </c>
      <c r="C142" s="26">
        <v>47818</v>
      </c>
      <c r="D142" s="10">
        <v>133</v>
      </c>
      <c r="E142" s="27">
        <v>4048</v>
      </c>
      <c r="F142" s="166"/>
      <c r="G142" s="59"/>
      <c r="H142" s="59"/>
      <c r="I142" s="58">
        <v>687650745.67126</v>
      </c>
      <c r="J142" s="59"/>
      <c r="K142" s="59"/>
      <c r="L142" s="59"/>
      <c r="M142" s="10">
        <v>550935974.3321221</v>
      </c>
      <c r="N142" s="10">
        <v>395085477.5199004</v>
      </c>
      <c r="O142" s="10">
        <v>226976691.1545516</v>
      </c>
      <c r="P142" s="1"/>
    </row>
    <row r="143" spans="2:16" ht="11.25" customHeight="1">
      <c r="B143" s="25">
        <v>43770</v>
      </c>
      <c r="C143" s="26">
        <v>47849</v>
      </c>
      <c r="D143" s="10">
        <v>134</v>
      </c>
      <c r="E143" s="27">
        <v>4079</v>
      </c>
      <c r="F143" s="166"/>
      <c r="G143" s="59"/>
      <c r="H143" s="59"/>
      <c r="I143" s="58">
        <v>677808886.770362</v>
      </c>
      <c r="J143" s="59"/>
      <c r="K143" s="59"/>
      <c r="L143" s="59"/>
      <c r="M143" s="10">
        <v>542129762.912639</v>
      </c>
      <c r="N143" s="10">
        <v>387781671.6888148</v>
      </c>
      <c r="O143" s="10">
        <v>221837055.67188132</v>
      </c>
      <c r="P143" s="1"/>
    </row>
    <row r="144" spans="2:16" ht="11.25" customHeight="1">
      <c r="B144" s="25">
        <v>43770</v>
      </c>
      <c r="C144" s="26">
        <v>47880</v>
      </c>
      <c r="D144" s="10">
        <v>135</v>
      </c>
      <c r="E144" s="27">
        <v>4110</v>
      </c>
      <c r="F144" s="166"/>
      <c r="G144" s="59"/>
      <c r="H144" s="59"/>
      <c r="I144" s="58">
        <v>667903427.993799</v>
      </c>
      <c r="J144" s="59"/>
      <c r="K144" s="59"/>
      <c r="L144" s="59"/>
      <c r="M144" s="10">
        <v>533301055.993973</v>
      </c>
      <c r="N144" s="10">
        <v>380496410.69616485</v>
      </c>
      <c r="O144" s="10">
        <v>216747450.53147808</v>
      </c>
      <c r="P144" s="1"/>
    </row>
    <row r="145" spans="2:16" ht="11.25" customHeight="1">
      <c r="B145" s="25">
        <v>43770</v>
      </c>
      <c r="C145" s="26">
        <v>47908</v>
      </c>
      <c r="D145" s="10">
        <v>136</v>
      </c>
      <c r="E145" s="27">
        <v>4138</v>
      </c>
      <c r="F145" s="166"/>
      <c r="G145" s="59"/>
      <c r="H145" s="59"/>
      <c r="I145" s="58">
        <v>658144336.225221</v>
      </c>
      <c r="J145" s="59"/>
      <c r="K145" s="59"/>
      <c r="L145" s="59"/>
      <c r="M145" s="10">
        <v>524703598.2092901</v>
      </c>
      <c r="N145" s="10">
        <v>373502298.9375966</v>
      </c>
      <c r="O145" s="10">
        <v>211949171.8598431</v>
      </c>
      <c r="P145" s="1"/>
    </row>
    <row r="146" spans="2:16" ht="11.25" customHeight="1">
      <c r="B146" s="25">
        <v>43770</v>
      </c>
      <c r="C146" s="26">
        <v>47939</v>
      </c>
      <c r="D146" s="10">
        <v>137</v>
      </c>
      <c r="E146" s="27">
        <v>4169</v>
      </c>
      <c r="F146" s="166"/>
      <c r="G146" s="59"/>
      <c r="H146" s="59"/>
      <c r="I146" s="58">
        <v>648378703.138911</v>
      </c>
      <c r="J146" s="59"/>
      <c r="K146" s="59"/>
      <c r="L146" s="59"/>
      <c r="M146" s="10">
        <v>516041245.3783242</v>
      </c>
      <c r="N146" s="10">
        <v>366401923.0553436</v>
      </c>
      <c r="O146" s="10">
        <v>207039308.60452193</v>
      </c>
      <c r="P146" s="1"/>
    </row>
    <row r="147" spans="2:16" ht="11.25" customHeight="1">
      <c r="B147" s="25">
        <v>43770</v>
      </c>
      <c r="C147" s="26">
        <v>47969</v>
      </c>
      <c r="D147" s="10">
        <v>138</v>
      </c>
      <c r="E147" s="27">
        <v>4199</v>
      </c>
      <c r="F147" s="166"/>
      <c r="G147" s="59"/>
      <c r="H147" s="59"/>
      <c r="I147" s="58">
        <v>638553708.505452</v>
      </c>
      <c r="J147" s="59"/>
      <c r="K147" s="59"/>
      <c r="L147" s="59"/>
      <c r="M147" s="10">
        <v>507387384.73629683</v>
      </c>
      <c r="N147" s="10">
        <v>359370779.8844693</v>
      </c>
      <c r="O147" s="10">
        <v>202233877.9907615</v>
      </c>
      <c r="P147" s="1"/>
    </row>
    <row r="148" spans="2:16" ht="11.25" customHeight="1">
      <c r="B148" s="25">
        <v>43770</v>
      </c>
      <c r="C148" s="26">
        <v>48000</v>
      </c>
      <c r="D148" s="10">
        <v>139</v>
      </c>
      <c r="E148" s="27">
        <v>4230</v>
      </c>
      <c r="F148" s="166"/>
      <c r="G148" s="59"/>
      <c r="H148" s="59"/>
      <c r="I148" s="58">
        <v>629101641.042156</v>
      </c>
      <c r="J148" s="59"/>
      <c r="K148" s="59"/>
      <c r="L148" s="59"/>
      <c r="M148" s="10">
        <v>499029053.1666164</v>
      </c>
      <c r="N148" s="10">
        <v>352551868.40792954</v>
      </c>
      <c r="O148" s="10">
        <v>197556256.4347362</v>
      </c>
      <c r="P148" s="1"/>
    </row>
    <row r="149" spans="2:16" ht="11.25" customHeight="1">
      <c r="B149" s="25">
        <v>43770</v>
      </c>
      <c r="C149" s="26">
        <v>48030</v>
      </c>
      <c r="D149" s="10">
        <v>140</v>
      </c>
      <c r="E149" s="27">
        <v>4260</v>
      </c>
      <c r="F149" s="166"/>
      <c r="G149" s="59"/>
      <c r="H149" s="59"/>
      <c r="I149" s="58">
        <v>619792993.985432</v>
      </c>
      <c r="J149" s="59"/>
      <c r="K149" s="59"/>
      <c r="L149" s="59"/>
      <c r="M149" s="10">
        <v>490838065.4905819</v>
      </c>
      <c r="N149" s="10">
        <v>345911653.2547129</v>
      </c>
      <c r="O149" s="10">
        <v>193040771.14291656</v>
      </c>
      <c r="P149" s="1"/>
    </row>
    <row r="150" spans="2:16" ht="11.25" customHeight="1">
      <c r="B150" s="25">
        <v>43770</v>
      </c>
      <c r="C150" s="26">
        <v>48061</v>
      </c>
      <c r="D150" s="10">
        <v>141</v>
      </c>
      <c r="E150" s="27">
        <v>4291</v>
      </c>
      <c r="F150" s="166"/>
      <c r="G150" s="59"/>
      <c r="H150" s="59"/>
      <c r="I150" s="58">
        <v>610606384.006647</v>
      </c>
      <c r="J150" s="59"/>
      <c r="K150" s="59"/>
      <c r="L150" s="59"/>
      <c r="M150" s="10">
        <v>482742675.0644044</v>
      </c>
      <c r="N150" s="10">
        <v>339341318.3865684</v>
      </c>
      <c r="O150" s="10">
        <v>188572002.5717559</v>
      </c>
      <c r="P150" s="1"/>
    </row>
    <row r="151" spans="2:16" ht="11.25" customHeight="1">
      <c r="B151" s="25">
        <v>43770</v>
      </c>
      <c r="C151" s="26">
        <v>48092</v>
      </c>
      <c r="D151" s="10">
        <v>142</v>
      </c>
      <c r="E151" s="27">
        <v>4322</v>
      </c>
      <c r="F151" s="166"/>
      <c r="G151" s="59"/>
      <c r="H151" s="59"/>
      <c r="I151" s="58">
        <v>601522341.834562</v>
      </c>
      <c r="J151" s="59"/>
      <c r="K151" s="59"/>
      <c r="L151" s="59"/>
      <c r="M151" s="10">
        <v>474754285.5380226</v>
      </c>
      <c r="N151" s="10">
        <v>332877190.03269184</v>
      </c>
      <c r="O151" s="10">
        <v>184196395.2127499</v>
      </c>
      <c r="P151" s="1"/>
    </row>
    <row r="152" spans="2:16" ht="11.25" customHeight="1">
      <c r="B152" s="25">
        <v>43770</v>
      </c>
      <c r="C152" s="26">
        <v>48122</v>
      </c>
      <c r="D152" s="10">
        <v>143</v>
      </c>
      <c r="E152" s="27">
        <v>4352</v>
      </c>
      <c r="F152" s="166"/>
      <c r="G152" s="59"/>
      <c r="H152" s="59"/>
      <c r="I152" s="58">
        <v>592389377.731124</v>
      </c>
      <c r="J152" s="59"/>
      <c r="K152" s="59"/>
      <c r="L152" s="59"/>
      <c r="M152" s="10">
        <v>466778618.1538146</v>
      </c>
      <c r="N152" s="10">
        <v>326479460.6323103</v>
      </c>
      <c r="O152" s="10">
        <v>179915689.55421332</v>
      </c>
      <c r="P152" s="1"/>
    </row>
    <row r="153" spans="2:16" ht="11.25" customHeight="1">
      <c r="B153" s="25">
        <v>43770</v>
      </c>
      <c r="C153" s="26">
        <v>48153</v>
      </c>
      <c r="D153" s="10">
        <v>144</v>
      </c>
      <c r="E153" s="27">
        <v>4383</v>
      </c>
      <c r="F153" s="166"/>
      <c r="G153" s="59"/>
      <c r="H153" s="59"/>
      <c r="I153" s="58">
        <v>583528380.478751</v>
      </c>
      <c r="J153" s="59"/>
      <c r="K153" s="59"/>
      <c r="L153" s="59"/>
      <c r="M153" s="10">
        <v>459016665.56167114</v>
      </c>
      <c r="N153" s="10">
        <v>320234012.43332773</v>
      </c>
      <c r="O153" s="10">
        <v>175726496.26919147</v>
      </c>
      <c r="P153" s="1"/>
    </row>
    <row r="154" spans="2:16" ht="11.25" customHeight="1">
      <c r="B154" s="25">
        <v>43770</v>
      </c>
      <c r="C154" s="26">
        <v>48183</v>
      </c>
      <c r="D154" s="10">
        <v>145</v>
      </c>
      <c r="E154" s="27">
        <v>4413</v>
      </c>
      <c r="F154" s="166"/>
      <c r="G154" s="59"/>
      <c r="H154" s="59"/>
      <c r="I154" s="58">
        <v>574743553.804867</v>
      </c>
      <c r="J154" s="59"/>
      <c r="K154" s="59"/>
      <c r="L154" s="59"/>
      <c r="M154" s="10">
        <v>451364231.134158</v>
      </c>
      <c r="N154" s="10">
        <v>314120232.64158034</v>
      </c>
      <c r="O154" s="10">
        <v>171665011.4572261</v>
      </c>
      <c r="P154" s="1"/>
    </row>
    <row r="155" spans="2:16" ht="11.25" customHeight="1">
      <c r="B155" s="25">
        <v>43770</v>
      </c>
      <c r="C155" s="26">
        <v>48214</v>
      </c>
      <c r="D155" s="10">
        <v>146</v>
      </c>
      <c r="E155" s="27">
        <v>4444</v>
      </c>
      <c r="F155" s="166"/>
      <c r="G155" s="59"/>
      <c r="H155" s="59"/>
      <c r="I155" s="58">
        <v>566072560.806465</v>
      </c>
      <c r="J155" s="59"/>
      <c r="K155" s="59"/>
      <c r="L155" s="59"/>
      <c r="M155" s="10">
        <v>443800629.4411249</v>
      </c>
      <c r="N155" s="10">
        <v>308070970.85121006</v>
      </c>
      <c r="O155" s="10">
        <v>167646029.90991455</v>
      </c>
      <c r="P155" s="1"/>
    </row>
    <row r="156" spans="2:16" ht="11.25" customHeight="1">
      <c r="B156" s="25">
        <v>43770</v>
      </c>
      <c r="C156" s="26">
        <v>48245</v>
      </c>
      <c r="D156" s="10">
        <v>147</v>
      </c>
      <c r="E156" s="27">
        <v>4475</v>
      </c>
      <c r="F156" s="166"/>
      <c r="G156" s="59"/>
      <c r="H156" s="59"/>
      <c r="I156" s="58">
        <v>557496633.124252</v>
      </c>
      <c r="J156" s="59"/>
      <c r="K156" s="59"/>
      <c r="L156" s="59"/>
      <c r="M156" s="10">
        <v>436335790.93403363</v>
      </c>
      <c r="N156" s="10">
        <v>302118830.013048</v>
      </c>
      <c r="O156" s="10">
        <v>163710641.2897532</v>
      </c>
      <c r="P156" s="1"/>
    </row>
    <row r="157" spans="2:16" ht="11.25" customHeight="1">
      <c r="B157" s="25">
        <v>43770</v>
      </c>
      <c r="C157" s="26">
        <v>48274</v>
      </c>
      <c r="D157" s="10">
        <v>148</v>
      </c>
      <c r="E157" s="27">
        <v>4504</v>
      </c>
      <c r="F157" s="166"/>
      <c r="G157" s="59"/>
      <c r="H157" s="59"/>
      <c r="I157" s="58">
        <v>548987190.112441</v>
      </c>
      <c r="J157" s="59"/>
      <c r="K157" s="59"/>
      <c r="L157" s="59"/>
      <c r="M157" s="10">
        <v>428993924.4542852</v>
      </c>
      <c r="N157" s="10">
        <v>296328579.78285956</v>
      </c>
      <c r="O157" s="10">
        <v>159936726.3561143</v>
      </c>
      <c r="P157" s="1"/>
    </row>
    <row r="158" spans="2:16" ht="11.25" customHeight="1">
      <c r="B158" s="25">
        <v>43770</v>
      </c>
      <c r="C158" s="26">
        <v>48305</v>
      </c>
      <c r="D158" s="10">
        <v>149</v>
      </c>
      <c r="E158" s="27">
        <v>4535</v>
      </c>
      <c r="F158" s="166"/>
      <c r="G158" s="59"/>
      <c r="H158" s="59"/>
      <c r="I158" s="58">
        <v>540533699.665623</v>
      </c>
      <c r="J158" s="59"/>
      <c r="K158" s="59"/>
      <c r="L158" s="59"/>
      <c r="M158" s="10">
        <v>421671729.37193954</v>
      </c>
      <c r="N158" s="10">
        <v>290529994.5323129</v>
      </c>
      <c r="O158" s="10">
        <v>156142906.2033134</v>
      </c>
      <c r="P158" s="1"/>
    </row>
    <row r="159" spans="2:16" ht="11.25" customHeight="1">
      <c r="B159" s="25">
        <v>43770</v>
      </c>
      <c r="C159" s="26">
        <v>48335</v>
      </c>
      <c r="D159" s="10">
        <v>150</v>
      </c>
      <c r="E159" s="27">
        <v>4565</v>
      </c>
      <c r="F159" s="166"/>
      <c r="G159" s="59"/>
      <c r="H159" s="59"/>
      <c r="I159" s="58">
        <v>532143801.153843</v>
      </c>
      <c r="J159" s="59"/>
      <c r="K159" s="59"/>
      <c r="L159" s="59"/>
      <c r="M159" s="10">
        <v>414445356.0700888</v>
      </c>
      <c r="N159" s="10">
        <v>284848236.9781313</v>
      </c>
      <c r="O159" s="10">
        <v>152461750.45920736</v>
      </c>
      <c r="P159" s="1"/>
    </row>
    <row r="160" spans="2:16" ht="11.25" customHeight="1">
      <c r="B160" s="25">
        <v>43770</v>
      </c>
      <c r="C160" s="26">
        <v>48366</v>
      </c>
      <c r="D160" s="10">
        <v>151</v>
      </c>
      <c r="E160" s="27">
        <v>4596</v>
      </c>
      <c r="F160" s="166"/>
      <c r="G160" s="59"/>
      <c r="H160" s="59"/>
      <c r="I160" s="58">
        <v>523797326.695054</v>
      </c>
      <c r="J160" s="59"/>
      <c r="K160" s="59"/>
      <c r="L160" s="59"/>
      <c r="M160" s="10">
        <v>407253032.44961375</v>
      </c>
      <c r="N160" s="10">
        <v>279193098.02635926</v>
      </c>
      <c r="O160" s="10">
        <v>148801963.9751851</v>
      </c>
      <c r="P160" s="1"/>
    </row>
    <row r="161" spans="2:16" ht="11.25" customHeight="1">
      <c r="B161" s="25">
        <v>43770</v>
      </c>
      <c r="C161" s="26">
        <v>48396</v>
      </c>
      <c r="D161" s="10">
        <v>152</v>
      </c>
      <c r="E161" s="27">
        <v>4626</v>
      </c>
      <c r="F161" s="166"/>
      <c r="G161" s="59"/>
      <c r="H161" s="59"/>
      <c r="I161" s="58">
        <v>515510296.013073</v>
      </c>
      <c r="J161" s="59"/>
      <c r="K161" s="59"/>
      <c r="L161" s="59"/>
      <c r="M161" s="10">
        <v>400151964.3787988</v>
      </c>
      <c r="N161" s="10">
        <v>273649759.9806242</v>
      </c>
      <c r="O161" s="10">
        <v>145249665.36418673</v>
      </c>
      <c r="P161" s="1"/>
    </row>
    <row r="162" spans="2:16" ht="11.25" customHeight="1">
      <c r="B162" s="25">
        <v>43770</v>
      </c>
      <c r="C162" s="26">
        <v>48427</v>
      </c>
      <c r="D162" s="10">
        <v>153</v>
      </c>
      <c r="E162" s="27">
        <v>4657</v>
      </c>
      <c r="F162" s="166"/>
      <c r="G162" s="59"/>
      <c r="H162" s="59"/>
      <c r="I162" s="58">
        <v>507262039.329331</v>
      </c>
      <c r="J162" s="59"/>
      <c r="K162" s="59"/>
      <c r="L162" s="59"/>
      <c r="M162" s="10">
        <v>393081633.3517177</v>
      </c>
      <c r="N162" s="10">
        <v>268130960.05642763</v>
      </c>
      <c r="O162" s="10">
        <v>141717555.2339439</v>
      </c>
      <c r="P162" s="1"/>
    </row>
    <row r="163" spans="2:16" ht="11.25" customHeight="1">
      <c r="B163" s="25">
        <v>43770</v>
      </c>
      <c r="C163" s="26">
        <v>48458</v>
      </c>
      <c r="D163" s="10">
        <v>154</v>
      </c>
      <c r="E163" s="27">
        <v>4688</v>
      </c>
      <c r="F163" s="166"/>
      <c r="G163" s="59"/>
      <c r="H163" s="59"/>
      <c r="I163" s="58">
        <v>499057098.016365</v>
      </c>
      <c r="J163" s="59"/>
      <c r="K163" s="59"/>
      <c r="L163" s="59"/>
      <c r="M163" s="10">
        <v>386067643.34668386</v>
      </c>
      <c r="N163" s="10">
        <v>262676794.98383114</v>
      </c>
      <c r="O163" s="10">
        <v>138246777.48788512</v>
      </c>
      <c r="P163" s="1"/>
    </row>
    <row r="164" spans="2:16" ht="11.25" customHeight="1">
      <c r="B164" s="25">
        <v>43770</v>
      </c>
      <c r="C164" s="26">
        <v>48488</v>
      </c>
      <c r="D164" s="10">
        <v>155</v>
      </c>
      <c r="E164" s="27">
        <v>4718</v>
      </c>
      <c r="F164" s="166"/>
      <c r="G164" s="59"/>
      <c r="H164" s="59"/>
      <c r="I164" s="58">
        <v>490817486.874432</v>
      </c>
      <c r="J164" s="59"/>
      <c r="K164" s="59"/>
      <c r="L164" s="59"/>
      <c r="M164" s="10">
        <v>379070296.94013274</v>
      </c>
      <c r="N164" s="10">
        <v>257281066.21724796</v>
      </c>
      <c r="O164" s="10">
        <v>134851946.1337574</v>
      </c>
      <c r="P164" s="1"/>
    </row>
    <row r="165" spans="2:16" ht="11.25" customHeight="1">
      <c r="B165" s="25">
        <v>43770</v>
      </c>
      <c r="C165" s="26">
        <v>48519</v>
      </c>
      <c r="D165" s="10">
        <v>156</v>
      </c>
      <c r="E165" s="27">
        <v>4749</v>
      </c>
      <c r="F165" s="166"/>
      <c r="G165" s="59"/>
      <c r="H165" s="59"/>
      <c r="I165" s="58">
        <v>482720127.521998</v>
      </c>
      <c r="J165" s="59"/>
      <c r="K165" s="59"/>
      <c r="L165" s="59"/>
      <c r="M165" s="10">
        <v>372184184.74597</v>
      </c>
      <c r="N165" s="10">
        <v>251964919.38122988</v>
      </c>
      <c r="O165" s="10">
        <v>131506158.05950423</v>
      </c>
      <c r="P165" s="1"/>
    </row>
    <row r="166" spans="2:16" ht="11.25" customHeight="1">
      <c r="B166" s="25">
        <v>43770</v>
      </c>
      <c r="C166" s="26">
        <v>48549</v>
      </c>
      <c r="D166" s="10">
        <v>157</v>
      </c>
      <c r="E166" s="27">
        <v>4779</v>
      </c>
      <c r="F166" s="166"/>
      <c r="G166" s="59"/>
      <c r="H166" s="59"/>
      <c r="I166" s="58">
        <v>474539749.889016</v>
      </c>
      <c r="J166" s="59"/>
      <c r="K166" s="59"/>
      <c r="L166" s="59"/>
      <c r="M166" s="10">
        <v>365276442.5228442</v>
      </c>
      <c r="N166" s="10">
        <v>246679804.80416825</v>
      </c>
      <c r="O166" s="10">
        <v>128219975.82876445</v>
      </c>
      <c r="P166" s="1"/>
    </row>
    <row r="167" spans="2:16" ht="11.25" customHeight="1">
      <c r="B167" s="25">
        <v>43770</v>
      </c>
      <c r="C167" s="26">
        <v>48580</v>
      </c>
      <c r="D167" s="10">
        <v>158</v>
      </c>
      <c r="E167" s="27">
        <v>4810</v>
      </c>
      <c r="F167" s="166"/>
      <c r="G167" s="59"/>
      <c r="H167" s="59"/>
      <c r="I167" s="58">
        <v>466416885.477899</v>
      </c>
      <c r="J167" s="59"/>
      <c r="K167" s="59"/>
      <c r="L167" s="59"/>
      <c r="M167" s="10">
        <v>358414945.6504386</v>
      </c>
      <c r="N167" s="10">
        <v>241430501.00489554</v>
      </c>
      <c r="O167" s="10">
        <v>124959952.01348867</v>
      </c>
      <c r="P167" s="1"/>
    </row>
    <row r="168" spans="2:16" ht="11.25" customHeight="1">
      <c r="B168" s="25">
        <v>43770</v>
      </c>
      <c r="C168" s="26">
        <v>48611</v>
      </c>
      <c r="D168" s="10">
        <v>159</v>
      </c>
      <c r="E168" s="27">
        <v>4841</v>
      </c>
      <c r="F168" s="166"/>
      <c r="G168" s="59"/>
      <c r="H168" s="59"/>
      <c r="I168" s="58">
        <v>458476584.875275</v>
      </c>
      <c r="J168" s="59"/>
      <c r="K168" s="59"/>
      <c r="L168" s="59"/>
      <c r="M168" s="10">
        <v>351715725.2114639</v>
      </c>
      <c r="N168" s="10">
        <v>236315334.22604522</v>
      </c>
      <c r="O168" s="10">
        <v>121794376.68197232</v>
      </c>
      <c r="P168" s="1"/>
    </row>
    <row r="169" spans="2:16" ht="11.25" customHeight="1">
      <c r="B169" s="25">
        <v>43770</v>
      </c>
      <c r="C169" s="26">
        <v>48639</v>
      </c>
      <c r="D169" s="10">
        <v>160</v>
      </c>
      <c r="E169" s="27">
        <v>4869</v>
      </c>
      <c r="F169" s="166"/>
      <c r="G169" s="59"/>
      <c r="H169" s="59"/>
      <c r="I169" s="58">
        <v>450595924.839094</v>
      </c>
      <c r="J169" s="59"/>
      <c r="K169" s="59"/>
      <c r="L169" s="59"/>
      <c r="M169" s="10">
        <v>345140567.04114646</v>
      </c>
      <c r="N169" s="10">
        <v>231364776.5608425</v>
      </c>
      <c r="O169" s="10">
        <v>118786636.90373154</v>
      </c>
      <c r="P169" s="1"/>
    </row>
    <row r="170" spans="2:16" ht="11.25" customHeight="1">
      <c r="B170" s="25">
        <v>43770</v>
      </c>
      <c r="C170" s="26">
        <v>48670</v>
      </c>
      <c r="D170" s="10">
        <v>161</v>
      </c>
      <c r="E170" s="27">
        <v>4900</v>
      </c>
      <c r="F170" s="166"/>
      <c r="G170" s="59"/>
      <c r="H170" s="59"/>
      <c r="I170" s="58">
        <v>442793384.631263</v>
      </c>
      <c r="J170" s="59"/>
      <c r="K170" s="59"/>
      <c r="L170" s="59"/>
      <c r="M170" s="10">
        <v>338588849.357343</v>
      </c>
      <c r="N170" s="10">
        <v>226395597.8213999</v>
      </c>
      <c r="O170" s="10">
        <v>115743055.31457965</v>
      </c>
      <c r="P170" s="1"/>
    </row>
    <row r="171" spans="2:16" ht="11.25" customHeight="1">
      <c r="B171" s="25">
        <v>43770</v>
      </c>
      <c r="C171" s="26">
        <v>48700</v>
      </c>
      <c r="D171" s="10">
        <v>162</v>
      </c>
      <c r="E171" s="27">
        <v>4930</v>
      </c>
      <c r="F171" s="166"/>
      <c r="G171" s="59"/>
      <c r="H171" s="59"/>
      <c r="I171" s="58">
        <v>435071247.294551</v>
      </c>
      <c r="J171" s="59"/>
      <c r="K171" s="59"/>
      <c r="L171" s="59"/>
      <c r="M171" s="10">
        <v>332137927.12607014</v>
      </c>
      <c r="N171" s="10">
        <v>221535619.797605</v>
      </c>
      <c r="O171" s="10">
        <v>112794159.54485187</v>
      </c>
      <c r="P171" s="1"/>
    </row>
    <row r="172" spans="2:16" ht="11.25" customHeight="1">
      <c r="B172" s="25">
        <v>43770</v>
      </c>
      <c r="C172" s="26">
        <v>48731</v>
      </c>
      <c r="D172" s="10">
        <v>163</v>
      </c>
      <c r="E172" s="27">
        <v>4961</v>
      </c>
      <c r="F172" s="166"/>
      <c r="G172" s="59"/>
      <c r="H172" s="59"/>
      <c r="I172" s="58">
        <v>427424886.696393</v>
      </c>
      <c r="J172" s="59"/>
      <c r="K172" s="59"/>
      <c r="L172" s="59"/>
      <c r="M172" s="10">
        <v>325747185.71775043</v>
      </c>
      <c r="N172" s="10">
        <v>216720432.58240736</v>
      </c>
      <c r="O172" s="10">
        <v>109875161.50229925</v>
      </c>
      <c r="P172" s="1"/>
    </row>
    <row r="173" spans="2:16" ht="11.25" customHeight="1">
      <c r="B173" s="25">
        <v>43770</v>
      </c>
      <c r="C173" s="26">
        <v>48761</v>
      </c>
      <c r="D173" s="10">
        <v>164</v>
      </c>
      <c r="E173" s="27">
        <v>4991</v>
      </c>
      <c r="F173" s="166"/>
      <c r="G173" s="59"/>
      <c r="H173" s="59"/>
      <c r="I173" s="58">
        <v>419861433.915744</v>
      </c>
      <c r="J173" s="59"/>
      <c r="K173" s="59"/>
      <c r="L173" s="59"/>
      <c r="M173" s="10">
        <v>319457737.92865014</v>
      </c>
      <c r="N173" s="10">
        <v>212012938.78338638</v>
      </c>
      <c r="O173" s="10">
        <v>107047891.3701857</v>
      </c>
      <c r="P173" s="1"/>
    </row>
    <row r="174" spans="2:16" ht="11.25" customHeight="1">
      <c r="B174" s="25">
        <v>43770</v>
      </c>
      <c r="C174" s="26">
        <v>48792</v>
      </c>
      <c r="D174" s="10">
        <v>165</v>
      </c>
      <c r="E174" s="27">
        <v>5022</v>
      </c>
      <c r="F174" s="166"/>
      <c r="G174" s="59"/>
      <c r="H174" s="59"/>
      <c r="I174" s="58">
        <v>412393743.541479</v>
      </c>
      <c r="J174" s="59"/>
      <c r="K174" s="59"/>
      <c r="L174" s="59"/>
      <c r="M174" s="10">
        <v>313243649.00164175</v>
      </c>
      <c r="N174" s="10">
        <v>207360160.91492456</v>
      </c>
      <c r="O174" s="10">
        <v>104255191.84444429</v>
      </c>
      <c r="P174" s="1"/>
    </row>
    <row r="175" spans="2:16" ht="11.25" customHeight="1">
      <c r="B175" s="25">
        <v>43770</v>
      </c>
      <c r="C175" s="26">
        <v>48823</v>
      </c>
      <c r="D175" s="10">
        <v>166</v>
      </c>
      <c r="E175" s="27">
        <v>5053</v>
      </c>
      <c r="F175" s="166"/>
      <c r="G175" s="59"/>
      <c r="H175" s="59"/>
      <c r="I175" s="58">
        <v>405009147.515661</v>
      </c>
      <c r="J175" s="59"/>
      <c r="K175" s="59"/>
      <c r="L175" s="59"/>
      <c r="M175" s="10">
        <v>307112729.48396957</v>
      </c>
      <c r="N175" s="10">
        <v>202784593.94749057</v>
      </c>
      <c r="O175" s="10">
        <v>101522884.27742963</v>
      </c>
      <c r="P175" s="1"/>
    </row>
    <row r="176" spans="2:16" ht="11.25" customHeight="1">
      <c r="B176" s="25">
        <v>43770</v>
      </c>
      <c r="C176" s="26">
        <v>48853</v>
      </c>
      <c r="D176" s="10">
        <v>167</v>
      </c>
      <c r="E176" s="27">
        <v>5083</v>
      </c>
      <c r="F176" s="166"/>
      <c r="G176" s="59"/>
      <c r="H176" s="59"/>
      <c r="I176" s="58">
        <v>397706691.871655</v>
      </c>
      <c r="J176" s="59"/>
      <c r="K176" s="59"/>
      <c r="L176" s="59"/>
      <c r="M176" s="10">
        <v>301080372.37029964</v>
      </c>
      <c r="N176" s="10">
        <v>198312162.99855235</v>
      </c>
      <c r="O176" s="10">
        <v>98876805.08792174</v>
      </c>
      <c r="P176" s="1"/>
    </row>
    <row r="177" spans="2:16" ht="11.25" customHeight="1">
      <c r="B177" s="25">
        <v>43770</v>
      </c>
      <c r="C177" s="26">
        <v>48884</v>
      </c>
      <c r="D177" s="10">
        <v>168</v>
      </c>
      <c r="E177" s="27">
        <v>5114</v>
      </c>
      <c r="F177" s="166"/>
      <c r="G177" s="59"/>
      <c r="H177" s="59"/>
      <c r="I177" s="58">
        <v>390447479.000234</v>
      </c>
      <c r="J177" s="59"/>
      <c r="K177" s="59"/>
      <c r="L177" s="59"/>
      <c r="M177" s="10">
        <v>295083514.98444515</v>
      </c>
      <c r="N177" s="10">
        <v>193867918.6942333</v>
      </c>
      <c r="O177" s="10">
        <v>96251529.85226929</v>
      </c>
      <c r="P177" s="1"/>
    </row>
    <row r="178" spans="2:16" ht="11.25" customHeight="1">
      <c r="B178" s="25">
        <v>43770</v>
      </c>
      <c r="C178" s="26">
        <v>48914</v>
      </c>
      <c r="D178" s="10">
        <v>169</v>
      </c>
      <c r="E178" s="27">
        <v>5144</v>
      </c>
      <c r="F178" s="166"/>
      <c r="G178" s="59"/>
      <c r="H178" s="59"/>
      <c r="I178" s="58">
        <v>383209886.371438</v>
      </c>
      <c r="J178" s="59"/>
      <c r="K178" s="59"/>
      <c r="L178" s="59"/>
      <c r="M178" s="10">
        <v>289138278.00962067</v>
      </c>
      <c r="N178" s="10">
        <v>189494390.07443082</v>
      </c>
      <c r="O178" s="10">
        <v>93694507.77257246</v>
      </c>
      <c r="P178" s="1"/>
    </row>
    <row r="179" spans="2:16" ht="11.25" customHeight="1">
      <c r="B179" s="25">
        <v>43770</v>
      </c>
      <c r="C179" s="26">
        <v>48945</v>
      </c>
      <c r="D179" s="10">
        <v>170</v>
      </c>
      <c r="E179" s="27">
        <v>5175</v>
      </c>
      <c r="F179" s="166"/>
      <c r="G179" s="59"/>
      <c r="H179" s="59"/>
      <c r="I179" s="58">
        <v>376008665.150285</v>
      </c>
      <c r="J179" s="59"/>
      <c r="K179" s="59"/>
      <c r="L179" s="59"/>
      <c r="M179" s="10">
        <v>283223651.5817208</v>
      </c>
      <c r="N179" s="10">
        <v>185146018.79029575</v>
      </c>
      <c r="O179" s="10">
        <v>91156737.632317</v>
      </c>
      <c r="P179" s="1"/>
    </row>
    <row r="180" spans="2:16" ht="11.25" customHeight="1">
      <c r="B180" s="25">
        <v>43770</v>
      </c>
      <c r="C180" s="26">
        <v>48976</v>
      </c>
      <c r="D180" s="10">
        <v>171</v>
      </c>
      <c r="E180" s="27">
        <v>5206</v>
      </c>
      <c r="F180" s="166"/>
      <c r="G180" s="59"/>
      <c r="H180" s="59"/>
      <c r="I180" s="58">
        <v>368845861.689775</v>
      </c>
      <c r="J180" s="59"/>
      <c r="K180" s="59"/>
      <c r="L180" s="59"/>
      <c r="M180" s="10">
        <v>277357145.28712434</v>
      </c>
      <c r="N180" s="10">
        <v>180849916.0746793</v>
      </c>
      <c r="O180" s="10">
        <v>88664409.76371977</v>
      </c>
      <c r="P180" s="1"/>
    </row>
    <row r="181" spans="2:16" ht="11.25" customHeight="1">
      <c r="B181" s="25">
        <v>43770</v>
      </c>
      <c r="C181" s="26">
        <v>49004</v>
      </c>
      <c r="D181" s="10">
        <v>172</v>
      </c>
      <c r="E181" s="27">
        <v>5234</v>
      </c>
      <c r="F181" s="166"/>
      <c r="G181" s="59"/>
      <c r="H181" s="59"/>
      <c r="I181" s="58">
        <v>361727265.877076</v>
      </c>
      <c r="J181" s="59"/>
      <c r="K181" s="59"/>
      <c r="L181" s="59"/>
      <c r="M181" s="10">
        <v>271587521.8124543</v>
      </c>
      <c r="N181" s="10">
        <v>176681013.2709686</v>
      </c>
      <c r="O181" s="10">
        <v>86289093.83746906</v>
      </c>
      <c r="P181" s="1"/>
    </row>
    <row r="182" spans="2:16" ht="11.25" customHeight="1">
      <c r="B182" s="25">
        <v>43770</v>
      </c>
      <c r="C182" s="26">
        <v>49035</v>
      </c>
      <c r="D182" s="10">
        <v>173</v>
      </c>
      <c r="E182" s="27">
        <v>5265</v>
      </c>
      <c r="F182" s="166"/>
      <c r="G182" s="59"/>
      <c r="H182" s="59"/>
      <c r="I182" s="58">
        <v>354667602.124322</v>
      </c>
      <c r="J182" s="59"/>
      <c r="K182" s="59"/>
      <c r="L182" s="59"/>
      <c r="M182" s="10">
        <v>265835431.173004</v>
      </c>
      <c r="N182" s="10">
        <v>172499176.52169067</v>
      </c>
      <c r="O182" s="10">
        <v>83889899.23532839</v>
      </c>
      <c r="P182" s="1"/>
    </row>
    <row r="183" spans="2:16" ht="11.25" customHeight="1">
      <c r="B183" s="25">
        <v>43770</v>
      </c>
      <c r="C183" s="26">
        <v>49065</v>
      </c>
      <c r="D183" s="10">
        <v>174</v>
      </c>
      <c r="E183" s="27">
        <v>5295</v>
      </c>
      <c r="F183" s="166"/>
      <c r="G183" s="59"/>
      <c r="H183" s="59"/>
      <c r="I183" s="58">
        <v>347681381.13802</v>
      </c>
      <c r="J183" s="59"/>
      <c r="K183" s="59"/>
      <c r="L183" s="59"/>
      <c r="M183" s="10">
        <v>260171271.898148</v>
      </c>
      <c r="N183" s="10">
        <v>168408213.6924814</v>
      </c>
      <c r="O183" s="10">
        <v>81564654.20738643</v>
      </c>
      <c r="P183" s="1"/>
    </row>
    <row r="184" spans="2:16" ht="11.25" customHeight="1">
      <c r="B184" s="25">
        <v>43770</v>
      </c>
      <c r="C184" s="26">
        <v>49096</v>
      </c>
      <c r="D184" s="10">
        <v>175</v>
      </c>
      <c r="E184" s="27">
        <v>5326</v>
      </c>
      <c r="F184" s="166"/>
      <c r="G184" s="59"/>
      <c r="H184" s="59"/>
      <c r="I184" s="58">
        <v>340495523.574835</v>
      </c>
      <c r="J184" s="59"/>
      <c r="K184" s="59"/>
      <c r="L184" s="59"/>
      <c r="M184" s="10">
        <v>254361918.33672926</v>
      </c>
      <c r="N184" s="10">
        <v>164229100.3332804</v>
      </c>
      <c r="O184" s="10">
        <v>79203698.76755966</v>
      </c>
      <c r="P184" s="1"/>
    </row>
    <row r="185" spans="2:16" ht="11.25" customHeight="1">
      <c r="B185" s="25">
        <v>43770</v>
      </c>
      <c r="C185" s="26">
        <v>49126</v>
      </c>
      <c r="D185" s="10">
        <v>176</v>
      </c>
      <c r="E185" s="27">
        <v>5356</v>
      </c>
      <c r="F185" s="166"/>
      <c r="G185" s="59"/>
      <c r="H185" s="59"/>
      <c r="I185" s="58">
        <v>333676381.252858</v>
      </c>
      <c r="J185" s="59"/>
      <c r="K185" s="59"/>
      <c r="L185" s="59"/>
      <c r="M185" s="10">
        <v>248858633.60785496</v>
      </c>
      <c r="N185" s="10">
        <v>160280431.01975855</v>
      </c>
      <c r="O185" s="10">
        <v>76982486.535062</v>
      </c>
      <c r="P185" s="1"/>
    </row>
    <row r="186" spans="2:16" ht="11.25" customHeight="1">
      <c r="B186" s="25">
        <v>43770</v>
      </c>
      <c r="C186" s="26">
        <v>49157</v>
      </c>
      <c r="D186" s="10">
        <v>177</v>
      </c>
      <c r="E186" s="27">
        <v>5387</v>
      </c>
      <c r="F186" s="166"/>
      <c r="G186" s="59"/>
      <c r="H186" s="59"/>
      <c r="I186" s="58">
        <v>326926429.514026</v>
      </c>
      <c r="J186" s="59"/>
      <c r="K186" s="59"/>
      <c r="L186" s="59"/>
      <c r="M186" s="10">
        <v>243410918.8599299</v>
      </c>
      <c r="N186" s="10">
        <v>156373061.18970877</v>
      </c>
      <c r="O186" s="10">
        <v>74787667.87468906</v>
      </c>
      <c r="P186" s="1"/>
    </row>
    <row r="187" spans="2:16" ht="11.25" customHeight="1">
      <c r="B187" s="25">
        <v>43770</v>
      </c>
      <c r="C187" s="26">
        <v>49188</v>
      </c>
      <c r="D187" s="10">
        <v>178</v>
      </c>
      <c r="E187" s="27">
        <v>5418</v>
      </c>
      <c r="F187" s="166"/>
      <c r="G187" s="59"/>
      <c r="H187" s="59"/>
      <c r="I187" s="58">
        <v>320234755.215833</v>
      </c>
      <c r="J187" s="59"/>
      <c r="K187" s="59"/>
      <c r="L187" s="59"/>
      <c r="M187" s="10">
        <v>238024284.17491132</v>
      </c>
      <c r="N187" s="10">
        <v>152523668.6898007</v>
      </c>
      <c r="O187" s="10">
        <v>72637671.71457464</v>
      </c>
      <c r="P187" s="1"/>
    </row>
    <row r="188" spans="2:16" ht="11.25" customHeight="1">
      <c r="B188" s="25">
        <v>43770</v>
      </c>
      <c r="C188" s="26">
        <v>49218</v>
      </c>
      <c r="D188" s="10">
        <v>179</v>
      </c>
      <c r="E188" s="27">
        <v>5448</v>
      </c>
      <c r="F188" s="166"/>
      <c r="G188" s="59"/>
      <c r="H188" s="59"/>
      <c r="I188" s="58">
        <v>313596217.864613</v>
      </c>
      <c r="J188" s="59"/>
      <c r="K188" s="59"/>
      <c r="L188" s="59"/>
      <c r="M188" s="10">
        <v>232707392.57697245</v>
      </c>
      <c r="N188" s="10">
        <v>148749639.71931896</v>
      </c>
      <c r="O188" s="10">
        <v>70549944.7799902</v>
      </c>
      <c r="P188" s="1"/>
    </row>
    <row r="189" spans="2:16" ht="11.25" customHeight="1">
      <c r="B189" s="25">
        <v>43770</v>
      </c>
      <c r="C189" s="26">
        <v>49249</v>
      </c>
      <c r="D189" s="10">
        <v>180</v>
      </c>
      <c r="E189" s="27">
        <v>5479</v>
      </c>
      <c r="F189" s="166"/>
      <c r="G189" s="59"/>
      <c r="H189" s="59"/>
      <c r="I189" s="58">
        <v>307029327.033915</v>
      </c>
      <c r="J189" s="59"/>
      <c r="K189" s="59"/>
      <c r="L189" s="59"/>
      <c r="M189" s="10">
        <v>227447937.79423255</v>
      </c>
      <c r="N189" s="10">
        <v>145017975.827019</v>
      </c>
      <c r="O189" s="10">
        <v>68488745.9373575</v>
      </c>
      <c r="P189" s="1"/>
    </row>
    <row r="190" spans="2:16" ht="11.25" customHeight="1">
      <c r="B190" s="25">
        <v>43770</v>
      </c>
      <c r="C190" s="26">
        <v>49279</v>
      </c>
      <c r="D190" s="10">
        <v>181</v>
      </c>
      <c r="E190" s="27">
        <v>5509</v>
      </c>
      <c r="F190" s="166"/>
      <c r="G190" s="59"/>
      <c r="H190" s="59"/>
      <c r="I190" s="58">
        <v>300528550.001845</v>
      </c>
      <c r="J190" s="59"/>
      <c r="K190" s="59"/>
      <c r="L190" s="59"/>
      <c r="M190" s="10">
        <v>222266719.2659649</v>
      </c>
      <c r="N190" s="10">
        <v>141365697.9988231</v>
      </c>
      <c r="O190" s="10">
        <v>66490178.75831635</v>
      </c>
      <c r="P190" s="1"/>
    </row>
    <row r="191" spans="2:16" ht="11.25" customHeight="1">
      <c r="B191" s="25">
        <v>43770</v>
      </c>
      <c r="C191" s="26">
        <v>49310</v>
      </c>
      <c r="D191" s="10">
        <v>182</v>
      </c>
      <c r="E191" s="27">
        <v>5540</v>
      </c>
      <c r="F191" s="166"/>
      <c r="G191" s="59"/>
      <c r="H191" s="59"/>
      <c r="I191" s="58">
        <v>293863237.750794</v>
      </c>
      <c r="J191" s="59"/>
      <c r="K191" s="59"/>
      <c r="L191" s="59"/>
      <c r="M191" s="10">
        <v>216968527.5082793</v>
      </c>
      <c r="N191" s="10">
        <v>137644999.0500104</v>
      </c>
      <c r="O191" s="10">
        <v>64465969.05454525</v>
      </c>
      <c r="P191" s="1"/>
    </row>
    <row r="192" spans="2:16" ht="11.25" customHeight="1">
      <c r="B192" s="25">
        <v>43770</v>
      </c>
      <c r="C192" s="26">
        <v>49341</v>
      </c>
      <c r="D192" s="10">
        <v>183</v>
      </c>
      <c r="E192" s="27">
        <v>5571</v>
      </c>
      <c r="F192" s="166"/>
      <c r="G192" s="59"/>
      <c r="H192" s="59"/>
      <c r="I192" s="58">
        <v>287474378.163585</v>
      </c>
      <c r="J192" s="59"/>
      <c r="K192" s="59"/>
      <c r="L192" s="59"/>
      <c r="M192" s="10">
        <v>211891436.1716701</v>
      </c>
      <c r="N192" s="10">
        <v>134082220.31839553</v>
      </c>
      <c r="O192" s="10">
        <v>62531362.37891127</v>
      </c>
      <c r="P192" s="1"/>
    </row>
    <row r="193" spans="2:16" ht="11.25" customHeight="1">
      <c r="B193" s="25">
        <v>43770</v>
      </c>
      <c r="C193" s="26">
        <v>49369</v>
      </c>
      <c r="D193" s="10">
        <v>184</v>
      </c>
      <c r="E193" s="27">
        <v>5599</v>
      </c>
      <c r="F193" s="166"/>
      <c r="G193" s="59"/>
      <c r="H193" s="59"/>
      <c r="I193" s="58">
        <v>280129234.76087</v>
      </c>
      <c r="J193" s="59"/>
      <c r="K193" s="59"/>
      <c r="L193" s="59"/>
      <c r="M193" s="10">
        <v>206161145.79579774</v>
      </c>
      <c r="N193" s="10">
        <v>130156458.71071304</v>
      </c>
      <c r="O193" s="10">
        <v>60468254.58396967</v>
      </c>
      <c r="P193" s="1"/>
    </row>
    <row r="194" spans="2:16" ht="11.25" customHeight="1">
      <c r="B194" s="25">
        <v>43770</v>
      </c>
      <c r="C194" s="26">
        <v>49400</v>
      </c>
      <c r="D194" s="10">
        <v>185</v>
      </c>
      <c r="E194" s="27">
        <v>5630</v>
      </c>
      <c r="F194" s="166"/>
      <c r="G194" s="59"/>
      <c r="H194" s="59"/>
      <c r="I194" s="58">
        <v>273853090.604048</v>
      </c>
      <c r="J194" s="59"/>
      <c r="K194" s="59"/>
      <c r="L194" s="59"/>
      <c r="M194" s="10">
        <v>201200386.1947706</v>
      </c>
      <c r="N194" s="10">
        <v>126701514.8747898</v>
      </c>
      <c r="O194" s="10">
        <v>58613834.81525359</v>
      </c>
      <c r="P194" s="1"/>
    </row>
    <row r="195" spans="2:16" ht="11.25" customHeight="1">
      <c r="B195" s="25">
        <v>43770</v>
      </c>
      <c r="C195" s="26">
        <v>49430</v>
      </c>
      <c r="D195" s="10">
        <v>186</v>
      </c>
      <c r="E195" s="27">
        <v>5660</v>
      </c>
      <c r="F195" s="166"/>
      <c r="G195" s="59"/>
      <c r="H195" s="59"/>
      <c r="I195" s="58">
        <v>267644673.513323</v>
      </c>
      <c r="J195" s="59"/>
      <c r="K195" s="59"/>
      <c r="L195" s="59"/>
      <c r="M195" s="10">
        <v>196316285.67039916</v>
      </c>
      <c r="N195" s="10">
        <v>123321583.69905643</v>
      </c>
      <c r="O195" s="10">
        <v>56816372.9047592</v>
      </c>
      <c r="P195" s="1"/>
    </row>
    <row r="196" spans="2:16" ht="11.25" customHeight="1">
      <c r="B196" s="25">
        <v>43770</v>
      </c>
      <c r="C196" s="26">
        <v>49461</v>
      </c>
      <c r="D196" s="10">
        <v>187</v>
      </c>
      <c r="E196" s="27">
        <v>5691</v>
      </c>
      <c r="F196" s="166"/>
      <c r="G196" s="59"/>
      <c r="H196" s="59"/>
      <c r="I196" s="58">
        <v>261527466.964535</v>
      </c>
      <c r="J196" s="59"/>
      <c r="K196" s="59"/>
      <c r="L196" s="59"/>
      <c r="M196" s="10">
        <v>191503982.6493985</v>
      </c>
      <c r="N196" s="10">
        <v>119992656.41867332</v>
      </c>
      <c r="O196" s="10">
        <v>55048526.626405075</v>
      </c>
      <c r="P196" s="1"/>
    </row>
    <row r="197" spans="2:16" ht="11.25" customHeight="1">
      <c r="B197" s="25">
        <v>43770</v>
      </c>
      <c r="C197" s="26">
        <v>49491</v>
      </c>
      <c r="D197" s="10">
        <v>188</v>
      </c>
      <c r="E197" s="27">
        <v>5721</v>
      </c>
      <c r="F197" s="166"/>
      <c r="G197" s="59"/>
      <c r="H197" s="59"/>
      <c r="I197" s="58">
        <v>255600685.77246</v>
      </c>
      <c r="J197" s="59"/>
      <c r="K197" s="59"/>
      <c r="L197" s="59"/>
      <c r="M197" s="10">
        <v>186856873.48909485</v>
      </c>
      <c r="N197" s="10">
        <v>116792701.1639487</v>
      </c>
      <c r="O197" s="10">
        <v>53360859.7054189</v>
      </c>
      <c r="P197" s="1"/>
    </row>
    <row r="198" spans="2:16" ht="11.25" customHeight="1">
      <c r="B198" s="25">
        <v>43770</v>
      </c>
      <c r="C198" s="26">
        <v>49522</v>
      </c>
      <c r="D198" s="10">
        <v>189</v>
      </c>
      <c r="E198" s="27">
        <v>5752</v>
      </c>
      <c r="F198" s="166"/>
      <c r="G198" s="59"/>
      <c r="H198" s="59"/>
      <c r="I198" s="58">
        <v>249807173.972718</v>
      </c>
      <c r="J198" s="59"/>
      <c r="K198" s="59"/>
      <c r="L198" s="59"/>
      <c r="M198" s="10">
        <v>182311787.2417998</v>
      </c>
      <c r="N198" s="10">
        <v>113662045.21444732</v>
      </c>
      <c r="O198" s="10">
        <v>51710555.2463138</v>
      </c>
      <c r="P198" s="1"/>
    </row>
    <row r="199" spans="2:16" ht="11.25" customHeight="1">
      <c r="B199" s="25">
        <v>43770</v>
      </c>
      <c r="C199" s="26">
        <v>49553</v>
      </c>
      <c r="D199" s="10">
        <v>190</v>
      </c>
      <c r="E199" s="27">
        <v>5783</v>
      </c>
      <c r="F199" s="166"/>
      <c r="G199" s="59"/>
      <c r="H199" s="59"/>
      <c r="I199" s="58">
        <v>243990340.903327</v>
      </c>
      <c r="J199" s="59"/>
      <c r="K199" s="59"/>
      <c r="L199" s="59"/>
      <c r="M199" s="10">
        <v>177764589.84501183</v>
      </c>
      <c r="N199" s="10">
        <v>110545244.82065624</v>
      </c>
      <c r="O199" s="10">
        <v>50079550.26624569</v>
      </c>
      <c r="P199" s="1"/>
    </row>
    <row r="200" spans="2:16" ht="11.25" customHeight="1">
      <c r="B200" s="25">
        <v>43770</v>
      </c>
      <c r="C200" s="26">
        <v>49583</v>
      </c>
      <c r="D200" s="10">
        <v>191</v>
      </c>
      <c r="E200" s="27">
        <v>5813</v>
      </c>
      <c r="F200" s="166"/>
      <c r="G200" s="59"/>
      <c r="H200" s="59"/>
      <c r="I200" s="58">
        <v>238488238.506296</v>
      </c>
      <c r="J200" s="59"/>
      <c r="K200" s="59"/>
      <c r="L200" s="59"/>
      <c r="M200" s="10">
        <v>173470706.61787382</v>
      </c>
      <c r="N200" s="10">
        <v>107609527.77152567</v>
      </c>
      <c r="O200" s="10">
        <v>48549768.48465365</v>
      </c>
      <c r="P200" s="1"/>
    </row>
    <row r="201" spans="2:16" ht="11.25" customHeight="1">
      <c r="B201" s="25">
        <v>43770</v>
      </c>
      <c r="C201" s="26">
        <v>49614</v>
      </c>
      <c r="D201" s="10">
        <v>192</v>
      </c>
      <c r="E201" s="27">
        <v>5844</v>
      </c>
      <c r="F201" s="166"/>
      <c r="G201" s="59"/>
      <c r="H201" s="59"/>
      <c r="I201" s="58">
        <v>233060794.851192</v>
      </c>
      <c r="J201" s="59"/>
      <c r="K201" s="59"/>
      <c r="L201" s="59"/>
      <c r="M201" s="10">
        <v>169235389.0082178</v>
      </c>
      <c r="N201" s="10">
        <v>104715230.95294528</v>
      </c>
      <c r="O201" s="10">
        <v>47043856.026844665</v>
      </c>
      <c r="P201" s="1"/>
    </row>
    <row r="202" spans="2:16" ht="11.25" customHeight="1">
      <c r="B202" s="25">
        <v>43770</v>
      </c>
      <c r="C202" s="26">
        <v>49644</v>
      </c>
      <c r="D202" s="10">
        <v>193</v>
      </c>
      <c r="E202" s="27">
        <v>5874</v>
      </c>
      <c r="F202" s="166"/>
      <c r="G202" s="59"/>
      <c r="H202" s="59"/>
      <c r="I202" s="58">
        <v>227662066.34545</v>
      </c>
      <c r="J202" s="59"/>
      <c r="K202" s="59"/>
      <c r="L202" s="59"/>
      <c r="M202" s="10">
        <v>165043792.4408477</v>
      </c>
      <c r="N202" s="10">
        <v>101870311.15164708</v>
      </c>
      <c r="O202" s="10">
        <v>45578158.400199816</v>
      </c>
      <c r="P202" s="1"/>
    </row>
    <row r="203" spans="2:16" ht="11.25" customHeight="1">
      <c r="B203" s="25">
        <v>43770</v>
      </c>
      <c r="C203" s="26">
        <v>49675</v>
      </c>
      <c r="D203" s="10">
        <v>194</v>
      </c>
      <c r="E203" s="27">
        <v>5905</v>
      </c>
      <c r="F203" s="166"/>
      <c r="G203" s="59"/>
      <c r="H203" s="59"/>
      <c r="I203" s="58">
        <v>222297270.363286</v>
      </c>
      <c r="J203" s="59"/>
      <c r="K203" s="59"/>
      <c r="L203" s="59"/>
      <c r="M203" s="10">
        <v>160881249.3197331</v>
      </c>
      <c r="N203" s="10">
        <v>99048513.28647979</v>
      </c>
      <c r="O203" s="10">
        <v>44127946.857617095</v>
      </c>
      <c r="P203" s="1"/>
    </row>
    <row r="204" spans="2:16" ht="11.25" customHeight="1">
      <c r="B204" s="25">
        <v>43770</v>
      </c>
      <c r="C204" s="26">
        <v>49706</v>
      </c>
      <c r="D204" s="10">
        <v>195</v>
      </c>
      <c r="E204" s="27">
        <v>5936</v>
      </c>
      <c r="F204" s="166"/>
      <c r="G204" s="59"/>
      <c r="H204" s="59"/>
      <c r="I204" s="58">
        <v>216961371.036447</v>
      </c>
      <c r="J204" s="59"/>
      <c r="K204" s="59"/>
      <c r="L204" s="59"/>
      <c r="M204" s="10">
        <v>156753229.0370551</v>
      </c>
      <c r="N204" s="10">
        <v>96261609.71452047</v>
      </c>
      <c r="O204" s="10">
        <v>42704682.73029934</v>
      </c>
      <c r="P204" s="1"/>
    </row>
    <row r="205" spans="2:16" ht="11.25" customHeight="1">
      <c r="B205" s="25">
        <v>43770</v>
      </c>
      <c r="C205" s="26">
        <v>49735</v>
      </c>
      <c r="D205" s="10">
        <v>196</v>
      </c>
      <c r="E205" s="27">
        <v>5965</v>
      </c>
      <c r="F205" s="166"/>
      <c r="G205" s="59"/>
      <c r="H205" s="59"/>
      <c r="I205" s="58">
        <v>211661183.56107</v>
      </c>
      <c r="J205" s="59"/>
      <c r="K205" s="59"/>
      <c r="L205" s="59"/>
      <c r="M205" s="10">
        <v>152681226.9144261</v>
      </c>
      <c r="N205" s="10">
        <v>93537919.69659896</v>
      </c>
      <c r="O205" s="10">
        <v>41331925.13642961</v>
      </c>
      <c r="P205" s="1"/>
    </row>
    <row r="206" spans="2:16" ht="11.25" customHeight="1">
      <c r="B206" s="25">
        <v>43770</v>
      </c>
      <c r="C206" s="26">
        <v>49766</v>
      </c>
      <c r="D206" s="10">
        <v>197</v>
      </c>
      <c r="E206" s="27">
        <v>5996</v>
      </c>
      <c r="F206" s="166"/>
      <c r="G206" s="59"/>
      <c r="H206" s="59"/>
      <c r="I206" s="58">
        <v>206417447.718155</v>
      </c>
      <c r="J206" s="59"/>
      <c r="K206" s="59"/>
      <c r="L206" s="59"/>
      <c r="M206" s="10">
        <v>148646128.96537822</v>
      </c>
      <c r="N206" s="10">
        <v>90834276.71371642</v>
      </c>
      <c r="O206" s="10">
        <v>39967253.87345894</v>
      </c>
      <c r="P206" s="1"/>
    </row>
    <row r="207" spans="2:16" ht="11.25" customHeight="1">
      <c r="B207" s="25">
        <v>43770</v>
      </c>
      <c r="C207" s="26">
        <v>49796</v>
      </c>
      <c r="D207" s="10">
        <v>198</v>
      </c>
      <c r="E207" s="27">
        <v>6026</v>
      </c>
      <c r="F207" s="166"/>
      <c r="G207" s="59"/>
      <c r="H207" s="59"/>
      <c r="I207" s="58">
        <v>201246352.905213</v>
      </c>
      <c r="J207" s="59"/>
      <c r="K207" s="59"/>
      <c r="L207" s="59"/>
      <c r="M207" s="10">
        <v>144684423.75626606</v>
      </c>
      <c r="N207" s="10">
        <v>88195759.55876607</v>
      </c>
      <c r="O207" s="10">
        <v>38647226.73273919</v>
      </c>
      <c r="P207" s="1"/>
    </row>
    <row r="208" spans="2:16" ht="11.25" customHeight="1">
      <c r="B208" s="25">
        <v>43770</v>
      </c>
      <c r="C208" s="26">
        <v>49827</v>
      </c>
      <c r="D208" s="10">
        <v>199</v>
      </c>
      <c r="E208" s="27">
        <v>6057</v>
      </c>
      <c r="F208" s="166"/>
      <c r="G208" s="59"/>
      <c r="H208" s="59"/>
      <c r="I208" s="58">
        <v>196176869.082498</v>
      </c>
      <c r="J208" s="59"/>
      <c r="K208" s="59"/>
      <c r="L208" s="59"/>
      <c r="M208" s="10">
        <v>140800545.84649304</v>
      </c>
      <c r="N208" s="10">
        <v>85609972.43357675</v>
      </c>
      <c r="O208" s="10">
        <v>37355246.53786432</v>
      </c>
      <c r="P208" s="1"/>
    </row>
    <row r="209" spans="2:16" ht="11.25" customHeight="1">
      <c r="B209" s="25">
        <v>43770</v>
      </c>
      <c r="C209" s="26">
        <v>49857</v>
      </c>
      <c r="D209" s="10">
        <v>200</v>
      </c>
      <c r="E209" s="27">
        <v>6087</v>
      </c>
      <c r="F209" s="166"/>
      <c r="G209" s="59"/>
      <c r="H209" s="59"/>
      <c r="I209" s="58">
        <v>191251208.71204</v>
      </c>
      <c r="J209" s="59"/>
      <c r="K209" s="59"/>
      <c r="L209" s="59"/>
      <c r="M209" s="10">
        <v>137039980.5616224</v>
      </c>
      <c r="N209" s="10">
        <v>83118380.82292394</v>
      </c>
      <c r="O209" s="10">
        <v>36119390.044258006</v>
      </c>
      <c r="P209" s="1"/>
    </row>
    <row r="210" spans="2:16" ht="11.25" customHeight="1">
      <c r="B210" s="25">
        <v>43770</v>
      </c>
      <c r="C210" s="26">
        <v>49888</v>
      </c>
      <c r="D210" s="10">
        <v>201</v>
      </c>
      <c r="E210" s="27">
        <v>6118</v>
      </c>
      <c r="F210" s="166"/>
      <c r="G210" s="59"/>
      <c r="H210" s="59"/>
      <c r="I210" s="58">
        <v>186472974.606568</v>
      </c>
      <c r="J210" s="59"/>
      <c r="K210" s="59"/>
      <c r="L210" s="59"/>
      <c r="M210" s="10">
        <v>133389540.82075527</v>
      </c>
      <c r="N210" s="10">
        <v>80698536.08945602</v>
      </c>
      <c r="O210" s="10">
        <v>34919306.44548473</v>
      </c>
      <c r="P210" s="1"/>
    </row>
    <row r="211" spans="2:16" ht="11.25" customHeight="1">
      <c r="B211" s="25">
        <v>43770</v>
      </c>
      <c r="C211" s="26">
        <v>49919</v>
      </c>
      <c r="D211" s="10">
        <v>202</v>
      </c>
      <c r="E211" s="27">
        <v>6149</v>
      </c>
      <c r="F211" s="166"/>
      <c r="G211" s="59"/>
      <c r="H211" s="59"/>
      <c r="I211" s="58">
        <v>181813960.827475</v>
      </c>
      <c r="J211" s="59"/>
      <c r="K211" s="59"/>
      <c r="L211" s="59"/>
      <c r="M211" s="10">
        <v>129836226.81522427</v>
      </c>
      <c r="N211" s="10">
        <v>78349072.1582729</v>
      </c>
      <c r="O211" s="10">
        <v>33759066.58327394</v>
      </c>
      <c r="P211" s="1"/>
    </row>
    <row r="212" spans="2:16" ht="11.25" customHeight="1">
      <c r="B212" s="25">
        <v>43770</v>
      </c>
      <c r="C212" s="26">
        <v>49949</v>
      </c>
      <c r="D212" s="10">
        <v>203</v>
      </c>
      <c r="E212" s="27">
        <v>6179</v>
      </c>
      <c r="F212" s="166"/>
      <c r="G212" s="59"/>
      <c r="H212" s="59"/>
      <c r="I212" s="58">
        <v>177271018.709701</v>
      </c>
      <c r="J212" s="59"/>
      <c r="K212" s="59"/>
      <c r="L212" s="59"/>
      <c r="M212" s="10">
        <v>126384250.90890926</v>
      </c>
      <c r="N212" s="10">
        <v>76078282.17608035</v>
      </c>
      <c r="O212" s="10">
        <v>32646253.879561987</v>
      </c>
      <c r="P212" s="1"/>
    </row>
    <row r="213" spans="2:16" ht="11.25" customHeight="1">
      <c r="B213" s="25">
        <v>43770</v>
      </c>
      <c r="C213" s="26">
        <v>49980</v>
      </c>
      <c r="D213" s="10">
        <v>204</v>
      </c>
      <c r="E213" s="27">
        <v>6210</v>
      </c>
      <c r="F213" s="166"/>
      <c r="G213" s="59"/>
      <c r="H213" s="59"/>
      <c r="I213" s="58">
        <v>172844888.033661</v>
      </c>
      <c r="J213" s="59"/>
      <c r="K213" s="59"/>
      <c r="L213" s="59"/>
      <c r="M213" s="10">
        <v>123019664.11283256</v>
      </c>
      <c r="N213" s="10">
        <v>73864603.16165806</v>
      </c>
      <c r="O213" s="10">
        <v>31562082.039139446</v>
      </c>
      <c r="P213" s="1"/>
    </row>
    <row r="214" spans="2:16" ht="11.25" customHeight="1">
      <c r="B214" s="25">
        <v>43770</v>
      </c>
      <c r="C214" s="26">
        <v>50010</v>
      </c>
      <c r="D214" s="10">
        <v>205</v>
      </c>
      <c r="E214" s="27">
        <v>6240</v>
      </c>
      <c r="F214" s="166"/>
      <c r="G214" s="59"/>
      <c r="H214" s="59"/>
      <c r="I214" s="58">
        <v>168530454.480878</v>
      </c>
      <c r="J214" s="59"/>
      <c r="K214" s="59"/>
      <c r="L214" s="59"/>
      <c r="M214" s="10">
        <v>119752048.04924111</v>
      </c>
      <c r="N214" s="10">
        <v>71725659.29788437</v>
      </c>
      <c r="O214" s="10">
        <v>30522486.325705137</v>
      </c>
      <c r="P214" s="1"/>
    </row>
    <row r="215" spans="2:16" ht="11.25" customHeight="1">
      <c r="B215" s="25">
        <v>43770</v>
      </c>
      <c r="C215" s="26">
        <v>50041</v>
      </c>
      <c r="D215" s="10">
        <v>206</v>
      </c>
      <c r="E215" s="27">
        <v>6271</v>
      </c>
      <c r="F215" s="166"/>
      <c r="G215" s="59"/>
      <c r="H215" s="59"/>
      <c r="I215" s="58">
        <v>164365764.680811</v>
      </c>
      <c r="J215" s="59"/>
      <c r="K215" s="59"/>
      <c r="L215" s="59"/>
      <c r="M215" s="10">
        <v>116594670.99508525</v>
      </c>
      <c r="N215" s="10">
        <v>69656940.20873456</v>
      </c>
      <c r="O215" s="10">
        <v>29516602.856715303</v>
      </c>
      <c r="P215" s="1"/>
    </row>
    <row r="216" spans="2:16" ht="11.25" customHeight="1">
      <c r="B216" s="25">
        <v>43770</v>
      </c>
      <c r="C216" s="26">
        <v>50072</v>
      </c>
      <c r="D216" s="10">
        <v>207</v>
      </c>
      <c r="E216" s="27">
        <v>6302</v>
      </c>
      <c r="F216" s="166"/>
      <c r="G216" s="59"/>
      <c r="H216" s="59"/>
      <c r="I216" s="58">
        <v>160298378.867612</v>
      </c>
      <c r="J216" s="59"/>
      <c r="K216" s="59"/>
      <c r="L216" s="59"/>
      <c r="M216" s="10">
        <v>113516566.33324537</v>
      </c>
      <c r="N216" s="10">
        <v>67645518.6769669</v>
      </c>
      <c r="O216" s="10">
        <v>28542869.319607593</v>
      </c>
      <c r="P216" s="1"/>
    </row>
    <row r="217" spans="2:16" ht="11.25" customHeight="1">
      <c r="B217" s="25">
        <v>43770</v>
      </c>
      <c r="C217" s="26">
        <v>50100</v>
      </c>
      <c r="D217" s="10">
        <v>208</v>
      </c>
      <c r="E217" s="27">
        <v>6330</v>
      </c>
      <c r="F217" s="166"/>
      <c r="G217" s="59"/>
      <c r="H217" s="59"/>
      <c r="I217" s="58">
        <v>156330463.791015</v>
      </c>
      <c r="J217" s="59"/>
      <c r="K217" s="59"/>
      <c r="L217" s="59"/>
      <c r="M217" s="10">
        <v>110537046.21268395</v>
      </c>
      <c r="N217" s="10">
        <v>65718668.58466657</v>
      </c>
      <c r="O217" s="10">
        <v>27623732.870367285</v>
      </c>
      <c r="P217" s="1"/>
    </row>
    <row r="218" spans="2:16" ht="11.25" customHeight="1">
      <c r="B218" s="25">
        <v>43770</v>
      </c>
      <c r="C218" s="26">
        <v>50131</v>
      </c>
      <c r="D218" s="10">
        <v>209</v>
      </c>
      <c r="E218" s="27">
        <v>6361</v>
      </c>
      <c r="F218" s="166"/>
      <c r="G218" s="59"/>
      <c r="H218" s="59"/>
      <c r="I218" s="58">
        <v>152423221.323923</v>
      </c>
      <c r="J218" s="59"/>
      <c r="K218" s="59"/>
      <c r="L218" s="59"/>
      <c r="M218" s="10">
        <v>107591547.39775172</v>
      </c>
      <c r="N218" s="10">
        <v>63804770.03892466</v>
      </c>
      <c r="O218" s="10">
        <v>26705663.754390307</v>
      </c>
      <c r="P218" s="1"/>
    </row>
    <row r="219" spans="2:16" ht="11.25" customHeight="1">
      <c r="B219" s="25">
        <v>43770</v>
      </c>
      <c r="C219" s="26">
        <v>50161</v>
      </c>
      <c r="D219" s="10">
        <v>210</v>
      </c>
      <c r="E219" s="27">
        <v>6391</v>
      </c>
      <c r="F219" s="166"/>
      <c r="G219" s="59"/>
      <c r="H219" s="59"/>
      <c r="I219" s="58">
        <v>148558511.921178</v>
      </c>
      <c r="J219" s="59"/>
      <c r="K219" s="59"/>
      <c r="L219" s="59"/>
      <c r="M219" s="10">
        <v>104691426.81406613</v>
      </c>
      <c r="N219" s="10">
        <v>61932110.52229434</v>
      </c>
      <c r="O219" s="10">
        <v>25815598.167391673</v>
      </c>
      <c r="P219" s="1"/>
    </row>
    <row r="220" spans="2:16" ht="11.25" customHeight="1">
      <c r="B220" s="25">
        <v>43770</v>
      </c>
      <c r="C220" s="26">
        <v>50192</v>
      </c>
      <c r="D220" s="10">
        <v>211</v>
      </c>
      <c r="E220" s="27">
        <v>6422</v>
      </c>
      <c r="F220" s="166"/>
      <c r="G220" s="59"/>
      <c r="H220" s="59"/>
      <c r="I220" s="58">
        <v>144719389.891376</v>
      </c>
      <c r="J220" s="59"/>
      <c r="K220" s="59"/>
      <c r="L220" s="59"/>
      <c r="M220" s="10">
        <v>101812963.84236647</v>
      </c>
      <c r="N220" s="10">
        <v>60076128.07963049</v>
      </c>
      <c r="O220" s="10">
        <v>24935889.593278755</v>
      </c>
      <c r="P220" s="1"/>
    </row>
    <row r="221" spans="2:16" ht="11.25" customHeight="1">
      <c r="B221" s="25">
        <v>43770</v>
      </c>
      <c r="C221" s="26">
        <v>50222</v>
      </c>
      <c r="D221" s="10">
        <v>212</v>
      </c>
      <c r="E221" s="27">
        <v>6452</v>
      </c>
      <c r="F221" s="166"/>
      <c r="G221" s="59"/>
      <c r="H221" s="59"/>
      <c r="I221" s="58">
        <v>140934143.662999</v>
      </c>
      <c r="J221" s="59"/>
      <c r="K221" s="59"/>
      <c r="L221" s="59"/>
      <c r="M221" s="10">
        <v>98987222.53571759</v>
      </c>
      <c r="N221" s="10">
        <v>58265001.26628826</v>
      </c>
      <c r="O221" s="10">
        <v>24085006.926512</v>
      </c>
      <c r="P221" s="1"/>
    </row>
    <row r="222" spans="2:16" ht="11.25" customHeight="1">
      <c r="B222" s="25">
        <v>43770</v>
      </c>
      <c r="C222" s="26">
        <v>50253</v>
      </c>
      <c r="D222" s="10">
        <v>213</v>
      </c>
      <c r="E222" s="27">
        <v>6483</v>
      </c>
      <c r="F222" s="166"/>
      <c r="G222" s="59"/>
      <c r="H222" s="59"/>
      <c r="I222" s="58">
        <v>137183646.644528</v>
      </c>
      <c r="J222" s="59"/>
      <c r="K222" s="59"/>
      <c r="L222" s="59"/>
      <c r="M222" s="10">
        <v>96189582.53308944</v>
      </c>
      <c r="N222" s="10">
        <v>56474286.71284832</v>
      </c>
      <c r="O222" s="10">
        <v>23245901.28670127</v>
      </c>
      <c r="P222" s="1"/>
    </row>
    <row r="223" spans="2:16" ht="11.25" customHeight="1">
      <c r="B223" s="25">
        <v>43770</v>
      </c>
      <c r="C223" s="26">
        <v>50284</v>
      </c>
      <c r="D223" s="10">
        <v>214</v>
      </c>
      <c r="E223" s="27">
        <v>6514</v>
      </c>
      <c r="F223" s="166"/>
      <c r="G223" s="59"/>
      <c r="H223" s="59"/>
      <c r="I223" s="58">
        <v>133476342.077143</v>
      </c>
      <c r="J223" s="59"/>
      <c r="K223" s="59"/>
      <c r="L223" s="59"/>
      <c r="M223" s="10">
        <v>93431381.83605585</v>
      </c>
      <c r="N223" s="10">
        <v>54715400.11312998</v>
      </c>
      <c r="O223" s="10">
        <v>22426517.212335896</v>
      </c>
      <c r="P223" s="1"/>
    </row>
    <row r="224" spans="2:16" ht="11.25" customHeight="1">
      <c r="B224" s="25">
        <v>43770</v>
      </c>
      <c r="C224" s="26">
        <v>50314</v>
      </c>
      <c r="D224" s="10">
        <v>215</v>
      </c>
      <c r="E224" s="27">
        <v>6544</v>
      </c>
      <c r="F224" s="166"/>
      <c r="G224" s="59"/>
      <c r="H224" s="59"/>
      <c r="I224" s="58">
        <v>129816689.191254</v>
      </c>
      <c r="J224" s="59"/>
      <c r="K224" s="59"/>
      <c r="L224" s="59"/>
      <c r="M224" s="10">
        <v>90720527.11311157</v>
      </c>
      <c r="N224" s="10">
        <v>52997104.14037888</v>
      </c>
      <c r="O224" s="10">
        <v>21633185.66112442</v>
      </c>
      <c r="P224" s="1"/>
    </row>
    <row r="225" spans="2:16" ht="11.25" customHeight="1">
      <c r="B225" s="25">
        <v>43770</v>
      </c>
      <c r="C225" s="26">
        <v>50345</v>
      </c>
      <c r="D225" s="10">
        <v>216</v>
      </c>
      <c r="E225" s="27">
        <v>6575</v>
      </c>
      <c r="F225" s="166"/>
      <c r="G225" s="59"/>
      <c r="H225" s="59"/>
      <c r="I225" s="58">
        <v>126206639.874776</v>
      </c>
      <c r="J225" s="59"/>
      <c r="K225" s="59"/>
      <c r="L225" s="59"/>
      <c r="M225" s="10">
        <v>88048106.22383167</v>
      </c>
      <c r="N225" s="10">
        <v>51305117.54469937</v>
      </c>
      <c r="O225" s="10">
        <v>20853821.144827336</v>
      </c>
      <c r="P225" s="1"/>
    </row>
    <row r="226" spans="2:16" ht="11.25" customHeight="1">
      <c r="B226" s="25">
        <v>43770</v>
      </c>
      <c r="C226" s="26">
        <v>50375</v>
      </c>
      <c r="D226" s="10">
        <v>217</v>
      </c>
      <c r="E226" s="27">
        <v>6605</v>
      </c>
      <c r="F226" s="166"/>
      <c r="G226" s="59"/>
      <c r="H226" s="59"/>
      <c r="I226" s="58">
        <v>122642883.655171</v>
      </c>
      <c r="J226" s="59"/>
      <c r="K226" s="59"/>
      <c r="L226" s="59"/>
      <c r="M226" s="10">
        <v>85421408.64847204</v>
      </c>
      <c r="N226" s="10">
        <v>49652047.68003065</v>
      </c>
      <c r="O226" s="10">
        <v>20099173.758521885</v>
      </c>
      <c r="P226" s="1"/>
    </row>
    <row r="227" spans="2:16" ht="11.25" customHeight="1">
      <c r="B227" s="25">
        <v>43770</v>
      </c>
      <c r="C227" s="26">
        <v>50406</v>
      </c>
      <c r="D227" s="10">
        <v>218</v>
      </c>
      <c r="E227" s="27">
        <v>6636</v>
      </c>
      <c r="F227" s="166"/>
      <c r="G227" s="59"/>
      <c r="H227" s="59"/>
      <c r="I227" s="58">
        <v>119161158.648041</v>
      </c>
      <c r="J227" s="59"/>
      <c r="K227" s="59"/>
      <c r="L227" s="59"/>
      <c r="M227" s="10">
        <v>82855601.02305046</v>
      </c>
      <c r="N227" s="10">
        <v>48038163.91367155</v>
      </c>
      <c r="O227" s="10">
        <v>19363508.933276482</v>
      </c>
      <c r="P227" s="1"/>
    </row>
    <row r="228" spans="2:16" ht="11.25" customHeight="1">
      <c r="B228" s="25">
        <v>43770</v>
      </c>
      <c r="C228" s="26">
        <v>50437</v>
      </c>
      <c r="D228" s="10">
        <v>219</v>
      </c>
      <c r="E228" s="27">
        <v>6667</v>
      </c>
      <c r="F228" s="166"/>
      <c r="G228" s="59"/>
      <c r="H228" s="59"/>
      <c r="I228" s="58">
        <v>115754881.125143</v>
      </c>
      <c r="J228" s="59"/>
      <c r="K228" s="59"/>
      <c r="L228" s="59"/>
      <c r="M228" s="10">
        <v>80350622.72975014</v>
      </c>
      <c r="N228" s="10">
        <v>46467345.92262673</v>
      </c>
      <c r="O228" s="10">
        <v>18651001.098181996</v>
      </c>
      <c r="P228" s="1"/>
    </row>
    <row r="229" spans="2:16" ht="11.25" customHeight="1">
      <c r="B229" s="25">
        <v>43770</v>
      </c>
      <c r="C229" s="26">
        <v>50465</v>
      </c>
      <c r="D229" s="10">
        <v>220</v>
      </c>
      <c r="E229" s="27">
        <v>6695</v>
      </c>
      <c r="F229" s="166"/>
      <c r="G229" s="59"/>
      <c r="H229" s="59"/>
      <c r="I229" s="58">
        <v>112450860.300811</v>
      </c>
      <c r="J229" s="59"/>
      <c r="K229" s="59"/>
      <c r="L229" s="59"/>
      <c r="M229" s="10">
        <v>77937566.07377803</v>
      </c>
      <c r="N229" s="10">
        <v>44968310.98966957</v>
      </c>
      <c r="O229" s="10">
        <v>17980255.843749832</v>
      </c>
      <c r="P229" s="1"/>
    </row>
    <row r="230" spans="2:16" ht="11.25" customHeight="1">
      <c r="B230" s="25">
        <v>43770</v>
      </c>
      <c r="C230" s="26">
        <v>50496</v>
      </c>
      <c r="D230" s="10">
        <v>221</v>
      </c>
      <c r="E230" s="27">
        <v>6726</v>
      </c>
      <c r="F230" s="166"/>
      <c r="G230" s="59"/>
      <c r="H230" s="59"/>
      <c r="I230" s="58">
        <v>109255920.662437</v>
      </c>
      <c r="J230" s="59"/>
      <c r="K230" s="59"/>
      <c r="L230" s="59"/>
      <c r="M230" s="10">
        <v>75594781.61710213</v>
      </c>
      <c r="N230" s="10">
        <v>43505648.4715097</v>
      </c>
      <c r="O230" s="10">
        <v>17321741.665069282</v>
      </c>
      <c r="P230" s="1"/>
    </row>
    <row r="231" spans="2:16" ht="11.25" customHeight="1">
      <c r="B231" s="25">
        <v>43770</v>
      </c>
      <c r="C231" s="26">
        <v>50526</v>
      </c>
      <c r="D231" s="10">
        <v>222</v>
      </c>
      <c r="E231" s="27">
        <v>6756</v>
      </c>
      <c r="F231" s="166"/>
      <c r="G231" s="59"/>
      <c r="H231" s="59"/>
      <c r="I231" s="58">
        <v>106136760.337747</v>
      </c>
      <c r="J231" s="59"/>
      <c r="K231" s="59"/>
      <c r="L231" s="59"/>
      <c r="M231" s="10">
        <v>73316077.80277921</v>
      </c>
      <c r="N231" s="10">
        <v>42090377.451502234</v>
      </c>
      <c r="O231" s="10">
        <v>16689557.214751162</v>
      </c>
      <c r="P231" s="1"/>
    </row>
    <row r="232" spans="2:16" ht="11.25" customHeight="1">
      <c r="B232" s="25">
        <v>43770</v>
      </c>
      <c r="C232" s="26">
        <v>50557</v>
      </c>
      <c r="D232" s="10">
        <v>223</v>
      </c>
      <c r="E232" s="27">
        <v>6787</v>
      </c>
      <c r="F232" s="166"/>
      <c r="G232" s="59"/>
      <c r="H232" s="59"/>
      <c r="I232" s="58">
        <v>103095273.36511</v>
      </c>
      <c r="J232" s="59"/>
      <c r="K232" s="59"/>
      <c r="L232" s="59"/>
      <c r="M232" s="10">
        <v>71094324.09751129</v>
      </c>
      <c r="N232" s="10">
        <v>40711079.60968318</v>
      </c>
      <c r="O232" s="10">
        <v>16074269.056585418</v>
      </c>
      <c r="P232" s="1"/>
    </row>
    <row r="233" spans="2:16" ht="11.25" customHeight="1">
      <c r="B233" s="25">
        <v>43770</v>
      </c>
      <c r="C233" s="26">
        <v>50587</v>
      </c>
      <c r="D233" s="10">
        <v>224</v>
      </c>
      <c r="E233" s="27">
        <v>6817</v>
      </c>
      <c r="F233" s="166"/>
      <c r="G233" s="59"/>
      <c r="H233" s="59"/>
      <c r="I233" s="58">
        <v>100126736.6457</v>
      </c>
      <c r="J233" s="59"/>
      <c r="K233" s="59"/>
      <c r="L233" s="59"/>
      <c r="M233" s="10">
        <v>68933891.66435574</v>
      </c>
      <c r="N233" s="10">
        <v>39376785.00487427</v>
      </c>
      <c r="O233" s="10">
        <v>15483707.259262748</v>
      </c>
      <c r="P233" s="1"/>
    </row>
    <row r="234" spans="2:16" ht="11.25" customHeight="1">
      <c r="B234" s="25">
        <v>43770</v>
      </c>
      <c r="C234" s="26">
        <v>50618</v>
      </c>
      <c r="D234" s="10">
        <v>225</v>
      </c>
      <c r="E234" s="27">
        <v>6848</v>
      </c>
      <c r="F234" s="166"/>
      <c r="G234" s="59"/>
      <c r="H234" s="59"/>
      <c r="I234" s="58">
        <v>96706896.978367</v>
      </c>
      <c r="J234" s="59"/>
      <c r="K234" s="59"/>
      <c r="L234" s="59"/>
      <c r="M234" s="10">
        <v>66466523.36794547</v>
      </c>
      <c r="N234" s="10">
        <v>37870802.9211065</v>
      </c>
      <c r="O234" s="10">
        <v>14828452.484617233</v>
      </c>
      <c r="P234" s="1"/>
    </row>
    <row r="235" spans="2:16" ht="11.25" customHeight="1">
      <c r="B235" s="25">
        <v>43770</v>
      </c>
      <c r="C235" s="26">
        <v>50649</v>
      </c>
      <c r="D235" s="10">
        <v>226</v>
      </c>
      <c r="E235" s="27">
        <v>6879</v>
      </c>
      <c r="F235" s="166"/>
      <c r="G235" s="59"/>
      <c r="H235" s="59"/>
      <c r="I235" s="58">
        <v>93687938.66783</v>
      </c>
      <c r="J235" s="59"/>
      <c r="K235" s="59"/>
      <c r="L235" s="59"/>
      <c r="M235" s="10">
        <v>64282384.3693233</v>
      </c>
      <c r="N235" s="10">
        <v>36533192.07354969</v>
      </c>
      <c r="O235" s="10">
        <v>14244117.800903052</v>
      </c>
      <c r="P235" s="1"/>
    </row>
    <row r="236" spans="2:16" ht="11.25" customHeight="1">
      <c r="B236" s="25">
        <v>43770</v>
      </c>
      <c r="C236" s="26">
        <v>50679</v>
      </c>
      <c r="D236" s="10">
        <v>227</v>
      </c>
      <c r="E236" s="27">
        <v>6909</v>
      </c>
      <c r="F236" s="166"/>
      <c r="G236" s="59"/>
      <c r="H236" s="59"/>
      <c r="I236" s="58">
        <v>90852344.354692</v>
      </c>
      <c r="J236" s="59"/>
      <c r="K236" s="59"/>
      <c r="L236" s="59"/>
      <c r="M236" s="10">
        <v>62234469.56422178</v>
      </c>
      <c r="N236" s="10">
        <v>35282260.52859019</v>
      </c>
      <c r="O236" s="10">
        <v>13699995.436610334</v>
      </c>
      <c r="P236" s="1"/>
    </row>
    <row r="237" spans="2:16" ht="11.25" customHeight="1">
      <c r="B237" s="25">
        <v>43770</v>
      </c>
      <c r="C237" s="26">
        <v>50710</v>
      </c>
      <c r="D237" s="10">
        <v>228</v>
      </c>
      <c r="E237" s="27">
        <v>6940</v>
      </c>
      <c r="F237" s="166"/>
      <c r="G237" s="59"/>
      <c r="H237" s="59"/>
      <c r="I237" s="58">
        <v>88034073.953273</v>
      </c>
      <c r="J237" s="59"/>
      <c r="K237" s="59"/>
      <c r="L237" s="59"/>
      <c r="M237" s="10">
        <v>60201655.365769796</v>
      </c>
      <c r="N237" s="10">
        <v>34043008.7404965</v>
      </c>
      <c r="O237" s="10">
        <v>13162808.889842076</v>
      </c>
      <c r="P237" s="1"/>
    </row>
    <row r="238" spans="2:16" ht="11.25" customHeight="1">
      <c r="B238" s="25">
        <v>43770</v>
      </c>
      <c r="C238" s="26">
        <v>50740</v>
      </c>
      <c r="D238" s="10">
        <v>229</v>
      </c>
      <c r="E238" s="27">
        <v>6970</v>
      </c>
      <c r="F238" s="166"/>
      <c r="G238" s="59"/>
      <c r="H238" s="59"/>
      <c r="I238" s="58">
        <v>85230108.892745</v>
      </c>
      <c r="J238" s="59"/>
      <c r="K238" s="59"/>
      <c r="L238" s="59"/>
      <c r="M238" s="10">
        <v>58188510.01806045</v>
      </c>
      <c r="N238" s="10">
        <v>32823622.34102733</v>
      </c>
      <c r="O238" s="10">
        <v>12639306.052190134</v>
      </c>
      <c r="P238" s="1"/>
    </row>
    <row r="239" spans="2:16" ht="11.25" customHeight="1">
      <c r="B239" s="25">
        <v>43770</v>
      </c>
      <c r="C239" s="26">
        <v>50771</v>
      </c>
      <c r="D239" s="10">
        <v>230</v>
      </c>
      <c r="E239" s="27">
        <v>7001</v>
      </c>
      <c r="F239" s="166"/>
      <c r="G239" s="59"/>
      <c r="H239" s="59"/>
      <c r="I239" s="58">
        <v>82444259.068795</v>
      </c>
      <c r="J239" s="59"/>
      <c r="K239" s="59"/>
      <c r="L239" s="59"/>
      <c r="M239" s="10">
        <v>56191081.60938975</v>
      </c>
      <c r="N239" s="10">
        <v>31616278.977449995</v>
      </c>
      <c r="O239" s="10">
        <v>12122832.305846412</v>
      </c>
      <c r="P239" s="1"/>
    </row>
    <row r="240" spans="2:16" ht="11.25" customHeight="1">
      <c r="B240" s="25">
        <v>43770</v>
      </c>
      <c r="C240" s="26">
        <v>50802</v>
      </c>
      <c r="D240" s="10">
        <v>231</v>
      </c>
      <c r="E240" s="27">
        <v>7032</v>
      </c>
      <c r="F240" s="166"/>
      <c r="G240" s="59"/>
      <c r="H240" s="59"/>
      <c r="I240" s="58">
        <v>79681617.650721</v>
      </c>
      <c r="J240" s="59"/>
      <c r="K240" s="59"/>
      <c r="L240" s="59"/>
      <c r="M240" s="10">
        <v>54216052.581938624</v>
      </c>
      <c r="N240" s="10">
        <v>30427435.465084706</v>
      </c>
      <c r="O240" s="10">
        <v>11617570.379420297</v>
      </c>
      <c r="P240" s="1"/>
    </row>
    <row r="241" spans="2:16" ht="11.25" customHeight="1">
      <c r="B241" s="25">
        <v>43770</v>
      </c>
      <c r="C241" s="26">
        <v>50830</v>
      </c>
      <c r="D241" s="10">
        <v>232</v>
      </c>
      <c r="E241" s="27">
        <v>7060</v>
      </c>
      <c r="F241" s="166"/>
      <c r="G241" s="59"/>
      <c r="H241" s="59"/>
      <c r="I241" s="58">
        <v>76963174.634545</v>
      </c>
      <c r="J241" s="59"/>
      <c r="K241" s="59"/>
      <c r="L241" s="59"/>
      <c r="M241" s="10">
        <v>52286172.099989675</v>
      </c>
      <c r="N241" s="10">
        <v>29276922.315354288</v>
      </c>
      <c r="O241" s="10">
        <v>11135517.216437941</v>
      </c>
      <c r="P241" s="1"/>
    </row>
    <row r="242" spans="2:16" ht="11.25" customHeight="1">
      <c r="B242" s="25">
        <v>43770</v>
      </c>
      <c r="C242" s="26">
        <v>50861</v>
      </c>
      <c r="D242" s="10">
        <v>233</v>
      </c>
      <c r="E242" s="27">
        <v>7091</v>
      </c>
      <c r="F242" s="166"/>
      <c r="G242" s="59"/>
      <c r="H242" s="59"/>
      <c r="I242" s="58">
        <v>74271137.241914</v>
      </c>
      <c r="J242" s="59"/>
      <c r="K242" s="59"/>
      <c r="L242" s="59"/>
      <c r="M242" s="10">
        <v>50371713.841728844</v>
      </c>
      <c r="N242" s="10">
        <v>28133216.780482784</v>
      </c>
      <c r="O242" s="10">
        <v>10655184.781258808</v>
      </c>
      <c r="P242" s="1"/>
    </row>
    <row r="243" spans="2:16" ht="11.25" customHeight="1">
      <c r="B243" s="25">
        <v>43770</v>
      </c>
      <c r="C243" s="26">
        <v>50891</v>
      </c>
      <c r="D243" s="10">
        <v>234</v>
      </c>
      <c r="E243" s="27">
        <v>7121</v>
      </c>
      <c r="F243" s="166"/>
      <c r="G243" s="59"/>
      <c r="H243" s="59"/>
      <c r="I243" s="58">
        <v>71612922.789041</v>
      </c>
      <c r="J243" s="59"/>
      <c r="K243" s="59"/>
      <c r="L243" s="59"/>
      <c r="M243" s="10">
        <v>48489154.700320475</v>
      </c>
      <c r="N243" s="10">
        <v>27015129.002013598</v>
      </c>
      <c r="O243" s="10">
        <v>10189777.994605396</v>
      </c>
      <c r="P243" s="1"/>
    </row>
    <row r="244" spans="2:16" ht="11.25" customHeight="1">
      <c r="B244" s="25">
        <v>43770</v>
      </c>
      <c r="C244" s="26">
        <v>50922</v>
      </c>
      <c r="D244" s="10">
        <v>235</v>
      </c>
      <c r="E244" s="27">
        <v>7152</v>
      </c>
      <c r="F244" s="166"/>
      <c r="G244" s="59"/>
      <c r="H244" s="59"/>
      <c r="I244" s="58">
        <v>68984151.154633</v>
      </c>
      <c r="J244" s="59"/>
      <c r="K244" s="59"/>
      <c r="L244" s="59"/>
      <c r="M244" s="10">
        <v>46629989.50679049</v>
      </c>
      <c r="N244" s="10">
        <v>25913247.502280664</v>
      </c>
      <c r="O244" s="10">
        <v>9732762.79697414</v>
      </c>
      <c r="P244" s="1"/>
    </row>
    <row r="245" spans="2:16" ht="11.25" customHeight="1">
      <c r="B245" s="25">
        <v>43770</v>
      </c>
      <c r="C245" s="26">
        <v>50952</v>
      </c>
      <c r="D245" s="10">
        <v>236</v>
      </c>
      <c r="E245" s="27">
        <v>7182</v>
      </c>
      <c r="F245" s="166"/>
      <c r="G245" s="59"/>
      <c r="H245" s="59"/>
      <c r="I245" s="58">
        <v>66403246.316355</v>
      </c>
      <c r="J245" s="59"/>
      <c r="K245" s="59"/>
      <c r="L245" s="59"/>
      <c r="M245" s="10">
        <v>44811745.93616538</v>
      </c>
      <c r="N245" s="10">
        <v>24841519.532662</v>
      </c>
      <c r="O245" s="10">
        <v>9291985.793298066</v>
      </c>
      <c r="P245" s="1"/>
    </row>
    <row r="246" spans="2:16" ht="11.25" customHeight="1">
      <c r="B246" s="25">
        <v>43770</v>
      </c>
      <c r="C246" s="26">
        <v>50983</v>
      </c>
      <c r="D246" s="10">
        <v>237</v>
      </c>
      <c r="E246" s="27">
        <v>7213</v>
      </c>
      <c r="F246" s="166"/>
      <c r="G246" s="59"/>
      <c r="H246" s="59"/>
      <c r="I246" s="58">
        <v>63840794.960206</v>
      </c>
      <c r="J246" s="59"/>
      <c r="K246" s="59"/>
      <c r="L246" s="59"/>
      <c r="M246" s="10">
        <v>43009423.249494255</v>
      </c>
      <c r="N246" s="10">
        <v>23781760.674278896</v>
      </c>
      <c r="O246" s="10">
        <v>8857904.69585032</v>
      </c>
      <c r="P246" s="1"/>
    </row>
    <row r="247" spans="2:16" ht="11.25" customHeight="1">
      <c r="B247" s="25">
        <v>43770</v>
      </c>
      <c r="C247" s="26">
        <v>51014</v>
      </c>
      <c r="D247" s="10">
        <v>238</v>
      </c>
      <c r="E247" s="27">
        <v>7244</v>
      </c>
      <c r="F247" s="166"/>
      <c r="G247" s="59"/>
      <c r="H247" s="59"/>
      <c r="I247" s="58">
        <v>61290869.59602</v>
      </c>
      <c r="J247" s="59"/>
      <c r="K247" s="59"/>
      <c r="L247" s="59"/>
      <c r="M247" s="10">
        <v>41221509.82411143</v>
      </c>
      <c r="N247" s="10">
        <v>22735178.75085468</v>
      </c>
      <c r="O247" s="10">
        <v>8432221.21813395</v>
      </c>
      <c r="P247" s="1"/>
    </row>
    <row r="248" spans="2:16" ht="11.25" customHeight="1">
      <c r="B248" s="25">
        <v>43770</v>
      </c>
      <c r="C248" s="26">
        <v>51044</v>
      </c>
      <c r="D248" s="10">
        <v>239</v>
      </c>
      <c r="E248" s="27">
        <v>7274</v>
      </c>
      <c r="F248" s="166"/>
      <c r="G248" s="59"/>
      <c r="H248" s="59"/>
      <c r="I248" s="58">
        <v>58759226.947941</v>
      </c>
      <c r="J248" s="59"/>
      <c r="K248" s="59"/>
      <c r="L248" s="59"/>
      <c r="M248" s="10">
        <v>39453973.20935229</v>
      </c>
      <c r="N248" s="10">
        <v>21706759.32812525</v>
      </c>
      <c r="O248" s="10">
        <v>8017790.29475336</v>
      </c>
      <c r="P248" s="1"/>
    </row>
    <row r="249" spans="2:16" ht="11.25" customHeight="1">
      <c r="B249" s="25">
        <v>43770</v>
      </c>
      <c r="C249" s="26">
        <v>51075</v>
      </c>
      <c r="D249" s="10">
        <v>240</v>
      </c>
      <c r="E249" s="27">
        <v>7305</v>
      </c>
      <c r="F249" s="166"/>
      <c r="G249" s="59"/>
      <c r="H249" s="59"/>
      <c r="I249" s="58">
        <v>56242597.535234</v>
      </c>
      <c r="J249" s="59"/>
      <c r="K249" s="59"/>
      <c r="L249" s="59"/>
      <c r="M249" s="10">
        <v>37700127.68235075</v>
      </c>
      <c r="N249" s="10">
        <v>20689079.083291788</v>
      </c>
      <c r="O249" s="10">
        <v>7609523.827641393</v>
      </c>
      <c r="P249" s="1"/>
    </row>
    <row r="250" spans="2:16" ht="11.25" customHeight="1">
      <c r="B250" s="25">
        <v>43770</v>
      </c>
      <c r="C250" s="26">
        <v>51105</v>
      </c>
      <c r="D250" s="10">
        <v>241</v>
      </c>
      <c r="E250" s="27">
        <v>7335</v>
      </c>
      <c r="F250" s="166"/>
      <c r="G250" s="59"/>
      <c r="H250" s="59"/>
      <c r="I250" s="58">
        <v>53751600.348308</v>
      </c>
      <c r="J250" s="59"/>
      <c r="K250" s="59"/>
      <c r="L250" s="59"/>
      <c r="M250" s="10">
        <v>35971240.10608854</v>
      </c>
      <c r="N250" s="10">
        <v>19691713.853181075</v>
      </c>
      <c r="O250" s="10">
        <v>7212999.819408222</v>
      </c>
      <c r="P250" s="1"/>
    </row>
    <row r="251" spans="2:16" ht="11.25" customHeight="1">
      <c r="B251" s="25">
        <v>43770</v>
      </c>
      <c r="C251" s="26">
        <v>51136</v>
      </c>
      <c r="D251" s="10">
        <v>242</v>
      </c>
      <c r="E251" s="27">
        <v>7366</v>
      </c>
      <c r="F251" s="166"/>
      <c r="G251" s="59"/>
      <c r="H251" s="59"/>
      <c r="I251" s="58">
        <v>51316888.863293</v>
      </c>
      <c r="J251" s="59"/>
      <c r="K251" s="59"/>
      <c r="L251" s="59"/>
      <c r="M251" s="10">
        <v>34283654.46538057</v>
      </c>
      <c r="N251" s="10">
        <v>18720149.302495964</v>
      </c>
      <c r="O251" s="10">
        <v>6828075.785518948</v>
      </c>
      <c r="P251" s="1"/>
    </row>
    <row r="252" spans="2:16" ht="11.25" customHeight="1">
      <c r="B252" s="25">
        <v>43770</v>
      </c>
      <c r="C252" s="26">
        <v>51167</v>
      </c>
      <c r="D252" s="10">
        <v>243</v>
      </c>
      <c r="E252" s="27">
        <v>7397</v>
      </c>
      <c r="F252" s="166"/>
      <c r="G252" s="59"/>
      <c r="H252" s="59"/>
      <c r="I252" s="58">
        <v>48897949.813664</v>
      </c>
      <c r="J252" s="59"/>
      <c r="K252" s="59"/>
      <c r="L252" s="59"/>
      <c r="M252" s="10">
        <v>32612209.22363396</v>
      </c>
      <c r="N252" s="10">
        <v>17762190.008742493</v>
      </c>
      <c r="O252" s="10">
        <v>6451224.504757972</v>
      </c>
      <c r="P252" s="1"/>
    </row>
    <row r="253" spans="2:16" ht="11.25" customHeight="1">
      <c r="B253" s="25">
        <v>43770</v>
      </c>
      <c r="C253" s="26">
        <v>51196</v>
      </c>
      <c r="D253" s="10">
        <v>244</v>
      </c>
      <c r="E253" s="27">
        <v>7426</v>
      </c>
      <c r="F253" s="166"/>
      <c r="G253" s="59"/>
      <c r="H253" s="59"/>
      <c r="I253" s="58">
        <v>46498626.105658</v>
      </c>
      <c r="J253" s="59"/>
      <c r="K253" s="59"/>
      <c r="L253" s="59"/>
      <c r="M253" s="10">
        <v>30962786.067357514</v>
      </c>
      <c r="N253" s="10">
        <v>16823709.687823012</v>
      </c>
      <c r="O253" s="10">
        <v>6086154.277054868</v>
      </c>
      <c r="P253" s="1"/>
    </row>
    <row r="254" spans="2:16" ht="11.25" customHeight="1">
      <c r="B254" s="25">
        <v>43770</v>
      </c>
      <c r="C254" s="26">
        <v>51227</v>
      </c>
      <c r="D254" s="10">
        <v>245</v>
      </c>
      <c r="E254" s="27">
        <v>7457</v>
      </c>
      <c r="F254" s="166"/>
      <c r="G254" s="59"/>
      <c r="H254" s="59"/>
      <c r="I254" s="58">
        <v>44137656.375655</v>
      </c>
      <c r="J254" s="59"/>
      <c r="K254" s="59"/>
      <c r="L254" s="59"/>
      <c r="M254" s="10">
        <v>29340800.563871704</v>
      </c>
      <c r="N254" s="10">
        <v>15901854.876683123</v>
      </c>
      <c r="O254" s="10">
        <v>5728297.918828992</v>
      </c>
      <c r="P254" s="1"/>
    </row>
    <row r="255" spans="2:16" ht="11.25" customHeight="1">
      <c r="B255" s="25">
        <v>43770</v>
      </c>
      <c r="C255" s="26">
        <v>51257</v>
      </c>
      <c r="D255" s="10">
        <v>246</v>
      </c>
      <c r="E255" s="27">
        <v>7487</v>
      </c>
      <c r="F255" s="166"/>
      <c r="G255" s="59"/>
      <c r="H255" s="59"/>
      <c r="I255" s="58">
        <v>41810365.14509</v>
      </c>
      <c r="J255" s="59"/>
      <c r="K255" s="59"/>
      <c r="L255" s="59"/>
      <c r="M255" s="10">
        <v>27748097.443383746</v>
      </c>
      <c r="N255" s="10">
        <v>15001642.25286704</v>
      </c>
      <c r="O255" s="10">
        <v>5381863.754402455</v>
      </c>
      <c r="P255" s="1"/>
    </row>
    <row r="256" spans="2:16" ht="11.25" customHeight="1">
      <c r="B256" s="25">
        <v>43770</v>
      </c>
      <c r="C256" s="26">
        <v>51288</v>
      </c>
      <c r="D256" s="10">
        <v>247</v>
      </c>
      <c r="E256" s="27">
        <v>7518</v>
      </c>
      <c r="F256" s="166"/>
      <c r="G256" s="59"/>
      <c r="H256" s="59"/>
      <c r="I256" s="58">
        <v>39549928.499785</v>
      </c>
      <c r="J256" s="59"/>
      <c r="K256" s="59"/>
      <c r="L256" s="59"/>
      <c r="M256" s="10">
        <v>26203405.17618043</v>
      </c>
      <c r="N256" s="10">
        <v>14130496.400232011</v>
      </c>
      <c r="O256" s="10">
        <v>5047867.339239128</v>
      </c>
      <c r="P256" s="1"/>
    </row>
    <row r="257" spans="2:16" ht="11.25" customHeight="1">
      <c r="B257" s="25">
        <v>43770</v>
      </c>
      <c r="C257" s="26">
        <v>51318</v>
      </c>
      <c r="D257" s="10">
        <v>248</v>
      </c>
      <c r="E257" s="27">
        <v>7548</v>
      </c>
      <c r="F257" s="166"/>
      <c r="G257" s="59"/>
      <c r="H257" s="59"/>
      <c r="I257" s="58">
        <v>37393745.253089</v>
      </c>
      <c r="J257" s="59"/>
      <c r="K257" s="59"/>
      <c r="L257" s="59"/>
      <c r="M257" s="10">
        <v>24734182.16542927</v>
      </c>
      <c r="N257" s="10">
        <v>13305371.615664862</v>
      </c>
      <c r="O257" s="10">
        <v>4733622.345252432</v>
      </c>
      <c r="P257" s="1"/>
    </row>
    <row r="258" spans="2:16" ht="11.25" customHeight="1">
      <c r="B258" s="25">
        <v>43770</v>
      </c>
      <c r="C258" s="26">
        <v>51349</v>
      </c>
      <c r="D258" s="10">
        <v>249</v>
      </c>
      <c r="E258" s="27">
        <v>7579</v>
      </c>
      <c r="F258" s="166"/>
      <c r="G258" s="59"/>
      <c r="H258" s="59"/>
      <c r="I258" s="58">
        <v>35346048.258545</v>
      </c>
      <c r="J258" s="59"/>
      <c r="K258" s="59"/>
      <c r="L258" s="59"/>
      <c r="M258" s="10">
        <v>23340074.345578708</v>
      </c>
      <c r="N258" s="10">
        <v>12523501.777207755</v>
      </c>
      <c r="O258" s="10">
        <v>4436586.965149546</v>
      </c>
      <c r="P258" s="1"/>
    </row>
    <row r="259" spans="2:16" ht="11.25" customHeight="1">
      <c r="B259" s="25">
        <v>43770</v>
      </c>
      <c r="C259" s="26">
        <v>51380</v>
      </c>
      <c r="D259" s="10">
        <v>250</v>
      </c>
      <c r="E259" s="27">
        <v>7610</v>
      </c>
      <c r="F259" s="166"/>
      <c r="G259" s="59"/>
      <c r="H259" s="59"/>
      <c r="I259" s="58">
        <v>33401015.625366</v>
      </c>
      <c r="J259" s="59"/>
      <c r="K259" s="59"/>
      <c r="L259" s="59"/>
      <c r="M259" s="10">
        <v>22018301.823725194</v>
      </c>
      <c r="N259" s="10">
        <v>11784236.781118957</v>
      </c>
      <c r="O259" s="10">
        <v>4157012.179625248</v>
      </c>
      <c r="P259" s="1"/>
    </row>
    <row r="260" spans="2:16" ht="11.25" customHeight="1">
      <c r="B260" s="25">
        <v>43770</v>
      </c>
      <c r="C260" s="26">
        <v>51410</v>
      </c>
      <c r="D260" s="10">
        <v>251</v>
      </c>
      <c r="E260" s="27">
        <v>7640</v>
      </c>
      <c r="F260" s="166"/>
      <c r="G260" s="59"/>
      <c r="H260" s="59"/>
      <c r="I260" s="58">
        <v>31585229.106594</v>
      </c>
      <c r="J260" s="59"/>
      <c r="K260" s="59"/>
      <c r="L260" s="59"/>
      <c r="M260" s="10">
        <v>20787139.945775807</v>
      </c>
      <c r="N260" s="10">
        <v>11097934.230201133</v>
      </c>
      <c r="O260" s="10">
        <v>3898863.824903079</v>
      </c>
      <c r="P260" s="1"/>
    </row>
    <row r="261" spans="2:16" ht="11.25" customHeight="1">
      <c r="B261" s="25">
        <v>43770</v>
      </c>
      <c r="C261" s="26">
        <v>51441</v>
      </c>
      <c r="D261" s="10">
        <v>252</v>
      </c>
      <c r="E261" s="27">
        <v>7671</v>
      </c>
      <c r="F261" s="166"/>
      <c r="G261" s="59"/>
      <c r="H261" s="59"/>
      <c r="I261" s="58">
        <v>29845631.443508</v>
      </c>
      <c r="J261" s="59"/>
      <c r="K261" s="59"/>
      <c r="L261" s="59"/>
      <c r="M261" s="10">
        <v>19608946.389663417</v>
      </c>
      <c r="N261" s="10">
        <v>10442290.21085278</v>
      </c>
      <c r="O261" s="10">
        <v>3652988.446587861</v>
      </c>
      <c r="P261" s="1"/>
    </row>
    <row r="262" spans="2:16" ht="11.25" customHeight="1">
      <c r="B262" s="25">
        <v>43770</v>
      </c>
      <c r="C262" s="26">
        <v>51471</v>
      </c>
      <c r="D262" s="10">
        <v>253</v>
      </c>
      <c r="E262" s="27">
        <v>7701</v>
      </c>
      <c r="F262" s="166"/>
      <c r="G262" s="59"/>
      <c r="H262" s="59"/>
      <c r="I262" s="58">
        <v>28147774.273171</v>
      </c>
      <c r="J262" s="59"/>
      <c r="K262" s="59"/>
      <c r="L262" s="59"/>
      <c r="M262" s="10">
        <v>18463078.129036218</v>
      </c>
      <c r="N262" s="10">
        <v>9807885.214889541</v>
      </c>
      <c r="O262" s="10">
        <v>3416992.280922335</v>
      </c>
      <c r="P262" s="1"/>
    </row>
    <row r="263" spans="2:16" ht="11.25" customHeight="1">
      <c r="B263" s="25">
        <v>43770</v>
      </c>
      <c r="C263" s="26">
        <v>51502</v>
      </c>
      <c r="D263" s="10">
        <v>254</v>
      </c>
      <c r="E263" s="27">
        <v>7732</v>
      </c>
      <c r="F263" s="166"/>
      <c r="G263" s="59"/>
      <c r="H263" s="59"/>
      <c r="I263" s="58">
        <v>26463973.391903</v>
      </c>
      <c r="J263" s="59"/>
      <c r="K263" s="59"/>
      <c r="L263" s="59"/>
      <c r="M263" s="10">
        <v>17329174.626002684</v>
      </c>
      <c r="N263" s="10">
        <v>9182125.789525345</v>
      </c>
      <c r="O263" s="10">
        <v>3185433.0435240567</v>
      </c>
      <c r="P263" s="1"/>
    </row>
    <row r="264" spans="2:16" ht="11.25" customHeight="1">
      <c r="B264" s="25">
        <v>43770</v>
      </c>
      <c r="C264" s="26">
        <v>51533</v>
      </c>
      <c r="D264" s="10">
        <v>255</v>
      </c>
      <c r="E264" s="27">
        <v>7763</v>
      </c>
      <c r="F264" s="166"/>
      <c r="G264" s="59"/>
      <c r="H264" s="59"/>
      <c r="I264" s="58">
        <v>24788621.05669</v>
      </c>
      <c r="J264" s="59"/>
      <c r="K264" s="59"/>
      <c r="L264" s="59"/>
      <c r="M264" s="10">
        <v>16204587.284458436</v>
      </c>
      <c r="N264" s="10">
        <v>8564409.553083356</v>
      </c>
      <c r="O264" s="10">
        <v>2958552.5632303744</v>
      </c>
      <c r="P264" s="1"/>
    </row>
    <row r="265" spans="2:16" ht="11.25" customHeight="1">
      <c r="B265" s="25">
        <v>43770</v>
      </c>
      <c r="C265" s="26">
        <v>51561</v>
      </c>
      <c r="D265" s="10">
        <v>256</v>
      </c>
      <c r="E265" s="27">
        <v>7791</v>
      </c>
      <c r="F265" s="166"/>
      <c r="G265" s="59"/>
      <c r="H265" s="59"/>
      <c r="I265" s="58">
        <v>23120271.740992</v>
      </c>
      <c r="J265" s="59"/>
      <c r="K265" s="59"/>
      <c r="L265" s="59"/>
      <c r="M265" s="10">
        <v>15090813.891796546</v>
      </c>
      <c r="N265" s="10">
        <v>7957437.424772368</v>
      </c>
      <c r="O265" s="10">
        <v>2738357.2470738464</v>
      </c>
      <c r="P265" s="1"/>
    </row>
    <row r="266" spans="2:16" ht="11.25" customHeight="1">
      <c r="B266" s="25">
        <v>43770</v>
      </c>
      <c r="C266" s="26">
        <v>51592</v>
      </c>
      <c r="D266" s="10">
        <v>257</v>
      </c>
      <c r="E266" s="27">
        <v>7822</v>
      </c>
      <c r="F266" s="166"/>
      <c r="G266" s="59"/>
      <c r="H266" s="59"/>
      <c r="I266" s="58">
        <v>21471859.831871</v>
      </c>
      <c r="J266" s="59"/>
      <c r="K266" s="59"/>
      <c r="L266" s="59"/>
      <c r="M266" s="10">
        <v>13991110.01206736</v>
      </c>
      <c r="N266" s="10">
        <v>7358797.180586423</v>
      </c>
      <c r="O266" s="10">
        <v>2521623.983382189</v>
      </c>
      <c r="P266" s="1"/>
    </row>
    <row r="267" spans="2:16" ht="11.25" customHeight="1">
      <c r="B267" s="25">
        <v>43770</v>
      </c>
      <c r="C267" s="26">
        <v>51622</v>
      </c>
      <c r="D267" s="10">
        <v>258</v>
      </c>
      <c r="E267" s="27">
        <v>7852</v>
      </c>
      <c r="F267" s="166"/>
      <c r="G267" s="59"/>
      <c r="H267" s="59"/>
      <c r="I267" s="58">
        <v>19858478.969754</v>
      </c>
      <c r="J267" s="59"/>
      <c r="K267" s="59"/>
      <c r="L267" s="59"/>
      <c r="M267" s="10">
        <v>12918588.053151798</v>
      </c>
      <c r="N267" s="10">
        <v>6777967.449339845</v>
      </c>
      <c r="O267" s="10">
        <v>2313071.4886771827</v>
      </c>
      <c r="P267" s="1"/>
    </row>
    <row r="268" spans="2:16" ht="11.25" customHeight="1">
      <c r="B268" s="25">
        <v>43770</v>
      </c>
      <c r="C268" s="26">
        <v>51653</v>
      </c>
      <c r="D268" s="10">
        <v>259</v>
      </c>
      <c r="E268" s="27">
        <v>7883</v>
      </c>
      <c r="F268" s="166"/>
      <c r="G268" s="59"/>
      <c r="H268" s="59"/>
      <c r="I268" s="58">
        <v>18294764.737156</v>
      </c>
      <c r="J268" s="59"/>
      <c r="K268" s="59"/>
      <c r="L268" s="59"/>
      <c r="M268" s="10">
        <v>11881155.405141218</v>
      </c>
      <c r="N268" s="10">
        <v>6217806.441967018</v>
      </c>
      <c r="O268" s="10">
        <v>2112921.6575311334</v>
      </c>
      <c r="P268" s="1"/>
    </row>
    <row r="269" spans="2:16" ht="11.25" customHeight="1">
      <c r="B269" s="25">
        <v>43770</v>
      </c>
      <c r="C269" s="26">
        <v>51683</v>
      </c>
      <c r="D269" s="10">
        <v>260</v>
      </c>
      <c r="E269" s="27">
        <v>7913</v>
      </c>
      <c r="F269" s="166"/>
      <c r="G269" s="59"/>
      <c r="H269" s="59"/>
      <c r="I269" s="58">
        <v>16894538.807425</v>
      </c>
      <c r="J269" s="59"/>
      <c r="K269" s="59"/>
      <c r="L269" s="59"/>
      <c r="M269" s="10">
        <v>10953798.52442835</v>
      </c>
      <c r="N269" s="10">
        <v>5718380.342686635</v>
      </c>
      <c r="O269" s="10">
        <v>1935242.1636475427</v>
      </c>
      <c r="P269" s="1"/>
    </row>
    <row r="270" spans="2:16" ht="11.25" customHeight="1">
      <c r="B270" s="25">
        <v>43770</v>
      </c>
      <c r="C270" s="26">
        <v>51714</v>
      </c>
      <c r="D270" s="10">
        <v>261</v>
      </c>
      <c r="E270" s="27">
        <v>7944</v>
      </c>
      <c r="F270" s="166"/>
      <c r="G270" s="59"/>
      <c r="H270" s="59"/>
      <c r="I270" s="58">
        <v>15603541.406596</v>
      </c>
      <c r="J270" s="59"/>
      <c r="K270" s="59"/>
      <c r="L270" s="59"/>
      <c r="M270" s="10">
        <v>10099604.441486746</v>
      </c>
      <c r="N270" s="10">
        <v>5259043.303438685</v>
      </c>
      <c r="O270" s="10">
        <v>1772252.6975153328</v>
      </c>
      <c r="P270" s="1"/>
    </row>
    <row r="271" spans="2:16" ht="11.25" customHeight="1">
      <c r="B271" s="25">
        <v>43770</v>
      </c>
      <c r="C271" s="26">
        <v>51745</v>
      </c>
      <c r="D271" s="10">
        <v>262</v>
      </c>
      <c r="E271" s="27">
        <v>7975</v>
      </c>
      <c r="F271" s="166"/>
      <c r="G271" s="59"/>
      <c r="H271" s="59"/>
      <c r="I271" s="58">
        <v>14420120.77763</v>
      </c>
      <c r="J271" s="59"/>
      <c r="K271" s="59"/>
      <c r="L271" s="59"/>
      <c r="M271" s="10">
        <v>9317788.83136913</v>
      </c>
      <c r="N271" s="10">
        <v>4839598.560827089</v>
      </c>
      <c r="O271" s="10">
        <v>1623995.6353127162</v>
      </c>
      <c r="P271" s="1"/>
    </row>
    <row r="272" spans="2:16" ht="11.25" customHeight="1">
      <c r="B272" s="25">
        <v>43770</v>
      </c>
      <c r="C272" s="26">
        <v>51775</v>
      </c>
      <c r="D272" s="10">
        <v>263</v>
      </c>
      <c r="E272" s="27">
        <v>8005</v>
      </c>
      <c r="F272" s="166"/>
      <c r="G272" s="59"/>
      <c r="H272" s="59"/>
      <c r="I272" s="58">
        <v>13308980.752112</v>
      </c>
      <c r="J272" s="59"/>
      <c r="K272" s="59"/>
      <c r="L272" s="59"/>
      <c r="M272" s="10">
        <v>8585692.367355118</v>
      </c>
      <c r="N272" s="10">
        <v>4448376.785625013</v>
      </c>
      <c r="O272" s="10">
        <v>1486596.7119699582</v>
      </c>
      <c r="P272" s="1"/>
    </row>
    <row r="273" spans="2:16" ht="11.25" customHeight="1">
      <c r="B273" s="25">
        <v>43770</v>
      </c>
      <c r="C273" s="26">
        <v>51806</v>
      </c>
      <c r="D273" s="10">
        <v>264</v>
      </c>
      <c r="E273" s="27">
        <v>8036</v>
      </c>
      <c r="F273" s="166"/>
      <c r="G273" s="59"/>
      <c r="H273" s="59"/>
      <c r="I273" s="58">
        <v>12270734.66564</v>
      </c>
      <c r="J273" s="59"/>
      <c r="K273" s="59"/>
      <c r="L273" s="59"/>
      <c r="M273" s="10">
        <v>7902488.466564822</v>
      </c>
      <c r="N273" s="10">
        <v>4083985.6360054854</v>
      </c>
      <c r="O273" s="10">
        <v>1359040.589671458</v>
      </c>
      <c r="P273" s="1"/>
    </row>
    <row r="274" spans="2:16" ht="11.25" customHeight="1">
      <c r="B274" s="25">
        <v>43770</v>
      </c>
      <c r="C274" s="26">
        <v>51836</v>
      </c>
      <c r="D274" s="10">
        <v>265</v>
      </c>
      <c r="E274" s="27">
        <v>8066</v>
      </c>
      <c r="F274" s="166"/>
      <c r="G274" s="59"/>
      <c r="H274" s="59"/>
      <c r="I274" s="58">
        <v>11293669.755596</v>
      </c>
      <c r="J274" s="59"/>
      <c r="K274" s="59"/>
      <c r="L274" s="59"/>
      <c r="M274" s="10">
        <v>7261309.528801931</v>
      </c>
      <c r="N274" s="10">
        <v>3743389.7982865656</v>
      </c>
      <c r="O274" s="10">
        <v>1240593.0896058618</v>
      </c>
      <c r="P274" s="1"/>
    </row>
    <row r="275" spans="2:16" ht="11.25" customHeight="1">
      <c r="B275" s="25">
        <v>43770</v>
      </c>
      <c r="C275" s="26">
        <v>51867</v>
      </c>
      <c r="D275" s="10">
        <v>266</v>
      </c>
      <c r="E275" s="27">
        <v>8097</v>
      </c>
      <c r="F275" s="166"/>
      <c r="G275" s="59"/>
      <c r="H275" s="59"/>
      <c r="I275" s="58">
        <v>10439333.814918</v>
      </c>
      <c r="J275" s="59"/>
      <c r="K275" s="59"/>
      <c r="L275" s="59"/>
      <c r="M275" s="10">
        <v>6700626.797811712</v>
      </c>
      <c r="N275" s="10">
        <v>3445558.479379003</v>
      </c>
      <c r="O275" s="10">
        <v>1137052.5857862185</v>
      </c>
      <c r="P275" s="1"/>
    </row>
    <row r="276" spans="2:16" ht="11.25" customHeight="1">
      <c r="B276" s="25">
        <v>43770</v>
      </c>
      <c r="C276" s="26">
        <v>51898</v>
      </c>
      <c r="D276" s="10">
        <v>267</v>
      </c>
      <c r="E276" s="27">
        <v>8128</v>
      </c>
      <c r="F276" s="166"/>
      <c r="G276" s="59"/>
      <c r="H276" s="59"/>
      <c r="I276" s="58">
        <v>9675000.518384</v>
      </c>
      <c r="J276" s="59"/>
      <c r="K276" s="59"/>
      <c r="L276" s="59"/>
      <c r="M276" s="10">
        <v>6199496.523572477</v>
      </c>
      <c r="N276" s="10">
        <v>3179762.689464446</v>
      </c>
      <c r="O276" s="10">
        <v>1044894.0437070492</v>
      </c>
      <c r="P276" s="1"/>
    </row>
    <row r="277" spans="2:16" ht="11.25" customHeight="1">
      <c r="B277" s="25">
        <v>43770</v>
      </c>
      <c r="C277" s="26">
        <v>51926</v>
      </c>
      <c r="D277" s="10">
        <v>268</v>
      </c>
      <c r="E277" s="27">
        <v>8156</v>
      </c>
      <c r="F277" s="166"/>
      <c r="G277" s="59"/>
      <c r="H277" s="59"/>
      <c r="I277" s="58">
        <v>8988399.617064</v>
      </c>
      <c r="J277" s="59"/>
      <c r="K277" s="59"/>
      <c r="L277" s="59"/>
      <c r="M277" s="10">
        <v>5750715.986657206</v>
      </c>
      <c r="N277" s="10">
        <v>2942803.906609933</v>
      </c>
      <c r="O277" s="10">
        <v>963327.3254692773</v>
      </c>
      <c r="P277" s="1"/>
    </row>
    <row r="278" spans="2:16" ht="11.25" customHeight="1">
      <c r="B278" s="25">
        <v>43770</v>
      </c>
      <c r="C278" s="26">
        <v>51957</v>
      </c>
      <c r="D278" s="10">
        <v>269</v>
      </c>
      <c r="E278" s="27">
        <v>8187</v>
      </c>
      <c r="F278" s="166"/>
      <c r="G278" s="59"/>
      <c r="H278" s="59"/>
      <c r="I278" s="58">
        <v>8361320.60094</v>
      </c>
      <c r="J278" s="59"/>
      <c r="K278" s="59"/>
      <c r="L278" s="59"/>
      <c r="M278" s="10">
        <v>5340441.9901649365</v>
      </c>
      <c r="N278" s="10">
        <v>2725904.8937926157</v>
      </c>
      <c r="O278" s="10">
        <v>888545.9148772019</v>
      </c>
      <c r="P278" s="1"/>
    </row>
    <row r="279" spans="2:16" ht="11.25" customHeight="1">
      <c r="B279" s="25">
        <v>43770</v>
      </c>
      <c r="C279" s="26">
        <v>51987</v>
      </c>
      <c r="D279" s="10">
        <v>270</v>
      </c>
      <c r="E279" s="27">
        <v>8217</v>
      </c>
      <c r="F279" s="166"/>
      <c r="G279" s="59"/>
      <c r="H279" s="59"/>
      <c r="I279" s="58">
        <v>7756975.999291</v>
      </c>
      <c r="J279" s="59"/>
      <c r="K279" s="59"/>
      <c r="L279" s="59"/>
      <c r="M279" s="10">
        <v>4946310.029371996</v>
      </c>
      <c r="N279" s="10">
        <v>2518515.329644957</v>
      </c>
      <c r="O279" s="10">
        <v>817579.2437761795</v>
      </c>
      <c r="P279" s="1"/>
    </row>
    <row r="280" spans="2:16" ht="11.25" customHeight="1">
      <c r="B280" s="25">
        <v>43770</v>
      </c>
      <c r="C280" s="26">
        <v>52018</v>
      </c>
      <c r="D280" s="10">
        <v>271</v>
      </c>
      <c r="E280" s="27">
        <v>8248</v>
      </c>
      <c r="F280" s="166"/>
      <c r="G280" s="59"/>
      <c r="H280" s="59"/>
      <c r="I280" s="58">
        <v>7175180.584252</v>
      </c>
      <c r="J280" s="59"/>
      <c r="K280" s="59"/>
      <c r="L280" s="59"/>
      <c r="M280" s="10">
        <v>4567562.525771078</v>
      </c>
      <c r="N280" s="10">
        <v>2319753.6071502455</v>
      </c>
      <c r="O280" s="10">
        <v>749866.1285142893</v>
      </c>
      <c r="P280" s="1"/>
    </row>
    <row r="281" spans="2:16" ht="11.25" customHeight="1">
      <c r="B281" s="25">
        <v>43770</v>
      </c>
      <c r="C281" s="26">
        <v>52048</v>
      </c>
      <c r="D281" s="10">
        <v>272</v>
      </c>
      <c r="E281" s="27">
        <v>8278</v>
      </c>
      <c r="F281" s="166"/>
      <c r="G281" s="59"/>
      <c r="H281" s="59"/>
      <c r="I281" s="58">
        <v>6634271.62112</v>
      </c>
      <c r="J281" s="59"/>
      <c r="K281" s="59"/>
      <c r="L281" s="59"/>
      <c r="M281" s="10">
        <v>4216299.706607892</v>
      </c>
      <c r="N281" s="10">
        <v>2136085.337978973</v>
      </c>
      <c r="O281" s="10">
        <v>687664.4300712529</v>
      </c>
      <c r="P281" s="1"/>
    </row>
    <row r="282" spans="2:16" ht="11.25" customHeight="1">
      <c r="B282" s="25">
        <v>43770</v>
      </c>
      <c r="C282" s="26">
        <v>52079</v>
      </c>
      <c r="D282" s="10">
        <v>273</v>
      </c>
      <c r="E282" s="27">
        <v>8309</v>
      </c>
      <c r="F282" s="166"/>
      <c r="G282" s="59"/>
      <c r="H282" s="59"/>
      <c r="I282" s="58">
        <v>6110383.803632</v>
      </c>
      <c r="J282" s="59"/>
      <c r="K282" s="59"/>
      <c r="L282" s="59"/>
      <c r="M282" s="10">
        <v>3876765.1669406067</v>
      </c>
      <c r="N282" s="10">
        <v>1959073.4202843257</v>
      </c>
      <c r="O282" s="10">
        <v>628008.1699350977</v>
      </c>
      <c r="P282" s="1"/>
    </row>
    <row r="283" spans="2:16" ht="11.25" customHeight="1">
      <c r="B283" s="25">
        <v>43770</v>
      </c>
      <c r="C283" s="26">
        <v>52110</v>
      </c>
      <c r="D283" s="10">
        <v>274</v>
      </c>
      <c r="E283" s="27">
        <v>8340</v>
      </c>
      <c r="F283" s="166"/>
      <c r="G283" s="59"/>
      <c r="H283" s="59"/>
      <c r="I283" s="58">
        <v>5607486.592431</v>
      </c>
      <c r="J283" s="59"/>
      <c r="K283" s="59"/>
      <c r="L283" s="59"/>
      <c r="M283" s="10">
        <v>3551665.2628030716</v>
      </c>
      <c r="N283" s="10">
        <v>1790223.8484628182</v>
      </c>
      <c r="O283" s="10">
        <v>571450.3974583711</v>
      </c>
      <c r="P283" s="1"/>
    </row>
    <row r="284" spans="2:16" ht="11.25" customHeight="1">
      <c r="B284" s="25">
        <v>43770</v>
      </c>
      <c r="C284" s="26">
        <v>52140</v>
      </c>
      <c r="D284" s="10">
        <v>275</v>
      </c>
      <c r="E284" s="27">
        <v>8370</v>
      </c>
      <c r="F284" s="166"/>
      <c r="G284" s="59"/>
      <c r="H284" s="59"/>
      <c r="I284" s="58">
        <v>5131675.287229</v>
      </c>
      <c r="J284" s="59"/>
      <c r="K284" s="59"/>
      <c r="L284" s="59"/>
      <c r="M284" s="10">
        <v>3244961.2295827027</v>
      </c>
      <c r="N284" s="10">
        <v>1631603.356954852</v>
      </c>
      <c r="O284" s="10">
        <v>518682.83325982495</v>
      </c>
      <c r="P284" s="1"/>
    </row>
    <row r="285" spans="2:16" ht="11.25" customHeight="1">
      <c r="B285" s="25">
        <v>43770</v>
      </c>
      <c r="C285" s="26">
        <v>52171</v>
      </c>
      <c r="D285" s="10">
        <v>276</v>
      </c>
      <c r="E285" s="27">
        <v>8401</v>
      </c>
      <c r="F285" s="166"/>
      <c r="G285" s="59"/>
      <c r="H285" s="59"/>
      <c r="I285" s="58">
        <v>4686894.985058</v>
      </c>
      <c r="J285" s="59"/>
      <c r="K285" s="59"/>
      <c r="L285" s="59"/>
      <c r="M285" s="10">
        <v>2958682.384647604</v>
      </c>
      <c r="N285" s="10">
        <v>1483875.6793907874</v>
      </c>
      <c r="O285" s="10">
        <v>469722.5616887</v>
      </c>
      <c r="P285" s="1"/>
    </row>
    <row r="286" spans="2:16" ht="11.25" customHeight="1">
      <c r="B286" s="25">
        <v>43770</v>
      </c>
      <c r="C286" s="26">
        <v>52201</v>
      </c>
      <c r="D286" s="10">
        <v>277</v>
      </c>
      <c r="E286" s="27">
        <v>8431</v>
      </c>
      <c r="F286" s="166"/>
      <c r="G286" s="59"/>
      <c r="H286" s="59"/>
      <c r="I286" s="58">
        <v>4265186.843747</v>
      </c>
      <c r="J286" s="59"/>
      <c r="K286" s="59"/>
      <c r="L286" s="59"/>
      <c r="M286" s="10">
        <v>2688052.4871747834</v>
      </c>
      <c r="N286" s="10">
        <v>1344827.8138667287</v>
      </c>
      <c r="O286" s="10">
        <v>423961.743971838</v>
      </c>
      <c r="P286" s="1"/>
    </row>
    <row r="287" spans="2:16" ht="11.25" customHeight="1">
      <c r="B287" s="25">
        <v>43770</v>
      </c>
      <c r="C287" s="26">
        <v>52232</v>
      </c>
      <c r="D287" s="10">
        <v>278</v>
      </c>
      <c r="E287" s="27">
        <v>8462</v>
      </c>
      <c r="F287" s="166"/>
      <c r="G287" s="59"/>
      <c r="H287" s="59"/>
      <c r="I287" s="58">
        <v>3873884.420363</v>
      </c>
      <c r="J287" s="59"/>
      <c r="K287" s="59"/>
      <c r="L287" s="59"/>
      <c r="M287" s="10">
        <v>2437300.7482050476</v>
      </c>
      <c r="N287" s="10">
        <v>1216276.0437647847</v>
      </c>
      <c r="O287" s="10">
        <v>381811.28431160713</v>
      </c>
      <c r="P287" s="1"/>
    </row>
    <row r="288" spans="2:16" ht="11.25" customHeight="1">
      <c r="B288" s="25">
        <v>43770</v>
      </c>
      <c r="C288" s="26">
        <v>52263</v>
      </c>
      <c r="D288" s="10">
        <v>279</v>
      </c>
      <c r="E288" s="27">
        <v>8493</v>
      </c>
      <c r="F288" s="166"/>
      <c r="G288" s="59"/>
      <c r="H288" s="59"/>
      <c r="I288" s="58">
        <v>3504102.661175</v>
      </c>
      <c r="J288" s="59"/>
      <c r="K288" s="59"/>
      <c r="L288" s="59"/>
      <c r="M288" s="10">
        <v>2200908.8822522853</v>
      </c>
      <c r="N288" s="10">
        <v>1095517.165831881</v>
      </c>
      <c r="O288" s="10">
        <v>342446.24894329556</v>
      </c>
      <c r="P288" s="1"/>
    </row>
    <row r="289" spans="2:16" ht="11.25" customHeight="1">
      <c r="B289" s="25">
        <v>43770</v>
      </c>
      <c r="C289" s="26">
        <v>52291</v>
      </c>
      <c r="D289" s="10">
        <v>280</v>
      </c>
      <c r="E289" s="27">
        <v>8521</v>
      </c>
      <c r="F289" s="166"/>
      <c r="G289" s="59"/>
      <c r="H289" s="59"/>
      <c r="I289" s="58">
        <v>3167704.738182</v>
      </c>
      <c r="J289" s="59"/>
      <c r="K289" s="59"/>
      <c r="L289" s="59"/>
      <c r="M289" s="10">
        <v>1986570.8517864419</v>
      </c>
      <c r="N289" s="10">
        <v>986557.264756965</v>
      </c>
      <c r="O289" s="10">
        <v>307206.59634951234</v>
      </c>
      <c r="P289" s="1"/>
    </row>
    <row r="290" spans="2:16" ht="11.25" customHeight="1">
      <c r="B290" s="25">
        <v>43770</v>
      </c>
      <c r="C290" s="26">
        <v>52322</v>
      </c>
      <c r="D290" s="10">
        <v>281</v>
      </c>
      <c r="E290" s="27">
        <v>8552</v>
      </c>
      <c r="F290" s="166"/>
      <c r="G290" s="59"/>
      <c r="H290" s="59"/>
      <c r="I290" s="58">
        <v>2871804.49639</v>
      </c>
      <c r="J290" s="59"/>
      <c r="K290" s="59"/>
      <c r="L290" s="59"/>
      <c r="M290" s="10">
        <v>1797947.5361509945</v>
      </c>
      <c r="N290" s="10">
        <v>890613.6515733018</v>
      </c>
      <c r="O290" s="10">
        <v>276155.8229565417</v>
      </c>
      <c r="P290" s="1"/>
    </row>
    <row r="291" spans="2:16" ht="11.25" customHeight="1">
      <c r="B291" s="25">
        <v>43770</v>
      </c>
      <c r="C291" s="26">
        <v>52352</v>
      </c>
      <c r="D291" s="10">
        <v>282</v>
      </c>
      <c r="E291" s="27">
        <v>8582</v>
      </c>
      <c r="F291" s="166"/>
      <c r="G291" s="59"/>
      <c r="H291" s="59"/>
      <c r="I291" s="58">
        <v>2606779.903011</v>
      </c>
      <c r="J291" s="59"/>
      <c r="K291" s="59"/>
      <c r="L291" s="59"/>
      <c r="M291" s="10">
        <v>1629345.060317741</v>
      </c>
      <c r="N291" s="10">
        <v>805109.902866534</v>
      </c>
      <c r="O291" s="10">
        <v>248620.02696194148</v>
      </c>
      <c r="P291" s="1"/>
    </row>
    <row r="292" spans="2:16" ht="11.25" customHeight="1">
      <c r="B292" s="25">
        <v>43770</v>
      </c>
      <c r="C292" s="26">
        <v>52383</v>
      </c>
      <c r="D292" s="10">
        <v>283</v>
      </c>
      <c r="E292" s="27">
        <v>8613</v>
      </c>
      <c r="F292" s="166"/>
      <c r="G292" s="59"/>
      <c r="H292" s="59"/>
      <c r="I292" s="58">
        <v>2374936.323891</v>
      </c>
      <c r="J292" s="59"/>
      <c r="K292" s="59"/>
      <c r="L292" s="59"/>
      <c r="M292" s="10">
        <v>1481915.5430573297</v>
      </c>
      <c r="N292" s="10">
        <v>730398.1192551365</v>
      </c>
      <c r="O292" s="10">
        <v>224593.51210399723</v>
      </c>
      <c r="P292" s="1"/>
    </row>
    <row r="293" spans="2:16" ht="11.25" customHeight="1">
      <c r="B293" s="25">
        <v>43770</v>
      </c>
      <c r="C293" s="26">
        <v>52413</v>
      </c>
      <c r="D293" s="10">
        <v>284</v>
      </c>
      <c r="E293" s="27">
        <v>8643</v>
      </c>
      <c r="F293" s="166"/>
      <c r="G293" s="59"/>
      <c r="H293" s="59"/>
      <c r="I293" s="58">
        <v>2173281.698893</v>
      </c>
      <c r="J293" s="59"/>
      <c r="K293" s="59"/>
      <c r="L293" s="59"/>
      <c r="M293" s="10">
        <v>1353860.9641977893</v>
      </c>
      <c r="N293" s="10">
        <v>665640.9424449161</v>
      </c>
      <c r="O293" s="10">
        <v>203841.99943393146</v>
      </c>
      <c r="P293" s="1"/>
    </row>
    <row r="294" spans="2:16" ht="11.25" customHeight="1">
      <c r="B294" s="25">
        <v>43770</v>
      </c>
      <c r="C294" s="26">
        <v>52444</v>
      </c>
      <c r="D294" s="10">
        <v>285</v>
      </c>
      <c r="E294" s="27">
        <v>8674</v>
      </c>
      <c r="F294" s="166"/>
      <c r="G294" s="59"/>
      <c r="H294" s="59"/>
      <c r="I294" s="58">
        <v>1994954.420492</v>
      </c>
      <c r="J294" s="59"/>
      <c r="K294" s="59"/>
      <c r="L294" s="59"/>
      <c r="M294" s="10">
        <v>1240662.9134952782</v>
      </c>
      <c r="N294" s="10">
        <v>608434.5304215788</v>
      </c>
      <c r="O294" s="10">
        <v>185534.2601945121</v>
      </c>
      <c r="P294" s="1"/>
    </row>
    <row r="295" spans="2:16" ht="11.25" customHeight="1">
      <c r="B295" s="25">
        <v>43770</v>
      </c>
      <c r="C295" s="26">
        <v>52475</v>
      </c>
      <c r="D295" s="10">
        <v>286</v>
      </c>
      <c r="E295" s="27">
        <v>8705</v>
      </c>
      <c r="F295" s="166"/>
      <c r="G295" s="59"/>
      <c r="H295" s="59"/>
      <c r="I295" s="58">
        <v>1838313.193362</v>
      </c>
      <c r="J295" s="59"/>
      <c r="K295" s="59"/>
      <c r="L295" s="59"/>
      <c r="M295" s="10">
        <v>1141308.642057874</v>
      </c>
      <c r="N295" s="10">
        <v>558286.6615756272</v>
      </c>
      <c r="O295" s="10">
        <v>169521.2456056448</v>
      </c>
      <c r="P295" s="1"/>
    </row>
    <row r="296" spans="2:16" ht="11.25" customHeight="1">
      <c r="B296" s="25">
        <v>43770</v>
      </c>
      <c r="C296" s="26">
        <v>52505</v>
      </c>
      <c r="D296" s="10">
        <v>287</v>
      </c>
      <c r="E296" s="27">
        <v>8735</v>
      </c>
      <c r="F296" s="166"/>
      <c r="G296" s="59"/>
      <c r="H296" s="59"/>
      <c r="I296" s="58">
        <v>1693905.79432</v>
      </c>
      <c r="J296" s="59"/>
      <c r="K296" s="59"/>
      <c r="L296" s="59"/>
      <c r="M296" s="10">
        <v>1049927.7529653</v>
      </c>
      <c r="N296" s="10">
        <v>512322.3816100932</v>
      </c>
      <c r="O296" s="10">
        <v>154926.70896664332</v>
      </c>
      <c r="P296" s="1"/>
    </row>
    <row r="297" spans="2:16" ht="11.25" customHeight="1">
      <c r="B297" s="25">
        <v>43770</v>
      </c>
      <c r="C297" s="26">
        <v>52536</v>
      </c>
      <c r="D297" s="10">
        <v>288</v>
      </c>
      <c r="E297" s="27">
        <v>8766</v>
      </c>
      <c r="F297" s="166"/>
      <c r="G297" s="59"/>
      <c r="H297" s="59"/>
      <c r="I297" s="58">
        <v>1556587.364902</v>
      </c>
      <c r="J297" s="59"/>
      <c r="K297" s="59"/>
      <c r="L297" s="59"/>
      <c r="M297" s="10">
        <v>963177.7509739195</v>
      </c>
      <c r="N297" s="10">
        <v>468796.59469454584</v>
      </c>
      <c r="O297" s="10">
        <v>141164.02544636378</v>
      </c>
      <c r="P297" s="1"/>
    </row>
    <row r="298" spans="2:16" ht="11.25" customHeight="1">
      <c r="B298" s="25">
        <v>43770</v>
      </c>
      <c r="C298" s="26">
        <v>52566</v>
      </c>
      <c r="D298" s="10">
        <v>289</v>
      </c>
      <c r="E298" s="27">
        <v>8796</v>
      </c>
      <c r="F298" s="166"/>
      <c r="G298" s="59"/>
      <c r="H298" s="59"/>
      <c r="I298" s="58">
        <v>1427123.140532</v>
      </c>
      <c r="J298" s="59"/>
      <c r="K298" s="59"/>
      <c r="L298" s="59"/>
      <c r="M298" s="10">
        <v>881619.0172319568</v>
      </c>
      <c r="N298" s="10">
        <v>428044.30506405723</v>
      </c>
      <c r="O298" s="10">
        <v>128364.34015510997</v>
      </c>
      <c r="P298" s="1"/>
    </row>
    <row r="299" spans="2:16" ht="11.25" customHeight="1">
      <c r="B299" s="25">
        <v>43770</v>
      </c>
      <c r="C299" s="26">
        <v>52597</v>
      </c>
      <c r="D299" s="10">
        <v>290</v>
      </c>
      <c r="E299" s="27">
        <v>8827</v>
      </c>
      <c r="F299" s="166"/>
      <c r="G299" s="59"/>
      <c r="H299" s="59"/>
      <c r="I299" s="58">
        <v>1300960.506204</v>
      </c>
      <c r="J299" s="59"/>
      <c r="K299" s="59"/>
      <c r="L299" s="59"/>
      <c r="M299" s="10">
        <v>802317.7368217946</v>
      </c>
      <c r="N299" s="10">
        <v>388551.2046525854</v>
      </c>
      <c r="O299" s="10">
        <v>116027.39685910338</v>
      </c>
      <c r="P299" s="1"/>
    </row>
    <row r="300" spans="2:16" ht="11.25" customHeight="1">
      <c r="B300" s="25">
        <v>43770</v>
      </c>
      <c r="C300" s="26">
        <v>52628</v>
      </c>
      <c r="D300" s="10">
        <v>291</v>
      </c>
      <c r="E300" s="27">
        <v>8858</v>
      </c>
      <c r="F300" s="166"/>
      <c r="G300" s="59"/>
      <c r="H300" s="59"/>
      <c r="I300" s="58">
        <v>1188525.180162</v>
      </c>
      <c r="J300" s="59"/>
      <c r="K300" s="59"/>
      <c r="L300" s="59"/>
      <c r="M300" s="10">
        <v>731734.3567932933</v>
      </c>
      <c r="N300" s="10">
        <v>353467.43319366814</v>
      </c>
      <c r="O300" s="10">
        <v>105103.77496273252</v>
      </c>
      <c r="P300" s="1"/>
    </row>
    <row r="301" spans="2:16" ht="11.25" customHeight="1">
      <c r="B301" s="25">
        <v>43770</v>
      </c>
      <c r="C301" s="26">
        <v>52657</v>
      </c>
      <c r="D301" s="10">
        <v>292</v>
      </c>
      <c r="E301" s="27">
        <v>8887</v>
      </c>
      <c r="F301" s="166"/>
      <c r="G301" s="59"/>
      <c r="H301" s="59"/>
      <c r="I301" s="58">
        <v>1087417.104755</v>
      </c>
      <c r="J301" s="59"/>
      <c r="K301" s="59"/>
      <c r="L301" s="59"/>
      <c r="M301" s="10">
        <v>668423.2709847551</v>
      </c>
      <c r="N301" s="10">
        <v>322116.4932559353</v>
      </c>
      <c r="O301" s="10">
        <v>95401.9866006706</v>
      </c>
      <c r="P301" s="1"/>
    </row>
    <row r="302" spans="2:16" ht="11.25" customHeight="1">
      <c r="B302" s="25">
        <v>43770</v>
      </c>
      <c r="C302" s="26">
        <v>52688</v>
      </c>
      <c r="D302" s="10">
        <v>293</v>
      </c>
      <c r="E302" s="27">
        <v>8918</v>
      </c>
      <c r="F302" s="166"/>
      <c r="G302" s="59"/>
      <c r="H302" s="59"/>
      <c r="I302" s="58">
        <v>994578.76</v>
      </c>
      <c r="J302" s="59"/>
      <c r="K302" s="59"/>
      <c r="L302" s="59"/>
      <c r="M302" s="10">
        <v>610319.6609758857</v>
      </c>
      <c r="N302" s="10">
        <v>293368.0773773974</v>
      </c>
      <c r="O302" s="10">
        <v>86519.48587741559</v>
      </c>
      <c r="P302" s="1"/>
    </row>
    <row r="303" spans="2:16" ht="11.25" customHeight="1">
      <c r="B303" s="25">
        <v>43770</v>
      </c>
      <c r="C303" s="26">
        <v>52718</v>
      </c>
      <c r="D303" s="10">
        <v>294</v>
      </c>
      <c r="E303" s="27">
        <v>8948</v>
      </c>
      <c r="F303" s="166"/>
      <c r="G303" s="59"/>
      <c r="H303" s="59"/>
      <c r="I303" s="58">
        <v>915916.37</v>
      </c>
      <c r="J303" s="59"/>
      <c r="K303" s="59"/>
      <c r="L303" s="59"/>
      <c r="M303" s="10">
        <v>561126.2189839946</v>
      </c>
      <c r="N303" s="10">
        <v>269057.94645665283</v>
      </c>
      <c r="O303" s="10">
        <v>79024.72297286677</v>
      </c>
      <c r="P303" s="1"/>
    </row>
    <row r="304" spans="2:16" ht="11.25" customHeight="1">
      <c r="B304" s="25">
        <v>43770</v>
      </c>
      <c r="C304" s="26">
        <v>52749</v>
      </c>
      <c r="D304" s="10">
        <v>295</v>
      </c>
      <c r="E304" s="27">
        <v>8979</v>
      </c>
      <c r="F304" s="166"/>
      <c r="G304" s="59"/>
      <c r="H304" s="59"/>
      <c r="I304" s="58">
        <v>860181.54</v>
      </c>
      <c r="J304" s="59"/>
      <c r="K304" s="59"/>
      <c r="L304" s="59"/>
      <c r="M304" s="10">
        <v>526087.0819869157</v>
      </c>
      <c r="N304" s="10">
        <v>251615.2688894781</v>
      </c>
      <c r="O304" s="10">
        <v>73588.63894366249</v>
      </c>
      <c r="P304" s="1"/>
    </row>
    <row r="305" spans="2:16" ht="11.25" customHeight="1">
      <c r="B305" s="25">
        <v>43770</v>
      </c>
      <c r="C305" s="26">
        <v>52779</v>
      </c>
      <c r="D305" s="10">
        <v>296</v>
      </c>
      <c r="E305" s="27">
        <v>9009</v>
      </c>
      <c r="F305" s="166"/>
      <c r="G305" s="59"/>
      <c r="H305" s="59"/>
      <c r="I305" s="58">
        <v>820130.32</v>
      </c>
      <c r="J305" s="59"/>
      <c r="K305" s="59"/>
      <c r="L305" s="59"/>
      <c r="M305" s="10">
        <v>500768.437260673</v>
      </c>
      <c r="N305" s="10">
        <v>238916.4590997734</v>
      </c>
      <c r="O305" s="10">
        <v>69588.2526386127</v>
      </c>
      <c r="P305" s="1"/>
    </row>
    <row r="306" spans="2:16" ht="11.25" customHeight="1">
      <c r="B306" s="25">
        <v>43770</v>
      </c>
      <c r="C306" s="26">
        <v>52810</v>
      </c>
      <c r="D306" s="10">
        <v>297</v>
      </c>
      <c r="E306" s="27">
        <v>9040</v>
      </c>
      <c r="F306" s="166"/>
      <c r="G306" s="59"/>
      <c r="H306" s="59"/>
      <c r="I306" s="58">
        <v>792297.03</v>
      </c>
      <c r="J306" s="59"/>
      <c r="K306" s="59"/>
      <c r="L306" s="59"/>
      <c r="M306" s="10">
        <v>482953.0211009631</v>
      </c>
      <c r="N306" s="10">
        <v>229830.73265983735</v>
      </c>
      <c r="O306" s="10">
        <v>66658.3536320432</v>
      </c>
      <c r="P306" s="1"/>
    </row>
    <row r="307" spans="2:16" ht="11.25" customHeight="1">
      <c r="B307" s="25">
        <v>43770</v>
      </c>
      <c r="C307" s="26">
        <v>52841</v>
      </c>
      <c r="D307" s="10">
        <v>298</v>
      </c>
      <c r="E307" s="27">
        <v>9071</v>
      </c>
      <c r="F307" s="166"/>
      <c r="G307" s="59"/>
      <c r="H307" s="59"/>
      <c r="I307" s="58">
        <v>765323.78</v>
      </c>
      <c r="J307" s="59"/>
      <c r="K307" s="59"/>
      <c r="L307" s="59"/>
      <c r="M307" s="10">
        <v>465719.9542285846</v>
      </c>
      <c r="N307" s="10">
        <v>221066.10192907945</v>
      </c>
      <c r="O307" s="10">
        <v>63844.75936445767</v>
      </c>
      <c r="P307" s="1"/>
    </row>
    <row r="308" spans="2:16" ht="11.25" customHeight="1">
      <c r="B308" s="25">
        <v>43770</v>
      </c>
      <c r="C308" s="26">
        <v>52871</v>
      </c>
      <c r="D308" s="10">
        <v>299</v>
      </c>
      <c r="E308" s="27">
        <v>9101</v>
      </c>
      <c r="F308" s="166"/>
      <c r="G308" s="59"/>
      <c r="H308" s="59"/>
      <c r="I308" s="58">
        <v>738293.39</v>
      </c>
      <c r="J308" s="59"/>
      <c r="K308" s="59"/>
      <c r="L308" s="59"/>
      <c r="M308" s="10">
        <v>448533.80330601824</v>
      </c>
      <c r="N308" s="10">
        <v>212384.2236814856</v>
      </c>
      <c r="O308" s="10">
        <v>61085.96484056094</v>
      </c>
      <c r="P308" s="1"/>
    </row>
    <row r="309" spans="2:16" ht="11.25" customHeight="1">
      <c r="B309" s="25">
        <v>43770</v>
      </c>
      <c r="C309" s="26">
        <v>52902</v>
      </c>
      <c r="D309" s="10">
        <v>300</v>
      </c>
      <c r="E309" s="27">
        <v>9132</v>
      </c>
      <c r="F309" s="166"/>
      <c r="G309" s="59"/>
      <c r="H309" s="59"/>
      <c r="I309" s="58">
        <v>713896.52</v>
      </c>
      <c r="J309" s="59"/>
      <c r="K309" s="59"/>
      <c r="L309" s="59"/>
      <c r="M309" s="10">
        <v>432976.4173932594</v>
      </c>
      <c r="N309" s="10">
        <v>204496.2790138672</v>
      </c>
      <c r="O309" s="10">
        <v>58568.11062157152</v>
      </c>
      <c r="P309" s="1"/>
    </row>
    <row r="310" spans="2:16" ht="11.25" customHeight="1">
      <c r="B310" s="25">
        <v>43770</v>
      </c>
      <c r="C310" s="26">
        <v>52932</v>
      </c>
      <c r="D310" s="10">
        <v>301</v>
      </c>
      <c r="E310" s="27">
        <v>9162</v>
      </c>
      <c r="F310" s="166"/>
      <c r="G310" s="59"/>
      <c r="H310" s="59"/>
      <c r="I310" s="58">
        <v>691382.01</v>
      </c>
      <c r="J310" s="59"/>
      <c r="K310" s="59"/>
      <c r="L310" s="59"/>
      <c r="M310" s="10">
        <v>418633.1474744013</v>
      </c>
      <c r="N310" s="10">
        <v>197235.25579301247</v>
      </c>
      <c r="O310" s="10">
        <v>56256.982672932594</v>
      </c>
      <c r="P310" s="1"/>
    </row>
    <row r="311" spans="2:16" ht="11.25" customHeight="1">
      <c r="B311" s="25">
        <v>43770</v>
      </c>
      <c r="C311" s="26">
        <v>52963</v>
      </c>
      <c r="D311" s="10">
        <v>302</v>
      </c>
      <c r="E311" s="27">
        <v>9193</v>
      </c>
      <c r="F311" s="166"/>
      <c r="G311" s="59"/>
      <c r="H311" s="59"/>
      <c r="I311" s="58">
        <v>668816.61</v>
      </c>
      <c r="J311" s="59"/>
      <c r="K311" s="59"/>
      <c r="L311" s="59"/>
      <c r="M311" s="10">
        <v>404282.89535428374</v>
      </c>
      <c r="N311" s="10">
        <v>189989.84785685048</v>
      </c>
      <c r="O311" s="10">
        <v>53960.86490223508</v>
      </c>
      <c r="P311" s="1"/>
    </row>
    <row r="312" spans="2:16" ht="11.25" customHeight="1">
      <c r="B312" s="25">
        <v>43770</v>
      </c>
      <c r="C312" s="26">
        <v>52994</v>
      </c>
      <c r="D312" s="10">
        <v>303</v>
      </c>
      <c r="E312" s="27">
        <v>9224</v>
      </c>
      <c r="F312" s="166"/>
      <c r="G312" s="59"/>
      <c r="H312" s="59"/>
      <c r="I312" s="58">
        <v>646200.12</v>
      </c>
      <c r="J312" s="59"/>
      <c r="K312" s="59"/>
      <c r="L312" s="59"/>
      <c r="M312" s="10">
        <v>389949.2868984578</v>
      </c>
      <c r="N312" s="10">
        <v>182787.81902948304</v>
      </c>
      <c r="O312" s="10">
        <v>51695.4568488848</v>
      </c>
      <c r="P312" s="1"/>
    </row>
    <row r="313" spans="2:16" ht="11.25" customHeight="1">
      <c r="B313" s="25">
        <v>43770</v>
      </c>
      <c r="C313" s="26">
        <v>53022</v>
      </c>
      <c r="D313" s="10">
        <v>304</v>
      </c>
      <c r="E313" s="27">
        <v>9252</v>
      </c>
      <c r="F313" s="166"/>
      <c r="G313" s="59"/>
      <c r="H313" s="59"/>
      <c r="I313" s="58">
        <v>623532.53</v>
      </c>
      <c r="J313" s="59"/>
      <c r="K313" s="59"/>
      <c r="L313" s="59"/>
      <c r="M313" s="10">
        <v>375694.06547443464</v>
      </c>
      <c r="N313" s="10">
        <v>175701.13687126676</v>
      </c>
      <c r="O313" s="10">
        <v>49501.08400678763</v>
      </c>
      <c r="P313" s="1"/>
    </row>
    <row r="314" spans="2:16" ht="11.25" customHeight="1">
      <c r="B314" s="25">
        <v>43770</v>
      </c>
      <c r="C314" s="26">
        <v>53053</v>
      </c>
      <c r="D314" s="10">
        <v>305</v>
      </c>
      <c r="E314" s="27">
        <v>9283</v>
      </c>
      <c r="F314" s="166"/>
      <c r="G314" s="59"/>
      <c r="H314" s="59"/>
      <c r="I314" s="58">
        <v>601836.24</v>
      </c>
      <c r="J314" s="59"/>
      <c r="K314" s="59"/>
      <c r="L314" s="59"/>
      <c r="M314" s="10">
        <v>362006.47098873626</v>
      </c>
      <c r="N314" s="10">
        <v>168869.28451508572</v>
      </c>
      <c r="O314" s="10">
        <v>47374.80340855393</v>
      </c>
      <c r="P314" s="1"/>
    </row>
    <row r="315" spans="2:16" ht="11.25" customHeight="1">
      <c r="B315" s="25">
        <v>43770</v>
      </c>
      <c r="C315" s="26">
        <v>53083</v>
      </c>
      <c r="D315" s="10">
        <v>306</v>
      </c>
      <c r="E315" s="27">
        <v>9313</v>
      </c>
      <c r="F315" s="166"/>
      <c r="G315" s="59"/>
      <c r="H315" s="59"/>
      <c r="I315" s="58">
        <v>581228.89</v>
      </c>
      <c r="J315" s="59"/>
      <c r="K315" s="59"/>
      <c r="L315" s="59"/>
      <c r="M315" s="10">
        <v>349037.22838870034</v>
      </c>
      <c r="N315" s="10">
        <v>162418.63199422308</v>
      </c>
      <c r="O315" s="10">
        <v>45378.348817555925</v>
      </c>
      <c r="P315" s="1"/>
    </row>
    <row r="316" spans="2:16" ht="11.25" customHeight="1">
      <c r="B316" s="25">
        <v>43770</v>
      </c>
      <c r="C316" s="26">
        <v>53114</v>
      </c>
      <c r="D316" s="10">
        <v>307</v>
      </c>
      <c r="E316" s="27">
        <v>9344</v>
      </c>
      <c r="F316" s="166"/>
      <c r="G316" s="59"/>
      <c r="H316" s="59"/>
      <c r="I316" s="58">
        <v>562447.41</v>
      </c>
      <c r="J316" s="59"/>
      <c r="K316" s="59"/>
      <c r="L316" s="59"/>
      <c r="M316" s="10">
        <v>337185.78611737513</v>
      </c>
      <c r="N316" s="10">
        <v>156504.7231469172</v>
      </c>
      <c r="O316" s="10">
        <v>43540.85061026069</v>
      </c>
      <c r="P316" s="1"/>
    </row>
    <row r="317" spans="2:16" ht="11.25" customHeight="1">
      <c r="B317" s="25">
        <v>43770</v>
      </c>
      <c r="C317" s="26">
        <v>53144</v>
      </c>
      <c r="D317" s="10">
        <v>308</v>
      </c>
      <c r="E317" s="27">
        <v>9374</v>
      </c>
      <c r="F317" s="166"/>
      <c r="G317" s="59"/>
      <c r="H317" s="59"/>
      <c r="I317" s="58">
        <v>545642.91</v>
      </c>
      <c r="J317" s="59"/>
      <c r="K317" s="59"/>
      <c r="L317" s="59"/>
      <c r="M317" s="10">
        <v>326574.6081637493</v>
      </c>
      <c r="N317" s="10">
        <v>151206.46889092794</v>
      </c>
      <c r="O317" s="10">
        <v>41894.3942582747</v>
      </c>
      <c r="P317" s="1"/>
    </row>
    <row r="318" spans="2:16" ht="11.25" customHeight="1">
      <c r="B318" s="25">
        <v>43770</v>
      </c>
      <c r="C318" s="26">
        <v>53175</v>
      </c>
      <c r="D318" s="10">
        <v>309</v>
      </c>
      <c r="E318" s="27">
        <v>9405</v>
      </c>
      <c r="F318" s="166"/>
      <c r="G318" s="59"/>
      <c r="H318" s="59"/>
      <c r="I318" s="58">
        <v>532152.39</v>
      </c>
      <c r="J318" s="59"/>
      <c r="K318" s="59"/>
      <c r="L318" s="59"/>
      <c r="M318" s="10">
        <v>317960.1506374555</v>
      </c>
      <c r="N318" s="10">
        <v>146843.50563485888</v>
      </c>
      <c r="O318" s="10">
        <v>40513.233538672495</v>
      </c>
      <c r="P318" s="1"/>
    </row>
    <row r="319" spans="2:16" ht="11.25" customHeight="1">
      <c r="B319" s="25">
        <v>43770</v>
      </c>
      <c r="C319" s="26">
        <v>53206</v>
      </c>
      <c r="D319" s="10">
        <v>310</v>
      </c>
      <c r="E319" s="27">
        <v>9436</v>
      </c>
      <c r="F319" s="166"/>
      <c r="G319" s="59"/>
      <c r="H319" s="59"/>
      <c r="I319" s="58">
        <v>519283.84</v>
      </c>
      <c r="J319" s="59"/>
      <c r="K319" s="59"/>
      <c r="L319" s="59"/>
      <c r="M319" s="10">
        <v>309744.9708947332</v>
      </c>
      <c r="N319" s="10">
        <v>142685.68567512624</v>
      </c>
      <c r="O319" s="10">
        <v>39199.3792470406</v>
      </c>
      <c r="P319" s="1"/>
    </row>
    <row r="320" spans="2:16" ht="11.25" customHeight="1">
      <c r="B320" s="25">
        <v>43770</v>
      </c>
      <c r="C320" s="26">
        <v>53236</v>
      </c>
      <c r="D320" s="10">
        <v>311</v>
      </c>
      <c r="E320" s="27">
        <v>9466</v>
      </c>
      <c r="F320" s="166"/>
      <c r="G320" s="59"/>
      <c r="H320" s="59"/>
      <c r="I320" s="58">
        <v>506878.83</v>
      </c>
      <c r="J320" s="59"/>
      <c r="K320" s="59"/>
      <c r="L320" s="59"/>
      <c r="M320" s="10">
        <v>301849.29761541926</v>
      </c>
      <c r="N320" s="10">
        <v>138706.26572085725</v>
      </c>
      <c r="O320" s="10">
        <v>37949.92712644711</v>
      </c>
      <c r="P320" s="1"/>
    </row>
    <row r="321" spans="2:16" ht="11.25" customHeight="1">
      <c r="B321" s="25">
        <v>43770</v>
      </c>
      <c r="C321" s="26">
        <v>53267</v>
      </c>
      <c r="D321" s="10">
        <v>312</v>
      </c>
      <c r="E321" s="27">
        <v>9497</v>
      </c>
      <c r="F321" s="166"/>
      <c r="G321" s="59"/>
      <c r="H321" s="59"/>
      <c r="I321" s="58">
        <v>495747.3</v>
      </c>
      <c r="J321" s="59"/>
      <c r="K321" s="59"/>
      <c r="L321" s="59"/>
      <c r="M321" s="10">
        <v>294719.69096363557</v>
      </c>
      <c r="N321" s="10">
        <v>135085.6311092245</v>
      </c>
      <c r="O321" s="10">
        <v>36802.78141431875</v>
      </c>
      <c r="P321" s="1"/>
    </row>
    <row r="322" spans="2:16" ht="11.25" customHeight="1">
      <c r="B322" s="25">
        <v>43770</v>
      </c>
      <c r="C322" s="26">
        <v>53297</v>
      </c>
      <c r="D322" s="10">
        <v>313</v>
      </c>
      <c r="E322" s="27">
        <v>9527</v>
      </c>
      <c r="F322" s="166"/>
      <c r="G322" s="59"/>
      <c r="H322" s="59"/>
      <c r="I322" s="58">
        <v>484589.96</v>
      </c>
      <c r="J322" s="59"/>
      <c r="K322" s="59"/>
      <c r="L322" s="59"/>
      <c r="M322" s="10">
        <v>287613.83163569606</v>
      </c>
      <c r="N322" s="10">
        <v>131504.1741268374</v>
      </c>
      <c r="O322" s="10">
        <v>35680.185841020895</v>
      </c>
      <c r="P322" s="1"/>
    </row>
    <row r="323" spans="2:16" ht="11.25" customHeight="1">
      <c r="B323" s="25">
        <v>43770</v>
      </c>
      <c r="C323" s="26">
        <v>53328</v>
      </c>
      <c r="D323" s="10">
        <v>314</v>
      </c>
      <c r="E323" s="27">
        <v>9558</v>
      </c>
      <c r="F323" s="166"/>
      <c r="G323" s="59"/>
      <c r="H323" s="59"/>
      <c r="I323" s="58">
        <v>473406.71</v>
      </c>
      <c r="J323" s="59"/>
      <c r="K323" s="59"/>
      <c r="L323" s="59"/>
      <c r="M323" s="10">
        <v>280499.7924476367</v>
      </c>
      <c r="N323" s="10">
        <v>127925.28918912892</v>
      </c>
      <c r="O323" s="10">
        <v>34562.13773328335</v>
      </c>
      <c r="P323" s="1"/>
    </row>
    <row r="324" spans="2:16" ht="11.25" customHeight="1">
      <c r="B324" s="25">
        <v>43770</v>
      </c>
      <c r="C324" s="26">
        <v>53359</v>
      </c>
      <c r="D324" s="10">
        <v>315</v>
      </c>
      <c r="E324" s="27">
        <v>9589</v>
      </c>
      <c r="F324" s="166"/>
      <c r="G324" s="59"/>
      <c r="H324" s="59"/>
      <c r="I324" s="58">
        <v>462999.67</v>
      </c>
      <c r="J324" s="59"/>
      <c r="K324" s="59"/>
      <c r="L324" s="59"/>
      <c r="M324" s="10">
        <v>273868.1924968247</v>
      </c>
      <c r="N324" s="10">
        <v>124583.22000742397</v>
      </c>
      <c r="O324" s="10">
        <v>33516.63117182927</v>
      </c>
      <c r="P324" s="1"/>
    </row>
    <row r="325" spans="2:16" ht="11.25" customHeight="1">
      <c r="B325" s="25">
        <v>43770</v>
      </c>
      <c r="C325" s="26">
        <v>53387</v>
      </c>
      <c r="D325" s="10">
        <v>316</v>
      </c>
      <c r="E325" s="27">
        <v>9617</v>
      </c>
      <c r="F325" s="166"/>
      <c r="G325" s="59"/>
      <c r="H325" s="59"/>
      <c r="I325" s="58">
        <v>453031.24</v>
      </c>
      <c r="J325" s="59"/>
      <c r="K325" s="59"/>
      <c r="L325" s="59"/>
      <c r="M325" s="10">
        <v>267561.2326331792</v>
      </c>
      <c r="N325" s="10">
        <v>121434.5478919672</v>
      </c>
      <c r="O325" s="10">
        <v>32544.535714013065</v>
      </c>
      <c r="P325" s="1"/>
    </row>
    <row r="326" spans="2:16" ht="11.25" customHeight="1">
      <c r="B326" s="25">
        <v>43770</v>
      </c>
      <c r="C326" s="26">
        <v>53418</v>
      </c>
      <c r="D326" s="10">
        <v>317</v>
      </c>
      <c r="E326" s="27">
        <v>9648</v>
      </c>
      <c r="F326" s="166"/>
      <c r="G326" s="59"/>
      <c r="H326" s="59"/>
      <c r="I326" s="58">
        <v>443491.14</v>
      </c>
      <c r="J326" s="59"/>
      <c r="K326" s="59"/>
      <c r="L326" s="59"/>
      <c r="M326" s="10">
        <v>261482.58160288795</v>
      </c>
      <c r="N326" s="10">
        <v>118373.89260184541</v>
      </c>
      <c r="O326" s="10">
        <v>31589.908551939894</v>
      </c>
      <c r="P326" s="1"/>
    </row>
    <row r="327" spans="2:16" ht="11.25" customHeight="1">
      <c r="B327" s="25">
        <v>43770</v>
      </c>
      <c r="C327" s="26">
        <v>53448</v>
      </c>
      <c r="D327" s="10">
        <v>318</v>
      </c>
      <c r="E327" s="27">
        <v>9678</v>
      </c>
      <c r="F327" s="166"/>
      <c r="G327" s="59"/>
      <c r="H327" s="59"/>
      <c r="I327" s="58">
        <v>433929.2</v>
      </c>
      <c r="J327" s="59"/>
      <c r="K327" s="59"/>
      <c r="L327" s="59"/>
      <c r="M327" s="10">
        <v>255424.91184391367</v>
      </c>
      <c r="N327" s="10">
        <v>115346.9683646217</v>
      </c>
      <c r="O327" s="10">
        <v>30655.94495084717</v>
      </c>
      <c r="P327" s="1"/>
    </row>
    <row r="328" spans="2:16" ht="11.25" customHeight="1">
      <c r="B328" s="25">
        <v>43770</v>
      </c>
      <c r="C328" s="26">
        <v>53479</v>
      </c>
      <c r="D328" s="10">
        <v>319</v>
      </c>
      <c r="E328" s="27">
        <v>9709</v>
      </c>
      <c r="F328" s="166"/>
      <c r="G328" s="59"/>
      <c r="H328" s="59"/>
      <c r="I328" s="58">
        <v>425295.48</v>
      </c>
      <c r="J328" s="59"/>
      <c r="K328" s="59"/>
      <c r="L328" s="59"/>
      <c r="M328" s="10">
        <v>249918.22207199445</v>
      </c>
      <c r="N328" s="10">
        <v>112573.18351321908</v>
      </c>
      <c r="O328" s="10">
        <v>29792.029575724086</v>
      </c>
      <c r="P328" s="1"/>
    </row>
    <row r="329" spans="2:16" ht="11.25" customHeight="1">
      <c r="B329" s="25">
        <v>43770</v>
      </c>
      <c r="C329" s="26">
        <v>53509</v>
      </c>
      <c r="D329" s="10">
        <v>320</v>
      </c>
      <c r="E329" s="27">
        <v>9739</v>
      </c>
      <c r="F329" s="166"/>
      <c r="G329" s="59"/>
      <c r="H329" s="59"/>
      <c r="I329" s="58">
        <v>416641.99</v>
      </c>
      <c r="J329" s="59"/>
      <c r="K329" s="59"/>
      <c r="L329" s="59"/>
      <c r="M329" s="10">
        <v>244431.26353451586</v>
      </c>
      <c r="N329" s="10">
        <v>109830.64784831478</v>
      </c>
      <c r="O329" s="10">
        <v>28947.080665299905</v>
      </c>
      <c r="P329" s="1"/>
    </row>
    <row r="330" spans="2:16" ht="11.25" customHeight="1">
      <c r="B330" s="25">
        <v>43770</v>
      </c>
      <c r="C330" s="26">
        <v>53540</v>
      </c>
      <c r="D330" s="10">
        <v>321</v>
      </c>
      <c r="E330" s="27">
        <v>9770</v>
      </c>
      <c r="F330" s="166"/>
      <c r="G330" s="59"/>
      <c r="H330" s="59"/>
      <c r="I330" s="58">
        <v>407968.57</v>
      </c>
      <c r="J330" s="59"/>
      <c r="K330" s="59"/>
      <c r="L330" s="59"/>
      <c r="M330" s="10">
        <v>238936.88700193103</v>
      </c>
      <c r="N330" s="10">
        <v>107088.8085291946</v>
      </c>
      <c r="O330" s="10">
        <v>28104.892741594438</v>
      </c>
      <c r="P330" s="1"/>
    </row>
    <row r="331" spans="2:16" ht="11.25" customHeight="1">
      <c r="B331" s="25">
        <v>43770</v>
      </c>
      <c r="C331" s="26">
        <v>53571</v>
      </c>
      <c r="D331" s="10">
        <v>322</v>
      </c>
      <c r="E331" s="27">
        <v>9801</v>
      </c>
      <c r="F331" s="166"/>
      <c r="G331" s="59"/>
      <c r="H331" s="59"/>
      <c r="I331" s="58">
        <v>399275.19</v>
      </c>
      <c r="J331" s="59"/>
      <c r="K331" s="59"/>
      <c r="L331" s="59"/>
      <c r="M331" s="10">
        <v>233448.77481974775</v>
      </c>
      <c r="N331" s="10">
        <v>104363.00543085492</v>
      </c>
      <c r="O331" s="10">
        <v>27273.510557223584</v>
      </c>
      <c r="P331" s="1"/>
    </row>
    <row r="332" spans="2:16" ht="11.25" customHeight="1">
      <c r="B332" s="25">
        <v>43770</v>
      </c>
      <c r="C332" s="26">
        <v>53601</v>
      </c>
      <c r="D332" s="10">
        <v>323</v>
      </c>
      <c r="E332" s="27">
        <v>9831</v>
      </c>
      <c r="F332" s="166"/>
      <c r="G332" s="59"/>
      <c r="H332" s="59"/>
      <c r="I332" s="58">
        <v>390561.79</v>
      </c>
      <c r="J332" s="59"/>
      <c r="K332" s="59"/>
      <c r="L332" s="59"/>
      <c r="M332" s="10">
        <v>227979.38978709752</v>
      </c>
      <c r="N332" s="10">
        <v>101667.07584456702</v>
      </c>
      <c r="O332" s="10">
        <v>26460.063441668823</v>
      </c>
      <c r="P332" s="1"/>
    </row>
    <row r="333" spans="2:16" ht="11.25" customHeight="1">
      <c r="B333" s="25">
        <v>43770</v>
      </c>
      <c r="C333" s="26">
        <v>53632</v>
      </c>
      <c r="D333" s="10">
        <v>324</v>
      </c>
      <c r="E333" s="27">
        <v>9862</v>
      </c>
      <c r="F333" s="166"/>
      <c r="G333" s="59"/>
      <c r="H333" s="59"/>
      <c r="I333" s="58">
        <v>382776.72</v>
      </c>
      <c r="J333" s="59"/>
      <c r="K333" s="59"/>
      <c r="L333" s="59"/>
      <c r="M333" s="10">
        <v>223056.11311373045</v>
      </c>
      <c r="N333" s="10">
        <v>99218.57118620706</v>
      </c>
      <c r="O333" s="10">
        <v>25713.437359317042</v>
      </c>
      <c r="P333" s="1"/>
    </row>
    <row r="334" spans="2:16" ht="11.25" customHeight="1">
      <c r="B334" s="25">
        <v>43770</v>
      </c>
      <c r="C334" s="26">
        <v>53662</v>
      </c>
      <c r="D334" s="10">
        <v>325</v>
      </c>
      <c r="E334" s="27">
        <v>9892</v>
      </c>
      <c r="F334" s="166"/>
      <c r="G334" s="59"/>
      <c r="H334" s="59"/>
      <c r="I334" s="58">
        <v>376845.88</v>
      </c>
      <c r="J334" s="59"/>
      <c r="K334" s="59"/>
      <c r="L334" s="59"/>
      <c r="M334" s="10">
        <v>219239.57189229218</v>
      </c>
      <c r="N334" s="10">
        <v>97280.8935797934</v>
      </c>
      <c r="O334" s="10">
        <v>25107.923850764084</v>
      </c>
      <c r="P334" s="1"/>
    </row>
    <row r="335" spans="2:16" ht="11.25" customHeight="1">
      <c r="B335" s="25">
        <v>43770</v>
      </c>
      <c r="C335" s="26">
        <v>53693</v>
      </c>
      <c r="D335" s="10">
        <v>326</v>
      </c>
      <c r="E335" s="27">
        <v>9923</v>
      </c>
      <c r="F335" s="166"/>
      <c r="G335" s="59"/>
      <c r="H335" s="59"/>
      <c r="I335" s="58">
        <v>121467.55</v>
      </c>
      <c r="J335" s="59"/>
      <c r="K335" s="59"/>
      <c r="L335" s="59"/>
      <c r="M335" s="10">
        <v>0</v>
      </c>
      <c r="N335" s="10">
        <v>0</v>
      </c>
      <c r="O335" s="10">
        <v>0</v>
      </c>
      <c r="P335" s="1"/>
    </row>
    <row r="336" spans="2:16" ht="11.25" customHeight="1">
      <c r="B336" s="25">
        <v>43770</v>
      </c>
      <c r="C336" s="26">
        <v>53724</v>
      </c>
      <c r="D336" s="10">
        <v>327</v>
      </c>
      <c r="E336" s="27">
        <v>9954</v>
      </c>
      <c r="F336" s="166"/>
      <c r="G336" s="59"/>
      <c r="H336" s="59"/>
      <c r="I336" s="58">
        <v>66075.66</v>
      </c>
      <c r="J336" s="59"/>
      <c r="K336" s="59"/>
      <c r="L336" s="59"/>
      <c r="M336" s="10">
        <v>38310.890045032844</v>
      </c>
      <c r="N336" s="10">
        <v>16912.937083815617</v>
      </c>
      <c r="O336" s="10">
        <v>4328.281755998823</v>
      </c>
      <c r="P336" s="1"/>
    </row>
    <row r="337" spans="2:16" ht="11.25" customHeight="1">
      <c r="B337" s="25">
        <v>43770</v>
      </c>
      <c r="C337" s="26">
        <v>53752</v>
      </c>
      <c r="D337" s="10">
        <v>328</v>
      </c>
      <c r="E337" s="27">
        <v>9982</v>
      </c>
      <c r="F337" s="166"/>
      <c r="G337" s="59"/>
      <c r="H337" s="59"/>
      <c r="I337" s="58">
        <v>60670.19</v>
      </c>
      <c r="J337" s="59"/>
      <c r="K337" s="59"/>
      <c r="L337" s="59"/>
      <c r="M337" s="10">
        <v>35122.887281906194</v>
      </c>
      <c r="N337" s="10">
        <v>15469.92177592863</v>
      </c>
      <c r="O337" s="10">
        <v>3943.8430168118293</v>
      </c>
      <c r="P337" s="1"/>
    </row>
    <row r="338" spans="2:16" ht="11.25" customHeight="1">
      <c r="B338" s="25">
        <v>43770</v>
      </c>
      <c r="C338" s="26">
        <v>53783</v>
      </c>
      <c r="D338" s="10">
        <v>329</v>
      </c>
      <c r="E338" s="27">
        <v>10013</v>
      </c>
      <c r="F338" s="166"/>
      <c r="G338" s="59"/>
      <c r="H338" s="59"/>
      <c r="I338" s="58">
        <v>56000.29</v>
      </c>
      <c r="J338" s="59"/>
      <c r="K338" s="59"/>
      <c r="L338" s="59"/>
      <c r="M338" s="10">
        <v>32364.426075688265</v>
      </c>
      <c r="N338" s="10">
        <v>14218.700637673954</v>
      </c>
      <c r="O338" s="10">
        <v>3609.5081952128844</v>
      </c>
      <c r="P338" s="1"/>
    </row>
    <row r="339" spans="2:16" ht="11.25" customHeight="1">
      <c r="B339" s="25">
        <v>43770</v>
      </c>
      <c r="C339" s="26">
        <v>53813</v>
      </c>
      <c r="D339" s="10">
        <v>330</v>
      </c>
      <c r="E339" s="27">
        <v>10043</v>
      </c>
      <c r="F339" s="166"/>
      <c r="G339" s="59"/>
      <c r="H339" s="59"/>
      <c r="I339" s="58">
        <v>52347.44</v>
      </c>
      <c r="J339" s="59"/>
      <c r="K339" s="59"/>
      <c r="L339" s="59"/>
      <c r="M339" s="10">
        <v>30203.66482157631</v>
      </c>
      <c r="N339" s="10">
        <v>13236.751327838512</v>
      </c>
      <c r="O339" s="10">
        <v>3346.4598213448003</v>
      </c>
      <c r="P339" s="1"/>
    </row>
    <row r="340" spans="2:16" ht="11.25" customHeight="1">
      <c r="B340" s="25">
        <v>43770</v>
      </c>
      <c r="C340" s="26">
        <v>53844</v>
      </c>
      <c r="D340" s="10">
        <v>331</v>
      </c>
      <c r="E340" s="27">
        <v>10074</v>
      </c>
      <c r="F340" s="166"/>
      <c r="G340" s="59"/>
      <c r="H340" s="59"/>
      <c r="I340" s="58">
        <v>49776.23</v>
      </c>
      <c r="J340" s="59"/>
      <c r="K340" s="59"/>
      <c r="L340" s="59"/>
      <c r="M340" s="10">
        <v>28671.40489926071</v>
      </c>
      <c r="N340" s="10">
        <v>12533.28267149398</v>
      </c>
      <c r="O340" s="10">
        <v>3155.191035240604</v>
      </c>
      <c r="P340" s="1"/>
    </row>
    <row r="341" spans="2:16" ht="11.25" customHeight="1">
      <c r="B341" s="25">
        <v>43770</v>
      </c>
      <c r="C341" s="26">
        <v>53874</v>
      </c>
      <c r="D341" s="10">
        <v>332</v>
      </c>
      <c r="E341" s="27">
        <v>10104</v>
      </c>
      <c r="F341" s="166"/>
      <c r="G341" s="59"/>
      <c r="H341" s="59"/>
      <c r="I341" s="58">
        <v>47197.92</v>
      </c>
      <c r="J341" s="59"/>
      <c r="K341" s="59"/>
      <c r="L341" s="59"/>
      <c r="M341" s="10">
        <v>27141.65923381261</v>
      </c>
      <c r="N341" s="10">
        <v>11835.374965537445</v>
      </c>
      <c r="O341" s="10">
        <v>2967.282735596139</v>
      </c>
      <c r="P341" s="1"/>
    </row>
    <row r="342" spans="2:16" ht="11.25" customHeight="1">
      <c r="B342" s="25">
        <v>43770</v>
      </c>
      <c r="C342" s="26">
        <v>53905</v>
      </c>
      <c r="D342" s="10">
        <v>333</v>
      </c>
      <c r="E342" s="27">
        <v>10135</v>
      </c>
      <c r="F342" s="166"/>
      <c r="G342" s="59"/>
      <c r="H342" s="59"/>
      <c r="I342" s="58">
        <v>44612.52</v>
      </c>
      <c r="J342" s="59"/>
      <c r="K342" s="59"/>
      <c r="L342" s="59"/>
      <c r="M342" s="10">
        <v>25611.38522504654</v>
      </c>
      <c r="N342" s="10">
        <v>11139.681899818235</v>
      </c>
      <c r="O342" s="10">
        <v>2781.034119560993</v>
      </c>
      <c r="P342" s="1"/>
    </row>
    <row r="343" spans="2:16" ht="11.25" customHeight="1">
      <c r="B343" s="25">
        <v>43770</v>
      </c>
      <c r="C343" s="26">
        <v>53936</v>
      </c>
      <c r="D343" s="10">
        <v>334</v>
      </c>
      <c r="E343" s="27">
        <v>10166</v>
      </c>
      <c r="F343" s="166"/>
      <c r="G343" s="59"/>
      <c r="H343" s="59"/>
      <c r="I343" s="58">
        <v>42018.58</v>
      </c>
      <c r="J343" s="59"/>
      <c r="K343" s="59"/>
      <c r="L343" s="59"/>
      <c r="M343" s="10">
        <v>24081.329682830023</v>
      </c>
      <c r="N343" s="10">
        <v>10447.545645862669</v>
      </c>
      <c r="O343" s="10">
        <v>2597.194200776343</v>
      </c>
      <c r="P343" s="1"/>
    </row>
    <row r="344" spans="2:16" ht="11.25" customHeight="1">
      <c r="B344" s="25">
        <v>43770</v>
      </c>
      <c r="C344" s="26">
        <v>53966</v>
      </c>
      <c r="D344" s="10">
        <v>335</v>
      </c>
      <c r="E344" s="27">
        <v>10196</v>
      </c>
      <c r="F344" s="166"/>
      <c r="G344" s="59"/>
      <c r="H344" s="59"/>
      <c r="I344" s="58">
        <v>40727.6</v>
      </c>
      <c r="J344" s="59"/>
      <c r="K344" s="59"/>
      <c r="L344" s="59"/>
      <c r="M344" s="10">
        <v>23303.14142843578</v>
      </c>
      <c r="N344" s="10">
        <v>10085.049916629658</v>
      </c>
      <c r="O344" s="10">
        <v>2496.8030304772674</v>
      </c>
      <c r="P344" s="1"/>
    </row>
    <row r="345" spans="2:16" ht="11.25" customHeight="1">
      <c r="B345" s="25">
        <v>43770</v>
      </c>
      <c r="C345" s="26">
        <v>53997</v>
      </c>
      <c r="D345" s="10">
        <v>336</v>
      </c>
      <c r="E345" s="27">
        <v>10227</v>
      </c>
      <c r="F345" s="166"/>
      <c r="G345" s="59"/>
      <c r="H345" s="59"/>
      <c r="I345" s="58">
        <v>39431.41</v>
      </c>
      <c r="J345" s="59"/>
      <c r="K345" s="59"/>
      <c r="L345" s="59"/>
      <c r="M345" s="10">
        <v>22523.233451670323</v>
      </c>
      <c r="N345" s="10">
        <v>9722.734181417323</v>
      </c>
      <c r="O345" s="10">
        <v>2396.9074351269883</v>
      </c>
      <c r="P345" s="1"/>
    </row>
    <row r="346" spans="2:16" ht="11.25" customHeight="1">
      <c r="B346" s="25">
        <v>43770</v>
      </c>
      <c r="C346" s="26">
        <v>54027</v>
      </c>
      <c r="D346" s="10">
        <v>337</v>
      </c>
      <c r="E346" s="27">
        <v>10257</v>
      </c>
      <c r="F346" s="166"/>
      <c r="G346" s="59"/>
      <c r="H346" s="59"/>
      <c r="I346" s="58">
        <v>38128.99</v>
      </c>
      <c r="J346" s="59"/>
      <c r="K346" s="59"/>
      <c r="L346" s="59"/>
      <c r="M346" s="10">
        <v>21743.542071994634</v>
      </c>
      <c r="N346" s="10">
        <v>9363.058447862846</v>
      </c>
      <c r="O346" s="10">
        <v>2298.7760730906666</v>
      </c>
      <c r="P346" s="1"/>
    </row>
    <row r="347" spans="2:16" ht="11.25" customHeight="1">
      <c r="B347" s="25">
        <v>43770</v>
      </c>
      <c r="C347" s="26">
        <v>54058</v>
      </c>
      <c r="D347" s="10">
        <v>338</v>
      </c>
      <c r="E347" s="27">
        <v>10288</v>
      </c>
      <c r="F347" s="166"/>
      <c r="G347" s="59"/>
      <c r="H347" s="59"/>
      <c r="I347" s="58">
        <v>37099.14</v>
      </c>
      <c r="J347" s="59"/>
      <c r="K347" s="59"/>
      <c r="L347" s="59"/>
      <c r="M347" s="10">
        <v>21120.374418188345</v>
      </c>
      <c r="N347" s="10">
        <v>9071.58443692449</v>
      </c>
      <c r="O347" s="10">
        <v>2217.7812146101537</v>
      </c>
      <c r="P347" s="1"/>
    </row>
    <row r="348" spans="2:16" ht="11.25" customHeight="1">
      <c r="B348" s="25">
        <v>43770</v>
      </c>
      <c r="C348" s="26">
        <v>54089</v>
      </c>
      <c r="D348" s="10">
        <v>339</v>
      </c>
      <c r="E348" s="27">
        <v>10319</v>
      </c>
      <c r="F348" s="166"/>
      <c r="G348" s="59"/>
      <c r="H348" s="59"/>
      <c r="I348" s="58">
        <v>36065.25</v>
      </c>
      <c r="J348" s="59"/>
      <c r="K348" s="59"/>
      <c r="L348" s="59"/>
      <c r="M348" s="10">
        <v>20496.96203933186</v>
      </c>
      <c r="N348" s="10">
        <v>8781.427576965054</v>
      </c>
      <c r="O348" s="10">
        <v>2137.751878588919</v>
      </c>
      <c r="P348" s="1"/>
    </row>
    <row r="349" spans="2:16" ht="11.25" customHeight="1">
      <c r="B349" s="25">
        <v>43770</v>
      </c>
      <c r="C349" s="26">
        <v>54118</v>
      </c>
      <c r="D349" s="10">
        <v>340</v>
      </c>
      <c r="E349" s="27">
        <v>10348</v>
      </c>
      <c r="F349" s="166"/>
      <c r="G349" s="59"/>
      <c r="H349" s="59"/>
      <c r="I349" s="58">
        <v>35027.29</v>
      </c>
      <c r="J349" s="59"/>
      <c r="K349" s="59"/>
      <c r="L349" s="59"/>
      <c r="M349" s="10">
        <v>19875.47101487486</v>
      </c>
      <c r="N349" s="10">
        <v>8494.904450471384</v>
      </c>
      <c r="O349" s="10">
        <v>2059.8055240469844</v>
      </c>
      <c r="P349" s="1"/>
    </row>
    <row r="350" spans="2:16" ht="11.25" customHeight="1">
      <c r="B350" s="25">
        <v>43770</v>
      </c>
      <c r="C350" s="26">
        <v>54149</v>
      </c>
      <c r="D350" s="10">
        <v>341</v>
      </c>
      <c r="E350" s="27">
        <v>10379</v>
      </c>
      <c r="F350" s="166"/>
      <c r="G350" s="59"/>
      <c r="H350" s="59"/>
      <c r="I350" s="58">
        <v>33985.26</v>
      </c>
      <c r="J350" s="59"/>
      <c r="K350" s="59"/>
      <c r="L350" s="59"/>
      <c r="M350" s="10">
        <v>19251.486420553185</v>
      </c>
      <c r="N350" s="10">
        <v>8207.283382042982</v>
      </c>
      <c r="O350" s="10">
        <v>1981.6354770839482</v>
      </c>
      <c r="P350" s="1"/>
    </row>
    <row r="351" spans="2:16" ht="11.25" customHeight="1">
      <c r="B351" s="25">
        <v>43770</v>
      </c>
      <c r="C351" s="26">
        <v>54179</v>
      </c>
      <c r="D351" s="10">
        <v>342</v>
      </c>
      <c r="E351" s="27">
        <v>10409</v>
      </c>
      <c r="F351" s="166"/>
      <c r="G351" s="59"/>
      <c r="H351" s="59"/>
      <c r="I351" s="58">
        <v>32939.14</v>
      </c>
      <c r="J351" s="59"/>
      <c r="K351" s="59"/>
      <c r="L351" s="59"/>
      <c r="M351" s="10">
        <v>18628.268412150046</v>
      </c>
      <c r="N351" s="10">
        <v>7922.04702506333</v>
      </c>
      <c r="O351" s="10">
        <v>1904.9248147442797</v>
      </c>
      <c r="P351" s="1"/>
    </row>
    <row r="352" spans="2:16" ht="11.25" customHeight="1">
      <c r="B352" s="25">
        <v>43770</v>
      </c>
      <c r="C352" s="26">
        <v>54210</v>
      </c>
      <c r="D352" s="10">
        <v>343</v>
      </c>
      <c r="E352" s="27">
        <v>10440</v>
      </c>
      <c r="F352" s="166"/>
      <c r="G352" s="59"/>
      <c r="H352" s="59"/>
      <c r="I352" s="58">
        <v>31888.9</v>
      </c>
      <c r="J352" s="59"/>
      <c r="K352" s="59"/>
      <c r="L352" s="59"/>
      <c r="M352" s="10">
        <v>18003.732376372664</v>
      </c>
      <c r="N352" s="10">
        <v>7636.978544619571</v>
      </c>
      <c r="O352" s="10">
        <v>1828.5995698080058</v>
      </c>
      <c r="P352" s="1"/>
    </row>
    <row r="353" spans="2:16" ht="11.25" customHeight="1">
      <c r="B353" s="25">
        <v>43770</v>
      </c>
      <c r="C353" s="26">
        <v>54240</v>
      </c>
      <c r="D353" s="10">
        <v>344</v>
      </c>
      <c r="E353" s="27">
        <v>10470</v>
      </c>
      <c r="F353" s="166"/>
      <c r="G353" s="59"/>
      <c r="H353" s="59"/>
      <c r="I353" s="58">
        <v>30834.54</v>
      </c>
      <c r="J353" s="59"/>
      <c r="K353" s="59"/>
      <c r="L353" s="59"/>
      <c r="M353" s="10">
        <v>17379.89083173627</v>
      </c>
      <c r="N353" s="10">
        <v>7354.206721555182</v>
      </c>
      <c r="O353" s="10">
        <v>1753.6743895398185</v>
      </c>
      <c r="P353" s="1"/>
    </row>
    <row r="354" spans="2:16" ht="11.25" customHeight="1">
      <c r="B354" s="25">
        <v>43770</v>
      </c>
      <c r="C354" s="26">
        <v>54271</v>
      </c>
      <c r="D354" s="10">
        <v>345</v>
      </c>
      <c r="E354" s="27">
        <v>10501</v>
      </c>
      <c r="F354" s="166"/>
      <c r="G354" s="59"/>
      <c r="H354" s="59"/>
      <c r="I354" s="58">
        <v>29776.04</v>
      </c>
      <c r="J354" s="59"/>
      <c r="K354" s="59"/>
      <c r="L354" s="59"/>
      <c r="M354" s="10">
        <v>16754.80156248727</v>
      </c>
      <c r="N354" s="10">
        <v>7071.673005815785</v>
      </c>
      <c r="O354" s="10">
        <v>1679.1593670884236</v>
      </c>
      <c r="P354" s="1"/>
    </row>
    <row r="355" spans="2:16" ht="11.25" customHeight="1">
      <c r="B355" s="25">
        <v>43770</v>
      </c>
      <c r="C355" s="26">
        <v>54302</v>
      </c>
      <c r="D355" s="10">
        <v>346</v>
      </c>
      <c r="E355" s="27">
        <v>10532</v>
      </c>
      <c r="F355" s="166"/>
      <c r="G355" s="59"/>
      <c r="H355" s="59"/>
      <c r="I355" s="58">
        <v>28713.38</v>
      </c>
      <c r="J355" s="59"/>
      <c r="K355" s="59"/>
      <c r="L355" s="59"/>
      <c r="M355" s="10">
        <v>16129.445855188193</v>
      </c>
      <c r="N355" s="10">
        <v>6790.416637509133</v>
      </c>
      <c r="O355" s="10">
        <v>1605.5461272459831</v>
      </c>
      <c r="P355" s="1"/>
    </row>
    <row r="356" spans="2:16" ht="11.25" customHeight="1">
      <c r="B356" s="25">
        <v>43770</v>
      </c>
      <c r="C356" s="26">
        <v>54332</v>
      </c>
      <c r="D356" s="10">
        <v>347</v>
      </c>
      <c r="E356" s="27">
        <v>10562</v>
      </c>
      <c r="F356" s="166"/>
      <c r="G356" s="59"/>
      <c r="H356" s="59"/>
      <c r="I356" s="58">
        <v>27646.54</v>
      </c>
      <c r="J356" s="59"/>
      <c r="K356" s="59"/>
      <c r="L356" s="59"/>
      <c r="M356" s="10">
        <v>15504.668148877541</v>
      </c>
      <c r="N356" s="10">
        <v>6511.322672893438</v>
      </c>
      <c r="O356" s="10">
        <v>1533.2453860489313</v>
      </c>
      <c r="P356" s="1"/>
    </row>
    <row r="357" spans="2:16" ht="11.25" customHeight="1">
      <c r="B357" s="25">
        <v>43770</v>
      </c>
      <c r="C357" s="26">
        <v>54363</v>
      </c>
      <c r="D357" s="10">
        <v>348</v>
      </c>
      <c r="E357" s="27">
        <v>10593</v>
      </c>
      <c r="F357" s="166"/>
      <c r="G357" s="59"/>
      <c r="H357" s="59"/>
      <c r="I357" s="58">
        <v>26575.52</v>
      </c>
      <c r="J357" s="59"/>
      <c r="K357" s="59"/>
      <c r="L357" s="59"/>
      <c r="M357" s="10">
        <v>14878.74288496201</v>
      </c>
      <c r="N357" s="10">
        <v>6232.568696876028</v>
      </c>
      <c r="O357" s="10">
        <v>1461.3900379064132</v>
      </c>
      <c r="P357" s="1"/>
    </row>
    <row r="358" spans="2:16" ht="11.25" customHeight="1">
      <c r="B358" s="25">
        <v>43770</v>
      </c>
      <c r="C358" s="26">
        <v>54393</v>
      </c>
      <c r="D358" s="10">
        <v>349</v>
      </c>
      <c r="E358" s="27">
        <v>10623</v>
      </c>
      <c r="F358" s="166"/>
      <c r="G358" s="59"/>
      <c r="H358" s="59"/>
      <c r="I358" s="58">
        <v>25500.3</v>
      </c>
      <c r="J358" s="59"/>
      <c r="K358" s="59"/>
      <c r="L358" s="59"/>
      <c r="M358" s="10">
        <v>14253.329269179967</v>
      </c>
      <c r="N358" s="10">
        <v>5955.893460608602</v>
      </c>
      <c r="O358" s="10">
        <v>1390.7916426333527</v>
      </c>
      <c r="P358" s="1"/>
    </row>
    <row r="359" spans="2:16" ht="11.25" customHeight="1">
      <c r="B359" s="25">
        <v>43770</v>
      </c>
      <c r="C359" s="26">
        <v>54424</v>
      </c>
      <c r="D359" s="10">
        <v>350</v>
      </c>
      <c r="E359" s="27">
        <v>10654</v>
      </c>
      <c r="F359" s="166"/>
      <c r="G359" s="59"/>
      <c r="H359" s="59"/>
      <c r="I359" s="58">
        <v>24420.83</v>
      </c>
      <c r="J359" s="59"/>
      <c r="K359" s="59"/>
      <c r="L359" s="59"/>
      <c r="M359" s="10">
        <v>13626.810851167042</v>
      </c>
      <c r="N359" s="10">
        <v>5679.615333973661</v>
      </c>
      <c r="O359" s="10">
        <v>1320.6589973428001</v>
      </c>
      <c r="P359" s="1"/>
    </row>
    <row r="360" spans="2:16" ht="11.25" customHeight="1">
      <c r="B360" s="25">
        <v>43770</v>
      </c>
      <c r="C360" s="26">
        <v>54455</v>
      </c>
      <c r="D360" s="10">
        <v>351</v>
      </c>
      <c r="E360" s="27">
        <v>10685</v>
      </c>
      <c r="F360" s="166"/>
      <c r="G360" s="59"/>
      <c r="H360" s="59"/>
      <c r="I360" s="58">
        <v>23337.13</v>
      </c>
      <c r="J360" s="59"/>
      <c r="K360" s="59"/>
      <c r="L360" s="59"/>
      <c r="M360" s="10">
        <v>13000.020339709194</v>
      </c>
      <c r="N360" s="10">
        <v>5404.590830170035</v>
      </c>
      <c r="O360" s="10">
        <v>1251.3857668255557</v>
      </c>
      <c r="P360" s="1"/>
    </row>
    <row r="361" spans="2:16" ht="11.25" customHeight="1">
      <c r="B361" s="25">
        <v>43770</v>
      </c>
      <c r="C361" s="26">
        <v>54483</v>
      </c>
      <c r="D361" s="10">
        <v>352</v>
      </c>
      <c r="E361" s="27">
        <v>10713</v>
      </c>
      <c r="F361" s="166"/>
      <c r="G361" s="59"/>
      <c r="H361" s="59"/>
      <c r="I361" s="58">
        <v>22249.18</v>
      </c>
      <c r="J361" s="59"/>
      <c r="K361" s="59"/>
      <c r="L361" s="59"/>
      <c r="M361" s="10">
        <v>12374.986075035722</v>
      </c>
      <c r="N361" s="10">
        <v>5132.921510056914</v>
      </c>
      <c r="O361" s="10">
        <v>1183.9354524635248</v>
      </c>
      <c r="P361" s="1"/>
    </row>
    <row r="362" spans="2:16" ht="11.25" customHeight="1">
      <c r="B362" s="25">
        <v>43770</v>
      </c>
      <c r="C362" s="26">
        <v>54514</v>
      </c>
      <c r="D362" s="10">
        <v>353</v>
      </c>
      <c r="E362" s="27">
        <v>10744</v>
      </c>
      <c r="F362" s="166"/>
      <c r="G362" s="59"/>
      <c r="H362" s="59"/>
      <c r="I362" s="58">
        <v>21156.96</v>
      </c>
      <c r="J362" s="59"/>
      <c r="K362" s="59"/>
      <c r="L362" s="59"/>
      <c r="M362" s="10">
        <v>11747.535155825963</v>
      </c>
      <c r="N362" s="10">
        <v>4860.273968201311</v>
      </c>
      <c r="O362" s="10">
        <v>1116.2996085170373</v>
      </c>
      <c r="P362" s="1"/>
    </row>
    <row r="363" spans="2:16" ht="11.25" customHeight="1">
      <c r="B363" s="25">
        <v>43770</v>
      </c>
      <c r="C363" s="26">
        <v>54544</v>
      </c>
      <c r="D363" s="10">
        <v>354</v>
      </c>
      <c r="E363" s="27">
        <v>10774</v>
      </c>
      <c r="F363" s="166"/>
      <c r="G363" s="59"/>
      <c r="H363" s="59"/>
      <c r="I363" s="58">
        <v>20060.45</v>
      </c>
      <c r="J363" s="59"/>
      <c r="K363" s="59"/>
      <c r="L363" s="59"/>
      <c r="M363" s="10">
        <v>11120.40795527876</v>
      </c>
      <c r="N363" s="10">
        <v>4589.4905961997065</v>
      </c>
      <c r="O363" s="10">
        <v>1049.7855476883888</v>
      </c>
      <c r="P363" s="1"/>
    </row>
    <row r="364" spans="2:16" ht="11.25" customHeight="1">
      <c r="B364" s="25">
        <v>43770</v>
      </c>
      <c r="C364" s="26">
        <v>54575</v>
      </c>
      <c r="D364" s="10">
        <v>355</v>
      </c>
      <c r="E364" s="27">
        <v>10805</v>
      </c>
      <c r="F364" s="166"/>
      <c r="G364" s="59"/>
      <c r="H364" s="59"/>
      <c r="I364" s="58">
        <v>18959.62</v>
      </c>
      <c r="J364" s="59"/>
      <c r="K364" s="59"/>
      <c r="L364" s="59"/>
      <c r="M364" s="10">
        <v>10492.342446156434</v>
      </c>
      <c r="N364" s="10">
        <v>4319.269613148572</v>
      </c>
      <c r="O364" s="10">
        <v>983.7914385926537</v>
      </c>
      <c r="P364" s="1"/>
    </row>
    <row r="365" spans="2:16" ht="11.25" customHeight="1">
      <c r="B365" s="25">
        <v>43770</v>
      </c>
      <c r="C365" s="26">
        <v>54605</v>
      </c>
      <c r="D365" s="10">
        <v>356</v>
      </c>
      <c r="E365" s="27">
        <v>10835</v>
      </c>
      <c r="F365" s="166"/>
      <c r="G365" s="59"/>
      <c r="H365" s="59"/>
      <c r="I365" s="58">
        <v>17854.47</v>
      </c>
      <c r="J365" s="59"/>
      <c r="K365" s="59"/>
      <c r="L365" s="59"/>
      <c r="M365" s="10">
        <v>9864.528937251487</v>
      </c>
      <c r="N365" s="10">
        <v>4050.8296105144364</v>
      </c>
      <c r="O365" s="10">
        <v>918.8672740527347</v>
      </c>
      <c r="P365" s="1"/>
    </row>
    <row r="366" spans="2:16" ht="11.25" customHeight="1">
      <c r="B366" s="25">
        <v>43770</v>
      </c>
      <c r="C366" s="26">
        <v>54636</v>
      </c>
      <c r="D366" s="10">
        <v>357</v>
      </c>
      <c r="E366" s="27">
        <v>10866</v>
      </c>
      <c r="F366" s="166"/>
      <c r="G366" s="59"/>
      <c r="H366" s="59"/>
      <c r="I366" s="58">
        <v>16744.99</v>
      </c>
      <c r="J366" s="59"/>
      <c r="K366" s="59"/>
      <c r="L366" s="59"/>
      <c r="M366" s="10">
        <v>9235.854016708534</v>
      </c>
      <c r="N366" s="10">
        <v>3783.0212203884225</v>
      </c>
      <c r="O366" s="10">
        <v>854.4845316020321</v>
      </c>
      <c r="P366" s="1"/>
    </row>
    <row r="367" spans="2:16" ht="11.25" customHeight="1">
      <c r="B367" s="25">
        <v>43770</v>
      </c>
      <c r="C367" s="26">
        <v>54667</v>
      </c>
      <c r="D367" s="10">
        <v>358</v>
      </c>
      <c r="E367" s="27">
        <v>10897</v>
      </c>
      <c r="F367" s="166"/>
      <c r="G367" s="59"/>
      <c r="H367" s="59"/>
      <c r="I367" s="58">
        <v>15631.15</v>
      </c>
      <c r="J367" s="59"/>
      <c r="K367" s="59"/>
      <c r="L367" s="59"/>
      <c r="M367" s="10">
        <v>8606.882557991545</v>
      </c>
      <c r="N367" s="10">
        <v>3516.4276599964905</v>
      </c>
      <c r="O367" s="10">
        <v>790.9039325313627</v>
      </c>
      <c r="P367" s="1"/>
    </row>
    <row r="368" spans="2:16" ht="11.25" customHeight="1">
      <c r="B368" s="25">
        <v>43770</v>
      </c>
      <c r="C368" s="26">
        <v>54697</v>
      </c>
      <c r="D368" s="10">
        <v>359</v>
      </c>
      <c r="E368" s="27">
        <v>10927</v>
      </c>
      <c r="F368" s="166"/>
      <c r="G368" s="59"/>
      <c r="H368" s="59"/>
      <c r="I368" s="58">
        <v>14512.92</v>
      </c>
      <c r="J368" s="59"/>
      <c r="K368" s="59"/>
      <c r="L368" s="59"/>
      <c r="M368" s="10">
        <v>7978.041810353602</v>
      </c>
      <c r="N368" s="10">
        <v>3251.4859806246436</v>
      </c>
      <c r="O368" s="10">
        <v>728.3162780970102</v>
      </c>
      <c r="P368" s="1"/>
    </row>
    <row r="369" spans="2:16" ht="11.25" customHeight="1">
      <c r="B369" s="25">
        <v>43770</v>
      </c>
      <c r="C369" s="26">
        <v>54728</v>
      </c>
      <c r="D369" s="10">
        <v>360</v>
      </c>
      <c r="E369" s="27">
        <v>10958</v>
      </c>
      <c r="F369" s="166"/>
      <c r="G369" s="59"/>
      <c r="H369" s="59"/>
      <c r="I369" s="58">
        <v>13390.32</v>
      </c>
      <c r="J369" s="59"/>
      <c r="K369" s="59"/>
      <c r="L369" s="59"/>
      <c r="M369" s="10">
        <v>7348.441507074056</v>
      </c>
      <c r="N369" s="10">
        <v>2987.272991074839</v>
      </c>
      <c r="O369" s="10">
        <v>666.2997690528262</v>
      </c>
      <c r="P369" s="1"/>
    </row>
    <row r="370" spans="2:16" ht="11.25" customHeight="1">
      <c r="B370" s="25">
        <v>43770</v>
      </c>
      <c r="C370" s="26">
        <v>54758</v>
      </c>
      <c r="D370" s="10">
        <v>361</v>
      </c>
      <c r="E370" s="27">
        <v>10988</v>
      </c>
      <c r="F370" s="166"/>
      <c r="G370" s="59"/>
      <c r="H370" s="59"/>
      <c r="I370" s="58">
        <v>12263.28</v>
      </c>
      <c r="J370" s="59"/>
      <c r="K370" s="59"/>
      <c r="L370" s="59"/>
      <c r="M370" s="10">
        <v>6718.889373129391</v>
      </c>
      <c r="N370" s="10">
        <v>2724.6262000206825</v>
      </c>
      <c r="O370" s="10">
        <v>605.2262587961161</v>
      </c>
      <c r="P370" s="1"/>
    </row>
    <row r="371" spans="2:16" ht="11.25" customHeight="1">
      <c r="B371" s="25">
        <v>43770</v>
      </c>
      <c r="C371" s="26">
        <v>54789</v>
      </c>
      <c r="D371" s="10">
        <v>362</v>
      </c>
      <c r="E371" s="27">
        <v>11019</v>
      </c>
      <c r="F371" s="166"/>
      <c r="G371" s="59"/>
      <c r="H371" s="59"/>
      <c r="I371" s="58">
        <v>11131.84</v>
      </c>
      <c r="J371" s="59"/>
      <c r="K371" s="59"/>
      <c r="L371" s="59"/>
      <c r="M371" s="10">
        <v>6088.643984023665</v>
      </c>
      <c r="N371" s="10">
        <v>2462.771457020616</v>
      </c>
      <c r="O371" s="10">
        <v>544.7428831157594</v>
      </c>
      <c r="P371" s="1"/>
    </row>
    <row r="372" spans="2:16" ht="11.25" customHeight="1">
      <c r="B372" s="25">
        <v>43770</v>
      </c>
      <c r="C372" s="26">
        <v>54820</v>
      </c>
      <c r="D372" s="10">
        <v>363</v>
      </c>
      <c r="E372" s="27">
        <v>11050</v>
      </c>
      <c r="F372" s="166"/>
      <c r="G372" s="59"/>
      <c r="H372" s="59"/>
      <c r="I372" s="58">
        <v>9995.94</v>
      </c>
      <c r="J372" s="59"/>
      <c r="K372" s="59"/>
      <c r="L372" s="59"/>
      <c r="M372" s="10">
        <v>5458.081859310745</v>
      </c>
      <c r="N372" s="10">
        <v>2202.1032031205887</v>
      </c>
      <c r="O372" s="10">
        <v>485.022339019165</v>
      </c>
      <c r="P372" s="1"/>
    </row>
    <row r="373" spans="2:16" ht="11.25" customHeight="1">
      <c r="B373" s="25">
        <v>43770</v>
      </c>
      <c r="C373" s="26">
        <v>54848</v>
      </c>
      <c r="D373" s="10">
        <v>364</v>
      </c>
      <c r="E373" s="27">
        <v>11078</v>
      </c>
      <c r="F373" s="166"/>
      <c r="G373" s="59"/>
      <c r="H373" s="59"/>
      <c r="I373" s="58">
        <v>8855.58</v>
      </c>
      <c r="J373" s="59"/>
      <c r="K373" s="59"/>
      <c r="L373" s="59"/>
      <c r="M373" s="10">
        <v>4828.003074542375</v>
      </c>
      <c r="N373" s="10">
        <v>1943.4182553262851</v>
      </c>
      <c r="O373" s="10">
        <v>426.408017802867</v>
      </c>
      <c r="P373" s="1"/>
    </row>
    <row r="374" spans="2:16" ht="11.25" customHeight="1">
      <c r="B374" s="25">
        <v>43770</v>
      </c>
      <c r="C374" s="26">
        <v>54879</v>
      </c>
      <c r="D374" s="10">
        <v>365</v>
      </c>
      <c r="E374" s="27">
        <v>11109</v>
      </c>
      <c r="F374" s="166"/>
      <c r="G374" s="59"/>
      <c r="H374" s="59"/>
      <c r="I374" s="58">
        <v>7710.75</v>
      </c>
      <c r="J374" s="59"/>
      <c r="K374" s="59"/>
      <c r="L374" s="59"/>
      <c r="M374" s="10">
        <v>4196.719364538098</v>
      </c>
      <c r="N374" s="10">
        <v>1685.011082560165</v>
      </c>
      <c r="O374" s="10">
        <v>368.14462620289873</v>
      </c>
      <c r="P374" s="1"/>
    </row>
    <row r="375" spans="2:16" ht="11.25" customHeight="1">
      <c r="B375" s="25">
        <v>43770</v>
      </c>
      <c r="C375" s="26">
        <v>54909</v>
      </c>
      <c r="D375" s="10">
        <v>366</v>
      </c>
      <c r="E375" s="27">
        <v>11139</v>
      </c>
      <c r="F375" s="166"/>
      <c r="G375" s="59"/>
      <c r="H375" s="59"/>
      <c r="I375" s="58">
        <v>6561.43</v>
      </c>
      <c r="J375" s="59"/>
      <c r="K375" s="59"/>
      <c r="L375" s="59"/>
      <c r="M375" s="10">
        <v>3565.318778614391</v>
      </c>
      <c r="N375" s="10">
        <v>1427.976192080765</v>
      </c>
      <c r="O375" s="10">
        <v>310.7082279125234</v>
      </c>
      <c r="P375" s="1"/>
    </row>
    <row r="376" spans="2:16" ht="11.25" customHeight="1">
      <c r="B376" s="25">
        <v>43770</v>
      </c>
      <c r="C376" s="26">
        <v>54940</v>
      </c>
      <c r="D376" s="10">
        <v>367</v>
      </c>
      <c r="E376" s="27">
        <v>11170</v>
      </c>
      <c r="F376" s="166"/>
      <c r="G376" s="59"/>
      <c r="H376" s="59"/>
      <c r="I376" s="58">
        <v>5478.52</v>
      </c>
      <c r="J376" s="59"/>
      <c r="K376" s="59"/>
      <c r="L376" s="59"/>
      <c r="M376" s="10">
        <v>2971.8432385685564</v>
      </c>
      <c r="N376" s="10">
        <v>1187.2511259825774</v>
      </c>
      <c r="O376" s="10">
        <v>257.2355553473687</v>
      </c>
      <c r="P376" s="1"/>
    </row>
    <row r="377" spans="2:16" ht="11.25" customHeight="1">
      <c r="B377" s="25">
        <v>43770</v>
      </c>
      <c r="C377" s="26">
        <v>54970</v>
      </c>
      <c r="D377" s="10">
        <v>368</v>
      </c>
      <c r="E377" s="27">
        <v>11200</v>
      </c>
      <c r="F377" s="166"/>
      <c r="G377" s="59"/>
      <c r="H377" s="59"/>
      <c r="I377" s="58">
        <v>4391.37</v>
      </c>
      <c r="J377" s="59"/>
      <c r="K377" s="59"/>
      <c r="L377" s="59"/>
      <c r="M377" s="10">
        <v>2378.204719997143</v>
      </c>
      <c r="N377" s="10">
        <v>947.7541548810851</v>
      </c>
      <c r="O377" s="10">
        <v>204.50323731489559</v>
      </c>
      <c r="P377" s="1"/>
    </row>
    <row r="378" spans="2:16" ht="11.25" customHeight="1">
      <c r="B378" s="25">
        <v>43770</v>
      </c>
      <c r="C378" s="26">
        <v>55001</v>
      </c>
      <c r="D378" s="10">
        <v>369</v>
      </c>
      <c r="E378" s="27">
        <v>11231</v>
      </c>
      <c r="F378" s="166"/>
      <c r="G378" s="59"/>
      <c r="H378" s="59"/>
      <c r="I378" s="58">
        <v>3299.96</v>
      </c>
      <c r="J378" s="59"/>
      <c r="K378" s="59"/>
      <c r="L378" s="59"/>
      <c r="M378" s="10">
        <v>1784.1060289150541</v>
      </c>
      <c r="N378" s="10">
        <v>709.1877315208752</v>
      </c>
      <c r="O378" s="10">
        <v>152.37801923888225</v>
      </c>
      <c r="P378" s="1"/>
    </row>
    <row r="379" spans="2:16" ht="11.25" customHeight="1">
      <c r="B379" s="25">
        <v>43770</v>
      </c>
      <c r="C379" s="26">
        <v>55032</v>
      </c>
      <c r="D379" s="10">
        <v>370</v>
      </c>
      <c r="E379" s="27">
        <v>11262</v>
      </c>
      <c r="F379" s="166"/>
      <c r="G379" s="59"/>
      <c r="H379" s="59"/>
      <c r="I379" s="58">
        <v>2204.28</v>
      </c>
      <c r="J379" s="59"/>
      <c r="K379" s="59"/>
      <c r="L379" s="59"/>
      <c r="M379" s="10">
        <v>1189.7111296394964</v>
      </c>
      <c r="N379" s="10">
        <v>471.7111809731767</v>
      </c>
      <c r="O379" s="10">
        <v>100.92387102564517</v>
      </c>
      <c r="P379" s="1"/>
    </row>
    <row r="380" spans="2:16" ht="11.25" customHeight="1">
      <c r="B380" s="25">
        <v>43770</v>
      </c>
      <c r="C380" s="26">
        <v>55062</v>
      </c>
      <c r="D380" s="10">
        <v>371</v>
      </c>
      <c r="E380" s="27">
        <v>11292</v>
      </c>
      <c r="F380" s="166"/>
      <c r="G380" s="59"/>
      <c r="H380" s="59"/>
      <c r="I380" s="58">
        <v>1104.29</v>
      </c>
      <c r="J380" s="59"/>
      <c r="K380" s="59"/>
      <c r="L380" s="59"/>
      <c r="M380" s="10">
        <v>595.0376748057383</v>
      </c>
      <c r="N380" s="10">
        <v>235.34711415279946</v>
      </c>
      <c r="O380" s="10">
        <v>50.14673828052032</v>
      </c>
      <c r="P380" s="1"/>
    </row>
    <row r="381" spans="2:16" ht="11.25" customHeight="1">
      <c r="B381" s="25">
        <v>43770</v>
      </c>
      <c r="C381" s="26">
        <v>55093</v>
      </c>
      <c r="D381" s="10">
        <v>372</v>
      </c>
      <c r="E381" s="27">
        <v>11323</v>
      </c>
      <c r="F381" s="166"/>
      <c r="G381" s="59"/>
      <c r="H381" s="59"/>
      <c r="I381" s="58">
        <v>0</v>
      </c>
      <c r="J381" s="59"/>
      <c r="K381" s="59"/>
      <c r="L381" s="59"/>
      <c r="M381" s="10">
        <v>0</v>
      </c>
      <c r="N381" s="10">
        <v>0</v>
      </c>
      <c r="O381" s="10">
        <v>0</v>
      </c>
      <c r="P381" s="1"/>
    </row>
    <row r="382" spans="2:15" ht="15" customHeight="1">
      <c r="B382" s="28"/>
      <c r="C382" s="29"/>
      <c r="D382" s="29"/>
      <c r="E382" s="28"/>
      <c r="F382" s="167"/>
      <c r="G382" s="168"/>
      <c r="H382" s="168"/>
      <c r="I382" s="169">
        <v>253273782450.30432</v>
      </c>
      <c r="J382" s="168"/>
      <c r="K382" s="168"/>
      <c r="L382" s="168"/>
      <c r="M382" s="30">
        <v>227237987950.68546</v>
      </c>
      <c r="N382" s="30">
        <v>195703182007.3926</v>
      </c>
      <c r="O382" s="30">
        <v>157294178132.99918</v>
      </c>
    </row>
  </sheetData>
  <sheetProtection/>
  <mergeCells count="755">
    <mergeCell ref="F381:H381"/>
    <mergeCell ref="I381:L381"/>
    <mergeCell ref="F382:H382"/>
    <mergeCell ref="I382:L382"/>
    <mergeCell ref="F378:H378"/>
    <mergeCell ref="I378:L378"/>
    <mergeCell ref="F379:H379"/>
    <mergeCell ref="I379:L379"/>
    <mergeCell ref="F380:H380"/>
    <mergeCell ref="I380:L380"/>
    <mergeCell ref="F375:H375"/>
    <mergeCell ref="I375:L375"/>
    <mergeCell ref="F376:H376"/>
    <mergeCell ref="I376:L376"/>
    <mergeCell ref="F377:H377"/>
    <mergeCell ref="I377:L377"/>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
      <selection activeCell="A9" sqref="A9"/>
    </sheetView>
  </sheetViews>
  <sheetFormatPr defaultColWidth="9.140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2050</v>
      </c>
      <c r="B1" s="333"/>
    </row>
    <row r="2" spans="1:13" ht="30.75">
      <c r="A2" s="212" t="s">
        <v>2051</v>
      </c>
      <c r="B2" s="212"/>
      <c r="C2" s="213"/>
      <c r="D2" s="213"/>
      <c r="E2" s="213"/>
      <c r="F2" s="214" t="s">
        <v>1868</v>
      </c>
      <c r="G2" s="258"/>
      <c r="H2" s="213"/>
      <c r="I2" s="170"/>
      <c r="J2" s="213"/>
      <c r="K2" s="213"/>
      <c r="L2" s="213"/>
      <c r="M2" s="213"/>
    </row>
    <row r="3" spans="1:13" ht="15" thickBot="1">
      <c r="A3" s="213"/>
      <c r="B3" s="215"/>
      <c r="C3" s="215"/>
      <c r="D3" s="213"/>
      <c r="E3" s="213"/>
      <c r="F3" s="213"/>
      <c r="G3" s="213"/>
      <c r="H3" s="213"/>
      <c r="L3" s="213"/>
      <c r="M3" s="213"/>
    </row>
    <row r="4" spans="1:13" ht="18" thickBot="1">
      <c r="A4" s="217"/>
      <c r="B4" s="218" t="s">
        <v>0</v>
      </c>
      <c r="C4" s="219" t="s">
        <v>2052</v>
      </c>
      <c r="D4" s="217"/>
      <c r="E4" s="217"/>
      <c r="F4" s="213"/>
      <c r="G4" s="213"/>
      <c r="H4" s="213"/>
      <c r="I4" s="227" t="s">
        <v>2053</v>
      </c>
      <c r="J4" s="328" t="s">
        <v>2030</v>
      </c>
      <c r="L4" s="213"/>
      <c r="M4" s="213"/>
    </row>
    <row r="5" spans="8:13" ht="15" thickBot="1">
      <c r="H5" s="213"/>
      <c r="I5" s="334" t="s">
        <v>2032</v>
      </c>
      <c r="J5" s="216" t="s">
        <v>45</v>
      </c>
      <c r="L5" s="213"/>
      <c r="M5" s="213"/>
    </row>
    <row r="6" spans="1:13" ht="18">
      <c r="A6" s="220"/>
      <c r="B6" s="221" t="s">
        <v>2054</v>
      </c>
      <c r="C6" s="220"/>
      <c r="E6" s="222"/>
      <c r="F6" s="222"/>
      <c r="G6" s="222"/>
      <c r="H6" s="213"/>
      <c r="I6" s="334" t="s">
        <v>2034</v>
      </c>
      <c r="J6" s="216" t="s">
        <v>2035</v>
      </c>
      <c r="L6" s="213"/>
      <c r="M6" s="213"/>
    </row>
    <row r="7" spans="2:13" ht="14.25">
      <c r="B7" s="223" t="s">
        <v>2055</v>
      </c>
      <c r="H7" s="213"/>
      <c r="I7" s="334" t="s">
        <v>2037</v>
      </c>
      <c r="J7" s="216" t="s">
        <v>2038</v>
      </c>
      <c r="L7" s="213"/>
      <c r="M7" s="213"/>
    </row>
    <row r="8" spans="2:13" ht="14.25">
      <c r="B8" s="223" t="s">
        <v>878</v>
      </c>
      <c r="H8" s="213"/>
      <c r="I8" s="334" t="s">
        <v>2056</v>
      </c>
      <c r="J8" s="216" t="s">
        <v>2057</v>
      </c>
      <c r="L8" s="213"/>
      <c r="M8" s="213"/>
    </row>
    <row r="9" spans="2:13" ht="15" thickBot="1">
      <c r="B9" s="225" t="s">
        <v>879</v>
      </c>
      <c r="H9" s="213"/>
      <c r="L9" s="213"/>
      <c r="M9" s="213"/>
    </row>
    <row r="10" spans="2:13" ht="14.25">
      <c r="B10" s="226"/>
      <c r="H10" s="213"/>
      <c r="I10" s="335" t="s">
        <v>2058</v>
      </c>
      <c r="L10" s="213"/>
      <c r="M10" s="213"/>
    </row>
    <row r="11" spans="2:13" ht="14.25">
      <c r="B11" s="226"/>
      <c r="H11" s="213"/>
      <c r="I11" s="335" t="s">
        <v>2059</v>
      </c>
      <c r="L11" s="213"/>
      <c r="M11" s="213"/>
    </row>
    <row r="12" spans="1:13" ht="36">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4.25">
      <c r="A14" s="216" t="s">
        <v>883</v>
      </c>
      <c r="B14" s="235" t="s">
        <v>884</v>
      </c>
      <c r="C14" s="336"/>
      <c r="D14" s="336"/>
      <c r="E14" s="222"/>
      <c r="F14" s="222"/>
      <c r="G14" s="222"/>
      <c r="H14" s="213"/>
      <c r="L14" s="213"/>
      <c r="M14" s="213"/>
    </row>
    <row r="15" spans="1:13" ht="14.25">
      <c r="A15" s="216" t="s">
        <v>885</v>
      </c>
      <c r="B15" s="235" t="s">
        <v>886</v>
      </c>
      <c r="C15" s="268" t="s">
        <v>887</v>
      </c>
      <c r="D15" s="268" t="s">
        <v>888</v>
      </c>
      <c r="E15" s="222"/>
      <c r="F15" s="222"/>
      <c r="G15" s="222"/>
      <c r="H15" s="213"/>
      <c r="L15" s="213"/>
      <c r="M15" s="213"/>
    </row>
    <row r="16" spans="1:13" ht="14.25">
      <c r="A16" s="216" t="s">
        <v>889</v>
      </c>
      <c r="B16" s="235" t="s">
        <v>890</v>
      </c>
      <c r="C16" s="268"/>
      <c r="D16" s="268"/>
      <c r="E16" s="222"/>
      <c r="F16" s="222"/>
      <c r="G16" s="222"/>
      <c r="H16" s="213"/>
      <c r="L16" s="213"/>
      <c r="M16" s="213"/>
    </row>
    <row r="17" spans="1:13" ht="14.25">
      <c r="A17" s="216" t="s">
        <v>891</v>
      </c>
      <c r="B17" s="235" t="s">
        <v>892</v>
      </c>
      <c r="C17" s="268"/>
      <c r="D17" s="268"/>
      <c r="E17" s="222"/>
      <c r="F17" s="222"/>
      <c r="G17" s="222"/>
      <c r="H17" s="213"/>
      <c r="L17" s="213"/>
      <c r="M17" s="213"/>
    </row>
    <row r="18" spans="1:13" ht="14.25">
      <c r="A18" s="216" t="s">
        <v>893</v>
      </c>
      <c r="B18" s="235" t="s">
        <v>894</v>
      </c>
      <c r="C18" s="268"/>
      <c r="D18" s="268"/>
      <c r="E18" s="222"/>
      <c r="F18" s="222"/>
      <c r="G18" s="222"/>
      <c r="H18" s="213"/>
      <c r="L18" s="213"/>
      <c r="M18" s="213"/>
    </row>
    <row r="19" spans="1:13" ht="14.25">
      <c r="A19" s="216" t="s">
        <v>895</v>
      </c>
      <c r="B19" s="235" t="s">
        <v>896</v>
      </c>
      <c r="C19" s="268"/>
      <c r="D19" s="268"/>
      <c r="E19" s="222"/>
      <c r="F19" s="222"/>
      <c r="G19" s="222"/>
      <c r="H19" s="213"/>
      <c r="L19" s="213"/>
      <c r="M19" s="213"/>
    </row>
    <row r="20" spans="1:13" ht="14.25">
      <c r="A20" s="216" t="s">
        <v>897</v>
      </c>
      <c r="B20" s="235" t="s">
        <v>898</v>
      </c>
      <c r="C20" s="268"/>
      <c r="D20" s="268"/>
      <c r="E20" s="222"/>
      <c r="F20" s="222"/>
      <c r="G20" s="222"/>
      <c r="H20" s="213"/>
      <c r="L20" s="213"/>
      <c r="M20" s="213"/>
    </row>
    <row r="21" spans="1:13" ht="14.25">
      <c r="A21" s="216" t="s">
        <v>899</v>
      </c>
      <c r="B21" s="235" t="s">
        <v>900</v>
      </c>
      <c r="C21" s="268"/>
      <c r="D21" s="268"/>
      <c r="E21" s="222"/>
      <c r="F21" s="222"/>
      <c r="G21" s="222"/>
      <c r="H21" s="213"/>
      <c r="L21" s="213"/>
      <c r="M21" s="213"/>
    </row>
    <row r="22" spans="1:13" ht="14.25">
      <c r="A22" s="216" t="s">
        <v>901</v>
      </c>
      <c r="B22" s="235" t="s">
        <v>902</v>
      </c>
      <c r="C22" s="268"/>
      <c r="D22" s="268"/>
      <c r="E22" s="222"/>
      <c r="F22" s="222"/>
      <c r="G22" s="222"/>
      <c r="H22" s="213"/>
      <c r="L22" s="213"/>
      <c r="M22" s="213"/>
    </row>
    <row r="23" spans="1:13" ht="28.5">
      <c r="A23" s="216" t="s">
        <v>903</v>
      </c>
      <c r="B23" s="235" t="s">
        <v>904</v>
      </c>
      <c r="C23" s="268" t="s">
        <v>905</v>
      </c>
      <c r="D23" s="268"/>
      <c r="E23" s="222"/>
      <c r="F23" s="222"/>
      <c r="G23" s="222"/>
      <c r="H23" s="213"/>
      <c r="L23" s="213"/>
      <c r="M23" s="213"/>
    </row>
    <row r="24" spans="1:13" ht="14.25">
      <c r="A24" s="216" t="s">
        <v>906</v>
      </c>
      <c r="B24" s="235" t="s">
        <v>907</v>
      </c>
      <c r="C24" s="268" t="s">
        <v>908</v>
      </c>
      <c r="D24" s="268"/>
      <c r="E24" s="222"/>
      <c r="F24" s="222"/>
      <c r="G24" s="222"/>
      <c r="H24" s="213"/>
      <c r="L24" s="213"/>
      <c r="M24" s="213"/>
    </row>
    <row r="25" spans="1:13" ht="14.25" outlineLevel="1">
      <c r="A25" s="216" t="s">
        <v>909</v>
      </c>
      <c r="B25" s="232"/>
      <c r="E25" s="222"/>
      <c r="F25" s="222"/>
      <c r="G25" s="222"/>
      <c r="H25" s="213"/>
      <c r="L25" s="213"/>
      <c r="M25" s="213"/>
    </row>
    <row r="26" spans="1:13" ht="14.25" outlineLevel="1">
      <c r="A26" s="216" t="s">
        <v>910</v>
      </c>
      <c r="B26" s="232"/>
      <c r="E26" s="222"/>
      <c r="F26" s="222"/>
      <c r="G26" s="222"/>
      <c r="H26" s="213"/>
      <c r="L26" s="213"/>
      <c r="M26" s="213"/>
    </row>
    <row r="27" spans="1:13" ht="14.25" outlineLevel="1">
      <c r="A27" s="216" t="s">
        <v>911</v>
      </c>
      <c r="B27" s="232"/>
      <c r="E27" s="222"/>
      <c r="F27" s="222"/>
      <c r="G27" s="222"/>
      <c r="H27" s="213"/>
      <c r="L27" s="213"/>
      <c r="M27" s="213"/>
    </row>
    <row r="28" spans="1:13" ht="14.25" outlineLevel="1">
      <c r="A28" s="216" t="s">
        <v>912</v>
      </c>
      <c r="B28" s="232"/>
      <c r="E28" s="222"/>
      <c r="F28" s="222"/>
      <c r="G28" s="222"/>
      <c r="H28" s="213"/>
      <c r="L28" s="213"/>
      <c r="M28" s="213"/>
    </row>
    <row r="29" spans="1:13" ht="14.25" outlineLevel="1">
      <c r="A29" s="216" t="s">
        <v>913</v>
      </c>
      <c r="B29" s="232"/>
      <c r="E29" s="222"/>
      <c r="F29" s="222"/>
      <c r="G29" s="222"/>
      <c r="H29" s="213"/>
      <c r="L29" s="213"/>
      <c r="M29" s="213"/>
    </row>
    <row r="30" spans="1:13" ht="14.25" outlineLevel="1">
      <c r="A30" s="216" t="s">
        <v>914</v>
      </c>
      <c r="B30" s="232"/>
      <c r="E30" s="222"/>
      <c r="F30" s="222"/>
      <c r="G30" s="222"/>
      <c r="H30" s="213"/>
      <c r="L30" s="213"/>
      <c r="M30" s="213"/>
    </row>
    <row r="31" spans="1:13" ht="14.25" outlineLevel="1">
      <c r="A31" s="216" t="s">
        <v>915</v>
      </c>
      <c r="B31" s="232"/>
      <c r="E31" s="222"/>
      <c r="F31" s="222"/>
      <c r="G31" s="222"/>
      <c r="H31" s="213"/>
      <c r="L31" s="213"/>
      <c r="M31" s="213"/>
    </row>
    <row r="32" spans="1:13" ht="14.25" outlineLevel="1">
      <c r="A32" s="216" t="s">
        <v>916</v>
      </c>
      <c r="B32" s="232"/>
      <c r="E32" s="222"/>
      <c r="F32" s="222"/>
      <c r="G32" s="222"/>
      <c r="H32" s="213"/>
      <c r="L32" s="213"/>
      <c r="M32" s="213"/>
    </row>
    <row r="33" spans="1:13" ht="18">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4.25">
      <c r="A35" s="216" t="s">
        <v>920</v>
      </c>
      <c r="B35" s="336" t="s">
        <v>2060</v>
      </c>
      <c r="C35" s="336" t="s">
        <v>2061</v>
      </c>
      <c r="D35" s="336" t="s">
        <v>2062</v>
      </c>
      <c r="E35" s="336" t="s">
        <v>2063</v>
      </c>
      <c r="F35" s="337"/>
      <c r="G35" s="337"/>
      <c r="H35" s="213"/>
      <c r="L35" s="213"/>
      <c r="M35" s="213"/>
    </row>
    <row r="36" spans="1:13" ht="14.25">
      <c r="A36" s="216" t="s">
        <v>921</v>
      </c>
      <c r="B36" s="235"/>
      <c r="H36" s="213"/>
      <c r="L36" s="213"/>
      <c r="M36" s="213"/>
    </row>
    <row r="37" spans="1:13" ht="14.25">
      <c r="A37" s="216" t="s">
        <v>922</v>
      </c>
      <c r="B37" s="235"/>
      <c r="H37" s="213"/>
      <c r="L37" s="213"/>
      <c r="M37" s="213"/>
    </row>
    <row r="38" spans="1:13" ht="14.25">
      <c r="A38" s="216" t="s">
        <v>923</v>
      </c>
      <c r="B38" s="235"/>
      <c r="H38" s="213"/>
      <c r="L38" s="213"/>
      <c r="M38" s="213"/>
    </row>
    <row r="39" spans="1:13" ht="14.25">
      <c r="A39" s="216" t="s">
        <v>924</v>
      </c>
      <c r="B39" s="235"/>
      <c r="H39" s="213"/>
      <c r="L39" s="213"/>
      <c r="M39" s="213"/>
    </row>
    <row r="40" spans="1:13" ht="14.25">
      <c r="A40" s="216" t="s">
        <v>925</v>
      </c>
      <c r="B40" s="235"/>
      <c r="H40" s="213"/>
      <c r="L40" s="213"/>
      <c r="M40" s="213"/>
    </row>
    <row r="41" spans="1:13" ht="14.25">
      <c r="A41" s="216" t="s">
        <v>926</v>
      </c>
      <c r="B41" s="235"/>
      <c r="H41" s="213"/>
      <c r="L41" s="213"/>
      <c r="M41" s="213"/>
    </row>
    <row r="42" spans="1:13" ht="14.25">
      <c r="A42" s="216" t="s">
        <v>927</v>
      </c>
      <c r="B42" s="235"/>
      <c r="H42" s="213"/>
      <c r="L42" s="213"/>
      <c r="M42" s="213"/>
    </row>
    <row r="43" spans="1:13" ht="14.25">
      <c r="A43" s="216" t="s">
        <v>928</v>
      </c>
      <c r="B43" s="235"/>
      <c r="H43" s="213"/>
      <c r="L43" s="213"/>
      <c r="M43" s="213"/>
    </row>
    <row r="44" spans="1:13" ht="14.25">
      <c r="A44" s="216" t="s">
        <v>929</v>
      </c>
      <c r="B44" s="235"/>
      <c r="H44" s="213"/>
      <c r="L44" s="213"/>
      <c r="M44" s="213"/>
    </row>
    <row r="45" spans="1:13" ht="14.25">
      <c r="A45" s="216" t="s">
        <v>930</v>
      </c>
      <c r="B45" s="235"/>
      <c r="H45" s="213"/>
      <c r="L45" s="213"/>
      <c r="M45" s="213"/>
    </row>
    <row r="46" spans="1:13" ht="14.25">
      <c r="A46" s="216" t="s">
        <v>931</v>
      </c>
      <c r="B46" s="235"/>
      <c r="H46" s="213"/>
      <c r="L46" s="213"/>
      <c r="M46" s="213"/>
    </row>
    <row r="47" spans="1:13" ht="14.25">
      <c r="A47" s="216" t="s">
        <v>932</v>
      </c>
      <c r="B47" s="235"/>
      <c r="H47" s="213"/>
      <c r="L47" s="213"/>
      <c r="M47" s="213"/>
    </row>
    <row r="48" spans="1:13" ht="14.25">
      <c r="A48" s="216" t="s">
        <v>933</v>
      </c>
      <c r="B48" s="235"/>
      <c r="H48" s="213"/>
      <c r="L48" s="213"/>
      <c r="M48" s="213"/>
    </row>
    <row r="49" spans="1:13" ht="14.25">
      <c r="A49" s="216" t="s">
        <v>934</v>
      </c>
      <c r="B49" s="235"/>
      <c r="H49" s="213"/>
      <c r="L49" s="213"/>
      <c r="M49" s="213"/>
    </row>
    <row r="50" spans="1:13" ht="14.25">
      <c r="A50" s="216" t="s">
        <v>935</v>
      </c>
      <c r="B50" s="235"/>
      <c r="H50" s="213"/>
      <c r="L50" s="213"/>
      <c r="M50" s="213"/>
    </row>
    <row r="51" spans="1:13" ht="14.25">
      <c r="A51" s="216" t="s">
        <v>936</v>
      </c>
      <c r="B51" s="235"/>
      <c r="H51" s="213"/>
      <c r="L51" s="213"/>
      <c r="M51" s="213"/>
    </row>
    <row r="52" spans="1:13" ht="14.25">
      <c r="A52" s="216" t="s">
        <v>937</v>
      </c>
      <c r="B52" s="235"/>
      <c r="H52" s="213"/>
      <c r="L52" s="213"/>
      <c r="M52" s="213"/>
    </row>
    <row r="53" spans="1:13" ht="14.25">
      <c r="A53" s="216" t="s">
        <v>938</v>
      </c>
      <c r="B53" s="235"/>
      <c r="H53" s="213"/>
      <c r="L53" s="213"/>
      <c r="M53" s="213"/>
    </row>
    <row r="54" spans="1:13" ht="14.25">
      <c r="A54" s="216" t="s">
        <v>939</v>
      </c>
      <c r="B54" s="235"/>
      <c r="H54" s="213"/>
      <c r="L54" s="213"/>
      <c r="M54" s="213"/>
    </row>
    <row r="55" spans="1:13" ht="14.25">
      <c r="A55" s="216" t="s">
        <v>940</v>
      </c>
      <c r="B55" s="235"/>
      <c r="H55" s="213"/>
      <c r="L55" s="213"/>
      <c r="M55" s="213"/>
    </row>
    <row r="56" spans="1:13" ht="14.25">
      <c r="A56" s="216" t="s">
        <v>941</v>
      </c>
      <c r="B56" s="235"/>
      <c r="H56" s="213"/>
      <c r="L56" s="213"/>
      <c r="M56" s="213"/>
    </row>
    <row r="57" spans="1:13" ht="14.25">
      <c r="A57" s="216" t="s">
        <v>942</v>
      </c>
      <c r="B57" s="235"/>
      <c r="H57" s="213"/>
      <c r="L57" s="213"/>
      <c r="M57" s="213"/>
    </row>
    <row r="58" spans="1:13" ht="14.25">
      <c r="A58" s="216" t="s">
        <v>943</v>
      </c>
      <c r="B58" s="235"/>
      <c r="H58" s="213"/>
      <c r="L58" s="213"/>
      <c r="M58" s="213"/>
    </row>
    <row r="59" spans="1:13" ht="14.25">
      <c r="A59" s="216" t="s">
        <v>944</v>
      </c>
      <c r="B59" s="235"/>
      <c r="H59" s="213"/>
      <c r="L59" s="213"/>
      <c r="M59" s="213"/>
    </row>
    <row r="60" spans="1:13" ht="14.25" outlineLevel="1">
      <c r="A60" s="216" t="s">
        <v>945</v>
      </c>
      <c r="B60" s="235"/>
      <c r="E60" s="235"/>
      <c r="F60" s="235"/>
      <c r="G60" s="235"/>
      <c r="H60" s="213"/>
      <c r="L60" s="213"/>
      <c r="M60" s="213"/>
    </row>
    <row r="61" spans="1:13" ht="14.25" outlineLevel="1">
      <c r="A61" s="216" t="s">
        <v>946</v>
      </c>
      <c r="B61" s="235"/>
      <c r="E61" s="235"/>
      <c r="F61" s="235"/>
      <c r="G61" s="235"/>
      <c r="H61" s="213"/>
      <c r="L61" s="213"/>
      <c r="M61" s="213"/>
    </row>
    <row r="62" spans="1:13" ht="14.25" outlineLevel="1">
      <c r="A62" s="216" t="s">
        <v>947</v>
      </c>
      <c r="B62" s="235"/>
      <c r="E62" s="235"/>
      <c r="F62" s="235"/>
      <c r="G62" s="235"/>
      <c r="H62" s="213"/>
      <c r="L62" s="213"/>
      <c r="M62" s="213"/>
    </row>
    <row r="63" spans="1:13" ht="14.25" outlineLevel="1">
      <c r="A63" s="216" t="s">
        <v>948</v>
      </c>
      <c r="B63" s="235"/>
      <c r="E63" s="235"/>
      <c r="F63" s="235"/>
      <c r="G63" s="235"/>
      <c r="H63" s="213"/>
      <c r="L63" s="213"/>
      <c r="M63" s="213"/>
    </row>
    <row r="64" spans="1:13" ht="14.25" outlineLevel="1">
      <c r="A64" s="216" t="s">
        <v>949</v>
      </c>
      <c r="B64" s="235"/>
      <c r="E64" s="235"/>
      <c r="F64" s="235"/>
      <c r="G64" s="235"/>
      <c r="H64" s="213"/>
      <c r="L64" s="213"/>
      <c r="M64" s="213"/>
    </row>
    <row r="65" spans="1:13" ht="14.25" outlineLevel="1">
      <c r="A65" s="216" t="s">
        <v>950</v>
      </c>
      <c r="B65" s="235"/>
      <c r="E65" s="235"/>
      <c r="F65" s="235"/>
      <c r="G65" s="235"/>
      <c r="H65" s="213"/>
      <c r="L65" s="213"/>
      <c r="M65" s="213"/>
    </row>
    <row r="66" spans="1:13" ht="14.25" outlineLevel="1">
      <c r="A66" s="216" t="s">
        <v>951</v>
      </c>
      <c r="B66" s="235"/>
      <c r="E66" s="235"/>
      <c r="F66" s="235"/>
      <c r="G66" s="235"/>
      <c r="H66" s="213"/>
      <c r="L66" s="213"/>
      <c r="M66" s="213"/>
    </row>
    <row r="67" spans="1:13" ht="14.25" outlineLevel="1">
      <c r="A67" s="216" t="s">
        <v>952</v>
      </c>
      <c r="B67" s="235"/>
      <c r="E67" s="235"/>
      <c r="F67" s="235"/>
      <c r="G67" s="235"/>
      <c r="H67" s="213"/>
      <c r="L67" s="213"/>
      <c r="M67" s="213"/>
    </row>
    <row r="68" spans="1:13" ht="14.25" outlineLevel="1">
      <c r="A68" s="216" t="s">
        <v>953</v>
      </c>
      <c r="B68" s="235"/>
      <c r="E68" s="235"/>
      <c r="F68" s="235"/>
      <c r="G68" s="235"/>
      <c r="H68" s="213"/>
      <c r="L68" s="213"/>
      <c r="M68" s="213"/>
    </row>
    <row r="69" spans="1:13" ht="14.25" outlineLevel="1">
      <c r="A69" s="216" t="s">
        <v>954</v>
      </c>
      <c r="B69" s="235"/>
      <c r="E69" s="235"/>
      <c r="F69" s="235"/>
      <c r="G69" s="235"/>
      <c r="H69" s="213"/>
      <c r="L69" s="213"/>
      <c r="M69" s="213"/>
    </row>
    <row r="70" spans="1:13" ht="14.25" outlineLevel="1">
      <c r="A70" s="216" t="s">
        <v>955</v>
      </c>
      <c r="B70" s="235"/>
      <c r="E70" s="235"/>
      <c r="F70" s="235"/>
      <c r="G70" s="235"/>
      <c r="H70" s="213"/>
      <c r="L70" s="213"/>
      <c r="M70" s="213"/>
    </row>
    <row r="71" spans="1:13" ht="14.25" outlineLevel="1">
      <c r="A71" s="216" t="s">
        <v>956</v>
      </c>
      <c r="B71" s="235"/>
      <c r="E71" s="235"/>
      <c r="F71" s="235"/>
      <c r="G71" s="235"/>
      <c r="H71" s="213"/>
      <c r="L71" s="213"/>
      <c r="M71" s="213"/>
    </row>
    <row r="72" spans="1:13" ht="14.25" outlineLevel="1">
      <c r="A72" s="216" t="s">
        <v>957</v>
      </c>
      <c r="B72" s="235"/>
      <c r="E72" s="235"/>
      <c r="F72" s="235"/>
      <c r="G72" s="235"/>
      <c r="H72" s="213"/>
      <c r="L72" s="213"/>
      <c r="M72" s="213"/>
    </row>
    <row r="73" spans="1:8" ht="18">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4.25">
      <c r="A75" s="216" t="s">
        <v>960</v>
      </c>
      <c r="B75" s="216" t="s">
        <v>961</v>
      </c>
      <c r="C75" s="266">
        <v>38.168753167352236</v>
      </c>
      <c r="H75" s="213"/>
    </row>
    <row r="76" spans="1:8" ht="14.25">
      <c r="A76" s="216" t="s">
        <v>962</v>
      </c>
      <c r="B76" s="216" t="s">
        <v>2064</v>
      </c>
      <c r="C76" s="266">
        <v>165.98875063328697</v>
      </c>
      <c r="H76" s="213"/>
    </row>
    <row r="77" spans="1:8" ht="14.25" outlineLevel="1">
      <c r="A77" s="216" t="s">
        <v>963</v>
      </c>
      <c r="H77" s="213"/>
    </row>
    <row r="78" spans="1:8" ht="14.25" outlineLevel="1">
      <c r="A78" s="216" t="s">
        <v>964</v>
      </c>
      <c r="H78" s="213"/>
    </row>
    <row r="79" spans="1:8" ht="14.25" outlineLevel="1">
      <c r="A79" s="216" t="s">
        <v>965</v>
      </c>
      <c r="H79" s="213"/>
    </row>
    <row r="80" spans="1:8" ht="14.25" outlineLevel="1">
      <c r="A80" s="216" t="s">
        <v>966</v>
      </c>
      <c r="H80" s="213"/>
    </row>
    <row r="81" spans="1:8" ht="14.25">
      <c r="A81" s="237"/>
      <c r="B81" s="238" t="s">
        <v>967</v>
      </c>
      <c r="C81" s="237" t="s">
        <v>483</v>
      </c>
      <c r="D81" s="237" t="s">
        <v>484</v>
      </c>
      <c r="E81" s="240" t="s">
        <v>968</v>
      </c>
      <c r="F81" s="240" t="s">
        <v>969</v>
      </c>
      <c r="G81" s="240" t="s">
        <v>970</v>
      </c>
      <c r="H81" s="213"/>
    </row>
    <row r="82" spans="1:8" ht="14.25">
      <c r="A82" s="216" t="s">
        <v>971</v>
      </c>
      <c r="B82" s="216" t="s">
        <v>972</v>
      </c>
      <c r="C82" s="305">
        <v>0.0010343748017612741</v>
      </c>
      <c r="D82" s="338"/>
      <c r="E82" s="338"/>
      <c r="F82" s="338"/>
      <c r="G82" s="338">
        <f>C82</f>
        <v>0.0010343748017612741</v>
      </c>
      <c r="H82" s="213"/>
    </row>
    <row r="83" spans="1:8" ht="14.25">
      <c r="A83" s="216" t="s">
        <v>973</v>
      </c>
      <c r="B83" s="216" t="s">
        <v>974</v>
      </c>
      <c r="C83" s="305">
        <v>5.55130470434664E-05</v>
      </c>
      <c r="G83" s="339">
        <f>C83</f>
        <v>5.55130470434664E-05</v>
      </c>
      <c r="H83" s="213"/>
    </row>
    <row r="84" spans="1:8" ht="14.25">
      <c r="A84" s="216" t="s">
        <v>975</v>
      </c>
      <c r="B84" s="216" t="s">
        <v>976</v>
      </c>
      <c r="C84" s="305">
        <v>0.0003942132256861939</v>
      </c>
      <c r="G84" s="339">
        <f>C84</f>
        <v>0.0003942132256861939</v>
      </c>
      <c r="H84" s="213"/>
    </row>
    <row r="85" spans="1:8" ht="14.25">
      <c r="A85" s="216" t="s">
        <v>977</v>
      </c>
      <c r="B85" s="216" t="s">
        <v>978</v>
      </c>
      <c r="C85" s="305">
        <v>7.819032263540062E-05</v>
      </c>
      <c r="G85" s="339">
        <f>C85</f>
        <v>7.819032263540062E-05</v>
      </c>
      <c r="H85" s="213"/>
    </row>
    <row r="86" spans="1:8" ht="14.25">
      <c r="A86" s="216" t="s">
        <v>979</v>
      </c>
      <c r="B86" s="216" t="s">
        <v>980</v>
      </c>
      <c r="C86" s="305">
        <v>0</v>
      </c>
      <c r="G86" s="339">
        <f>C86</f>
        <v>0</v>
      </c>
      <c r="H86" s="213"/>
    </row>
    <row r="87" spans="1:8" ht="14.25" outlineLevel="1">
      <c r="A87" s="216" t="s">
        <v>981</v>
      </c>
      <c r="H87" s="213"/>
    </row>
    <row r="88" spans="1:8" ht="14.25" outlineLevel="1">
      <c r="A88" s="216" t="s">
        <v>982</v>
      </c>
      <c r="H88" s="213"/>
    </row>
    <row r="89" spans="1:8" ht="14.25" outlineLevel="1">
      <c r="A89" s="216" t="s">
        <v>983</v>
      </c>
      <c r="H89" s="213"/>
    </row>
    <row r="90" spans="1:8" ht="14.25" outlineLevel="1">
      <c r="A90" s="216" t="s">
        <v>984</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73"/>
  <sheetViews>
    <sheetView showGridLines="0" zoomScalePageLayoutView="0" workbookViewId="0" topLeftCell="A1">
      <selection activeCell="A1" sqref="A1"/>
    </sheetView>
  </sheetViews>
  <sheetFormatPr defaultColWidth="9.140625" defaultRowHeight="12.75"/>
  <sheetData>
    <row r="1" spans="2:6" ht="12.75">
      <c r="B1" t="s">
        <v>1680</v>
      </c>
      <c r="C1" t="s">
        <v>1681</v>
      </c>
      <c r="D1" t="s">
        <v>1682</v>
      </c>
      <c r="E1" t="s">
        <v>1683</v>
      </c>
      <c r="F1" t="s">
        <v>1684</v>
      </c>
    </row>
    <row r="2" spans="1:6" ht="12.75">
      <c r="A2" t="s">
        <v>1308</v>
      </c>
      <c r="B2">
        <v>2860549908.545231</v>
      </c>
      <c r="C2">
        <v>2855854582.2884817</v>
      </c>
      <c r="D2">
        <v>2848825558.9300003</v>
      </c>
      <c r="E2">
        <v>2837147667.6981387</v>
      </c>
      <c r="F2">
        <v>2250000000</v>
      </c>
    </row>
    <row r="3" spans="1:6" ht="12.75">
      <c r="A3" t="s">
        <v>1309</v>
      </c>
      <c r="B3">
        <v>2842136566.732281</v>
      </c>
      <c r="C3">
        <v>2832658902.6794705</v>
      </c>
      <c r="D3">
        <v>2818500666.5995183</v>
      </c>
      <c r="E3">
        <v>2795058132.4249887</v>
      </c>
      <c r="F3">
        <v>2250000000</v>
      </c>
    </row>
    <row r="4" spans="1:6" ht="12.75">
      <c r="A4" t="s">
        <v>1310</v>
      </c>
      <c r="B4">
        <v>2823573319.126286</v>
      </c>
      <c r="C4">
        <v>2809384538.40686</v>
      </c>
      <c r="D4">
        <v>2788233500.9769673</v>
      </c>
      <c r="E4">
        <v>2753331247.514496</v>
      </c>
      <c r="F4">
        <v>2250000000</v>
      </c>
    </row>
    <row r="5" spans="1:6" ht="12.75">
      <c r="A5" t="s">
        <v>1311</v>
      </c>
      <c r="B5">
        <v>2804203369.808821</v>
      </c>
      <c r="C5">
        <v>2785684752.2291045</v>
      </c>
      <c r="D5">
        <v>2758133999.37291</v>
      </c>
      <c r="E5">
        <v>2712815335.089332</v>
      </c>
      <c r="F5">
        <v>2250000000</v>
      </c>
    </row>
    <row r="6" spans="1:6" ht="12.75">
      <c r="A6" t="s">
        <v>1312</v>
      </c>
      <c r="B6">
        <v>2785245472.694832</v>
      </c>
      <c r="C6">
        <v>2762159264.9286637</v>
      </c>
      <c r="D6">
        <v>2727885917.9657927</v>
      </c>
      <c r="E6">
        <v>2671700018.017284</v>
      </c>
      <c r="F6">
        <v>2250000000</v>
      </c>
    </row>
    <row r="7" spans="1:6" ht="12.75">
      <c r="A7" t="s">
        <v>1313</v>
      </c>
      <c r="B7">
        <v>2766366149.476348</v>
      </c>
      <c r="C7">
        <v>2738933332.344634</v>
      </c>
      <c r="D7">
        <v>2698290574.4869137</v>
      </c>
      <c r="E7">
        <v>2631881245.0676217</v>
      </c>
      <c r="F7">
        <v>2250000000</v>
      </c>
    </row>
    <row r="8" spans="1:6" ht="12.75">
      <c r="A8" t="s">
        <v>1314</v>
      </c>
      <c r="B8">
        <v>2746270017.414811</v>
      </c>
      <c r="C8">
        <v>2714424797.554216</v>
      </c>
      <c r="D8">
        <v>2667344816.4778132</v>
      </c>
      <c r="E8">
        <v>2590677507.498564</v>
      </c>
      <c r="F8">
        <v>2250000000</v>
      </c>
    </row>
    <row r="9" spans="1:6" ht="12.75">
      <c r="A9" t="s">
        <v>1315</v>
      </c>
      <c r="B9">
        <v>2727234492.425338</v>
      </c>
      <c r="C9">
        <v>2691185412.0912843</v>
      </c>
      <c r="D9">
        <v>2637999659.4275217</v>
      </c>
      <c r="E9">
        <v>2551672958.2174516</v>
      </c>
      <c r="F9">
        <v>2250000000</v>
      </c>
    </row>
    <row r="10" spans="1:6" ht="12.75">
      <c r="A10" t="s">
        <v>1316</v>
      </c>
      <c r="B10">
        <v>2707963202.479588</v>
      </c>
      <c r="C10">
        <v>2667636657.4312615</v>
      </c>
      <c r="D10">
        <v>2608266027.2338247</v>
      </c>
      <c r="E10">
        <v>2512226429.7702923</v>
      </c>
      <c r="F10">
        <v>2250000000</v>
      </c>
    </row>
    <row r="11" spans="1:6" ht="12.75">
      <c r="A11" t="s">
        <v>1317</v>
      </c>
      <c r="B11">
        <v>2689137351.798059</v>
      </c>
      <c r="C11">
        <v>2644598103.596391</v>
      </c>
      <c r="D11">
        <v>2579164147.408903</v>
      </c>
      <c r="E11">
        <v>2473674192.978061</v>
      </c>
      <c r="F11">
        <v>2250000000</v>
      </c>
    </row>
    <row r="12" spans="1:6" ht="12.75">
      <c r="A12" t="s">
        <v>1318</v>
      </c>
      <c r="B12">
        <v>2669622037.833537</v>
      </c>
      <c r="C12">
        <v>2621096655.545021</v>
      </c>
      <c r="D12">
        <v>2549952581.939123</v>
      </c>
      <c r="E12">
        <v>2435632178.3963428</v>
      </c>
      <c r="F12">
        <v>2250000000</v>
      </c>
    </row>
    <row r="13" spans="1:6" ht="12.75">
      <c r="A13" t="s">
        <v>1319</v>
      </c>
      <c r="B13">
        <v>2650392821.156426</v>
      </c>
      <c r="C13">
        <v>2597803413.36527</v>
      </c>
      <c r="D13">
        <v>2520864162.4664574</v>
      </c>
      <c r="E13">
        <v>2397649313.65882</v>
      </c>
      <c r="F13">
        <v>2250000000</v>
      </c>
    </row>
    <row r="14" spans="1:6" ht="12.75">
      <c r="A14" t="s">
        <v>1320</v>
      </c>
      <c r="B14">
        <v>2631721911.126985</v>
      </c>
      <c r="C14">
        <v>2575268959.8519893</v>
      </c>
      <c r="D14">
        <v>2492846411.2873836</v>
      </c>
      <c r="E14">
        <v>2361281819.388649</v>
      </c>
      <c r="F14">
        <v>2250000000</v>
      </c>
    </row>
    <row r="15" spans="1:6" ht="12.75">
      <c r="A15" t="s">
        <v>1321</v>
      </c>
      <c r="B15">
        <v>2612063312.3646</v>
      </c>
      <c r="C15">
        <v>2551696837.309676</v>
      </c>
      <c r="D15">
        <v>2463746932.8907986</v>
      </c>
      <c r="E15">
        <v>2323833551.8896337</v>
      </c>
      <c r="F15">
        <v>2250000000</v>
      </c>
    </row>
    <row r="16" spans="1:6" ht="12.75">
      <c r="A16" t="s">
        <v>1322</v>
      </c>
      <c r="B16">
        <v>2592723130.283054</v>
      </c>
      <c r="C16">
        <v>2528507796.992445</v>
      </c>
      <c r="D16">
        <v>2435148280.715727</v>
      </c>
      <c r="E16">
        <v>2287130535.0753202</v>
      </c>
      <c r="F16">
        <v>2250000000</v>
      </c>
    </row>
    <row r="17" spans="1:6" ht="12.75">
      <c r="A17" t="s">
        <v>1323</v>
      </c>
      <c r="B17">
        <v>2571754787.229333</v>
      </c>
      <c r="C17">
        <v>2504216282.2868843</v>
      </c>
      <c r="D17">
        <v>2406212980.569233</v>
      </c>
      <c r="E17">
        <v>2251306458.7879133</v>
      </c>
      <c r="F17">
        <v>2250000000</v>
      </c>
    </row>
    <row r="18" spans="1:6" ht="12.75">
      <c r="A18" t="s">
        <v>1324</v>
      </c>
      <c r="B18">
        <v>2551541665.884333</v>
      </c>
      <c r="C18">
        <v>2480320037.2008977</v>
      </c>
      <c r="D18">
        <v>2377190822.521389</v>
      </c>
      <c r="E18">
        <v>2214732182.608109</v>
      </c>
      <c r="F18">
        <v>2250000000</v>
      </c>
    </row>
    <row r="19" spans="1:6" ht="12.75">
      <c r="A19" t="s">
        <v>1325</v>
      </c>
      <c r="B19">
        <v>2532095639.924455</v>
      </c>
      <c r="C19">
        <v>2457376625.112549</v>
      </c>
      <c r="D19">
        <v>2349404592.7888465</v>
      </c>
      <c r="E19">
        <v>2179872378.6094604</v>
      </c>
      <c r="F19">
        <v>2250000000</v>
      </c>
    </row>
    <row r="20" spans="1:6" ht="12.75">
      <c r="A20" t="s">
        <v>1326</v>
      </c>
      <c r="B20">
        <v>2511533703.553039</v>
      </c>
      <c r="C20">
        <v>2433287398.9399195</v>
      </c>
      <c r="D20">
        <v>2320457349.9085245</v>
      </c>
      <c r="E20">
        <v>2143894771.222773</v>
      </c>
      <c r="F20">
        <v>2250000000</v>
      </c>
    </row>
    <row r="21" spans="1:6" ht="12.75">
      <c r="A21" t="s">
        <v>1327</v>
      </c>
      <c r="B21">
        <v>2491046893.096839</v>
      </c>
      <c r="C21">
        <v>2409477415.659976</v>
      </c>
      <c r="D21">
        <v>2292096039.062605</v>
      </c>
      <c r="E21">
        <v>2109010629.984468</v>
      </c>
      <c r="F21">
        <v>2250000000</v>
      </c>
    </row>
    <row r="22" spans="1:6" ht="12.75">
      <c r="A22" t="s">
        <v>1328</v>
      </c>
      <c r="B22">
        <v>2470315446.285479</v>
      </c>
      <c r="C22">
        <v>2385372179.978261</v>
      </c>
      <c r="D22">
        <v>2263394172.874022</v>
      </c>
      <c r="E22">
        <v>2073780426.6415062</v>
      </c>
      <c r="F22">
        <v>2250000000</v>
      </c>
    </row>
    <row r="23" spans="1:6" ht="12.75">
      <c r="A23" t="s">
        <v>1329</v>
      </c>
      <c r="B23">
        <v>2450768429.798382</v>
      </c>
      <c r="C23">
        <v>2362483544.737432</v>
      </c>
      <c r="D23">
        <v>2235974923.861828</v>
      </c>
      <c r="E23">
        <v>2039981015.843328</v>
      </c>
      <c r="F23">
        <v>2250000000</v>
      </c>
    </row>
    <row r="24" spans="1:6" ht="12.75">
      <c r="A24" t="s">
        <v>1330</v>
      </c>
      <c r="B24">
        <v>2431312908.090431</v>
      </c>
      <c r="C24">
        <v>2339881863.40059</v>
      </c>
      <c r="D24">
        <v>2209132856.3654966</v>
      </c>
      <c r="E24">
        <v>2007229890.4206731</v>
      </c>
      <c r="F24">
        <v>2250000000</v>
      </c>
    </row>
    <row r="25" spans="1:6" ht="12.75">
      <c r="A25" t="s">
        <v>1331</v>
      </c>
      <c r="B25">
        <v>2412239600.120593</v>
      </c>
      <c r="C25">
        <v>2317588339.5363674</v>
      </c>
      <c r="D25">
        <v>2182520309.7698793</v>
      </c>
      <c r="E25">
        <v>1974650293.0069547</v>
      </c>
      <c r="F25">
        <v>2250000000</v>
      </c>
    </row>
    <row r="26" spans="1:6" ht="12.75">
      <c r="A26" t="s">
        <v>1332</v>
      </c>
      <c r="B26">
        <v>2392462099.388388</v>
      </c>
      <c r="C26">
        <v>2294813950.501742</v>
      </c>
      <c r="D26">
        <v>2155754221.9041085</v>
      </c>
      <c r="E26">
        <v>1942438283.4910522</v>
      </c>
      <c r="F26">
        <v>2250000000</v>
      </c>
    </row>
    <row r="27" spans="1:6" ht="12.75">
      <c r="A27" t="s">
        <v>1333</v>
      </c>
      <c r="B27">
        <v>2372642988.928777</v>
      </c>
      <c r="C27">
        <v>2271943823.8644214</v>
      </c>
      <c r="D27">
        <v>2128842077.4128518</v>
      </c>
      <c r="E27">
        <v>1910064569.9761899</v>
      </c>
      <c r="F27">
        <v>2250000000</v>
      </c>
    </row>
    <row r="28" spans="1:6" ht="12.75">
      <c r="A28" t="s">
        <v>1334</v>
      </c>
      <c r="B28">
        <v>2352630147.845901</v>
      </c>
      <c r="C28">
        <v>2248959480.948855</v>
      </c>
      <c r="D28">
        <v>2101946125.9548254</v>
      </c>
      <c r="E28">
        <v>1877944717.4303865</v>
      </c>
      <c r="F28">
        <v>2250000000</v>
      </c>
    </row>
    <row r="29" spans="1:6" ht="12.75">
      <c r="A29" t="s">
        <v>1335</v>
      </c>
      <c r="B29">
        <v>2332655598.810888</v>
      </c>
      <c r="C29">
        <v>2226448832.34679</v>
      </c>
      <c r="D29">
        <v>2076126369.6213791</v>
      </c>
      <c r="E29">
        <v>1847778964.2802985</v>
      </c>
      <c r="F29">
        <v>2250000000</v>
      </c>
    </row>
    <row r="30" spans="1:6" ht="12.75">
      <c r="A30" t="s">
        <v>1336</v>
      </c>
      <c r="B30">
        <v>2313637034.589895</v>
      </c>
      <c r="C30">
        <v>2204550757.399427</v>
      </c>
      <c r="D30">
        <v>2050478694.8656325</v>
      </c>
      <c r="E30">
        <v>1817222539.3036695</v>
      </c>
      <c r="F30">
        <v>2250000000</v>
      </c>
    </row>
    <row r="31" spans="1:6" ht="12.75">
      <c r="A31" t="s">
        <v>1337</v>
      </c>
      <c r="B31">
        <v>2293472028.582089</v>
      </c>
      <c r="C31">
        <v>2181749490.169865</v>
      </c>
      <c r="D31">
        <v>2024276387.3394222</v>
      </c>
      <c r="E31">
        <v>1786646966.3022828</v>
      </c>
      <c r="F31">
        <v>2250000000</v>
      </c>
    </row>
    <row r="32" spans="1:6" ht="12.75">
      <c r="A32" t="s">
        <v>1338</v>
      </c>
      <c r="B32">
        <v>2274303156.451564</v>
      </c>
      <c r="C32">
        <v>2159844916.097939</v>
      </c>
      <c r="D32">
        <v>1998856364.9798102</v>
      </c>
      <c r="E32">
        <v>1756738600.5434968</v>
      </c>
      <c r="F32">
        <v>2250000000</v>
      </c>
    </row>
    <row r="33" spans="1:6" ht="12.75">
      <c r="A33" t="s">
        <v>1339</v>
      </c>
      <c r="B33">
        <v>2255346562.941849</v>
      </c>
      <c r="C33">
        <v>2138326711.2172353</v>
      </c>
      <c r="D33">
        <v>1974071357.7535594</v>
      </c>
      <c r="E33">
        <v>1727843833.4747543</v>
      </c>
      <c r="F33">
        <v>2250000000</v>
      </c>
    </row>
    <row r="34" spans="1:6" ht="12.75">
      <c r="A34" t="s">
        <v>1340</v>
      </c>
      <c r="B34">
        <v>2235543928.27365</v>
      </c>
      <c r="C34">
        <v>2115956630.4697964</v>
      </c>
      <c r="D34">
        <v>1948451684.3836691</v>
      </c>
      <c r="E34">
        <v>1698196340.8573456</v>
      </c>
      <c r="F34">
        <v>2250000000</v>
      </c>
    </row>
    <row r="35" spans="1:6" ht="12.75">
      <c r="A35" t="s">
        <v>1341</v>
      </c>
      <c r="B35">
        <v>2216453120.618738</v>
      </c>
      <c r="C35">
        <v>2094328887.1874597</v>
      </c>
      <c r="D35">
        <v>1923631388.6556232</v>
      </c>
      <c r="E35">
        <v>1669462753.7706003</v>
      </c>
      <c r="F35">
        <v>2250000000</v>
      </c>
    </row>
    <row r="36" spans="1:6" ht="12.75">
      <c r="A36" t="s">
        <v>1342</v>
      </c>
      <c r="B36">
        <v>2196796912.476952</v>
      </c>
      <c r="C36">
        <v>2072348555.7391734</v>
      </c>
      <c r="D36">
        <v>1898757673.8017478</v>
      </c>
      <c r="E36">
        <v>1641120629.5251644</v>
      </c>
      <c r="F36">
        <v>2250000000</v>
      </c>
    </row>
    <row r="37" spans="1:6" ht="12.75">
      <c r="A37" t="s">
        <v>1343</v>
      </c>
      <c r="B37">
        <v>2177335305.820615</v>
      </c>
      <c r="C37">
        <v>2050505729.329273</v>
      </c>
      <c r="D37">
        <v>1873966484.1607707</v>
      </c>
      <c r="E37">
        <v>1612833002.3596756</v>
      </c>
      <c r="F37">
        <v>2250000000</v>
      </c>
    </row>
    <row r="38" spans="1:6" ht="12.75">
      <c r="A38" t="s">
        <v>1344</v>
      </c>
      <c r="B38">
        <v>2157373253.135029</v>
      </c>
      <c r="C38">
        <v>2028371607.3948493</v>
      </c>
      <c r="D38">
        <v>1849175463.8020458</v>
      </c>
      <c r="E38">
        <v>1584972706.5048406</v>
      </c>
      <c r="F38">
        <v>2250000000</v>
      </c>
    </row>
    <row r="39" spans="1:6" ht="12.75">
      <c r="A39" t="s">
        <v>1345</v>
      </c>
      <c r="B39">
        <v>2137677830.215766</v>
      </c>
      <c r="C39">
        <v>2006445025.1694007</v>
      </c>
      <c r="D39">
        <v>1824533985.335952</v>
      </c>
      <c r="E39">
        <v>1557228138.37578</v>
      </c>
      <c r="F39">
        <v>2250000000</v>
      </c>
    </row>
    <row r="40" spans="1:6" ht="12.75">
      <c r="A40" t="s">
        <v>1346</v>
      </c>
      <c r="B40">
        <v>2117817737.601362</v>
      </c>
      <c r="C40">
        <v>1984432687.7887487</v>
      </c>
      <c r="D40">
        <v>1799928101.312781</v>
      </c>
      <c r="E40">
        <v>1529720413.7759533</v>
      </c>
      <c r="F40">
        <v>2250000000</v>
      </c>
    </row>
    <row r="41" spans="1:6" ht="12.75">
      <c r="A41" t="s">
        <v>1347</v>
      </c>
      <c r="B41">
        <v>2098355061.394873</v>
      </c>
      <c r="C41">
        <v>1963183478.7982361</v>
      </c>
      <c r="D41">
        <v>1776563732.4684606</v>
      </c>
      <c r="E41">
        <v>1504086135.7913213</v>
      </c>
      <c r="F41">
        <v>2250000000</v>
      </c>
    </row>
    <row r="42" spans="1:6" ht="12.75">
      <c r="A42" t="s">
        <v>1348</v>
      </c>
      <c r="B42">
        <v>2079551559.798115</v>
      </c>
      <c r="C42">
        <v>1942291392.1409156</v>
      </c>
      <c r="D42">
        <v>1753187557.3931952</v>
      </c>
      <c r="E42">
        <v>1478008444.611892</v>
      </c>
      <c r="F42">
        <v>2250000000</v>
      </c>
    </row>
    <row r="43" spans="1:6" ht="12.75">
      <c r="A43" t="s">
        <v>1349</v>
      </c>
      <c r="B43">
        <v>2060130942.251111</v>
      </c>
      <c r="C43">
        <v>1920994309.2131994</v>
      </c>
      <c r="D43">
        <v>1729696234.1861093</v>
      </c>
      <c r="E43">
        <v>1452226839.6743174</v>
      </c>
      <c r="F43">
        <v>2250000000</v>
      </c>
    </row>
    <row r="44" spans="1:6" ht="12.75">
      <c r="A44" t="s">
        <v>1350</v>
      </c>
      <c r="B44">
        <v>2039935233.377228</v>
      </c>
      <c r="C44">
        <v>1898936364.8283982</v>
      </c>
      <c r="D44">
        <v>1705486420.6192994</v>
      </c>
      <c r="E44">
        <v>1425835766.2018414</v>
      </c>
      <c r="F44">
        <v>2250000000</v>
      </c>
    </row>
    <row r="45" spans="1:6" ht="12.75">
      <c r="A45" t="s">
        <v>1351</v>
      </c>
      <c r="B45">
        <v>2019924030.814287</v>
      </c>
      <c r="C45">
        <v>1877221971.3275633</v>
      </c>
      <c r="D45">
        <v>1681834474.2388558</v>
      </c>
      <c r="E45">
        <v>1400298335.4127755</v>
      </c>
      <c r="F45">
        <v>2250000000</v>
      </c>
    </row>
    <row r="46" spans="1:6" ht="12.75">
      <c r="A46" t="s">
        <v>1352</v>
      </c>
      <c r="B46">
        <v>1999873765.73395</v>
      </c>
      <c r="C46">
        <v>1855435899.0233526</v>
      </c>
      <c r="D46">
        <v>1658088357.0716603</v>
      </c>
      <c r="E46">
        <v>1374679991.2207007</v>
      </c>
      <c r="F46">
        <v>2250000000</v>
      </c>
    </row>
    <row r="47" spans="1:6" ht="12.75">
      <c r="A47" t="s">
        <v>1353</v>
      </c>
      <c r="B47">
        <v>1980712701.135476</v>
      </c>
      <c r="C47">
        <v>1834541908.2503812</v>
      </c>
      <c r="D47">
        <v>1635247315.1761746</v>
      </c>
      <c r="E47">
        <v>1350000738.4392424</v>
      </c>
      <c r="F47">
        <v>2250000000</v>
      </c>
    </row>
    <row r="48" spans="1:6" ht="12.75">
      <c r="A48" t="s">
        <v>1354</v>
      </c>
      <c r="B48">
        <v>1960693456.853789</v>
      </c>
      <c r="C48">
        <v>1813019230.6222577</v>
      </c>
      <c r="D48">
        <v>1612085180.0204828</v>
      </c>
      <c r="E48">
        <v>1325423389.5491252</v>
      </c>
      <c r="F48">
        <v>1750000000</v>
      </c>
    </row>
    <row r="49" spans="1:6" ht="12.75">
      <c r="A49" t="s">
        <v>1355</v>
      </c>
      <c r="B49">
        <v>1942054261.062861</v>
      </c>
      <c r="C49">
        <v>1792738107.20974</v>
      </c>
      <c r="D49">
        <v>1589997779.6594415</v>
      </c>
      <c r="E49">
        <v>1301726608.050014</v>
      </c>
      <c r="F49">
        <v>1750000000</v>
      </c>
    </row>
    <row r="50" spans="1:6" ht="12.75">
      <c r="A50" t="s">
        <v>1356</v>
      </c>
      <c r="B50">
        <v>1923214015.801083</v>
      </c>
      <c r="C50">
        <v>1772432341.1532075</v>
      </c>
      <c r="D50">
        <v>1568119303.232748</v>
      </c>
      <c r="E50">
        <v>1278552155.4004738</v>
      </c>
      <c r="F50">
        <v>1750000000</v>
      </c>
    </row>
    <row r="51" spans="1:6" ht="12.75">
      <c r="A51" t="s">
        <v>1357</v>
      </c>
      <c r="B51">
        <v>1903524822.993476</v>
      </c>
      <c r="C51">
        <v>1751311398.1921058</v>
      </c>
      <c r="D51">
        <v>1545492501.041041</v>
      </c>
      <c r="E51">
        <v>1254766367.6368775</v>
      </c>
      <c r="F51">
        <v>1750000000</v>
      </c>
    </row>
    <row r="52" spans="1:6" ht="12.75">
      <c r="A52" t="s">
        <v>1358</v>
      </c>
      <c r="B52">
        <v>1884377574.323328</v>
      </c>
      <c r="C52">
        <v>1730754764.3477402</v>
      </c>
      <c r="D52">
        <v>1523467369.1240966</v>
      </c>
      <c r="E52">
        <v>1231645554.0836918</v>
      </c>
      <c r="F52">
        <v>1750000000</v>
      </c>
    </row>
    <row r="53" spans="1:6" ht="12.75">
      <c r="A53" t="s">
        <v>1359</v>
      </c>
      <c r="B53">
        <v>1865540724.887109</v>
      </c>
      <c r="C53">
        <v>1710734778.6133683</v>
      </c>
      <c r="D53">
        <v>1502262225.576641</v>
      </c>
      <c r="E53">
        <v>1209689417.1857622</v>
      </c>
      <c r="F53">
        <v>1750000000</v>
      </c>
    </row>
    <row r="54" spans="1:6" ht="12.75">
      <c r="A54" t="s">
        <v>1360</v>
      </c>
      <c r="B54">
        <v>1846418134.935944</v>
      </c>
      <c r="C54">
        <v>1690327224.9604957</v>
      </c>
      <c r="D54">
        <v>1480566579.1112537</v>
      </c>
      <c r="E54">
        <v>1187169404.811361</v>
      </c>
      <c r="F54">
        <v>1750000000</v>
      </c>
    </row>
    <row r="55" spans="1:6" ht="12.75">
      <c r="A55" t="s">
        <v>1361</v>
      </c>
      <c r="B55">
        <v>1827191526.301145</v>
      </c>
      <c r="C55">
        <v>1669980354.943812</v>
      </c>
      <c r="D55">
        <v>1459144441.253383</v>
      </c>
      <c r="E55">
        <v>1165196368.1327097</v>
      </c>
      <c r="F55">
        <v>1750000000</v>
      </c>
    </row>
    <row r="56" spans="1:6" ht="12.75">
      <c r="A56" t="s">
        <v>1362</v>
      </c>
      <c r="B56">
        <v>1807231192.554833</v>
      </c>
      <c r="C56">
        <v>1648935935.2101927</v>
      </c>
      <c r="D56">
        <v>1437092749.4878144</v>
      </c>
      <c r="E56">
        <v>1142726384.9247057</v>
      </c>
      <c r="F56">
        <v>1750000000</v>
      </c>
    </row>
    <row r="57" spans="1:6" ht="12.75">
      <c r="A57" t="s">
        <v>1363</v>
      </c>
      <c r="B57">
        <v>1788129508.77895</v>
      </c>
      <c r="C57">
        <v>1628829399.2267735</v>
      </c>
      <c r="D57">
        <v>1416075413.1094587</v>
      </c>
      <c r="E57">
        <v>1121398375.5319827</v>
      </c>
      <c r="F57">
        <v>1750000000</v>
      </c>
    </row>
    <row r="58" spans="1:6" ht="12.75">
      <c r="A58" t="s">
        <v>1364</v>
      </c>
      <c r="B58">
        <v>1769579028.025145</v>
      </c>
      <c r="C58">
        <v>1609197580.5215874</v>
      </c>
      <c r="D58">
        <v>1395449892.9431086</v>
      </c>
      <c r="E58">
        <v>1100384353.7639692</v>
      </c>
      <c r="F58">
        <v>1750000000</v>
      </c>
    </row>
    <row r="59" spans="1:6" ht="12.75">
      <c r="A59" t="s">
        <v>1365</v>
      </c>
      <c r="B59">
        <v>1750844414.791108</v>
      </c>
      <c r="C59">
        <v>1589460510.163496</v>
      </c>
      <c r="D59">
        <v>1374829084.5468466</v>
      </c>
      <c r="E59">
        <v>1079531925.6925972</v>
      </c>
      <c r="F59">
        <v>1250000000</v>
      </c>
    </row>
    <row r="60" spans="1:6" ht="12.75">
      <c r="A60" t="s">
        <v>1366</v>
      </c>
      <c r="B60">
        <v>1732369164.243494</v>
      </c>
      <c r="C60">
        <v>1570106792.712615</v>
      </c>
      <c r="D60">
        <v>1354746159.208224</v>
      </c>
      <c r="E60">
        <v>1059402006.9762424</v>
      </c>
      <c r="F60">
        <v>1250000000</v>
      </c>
    </row>
    <row r="61" spans="1:6" ht="12.75">
      <c r="A61" t="s">
        <v>1367</v>
      </c>
      <c r="B61">
        <v>1713861199.772154</v>
      </c>
      <c r="C61">
        <v>1550697810.2197478</v>
      </c>
      <c r="D61">
        <v>1334596564.1450837</v>
      </c>
      <c r="E61">
        <v>1039224758.753907</v>
      </c>
      <c r="F61">
        <v>1250000000</v>
      </c>
    </row>
    <row r="62" spans="1:6" ht="12.75">
      <c r="A62" t="s">
        <v>1368</v>
      </c>
      <c r="B62">
        <v>1695582450.655471</v>
      </c>
      <c r="C62">
        <v>1531641059.076685</v>
      </c>
      <c r="D62">
        <v>1314951080.305828</v>
      </c>
      <c r="E62">
        <v>1019729919.959661</v>
      </c>
      <c r="F62">
        <v>1250000000</v>
      </c>
    </row>
    <row r="63" spans="1:6" ht="12.75">
      <c r="A63" t="s">
        <v>1369</v>
      </c>
      <c r="B63">
        <v>1676767748.66958</v>
      </c>
      <c r="C63">
        <v>1512076550.1071532</v>
      </c>
      <c r="D63">
        <v>1294852999.7889695</v>
      </c>
      <c r="E63">
        <v>999890984.9108466</v>
      </c>
      <c r="F63">
        <v>1250000000</v>
      </c>
    </row>
    <row r="64" spans="1:6" ht="12.75">
      <c r="A64" t="s">
        <v>1370</v>
      </c>
      <c r="B64">
        <v>1658803820.275839</v>
      </c>
      <c r="C64">
        <v>1493339910.6612325</v>
      </c>
      <c r="D64">
        <v>1275555776.9752681</v>
      </c>
      <c r="E64">
        <v>980817619.8213979</v>
      </c>
      <c r="F64">
        <v>1250000000</v>
      </c>
    </row>
    <row r="65" spans="1:6" ht="12.75">
      <c r="A65" t="s">
        <v>1371</v>
      </c>
      <c r="B65">
        <v>1640751799.64867</v>
      </c>
      <c r="C65">
        <v>1474825566.1832423</v>
      </c>
      <c r="D65">
        <v>1256847413.040746</v>
      </c>
      <c r="E65">
        <v>962734137.9114473</v>
      </c>
      <c r="F65">
        <v>1250000000</v>
      </c>
    </row>
    <row r="66" spans="1:6" ht="12.75">
      <c r="A66" t="s">
        <v>1372</v>
      </c>
      <c r="B66">
        <v>1622497410.777887</v>
      </c>
      <c r="C66">
        <v>1455943626.811839</v>
      </c>
      <c r="D66">
        <v>1237600712.2694736</v>
      </c>
      <c r="E66">
        <v>943976073.3505806</v>
      </c>
      <c r="F66">
        <v>1250000000</v>
      </c>
    </row>
    <row r="67" spans="1:6" ht="12.75">
      <c r="A67" t="s">
        <v>1373</v>
      </c>
      <c r="B67">
        <v>1604878590.898637</v>
      </c>
      <c r="C67">
        <v>1437769581.9489543</v>
      </c>
      <c r="D67">
        <v>1219144123.1497383</v>
      </c>
      <c r="E67">
        <v>926086533.0564512</v>
      </c>
      <c r="F67">
        <v>1250000000</v>
      </c>
    </row>
    <row r="68" spans="1:6" ht="12.75">
      <c r="A68" t="s">
        <v>1374</v>
      </c>
      <c r="B68">
        <v>1586052643.27066</v>
      </c>
      <c r="C68">
        <v>1418493939.9884644</v>
      </c>
      <c r="D68">
        <v>1199740544.691466</v>
      </c>
      <c r="E68">
        <v>907487130.452724</v>
      </c>
      <c r="F68">
        <v>1250000000</v>
      </c>
    </row>
    <row r="69" spans="1:6" ht="12.75">
      <c r="A69" t="s">
        <v>1375</v>
      </c>
      <c r="B69">
        <v>1568049554.480882</v>
      </c>
      <c r="C69">
        <v>1400090892.3121257</v>
      </c>
      <c r="D69">
        <v>1181260954.3083062</v>
      </c>
      <c r="E69">
        <v>889846448.1655962</v>
      </c>
      <c r="F69">
        <v>1250000000</v>
      </c>
    </row>
    <row r="70" spans="1:6" ht="12.75">
      <c r="A70" t="s">
        <v>1376</v>
      </c>
      <c r="B70">
        <v>1550617856.307149</v>
      </c>
      <c r="C70">
        <v>1382178098.3574421</v>
      </c>
      <c r="D70">
        <v>1163182121.392089</v>
      </c>
      <c r="E70">
        <v>872516322.475378</v>
      </c>
      <c r="F70">
        <v>1250000000</v>
      </c>
    </row>
    <row r="71" spans="1:6" ht="12.75">
      <c r="A71" t="s">
        <v>1377</v>
      </c>
      <c r="B71">
        <v>1533031511.379877</v>
      </c>
      <c r="C71">
        <v>1364184425.5942473</v>
      </c>
      <c r="D71">
        <v>1145119713.5351186</v>
      </c>
      <c r="E71">
        <v>855329306.5762554</v>
      </c>
      <c r="F71">
        <v>1250000000</v>
      </c>
    </row>
    <row r="72" spans="1:6" ht="12.75">
      <c r="A72" t="s">
        <v>1378</v>
      </c>
      <c r="B72">
        <v>1516069378.656315</v>
      </c>
      <c r="C72">
        <v>1346876084.657317</v>
      </c>
      <c r="D72">
        <v>1127808109.5507982</v>
      </c>
      <c r="E72">
        <v>838945517.6777045</v>
      </c>
      <c r="F72">
        <v>750000000</v>
      </c>
    </row>
    <row r="73" spans="1:6" ht="12.75">
      <c r="A73" t="s">
        <v>1379</v>
      </c>
      <c r="B73">
        <v>1498400819.864702</v>
      </c>
      <c r="C73">
        <v>1328921557.7953072</v>
      </c>
      <c r="D73">
        <v>1109943854.593597</v>
      </c>
      <c r="E73">
        <v>822159681.9657862</v>
      </c>
      <c r="F73">
        <v>750000000</v>
      </c>
    </row>
    <row r="74" spans="1:6" ht="12.75">
      <c r="A74" t="s">
        <v>1380</v>
      </c>
      <c r="B74">
        <v>1481793680.299715</v>
      </c>
      <c r="C74">
        <v>1312035672.9009144</v>
      </c>
      <c r="D74">
        <v>1093143243.6542747</v>
      </c>
      <c r="E74">
        <v>806395922.0730722</v>
      </c>
      <c r="F74">
        <v>750000000</v>
      </c>
    </row>
    <row r="75" spans="1:6" ht="12.75">
      <c r="A75" t="s">
        <v>1381</v>
      </c>
      <c r="B75">
        <v>1465377608.355712</v>
      </c>
      <c r="C75">
        <v>1295299610.9373422</v>
      </c>
      <c r="D75">
        <v>1076454703.2952032</v>
      </c>
      <c r="E75">
        <v>790721644.9644301</v>
      </c>
      <c r="F75">
        <v>750000000</v>
      </c>
    </row>
    <row r="76" spans="1:6" ht="12.75">
      <c r="A76" t="s">
        <v>1382</v>
      </c>
      <c r="B76">
        <v>1449217130.557293</v>
      </c>
      <c r="C76">
        <v>1278842091.486286</v>
      </c>
      <c r="D76">
        <v>1060074870.5655311</v>
      </c>
      <c r="E76">
        <v>775391483.5658748</v>
      </c>
      <c r="F76">
        <v>750000000</v>
      </c>
    </row>
    <row r="77" spans="1:6" ht="12.75">
      <c r="A77" t="s">
        <v>1383</v>
      </c>
      <c r="B77">
        <v>1432380069.917302</v>
      </c>
      <c r="C77">
        <v>1262047950.049964</v>
      </c>
      <c r="D77">
        <v>1043750242.3421074</v>
      </c>
      <c r="E77">
        <v>760529540.6718725</v>
      </c>
      <c r="F77">
        <v>750000000</v>
      </c>
    </row>
    <row r="78" spans="1:6" ht="12.75">
      <c r="A78" t="s">
        <v>1384</v>
      </c>
      <c r="B78">
        <v>1415548019.430778</v>
      </c>
      <c r="C78">
        <v>1245102117.2528055</v>
      </c>
      <c r="D78">
        <v>1027116717.9261358</v>
      </c>
      <c r="E78">
        <v>745239586.2142912</v>
      </c>
      <c r="F78">
        <v>750000000</v>
      </c>
    </row>
    <row r="79" spans="1:6" ht="12.75">
      <c r="A79" t="s">
        <v>1385</v>
      </c>
      <c r="B79">
        <v>1399121750.693867</v>
      </c>
      <c r="C79">
        <v>1228633729.3242397</v>
      </c>
      <c r="D79">
        <v>1011036949.0680845</v>
      </c>
      <c r="E79">
        <v>730565616.9111254</v>
      </c>
      <c r="F79">
        <v>750000000</v>
      </c>
    </row>
    <row r="80" spans="1:6" ht="12.75">
      <c r="A80" t="s">
        <v>1386</v>
      </c>
      <c r="B80">
        <v>1382563865.607877</v>
      </c>
      <c r="C80">
        <v>1212034289.7440596</v>
      </c>
      <c r="D80">
        <v>994840812.0190315</v>
      </c>
      <c r="E80">
        <v>715817669.1831818</v>
      </c>
      <c r="F80">
        <v>750000000</v>
      </c>
    </row>
    <row r="81" spans="1:6" ht="12.75">
      <c r="A81" t="s">
        <v>1387</v>
      </c>
      <c r="B81">
        <v>1366469421.779264</v>
      </c>
      <c r="C81">
        <v>1195958700.6217353</v>
      </c>
      <c r="D81">
        <v>979229834.1267738</v>
      </c>
      <c r="E81">
        <v>701696872.7875967</v>
      </c>
      <c r="F81">
        <v>750000000</v>
      </c>
    </row>
    <row r="82" spans="1:6" ht="12.75">
      <c r="A82" t="s">
        <v>1388</v>
      </c>
      <c r="B82">
        <v>1350637943.044938</v>
      </c>
      <c r="C82">
        <v>1180097771.0344687</v>
      </c>
      <c r="D82">
        <v>963785830.195532</v>
      </c>
      <c r="E82">
        <v>687704808.3687402</v>
      </c>
      <c r="F82">
        <v>750000000</v>
      </c>
    </row>
    <row r="83" spans="1:6" ht="12.75">
      <c r="A83" t="s">
        <v>1389</v>
      </c>
      <c r="B83">
        <v>1334418028.533932</v>
      </c>
      <c r="C83">
        <v>1163948389.9274952</v>
      </c>
      <c r="D83">
        <v>948179068.0415115</v>
      </c>
      <c r="E83">
        <v>673703040.1940185</v>
      </c>
      <c r="F83">
        <v>750000000</v>
      </c>
    </row>
    <row r="84" spans="1:6" ht="12.75">
      <c r="A84" t="s">
        <v>1390</v>
      </c>
      <c r="B84">
        <v>1319080859.533582</v>
      </c>
      <c r="C84">
        <v>1148681963.8924253</v>
      </c>
      <c r="D84">
        <v>933439573.5814888</v>
      </c>
      <c r="E84">
        <v>660511580.0755498</v>
      </c>
      <c r="F84">
        <v>750000000</v>
      </c>
    </row>
    <row r="85" spans="1:6" ht="12.75">
      <c r="A85" t="s">
        <v>1391</v>
      </c>
      <c r="B85">
        <v>1304032429.057271</v>
      </c>
      <c r="C85">
        <v>1133651466.5516815</v>
      </c>
      <c r="D85">
        <v>918882655.6700075</v>
      </c>
      <c r="E85">
        <v>647456955.3718305</v>
      </c>
      <c r="F85">
        <v>750000000</v>
      </c>
    </row>
    <row r="86" spans="1:6" ht="12.75">
      <c r="A86" t="s">
        <v>1392</v>
      </c>
      <c r="B86">
        <v>1288497558.477883</v>
      </c>
      <c r="C86">
        <v>1118307719.6422558</v>
      </c>
      <c r="D86">
        <v>904214755.95538</v>
      </c>
      <c r="E86">
        <v>634510071.6422937</v>
      </c>
      <c r="F86">
        <v>750000000</v>
      </c>
    </row>
    <row r="87" spans="1:6" ht="12.75">
      <c r="A87" t="s">
        <v>1393</v>
      </c>
      <c r="B87">
        <v>1272913776.871145</v>
      </c>
      <c r="C87">
        <v>1102908512.8203409</v>
      </c>
      <c r="D87">
        <v>889495691.7701428</v>
      </c>
      <c r="E87">
        <v>621537588.6635721</v>
      </c>
      <c r="F87">
        <v>750000000</v>
      </c>
    </row>
    <row r="88" spans="1:6" ht="12.75">
      <c r="A88" t="s">
        <v>1394</v>
      </c>
      <c r="B88">
        <v>1258363514.883509</v>
      </c>
      <c r="C88">
        <v>1088452293.4557757</v>
      </c>
      <c r="D88">
        <v>875604231.6437893</v>
      </c>
      <c r="E88">
        <v>609239455.0069414</v>
      </c>
      <c r="F88">
        <v>750000000</v>
      </c>
    </row>
    <row r="89" spans="1:6" ht="12.75">
      <c r="A89" t="s">
        <v>1395</v>
      </c>
      <c r="B89">
        <v>1243737614.350076</v>
      </c>
      <c r="C89">
        <v>1074153067.1702619</v>
      </c>
      <c r="D89">
        <v>862116073.0026711</v>
      </c>
      <c r="E89">
        <v>597559179.7073427</v>
      </c>
      <c r="F89">
        <v>750000000</v>
      </c>
    </row>
    <row r="90" spans="1:6" ht="12.75">
      <c r="A90" t="s">
        <v>1396</v>
      </c>
      <c r="B90">
        <v>1228871127.613888</v>
      </c>
      <c r="C90">
        <v>1059513570.471284</v>
      </c>
      <c r="D90">
        <v>848203744.9898101</v>
      </c>
      <c r="E90">
        <v>585425971.8939219</v>
      </c>
      <c r="F90">
        <v>750000000</v>
      </c>
    </row>
    <row r="91" spans="1:6" ht="12.75">
      <c r="A91" t="s">
        <v>1397</v>
      </c>
      <c r="B91">
        <v>1214500199.745076</v>
      </c>
      <c r="C91">
        <v>1045404424.8345052</v>
      </c>
      <c r="D91">
        <v>834848677.0532598</v>
      </c>
      <c r="E91">
        <v>573846380.5448842</v>
      </c>
      <c r="F91">
        <v>750000000</v>
      </c>
    </row>
    <row r="92" spans="1:6" ht="12.75">
      <c r="A92" t="s">
        <v>1398</v>
      </c>
      <c r="B92">
        <v>1198399814.106124</v>
      </c>
      <c r="C92">
        <v>1029796130.1224985</v>
      </c>
      <c r="D92">
        <v>820292569.640219</v>
      </c>
      <c r="E92">
        <v>561452837.0134997</v>
      </c>
      <c r="F92">
        <v>750000000</v>
      </c>
    </row>
    <row r="93" spans="1:6" ht="12.75">
      <c r="A93" t="s">
        <v>1399</v>
      </c>
      <c r="B93">
        <v>1183574137.855877</v>
      </c>
      <c r="C93">
        <v>1015386885.1622959</v>
      </c>
      <c r="D93">
        <v>806824057.2960341</v>
      </c>
      <c r="E93">
        <v>549970538.9853601</v>
      </c>
      <c r="F93">
        <v>750000000</v>
      </c>
    </row>
    <row r="94" spans="1:6" ht="12.75">
      <c r="A94" t="s">
        <v>1400</v>
      </c>
      <c r="B94">
        <v>1169609490.213991</v>
      </c>
      <c r="C94">
        <v>1001704778.1888248</v>
      </c>
      <c r="D94">
        <v>793928016.4413993</v>
      </c>
      <c r="E94">
        <v>538887777.8963892</v>
      </c>
      <c r="F94">
        <v>750000000</v>
      </c>
    </row>
    <row r="95" spans="1:6" ht="12.75">
      <c r="A95" t="s">
        <v>1401</v>
      </c>
      <c r="B95">
        <v>1155701758.989181</v>
      </c>
      <c r="C95">
        <v>988114825.0525534</v>
      </c>
      <c r="D95">
        <v>781165204.9494587</v>
      </c>
      <c r="E95">
        <v>527979081.42794156</v>
      </c>
      <c r="F95">
        <v>750000000</v>
      </c>
    </row>
    <row r="96" spans="1:6" ht="12.75">
      <c r="A96" t="s">
        <v>1402</v>
      </c>
      <c r="B96">
        <v>1141929797.427071</v>
      </c>
      <c r="C96">
        <v>974737348.1682826</v>
      </c>
      <c r="D96">
        <v>768692864.0512961</v>
      </c>
      <c r="E96">
        <v>517419460.1416195</v>
      </c>
      <c r="F96">
        <v>750000000</v>
      </c>
    </row>
    <row r="97" spans="1:6" ht="12.75">
      <c r="A97" t="s">
        <v>1403</v>
      </c>
      <c r="B97">
        <v>1128221250.947054</v>
      </c>
      <c r="C97">
        <v>961402519.928607</v>
      </c>
      <c r="D97">
        <v>756248613.7414402</v>
      </c>
      <c r="E97">
        <v>506886961.5733485</v>
      </c>
      <c r="F97">
        <v>750000000</v>
      </c>
    </row>
    <row r="98" spans="1:6" ht="12.75">
      <c r="A98" t="s">
        <v>1404</v>
      </c>
      <c r="B98">
        <v>1111509798.179545</v>
      </c>
      <c r="C98">
        <v>945607343.3876561</v>
      </c>
      <c r="D98">
        <v>741993223.4694488</v>
      </c>
      <c r="E98">
        <v>495293411.60394657</v>
      </c>
      <c r="F98">
        <v>750000000</v>
      </c>
    </row>
    <row r="99" spans="1:6" ht="12.75">
      <c r="A99" t="s">
        <v>1405</v>
      </c>
      <c r="B99">
        <v>1098030430.27355</v>
      </c>
      <c r="C99">
        <v>932555517.3949668</v>
      </c>
      <c r="D99">
        <v>729890803.3078442</v>
      </c>
      <c r="E99">
        <v>485151214.8259289</v>
      </c>
      <c r="F99">
        <v>750000000</v>
      </c>
    </row>
    <row r="100" spans="1:6" ht="12.75">
      <c r="A100" t="s">
        <v>1406</v>
      </c>
      <c r="B100">
        <v>1084821486.126862</v>
      </c>
      <c r="C100">
        <v>919774525.8656309</v>
      </c>
      <c r="D100">
        <v>718056579.0125102</v>
      </c>
      <c r="E100">
        <v>475263560.1111915</v>
      </c>
      <c r="F100">
        <v>750000000</v>
      </c>
    </row>
    <row r="101" spans="1:6" ht="12.75">
      <c r="A101" t="s">
        <v>1407</v>
      </c>
      <c r="B101">
        <v>1070957782.02498</v>
      </c>
      <c r="C101">
        <v>906579285.2619294</v>
      </c>
      <c r="D101">
        <v>706071239.5944359</v>
      </c>
      <c r="E101">
        <v>465478815.2933977</v>
      </c>
      <c r="F101">
        <v>0</v>
      </c>
    </row>
    <row r="102" spans="1:5" ht="12.75">
      <c r="A102" t="s">
        <v>1408</v>
      </c>
      <c r="B102">
        <v>1057780557.247218</v>
      </c>
      <c r="C102">
        <v>893905891.7197561</v>
      </c>
      <c r="D102">
        <v>694430237.2115023</v>
      </c>
      <c r="E102">
        <v>455865410.81999266</v>
      </c>
    </row>
    <row r="103" spans="1:5" ht="12.75">
      <c r="A103" t="s">
        <v>1409</v>
      </c>
      <c r="B103">
        <v>1044640078.190689</v>
      </c>
      <c r="C103">
        <v>881352140.7817951</v>
      </c>
      <c r="D103">
        <v>682992687.9034132</v>
      </c>
      <c r="E103">
        <v>446519218.2973571</v>
      </c>
    </row>
    <row r="104" spans="1:5" ht="12.75">
      <c r="A104" t="s">
        <v>1410</v>
      </c>
      <c r="B104">
        <v>1031650620.475422</v>
      </c>
      <c r="C104">
        <v>868916817.2161024</v>
      </c>
      <c r="D104">
        <v>671643608.1564978</v>
      </c>
      <c r="E104">
        <v>437239719.70378584</v>
      </c>
    </row>
    <row r="105" spans="1:5" ht="12.75">
      <c r="A105" t="s">
        <v>1411</v>
      </c>
      <c r="B105">
        <v>1018459594.747579</v>
      </c>
      <c r="C105">
        <v>856398550.0941899</v>
      </c>
      <c r="D105">
        <v>660338127.6224818</v>
      </c>
      <c r="E105">
        <v>428117695.08808756</v>
      </c>
    </row>
    <row r="106" spans="1:5" ht="12.75">
      <c r="A106" t="s">
        <v>1412</v>
      </c>
      <c r="B106">
        <v>1005963715.440422</v>
      </c>
      <c r="C106">
        <v>844456367.3236225</v>
      </c>
      <c r="D106">
        <v>649473982.4620657</v>
      </c>
      <c r="E106">
        <v>419290654.2980308</v>
      </c>
    </row>
    <row r="107" spans="1:5" ht="12.75">
      <c r="A107" t="s">
        <v>1413</v>
      </c>
      <c r="B107">
        <v>992919461.461308</v>
      </c>
      <c r="C107">
        <v>832092678.2029114</v>
      </c>
      <c r="D107">
        <v>638337468.4517843</v>
      </c>
      <c r="E107">
        <v>410355615.32628953</v>
      </c>
    </row>
    <row r="108" spans="1:5" ht="12.75">
      <c r="A108" t="s">
        <v>1414</v>
      </c>
      <c r="B108">
        <v>980571969.505297</v>
      </c>
      <c r="C108">
        <v>820396336.3742076</v>
      </c>
      <c r="D108">
        <v>627815618.9172685</v>
      </c>
      <c r="E108">
        <v>401937237.4035518</v>
      </c>
    </row>
    <row r="109" spans="1:5" ht="12.75">
      <c r="A109" t="s">
        <v>1415</v>
      </c>
      <c r="B109">
        <v>968397746.848918</v>
      </c>
      <c r="C109">
        <v>808836585.6688137</v>
      </c>
      <c r="D109">
        <v>617395249.8996371</v>
      </c>
      <c r="E109">
        <v>393591789.78958684</v>
      </c>
    </row>
    <row r="110" spans="1:5" ht="12.75">
      <c r="A110" t="s">
        <v>1416</v>
      </c>
      <c r="B110">
        <v>956128472.503143</v>
      </c>
      <c r="C110">
        <v>797278088.3692074</v>
      </c>
      <c r="D110">
        <v>607074641.9534076</v>
      </c>
      <c r="E110">
        <v>385425924.36504424</v>
      </c>
    </row>
    <row r="111" spans="1:5" ht="12.75">
      <c r="A111" t="s">
        <v>1417</v>
      </c>
      <c r="B111">
        <v>944061931.137183</v>
      </c>
      <c r="C111">
        <v>785881095.0330181</v>
      </c>
      <c r="D111">
        <v>596874738.0925901</v>
      </c>
      <c r="E111">
        <v>377345042.08137757</v>
      </c>
    </row>
    <row r="112" spans="1:5" ht="12.75">
      <c r="A112" t="s">
        <v>1418</v>
      </c>
      <c r="B112">
        <v>931363857.566792</v>
      </c>
      <c r="C112">
        <v>773995643.3329422</v>
      </c>
      <c r="D112">
        <v>586352749.2184393</v>
      </c>
      <c r="E112">
        <v>369122939.0563108</v>
      </c>
    </row>
    <row r="113" spans="1:5" ht="12.75">
      <c r="A113" t="s">
        <v>1419</v>
      </c>
      <c r="B113">
        <v>919159511.553913</v>
      </c>
      <c r="C113">
        <v>762683136.8272302</v>
      </c>
      <c r="D113">
        <v>576455397.4064003</v>
      </c>
      <c r="E113">
        <v>361503736.4901808</v>
      </c>
    </row>
    <row r="114" spans="1:5" ht="12.75">
      <c r="A114" t="s">
        <v>1420</v>
      </c>
      <c r="B114">
        <v>906112306.283393</v>
      </c>
      <c r="C114">
        <v>750581863.5261928</v>
      </c>
      <c r="D114">
        <v>565866162.5165437</v>
      </c>
      <c r="E114">
        <v>353360031.6163178</v>
      </c>
    </row>
    <row r="115" spans="1:5" ht="12.75">
      <c r="A115" t="s">
        <v>1421</v>
      </c>
      <c r="B115">
        <v>894207641.97599</v>
      </c>
      <c r="C115">
        <v>739504761.9267653</v>
      </c>
      <c r="D115">
        <v>556142904.7452453</v>
      </c>
      <c r="E115">
        <v>345864656.73025304</v>
      </c>
    </row>
    <row r="116" spans="1:5" ht="12.75">
      <c r="A116" t="s">
        <v>1422</v>
      </c>
      <c r="B116">
        <v>882126474.097363</v>
      </c>
      <c r="C116">
        <v>728276393.8500642</v>
      </c>
      <c r="D116">
        <v>546305725.2591064</v>
      </c>
      <c r="E116">
        <v>338307912.3181862</v>
      </c>
    </row>
    <row r="117" spans="1:5" ht="12.75">
      <c r="A117" t="s">
        <v>1423</v>
      </c>
      <c r="B117">
        <v>870683806.402382</v>
      </c>
      <c r="C117">
        <v>717649529.5513633</v>
      </c>
      <c r="D117">
        <v>537009156.1979262</v>
      </c>
      <c r="E117">
        <v>331187683.37397826</v>
      </c>
    </row>
    <row r="118" spans="1:5" ht="12.75">
      <c r="A118" t="s">
        <v>1424</v>
      </c>
      <c r="B118">
        <v>859318033.924992</v>
      </c>
      <c r="C118">
        <v>707080145.2422761</v>
      </c>
      <c r="D118">
        <v>527754592.8378901</v>
      </c>
      <c r="E118">
        <v>324101564.7107487</v>
      </c>
    </row>
    <row r="119" spans="1:5" ht="12.75">
      <c r="A119" t="s">
        <v>1425</v>
      </c>
      <c r="B119">
        <v>848063520.460982</v>
      </c>
      <c r="C119">
        <v>696635942.361178</v>
      </c>
      <c r="D119">
        <v>518636824.6987081</v>
      </c>
      <c r="E119">
        <v>317153183.8035643</v>
      </c>
    </row>
    <row r="120" spans="1:5" ht="12.75">
      <c r="A120" t="s">
        <v>1426</v>
      </c>
      <c r="B120">
        <v>836888867.910133</v>
      </c>
      <c r="C120">
        <v>686328204.9452372</v>
      </c>
      <c r="D120">
        <v>509705225.4833588</v>
      </c>
      <c r="E120">
        <v>310413710.595246</v>
      </c>
    </row>
    <row r="121" spans="1:5" ht="12.75">
      <c r="A121" t="s">
        <v>1427</v>
      </c>
      <c r="B121">
        <v>825523461.975635</v>
      </c>
      <c r="C121">
        <v>675859239.8793032</v>
      </c>
      <c r="D121">
        <v>500653881.61578196</v>
      </c>
      <c r="E121">
        <v>303609961.32647514</v>
      </c>
    </row>
    <row r="122" spans="1:5" ht="12.75">
      <c r="A122" t="s">
        <v>1428</v>
      </c>
      <c r="B122">
        <v>813978381.190081</v>
      </c>
      <c r="C122">
        <v>665313392.3308027</v>
      </c>
      <c r="D122">
        <v>491628855.16640484</v>
      </c>
      <c r="E122">
        <v>296914821.4373897</v>
      </c>
    </row>
    <row r="123" spans="1:5" ht="12.75">
      <c r="A123" t="s">
        <v>1429</v>
      </c>
      <c r="B123">
        <v>803050863.822668</v>
      </c>
      <c r="C123">
        <v>655268404.5341525</v>
      </c>
      <c r="D123">
        <v>482974743.049667</v>
      </c>
      <c r="E123">
        <v>290452789.63693964</v>
      </c>
    </row>
    <row r="124" spans="1:5" ht="12.75">
      <c r="A124" t="s">
        <v>1430</v>
      </c>
      <c r="B124">
        <v>791813046.843338</v>
      </c>
      <c r="C124">
        <v>645002810.0472935</v>
      </c>
      <c r="D124">
        <v>474199281.7867836</v>
      </c>
      <c r="E124">
        <v>283967503.4719833</v>
      </c>
    </row>
    <row r="125" spans="1:5" ht="12.75">
      <c r="A125" t="s">
        <v>1431</v>
      </c>
      <c r="B125">
        <v>780498143.597094</v>
      </c>
      <c r="C125">
        <v>634811741.2848567</v>
      </c>
      <c r="D125">
        <v>465634715.79865825</v>
      </c>
      <c r="E125">
        <v>277771775.44755125</v>
      </c>
    </row>
    <row r="126" spans="1:5" ht="12.75">
      <c r="A126" t="s">
        <v>1432</v>
      </c>
      <c r="B126">
        <v>769773653.965805</v>
      </c>
      <c r="C126">
        <v>625027172.522484</v>
      </c>
      <c r="D126">
        <v>457291777.5725667</v>
      </c>
      <c r="E126">
        <v>271639407.66758865</v>
      </c>
    </row>
    <row r="127" spans="1:5" ht="12.75">
      <c r="A127" t="s">
        <v>1433</v>
      </c>
      <c r="B127">
        <v>759104612.094711</v>
      </c>
      <c r="C127">
        <v>615352608.3260767</v>
      </c>
      <c r="D127">
        <v>449105431.32643783</v>
      </c>
      <c r="E127">
        <v>265683003.9689498</v>
      </c>
    </row>
    <row r="128" spans="1:5" ht="12.75">
      <c r="A128" t="s">
        <v>1434</v>
      </c>
      <c r="B128">
        <v>748555320.771173</v>
      </c>
      <c r="C128">
        <v>605771861.8797534</v>
      </c>
      <c r="D128">
        <v>440988689.551396</v>
      </c>
      <c r="E128">
        <v>259776305.5566996</v>
      </c>
    </row>
    <row r="129" spans="1:5" ht="12.75">
      <c r="A129" t="s">
        <v>1435</v>
      </c>
      <c r="B129">
        <v>738042904.853264</v>
      </c>
      <c r="C129">
        <v>596284286.3061846</v>
      </c>
      <c r="D129">
        <v>433013549.7058088</v>
      </c>
      <c r="E129">
        <v>254032718.0897779</v>
      </c>
    </row>
    <row r="130" spans="1:5" ht="12.75">
      <c r="A130" t="s">
        <v>1436</v>
      </c>
      <c r="B130">
        <v>727756361.418593</v>
      </c>
      <c r="C130">
        <v>586976270.5525221</v>
      </c>
      <c r="D130">
        <v>425170142.94810045</v>
      </c>
      <c r="E130">
        <v>248374809.7339683</v>
      </c>
    </row>
    <row r="131" spans="1:5" ht="12.75">
      <c r="A131" t="s">
        <v>1437</v>
      </c>
      <c r="B131">
        <v>717615903.959273</v>
      </c>
      <c r="C131">
        <v>577815740.3341615</v>
      </c>
      <c r="D131">
        <v>417470388.21950173</v>
      </c>
      <c r="E131">
        <v>242843835.55841213</v>
      </c>
    </row>
    <row r="132" spans="1:5" ht="12.75">
      <c r="A132" t="s">
        <v>1438</v>
      </c>
      <c r="B132">
        <v>707484597.425294</v>
      </c>
      <c r="C132">
        <v>568723092.7527237</v>
      </c>
      <c r="D132">
        <v>409889636.29926187</v>
      </c>
      <c r="E132">
        <v>237456700.5636348</v>
      </c>
    </row>
    <row r="133" spans="1:5" ht="12.75">
      <c r="A133" t="s">
        <v>1439</v>
      </c>
      <c r="B133">
        <v>697546974.208299</v>
      </c>
      <c r="C133">
        <v>559783524.0752459</v>
      </c>
      <c r="D133">
        <v>402420669.73277587</v>
      </c>
      <c r="E133">
        <v>232142357.4163452</v>
      </c>
    </row>
    <row r="134" spans="1:5" ht="12.75">
      <c r="A134" t="s">
        <v>1440</v>
      </c>
      <c r="B134">
        <v>687650745.67126</v>
      </c>
      <c r="C134">
        <v>550935974.3321221</v>
      </c>
      <c r="D134">
        <v>395085477.5199004</v>
      </c>
      <c r="E134">
        <v>226976691.1545516</v>
      </c>
    </row>
    <row r="135" spans="1:5" ht="12.75">
      <c r="A135" t="s">
        <v>1441</v>
      </c>
      <c r="B135">
        <v>677808886.770362</v>
      </c>
      <c r="C135">
        <v>542129762.912639</v>
      </c>
      <c r="D135">
        <v>387781671.6888148</v>
      </c>
      <c r="E135">
        <v>221837055.67188132</v>
      </c>
    </row>
    <row r="136" spans="1:5" ht="12.75">
      <c r="A136" t="s">
        <v>1442</v>
      </c>
      <c r="B136">
        <v>667903427.993799</v>
      </c>
      <c r="C136">
        <v>533301055.993973</v>
      </c>
      <c r="D136">
        <v>380496410.69616485</v>
      </c>
      <c r="E136">
        <v>216747450.53147808</v>
      </c>
    </row>
    <row r="137" spans="1:5" ht="12.75">
      <c r="A137" t="s">
        <v>1443</v>
      </c>
      <c r="B137">
        <v>658144336.225221</v>
      </c>
      <c r="C137">
        <v>524703598.2092901</v>
      </c>
      <c r="D137">
        <v>373502298.9375966</v>
      </c>
      <c r="E137">
        <v>211949171.8598431</v>
      </c>
    </row>
    <row r="138" spans="1:5" ht="12.75">
      <c r="A138" t="s">
        <v>1444</v>
      </c>
      <c r="B138">
        <v>648378703.138911</v>
      </c>
      <c r="C138">
        <v>516041245.3783242</v>
      </c>
      <c r="D138">
        <v>366401923.0553436</v>
      </c>
      <c r="E138">
        <v>207039308.60452193</v>
      </c>
    </row>
    <row r="139" spans="1:5" ht="12.75">
      <c r="A139" t="s">
        <v>1445</v>
      </c>
      <c r="B139">
        <v>638553708.505452</v>
      </c>
      <c r="C139">
        <v>507387384.73629683</v>
      </c>
      <c r="D139">
        <v>359370779.8844693</v>
      </c>
      <c r="E139">
        <v>202233877.9907615</v>
      </c>
    </row>
    <row r="140" spans="1:5" ht="12.75">
      <c r="A140" t="s">
        <v>1446</v>
      </c>
      <c r="B140">
        <v>629101641.042156</v>
      </c>
      <c r="C140">
        <v>499029053.1666164</v>
      </c>
      <c r="D140">
        <v>352551868.40792954</v>
      </c>
      <c r="E140">
        <v>197556256.4347362</v>
      </c>
    </row>
    <row r="141" spans="1:5" ht="12.75">
      <c r="A141" t="s">
        <v>1447</v>
      </c>
      <c r="B141">
        <v>619792993.985432</v>
      </c>
      <c r="C141">
        <v>490838065.4905819</v>
      </c>
      <c r="D141">
        <v>345911653.2547129</v>
      </c>
      <c r="E141">
        <v>193040771.14291656</v>
      </c>
    </row>
    <row r="142" spans="1:5" ht="12.75">
      <c r="A142" t="s">
        <v>1448</v>
      </c>
      <c r="B142">
        <v>610606384.006647</v>
      </c>
      <c r="C142">
        <v>482742675.0644044</v>
      </c>
      <c r="D142">
        <v>339341318.3865684</v>
      </c>
      <c r="E142">
        <v>188572002.5717559</v>
      </c>
    </row>
    <row r="143" spans="1:5" ht="12.75">
      <c r="A143" t="s">
        <v>1449</v>
      </c>
      <c r="B143">
        <v>601522341.834562</v>
      </c>
      <c r="C143">
        <v>474754285.5380226</v>
      </c>
      <c r="D143">
        <v>332877190.03269184</v>
      </c>
      <c r="E143">
        <v>184196395.2127499</v>
      </c>
    </row>
    <row r="144" spans="1:5" ht="12.75">
      <c r="A144" t="s">
        <v>1450</v>
      </c>
      <c r="B144">
        <v>592389377.731124</v>
      </c>
      <c r="C144">
        <v>466778618.1538146</v>
      </c>
      <c r="D144">
        <v>326479460.6323103</v>
      </c>
      <c r="E144">
        <v>179915689.55421332</v>
      </c>
    </row>
    <row r="145" spans="1:5" ht="12.75">
      <c r="A145" t="s">
        <v>1451</v>
      </c>
      <c r="B145">
        <v>583528380.478751</v>
      </c>
      <c r="C145">
        <v>459016665.56167114</v>
      </c>
      <c r="D145">
        <v>320234012.43332773</v>
      </c>
      <c r="E145">
        <v>175726496.26919147</v>
      </c>
    </row>
    <row r="146" spans="1:5" ht="12.75">
      <c r="A146" t="s">
        <v>1452</v>
      </c>
      <c r="B146">
        <v>574743553.804867</v>
      </c>
      <c r="C146">
        <v>451364231.134158</v>
      </c>
      <c r="D146">
        <v>314120232.64158034</v>
      </c>
      <c r="E146">
        <v>171665011.4572261</v>
      </c>
    </row>
    <row r="147" spans="1:5" ht="12.75">
      <c r="A147" t="s">
        <v>1453</v>
      </c>
      <c r="B147">
        <v>566072560.806465</v>
      </c>
      <c r="C147">
        <v>443800629.4411249</v>
      </c>
      <c r="D147">
        <v>308070970.85121006</v>
      </c>
      <c r="E147">
        <v>167646029.90991455</v>
      </c>
    </row>
    <row r="148" spans="1:5" ht="12.75">
      <c r="A148" t="s">
        <v>1454</v>
      </c>
      <c r="B148">
        <v>557496633.124252</v>
      </c>
      <c r="C148">
        <v>436335790.93403363</v>
      </c>
      <c r="D148">
        <v>302118830.013048</v>
      </c>
      <c r="E148">
        <v>163710641.2897532</v>
      </c>
    </row>
    <row r="149" spans="1:5" ht="12.75">
      <c r="A149" t="s">
        <v>1455</v>
      </c>
      <c r="B149">
        <v>548987190.112441</v>
      </c>
      <c r="C149">
        <v>428993924.4542852</v>
      </c>
      <c r="D149">
        <v>296328579.78285956</v>
      </c>
      <c r="E149">
        <v>159936726.3561143</v>
      </c>
    </row>
    <row r="150" spans="1:5" ht="12.75">
      <c r="A150" t="s">
        <v>1456</v>
      </c>
      <c r="B150">
        <v>540533699.665623</v>
      </c>
      <c r="C150">
        <v>421671729.37193954</v>
      </c>
      <c r="D150">
        <v>290529994.5323129</v>
      </c>
      <c r="E150">
        <v>156142906.2033134</v>
      </c>
    </row>
    <row r="151" spans="1:5" ht="12.75">
      <c r="A151" t="s">
        <v>1457</v>
      </c>
      <c r="B151">
        <v>532143801.153843</v>
      </c>
      <c r="C151">
        <v>414445356.0700888</v>
      </c>
      <c r="D151">
        <v>284848236.9781313</v>
      </c>
      <c r="E151">
        <v>152461750.45920736</v>
      </c>
    </row>
    <row r="152" spans="1:5" ht="12.75">
      <c r="A152" t="s">
        <v>1458</v>
      </c>
      <c r="B152">
        <v>523797326.695054</v>
      </c>
      <c r="C152">
        <v>407253032.44961375</v>
      </c>
      <c r="D152">
        <v>279193098.02635926</v>
      </c>
      <c r="E152">
        <v>148801963.9751851</v>
      </c>
    </row>
    <row r="153" spans="1:5" ht="12.75">
      <c r="A153" t="s">
        <v>1459</v>
      </c>
      <c r="B153">
        <v>515510296.013073</v>
      </c>
      <c r="C153">
        <v>400151964.3787988</v>
      </c>
      <c r="D153">
        <v>273649759.9806242</v>
      </c>
      <c r="E153">
        <v>145249665.36418673</v>
      </c>
    </row>
    <row r="154" spans="1:5" ht="12.75">
      <c r="A154" t="s">
        <v>1460</v>
      </c>
      <c r="B154">
        <v>507262039.329331</v>
      </c>
      <c r="C154">
        <v>393081633.3517177</v>
      </c>
      <c r="D154">
        <v>268130960.05642763</v>
      </c>
      <c r="E154">
        <v>141717555.2339439</v>
      </c>
    </row>
    <row r="155" spans="1:5" ht="12.75">
      <c r="A155" t="s">
        <v>1461</v>
      </c>
      <c r="B155">
        <v>499057098.016365</v>
      </c>
      <c r="C155">
        <v>386067643.34668386</v>
      </c>
      <c r="D155">
        <v>262676794.98383114</v>
      </c>
      <c r="E155">
        <v>138246777.48788512</v>
      </c>
    </row>
    <row r="156" spans="1:5" ht="12.75">
      <c r="A156" t="s">
        <v>1462</v>
      </c>
      <c r="B156">
        <v>490817486.874432</v>
      </c>
      <c r="C156">
        <v>379070296.94013274</v>
      </c>
      <c r="D156">
        <v>257281066.21724796</v>
      </c>
      <c r="E156">
        <v>134851946.1337574</v>
      </c>
    </row>
    <row r="157" spans="1:5" ht="12.75">
      <c r="A157" t="s">
        <v>1463</v>
      </c>
      <c r="B157">
        <v>482720127.521998</v>
      </c>
      <c r="C157">
        <v>372184184.74597</v>
      </c>
      <c r="D157">
        <v>251964919.38122988</v>
      </c>
      <c r="E157">
        <v>131506158.05950423</v>
      </c>
    </row>
    <row r="158" spans="1:5" ht="12.75">
      <c r="A158" t="s">
        <v>1464</v>
      </c>
      <c r="B158">
        <v>474539749.889016</v>
      </c>
      <c r="C158">
        <v>365276442.5228442</v>
      </c>
      <c r="D158">
        <v>246679804.80416825</v>
      </c>
      <c r="E158">
        <v>128219975.82876445</v>
      </c>
    </row>
    <row r="159" spans="1:5" ht="12.75">
      <c r="A159" t="s">
        <v>1465</v>
      </c>
      <c r="B159">
        <v>466416885.477899</v>
      </c>
      <c r="C159">
        <v>358414945.6504386</v>
      </c>
      <c r="D159">
        <v>241430501.00489554</v>
      </c>
      <c r="E159">
        <v>124959952.01348867</v>
      </c>
    </row>
    <row r="160" spans="1:5" ht="12.75">
      <c r="A160" t="s">
        <v>1466</v>
      </c>
      <c r="B160">
        <v>458476584.875275</v>
      </c>
      <c r="C160">
        <v>351715725.2114639</v>
      </c>
      <c r="D160">
        <v>236315334.22604522</v>
      </c>
      <c r="E160">
        <v>121794376.68197232</v>
      </c>
    </row>
    <row r="161" spans="1:5" ht="12.75">
      <c r="A161" t="s">
        <v>1467</v>
      </c>
      <c r="B161">
        <v>450595924.839094</v>
      </c>
      <c r="C161">
        <v>345140567.04114646</v>
      </c>
      <c r="D161">
        <v>231364776.5608425</v>
      </c>
      <c r="E161">
        <v>118786636.90373154</v>
      </c>
    </row>
    <row r="162" spans="1:5" ht="12.75">
      <c r="A162" t="s">
        <v>1468</v>
      </c>
      <c r="B162">
        <v>442793384.631263</v>
      </c>
      <c r="C162">
        <v>338588849.357343</v>
      </c>
      <c r="D162">
        <v>226395597.8213999</v>
      </c>
      <c r="E162">
        <v>115743055.31457965</v>
      </c>
    </row>
    <row r="163" spans="1:5" ht="12.75">
      <c r="A163" t="s">
        <v>1469</v>
      </c>
      <c r="B163">
        <v>435071247.294551</v>
      </c>
      <c r="C163">
        <v>332137927.12607014</v>
      </c>
      <c r="D163">
        <v>221535619.797605</v>
      </c>
      <c r="E163">
        <v>112794159.54485187</v>
      </c>
    </row>
    <row r="164" spans="1:5" ht="12.75">
      <c r="A164" t="s">
        <v>1470</v>
      </c>
      <c r="B164">
        <v>427424886.696393</v>
      </c>
      <c r="C164">
        <v>325747185.71775043</v>
      </c>
      <c r="D164">
        <v>216720432.58240736</v>
      </c>
      <c r="E164">
        <v>109875161.50229925</v>
      </c>
    </row>
    <row r="165" spans="1:5" ht="12.75">
      <c r="A165" t="s">
        <v>1471</v>
      </c>
      <c r="B165">
        <v>419861433.915744</v>
      </c>
      <c r="C165">
        <v>319457737.92865014</v>
      </c>
      <c r="D165">
        <v>212012938.78338638</v>
      </c>
      <c r="E165">
        <v>107047891.3701857</v>
      </c>
    </row>
    <row r="166" spans="1:5" ht="12.75">
      <c r="A166" t="s">
        <v>1472</v>
      </c>
      <c r="B166">
        <v>412393743.541479</v>
      </c>
      <c r="C166">
        <v>313243649.00164175</v>
      </c>
      <c r="D166">
        <v>207360160.91492456</v>
      </c>
      <c r="E166">
        <v>104255191.84444429</v>
      </c>
    </row>
    <row r="167" spans="1:5" ht="12.75">
      <c r="A167" t="s">
        <v>1473</v>
      </c>
      <c r="B167">
        <v>405009147.515661</v>
      </c>
      <c r="C167">
        <v>307112729.48396957</v>
      </c>
      <c r="D167">
        <v>202784593.94749057</v>
      </c>
      <c r="E167">
        <v>101522884.27742963</v>
      </c>
    </row>
    <row r="168" spans="1:5" ht="12.75">
      <c r="A168" t="s">
        <v>1474</v>
      </c>
      <c r="B168">
        <v>397706691.871655</v>
      </c>
      <c r="C168">
        <v>301080372.37029964</v>
      </c>
      <c r="D168">
        <v>198312162.99855235</v>
      </c>
      <c r="E168">
        <v>98876805.08792174</v>
      </c>
    </row>
    <row r="169" spans="1:5" ht="12.75">
      <c r="A169" t="s">
        <v>1475</v>
      </c>
      <c r="B169">
        <v>390447479.000234</v>
      </c>
      <c r="C169">
        <v>295083514.98444515</v>
      </c>
      <c r="D169">
        <v>193867918.6942333</v>
      </c>
      <c r="E169">
        <v>96251529.85226929</v>
      </c>
    </row>
    <row r="170" spans="1:5" ht="12.75">
      <c r="A170" t="s">
        <v>1476</v>
      </c>
      <c r="B170">
        <v>383209886.371438</v>
      </c>
      <c r="C170">
        <v>289138278.00962067</v>
      </c>
      <c r="D170">
        <v>189494390.07443082</v>
      </c>
      <c r="E170">
        <v>93694507.77257246</v>
      </c>
    </row>
    <row r="171" spans="1:5" ht="12.75">
      <c r="A171" t="s">
        <v>1477</v>
      </c>
      <c r="B171">
        <v>376008665.150285</v>
      </c>
      <c r="C171">
        <v>283223651.5817208</v>
      </c>
      <c r="D171">
        <v>185146018.79029575</v>
      </c>
      <c r="E171">
        <v>91156737.632317</v>
      </c>
    </row>
    <row r="172" spans="1:5" ht="12.75">
      <c r="A172" t="s">
        <v>1478</v>
      </c>
      <c r="B172">
        <v>368845861.689775</v>
      </c>
      <c r="C172">
        <v>277357145.28712434</v>
      </c>
      <c r="D172">
        <v>180849916.0746793</v>
      </c>
      <c r="E172">
        <v>88664409.76371977</v>
      </c>
    </row>
    <row r="173" spans="1:5" ht="12.75">
      <c r="A173" t="s">
        <v>1479</v>
      </c>
      <c r="B173">
        <v>361727265.877076</v>
      </c>
      <c r="C173">
        <v>271587521.8124543</v>
      </c>
      <c r="D173">
        <v>176681013.2709686</v>
      </c>
      <c r="E173">
        <v>86289093.83746906</v>
      </c>
    </row>
    <row r="174" spans="1:5" ht="12.75">
      <c r="A174" t="s">
        <v>1480</v>
      </c>
      <c r="B174">
        <v>354667602.124322</v>
      </c>
      <c r="C174">
        <v>265835431.173004</v>
      </c>
      <c r="D174">
        <v>172499176.52169067</v>
      </c>
      <c r="E174">
        <v>83889899.23532839</v>
      </c>
    </row>
    <row r="175" spans="1:5" ht="12.75">
      <c r="A175" t="s">
        <v>1481</v>
      </c>
      <c r="B175">
        <v>347681381.13802</v>
      </c>
      <c r="C175">
        <v>260171271.898148</v>
      </c>
      <c r="D175">
        <v>168408213.6924814</v>
      </c>
      <c r="E175">
        <v>81564654.20738643</v>
      </c>
    </row>
    <row r="176" spans="1:5" ht="12.75">
      <c r="A176" t="s">
        <v>1482</v>
      </c>
      <c r="B176">
        <v>340495523.574835</v>
      </c>
      <c r="C176">
        <v>254361918.33672926</v>
      </c>
      <c r="D176">
        <v>164229100.3332804</v>
      </c>
      <c r="E176">
        <v>79203698.76755966</v>
      </c>
    </row>
    <row r="177" spans="1:5" ht="12.75">
      <c r="A177" t="s">
        <v>1483</v>
      </c>
      <c r="B177">
        <v>333676381.252858</v>
      </c>
      <c r="C177">
        <v>248858633.60785496</v>
      </c>
      <c r="D177">
        <v>160280431.01975855</v>
      </c>
      <c r="E177">
        <v>76982486.535062</v>
      </c>
    </row>
    <row r="178" spans="1:5" ht="12.75">
      <c r="A178" t="s">
        <v>1484</v>
      </c>
      <c r="B178">
        <v>326926429.514026</v>
      </c>
      <c r="C178">
        <v>243410918.8599299</v>
      </c>
      <c r="D178">
        <v>156373061.18970877</v>
      </c>
      <c r="E178">
        <v>74787667.87468906</v>
      </c>
    </row>
    <row r="179" spans="1:5" ht="12.75">
      <c r="A179" t="s">
        <v>1485</v>
      </c>
      <c r="B179">
        <v>320234755.215833</v>
      </c>
      <c r="C179">
        <v>238024284.17491132</v>
      </c>
      <c r="D179">
        <v>152523668.6898007</v>
      </c>
      <c r="E179">
        <v>72637671.71457464</v>
      </c>
    </row>
    <row r="180" spans="1:5" ht="12.75">
      <c r="A180" t="s">
        <v>1486</v>
      </c>
      <c r="B180">
        <v>313596217.864613</v>
      </c>
      <c r="C180">
        <v>232707392.57697245</v>
      </c>
      <c r="D180">
        <v>148749639.71931896</v>
      </c>
      <c r="E180">
        <v>70549944.7799902</v>
      </c>
    </row>
    <row r="181" spans="1:5" ht="12.75">
      <c r="A181" t="s">
        <v>1487</v>
      </c>
      <c r="B181">
        <v>307029327.033915</v>
      </c>
      <c r="C181">
        <v>227447937.79423255</v>
      </c>
      <c r="D181">
        <v>145017975.827019</v>
      </c>
      <c r="E181">
        <v>68488745.9373575</v>
      </c>
    </row>
    <row r="182" spans="1:5" ht="12.75">
      <c r="A182" t="s">
        <v>1488</v>
      </c>
      <c r="B182">
        <v>300528550.001845</v>
      </c>
      <c r="C182">
        <v>222266719.2659649</v>
      </c>
      <c r="D182">
        <v>141365697.9988231</v>
      </c>
      <c r="E182">
        <v>66490178.75831635</v>
      </c>
    </row>
    <row r="183" spans="1:5" ht="12.75">
      <c r="A183" t="s">
        <v>1489</v>
      </c>
      <c r="B183">
        <v>293863237.750794</v>
      </c>
      <c r="C183">
        <v>216968527.5082793</v>
      </c>
      <c r="D183">
        <v>137644999.0500104</v>
      </c>
      <c r="E183">
        <v>64465969.05454525</v>
      </c>
    </row>
    <row r="184" spans="1:5" ht="12.75">
      <c r="A184" t="s">
        <v>1490</v>
      </c>
      <c r="B184">
        <v>287474378.163585</v>
      </c>
      <c r="C184">
        <v>211891436.1716701</v>
      </c>
      <c r="D184">
        <v>134082220.31839553</v>
      </c>
      <c r="E184">
        <v>62531362.37891127</v>
      </c>
    </row>
    <row r="185" spans="1:5" ht="12.75">
      <c r="A185" t="s">
        <v>1491</v>
      </c>
      <c r="B185">
        <v>280129234.76087</v>
      </c>
      <c r="C185">
        <v>206161145.79579774</v>
      </c>
      <c r="D185">
        <v>130156458.71071304</v>
      </c>
      <c r="E185">
        <v>60468254.58396967</v>
      </c>
    </row>
    <row r="186" spans="1:5" ht="12.75">
      <c r="A186" t="s">
        <v>1492</v>
      </c>
      <c r="B186">
        <v>273853090.604048</v>
      </c>
      <c r="C186">
        <v>201200386.1947706</v>
      </c>
      <c r="D186">
        <v>126701514.8747898</v>
      </c>
      <c r="E186">
        <v>58613834.81525359</v>
      </c>
    </row>
    <row r="187" spans="1:5" ht="12.75">
      <c r="A187" t="s">
        <v>1493</v>
      </c>
      <c r="B187">
        <v>267644673.513323</v>
      </c>
      <c r="C187">
        <v>196316285.67039916</v>
      </c>
      <c r="D187">
        <v>123321583.69905643</v>
      </c>
      <c r="E187">
        <v>56816372.9047592</v>
      </c>
    </row>
    <row r="188" spans="1:5" ht="12.75">
      <c r="A188" t="s">
        <v>1494</v>
      </c>
      <c r="B188">
        <v>261527466.964535</v>
      </c>
      <c r="C188">
        <v>191503982.6493985</v>
      </c>
      <c r="D188">
        <v>119992656.41867332</v>
      </c>
      <c r="E188">
        <v>55048526.626405075</v>
      </c>
    </row>
    <row r="189" spans="1:5" ht="12.75">
      <c r="A189" t="s">
        <v>1495</v>
      </c>
      <c r="B189">
        <v>255600685.77246</v>
      </c>
      <c r="C189">
        <v>186856873.48909485</v>
      </c>
      <c r="D189">
        <v>116792701.1639487</v>
      </c>
      <c r="E189">
        <v>53360859.7054189</v>
      </c>
    </row>
    <row r="190" spans="1:5" ht="12.75">
      <c r="A190" t="s">
        <v>1496</v>
      </c>
      <c r="B190">
        <v>249807173.972718</v>
      </c>
      <c r="C190">
        <v>182311787.2417998</v>
      </c>
      <c r="D190">
        <v>113662045.21444732</v>
      </c>
      <c r="E190">
        <v>51710555.2463138</v>
      </c>
    </row>
    <row r="191" spans="1:5" ht="12.75">
      <c r="A191" t="s">
        <v>1497</v>
      </c>
      <c r="B191">
        <v>243990340.903327</v>
      </c>
      <c r="C191">
        <v>177764589.84501183</v>
      </c>
      <c r="D191">
        <v>110545244.82065624</v>
      </c>
      <c r="E191">
        <v>50079550.26624569</v>
      </c>
    </row>
    <row r="192" spans="1:5" ht="12.75">
      <c r="A192" t="s">
        <v>1498</v>
      </c>
      <c r="B192">
        <v>238488238.506296</v>
      </c>
      <c r="C192">
        <v>173470706.61787382</v>
      </c>
      <c r="D192">
        <v>107609527.77152567</v>
      </c>
      <c r="E192">
        <v>48549768.48465365</v>
      </c>
    </row>
    <row r="193" spans="1:5" ht="12.75">
      <c r="A193" t="s">
        <v>1499</v>
      </c>
      <c r="B193">
        <v>233060794.851192</v>
      </c>
      <c r="C193">
        <v>169235389.0082178</v>
      </c>
      <c r="D193">
        <v>104715230.95294528</v>
      </c>
      <c r="E193">
        <v>47043856.026844665</v>
      </c>
    </row>
    <row r="194" spans="1:5" ht="12.75">
      <c r="A194" t="s">
        <v>1500</v>
      </c>
      <c r="B194">
        <v>227662066.34545</v>
      </c>
      <c r="C194">
        <v>165043792.4408477</v>
      </c>
      <c r="D194">
        <v>101870311.15164708</v>
      </c>
      <c r="E194">
        <v>45578158.400199816</v>
      </c>
    </row>
    <row r="195" spans="1:5" ht="12.75">
      <c r="A195" t="s">
        <v>1501</v>
      </c>
      <c r="B195">
        <v>222297270.363286</v>
      </c>
      <c r="C195">
        <v>160881249.3197331</v>
      </c>
      <c r="D195">
        <v>99048513.28647979</v>
      </c>
      <c r="E195">
        <v>44127946.857617095</v>
      </c>
    </row>
    <row r="196" spans="1:5" ht="12.75">
      <c r="A196" t="s">
        <v>1502</v>
      </c>
      <c r="B196">
        <v>216961371.036447</v>
      </c>
      <c r="C196">
        <v>156753229.0370551</v>
      </c>
      <c r="D196">
        <v>96261609.71452047</v>
      </c>
      <c r="E196">
        <v>42704682.73029934</v>
      </c>
    </row>
    <row r="197" spans="1:5" ht="12.75">
      <c r="A197" t="s">
        <v>1503</v>
      </c>
      <c r="B197">
        <v>211661183.56107</v>
      </c>
      <c r="C197">
        <v>152681226.9144261</v>
      </c>
      <c r="D197">
        <v>93537919.69659896</v>
      </c>
      <c r="E197">
        <v>41331925.13642961</v>
      </c>
    </row>
    <row r="198" spans="1:5" ht="12.75">
      <c r="A198" t="s">
        <v>1504</v>
      </c>
      <c r="B198">
        <v>206417447.718155</v>
      </c>
      <c r="C198">
        <v>148646128.96537822</v>
      </c>
      <c r="D198">
        <v>90834276.71371642</v>
      </c>
      <c r="E198">
        <v>39967253.87345894</v>
      </c>
    </row>
    <row r="199" spans="1:5" ht="12.75">
      <c r="A199" t="s">
        <v>1505</v>
      </c>
      <c r="B199">
        <v>201246352.905213</v>
      </c>
      <c r="C199">
        <v>144684423.75626606</v>
      </c>
      <c r="D199">
        <v>88195759.55876607</v>
      </c>
      <c r="E199">
        <v>38647226.73273919</v>
      </c>
    </row>
    <row r="200" spans="1:5" ht="12.75">
      <c r="A200" t="s">
        <v>1506</v>
      </c>
      <c r="B200">
        <v>196176869.082498</v>
      </c>
      <c r="C200">
        <v>140800545.84649304</v>
      </c>
      <c r="D200">
        <v>85609972.43357675</v>
      </c>
      <c r="E200">
        <v>37355246.53786432</v>
      </c>
    </row>
    <row r="201" spans="1:5" ht="12.75">
      <c r="A201" t="s">
        <v>1507</v>
      </c>
      <c r="B201">
        <v>191251208.71204</v>
      </c>
      <c r="C201">
        <v>137039980.5616224</v>
      </c>
      <c r="D201">
        <v>83118380.82292394</v>
      </c>
      <c r="E201">
        <v>36119390.044258006</v>
      </c>
    </row>
    <row r="202" spans="1:5" ht="12.75">
      <c r="A202" t="s">
        <v>1508</v>
      </c>
      <c r="B202">
        <v>186472974.606568</v>
      </c>
      <c r="C202">
        <v>133389540.82075527</v>
      </c>
      <c r="D202">
        <v>80698536.08945602</v>
      </c>
      <c r="E202">
        <v>34919306.44548473</v>
      </c>
    </row>
    <row r="203" spans="1:5" ht="12.75">
      <c r="A203" t="s">
        <v>1509</v>
      </c>
      <c r="B203">
        <v>181813960.827475</v>
      </c>
      <c r="C203">
        <v>129836226.81522427</v>
      </c>
      <c r="D203">
        <v>78349072.1582729</v>
      </c>
      <c r="E203">
        <v>33759066.58327394</v>
      </c>
    </row>
    <row r="204" spans="1:5" ht="12.75">
      <c r="A204" t="s">
        <v>1510</v>
      </c>
      <c r="B204">
        <v>177271018.709701</v>
      </c>
      <c r="C204">
        <v>126384250.90890926</v>
      </c>
      <c r="D204">
        <v>76078282.17608035</v>
      </c>
      <c r="E204">
        <v>32646253.879561987</v>
      </c>
    </row>
    <row r="205" spans="1:5" ht="12.75">
      <c r="A205" t="s">
        <v>1511</v>
      </c>
      <c r="B205">
        <v>172844888.033661</v>
      </c>
      <c r="C205">
        <v>123019664.11283256</v>
      </c>
      <c r="D205">
        <v>73864603.16165806</v>
      </c>
      <c r="E205">
        <v>31562082.039139446</v>
      </c>
    </row>
    <row r="206" spans="1:5" ht="12.75">
      <c r="A206" t="s">
        <v>1512</v>
      </c>
      <c r="B206">
        <v>168530454.480878</v>
      </c>
      <c r="C206">
        <v>119752048.04924111</v>
      </c>
      <c r="D206">
        <v>71725659.29788437</v>
      </c>
      <c r="E206">
        <v>30522486.325705137</v>
      </c>
    </row>
    <row r="207" spans="1:5" ht="12.75">
      <c r="A207" t="s">
        <v>1513</v>
      </c>
      <c r="B207">
        <v>164365764.680811</v>
      </c>
      <c r="C207">
        <v>116594670.99508525</v>
      </c>
      <c r="D207">
        <v>69656940.20873456</v>
      </c>
      <c r="E207">
        <v>29516602.856715303</v>
      </c>
    </row>
    <row r="208" spans="1:5" ht="12.75">
      <c r="A208" t="s">
        <v>1514</v>
      </c>
      <c r="B208">
        <v>160298378.867612</v>
      </c>
      <c r="C208">
        <v>113516566.33324537</v>
      </c>
      <c r="D208">
        <v>67645518.6769669</v>
      </c>
      <c r="E208">
        <v>28542869.319607593</v>
      </c>
    </row>
    <row r="209" spans="1:5" ht="12.75">
      <c r="A209" t="s">
        <v>1515</v>
      </c>
      <c r="B209">
        <v>156330463.791015</v>
      </c>
      <c r="C209">
        <v>110537046.21268395</v>
      </c>
      <c r="D209">
        <v>65718668.58466657</v>
      </c>
      <c r="E209">
        <v>27623732.870367285</v>
      </c>
    </row>
    <row r="210" spans="1:5" ht="12.75">
      <c r="A210" t="s">
        <v>1516</v>
      </c>
      <c r="B210">
        <v>152423221.323923</v>
      </c>
      <c r="C210">
        <v>107591547.39775172</v>
      </c>
      <c r="D210">
        <v>63804770.03892466</v>
      </c>
      <c r="E210">
        <v>26705663.754390307</v>
      </c>
    </row>
    <row r="211" spans="1:5" ht="12.75">
      <c r="A211" t="s">
        <v>1517</v>
      </c>
      <c r="B211">
        <v>148558511.921178</v>
      </c>
      <c r="C211">
        <v>104691426.81406613</v>
      </c>
      <c r="D211">
        <v>61932110.52229434</v>
      </c>
      <c r="E211">
        <v>25815598.167391673</v>
      </c>
    </row>
    <row r="212" spans="1:5" ht="12.75">
      <c r="A212" t="s">
        <v>1518</v>
      </c>
      <c r="B212">
        <v>144719389.891376</v>
      </c>
      <c r="C212">
        <v>101812963.84236647</v>
      </c>
      <c r="D212">
        <v>60076128.07963049</v>
      </c>
      <c r="E212">
        <v>24935889.593278755</v>
      </c>
    </row>
    <row r="213" spans="1:5" ht="12.75">
      <c r="A213" t="s">
        <v>1519</v>
      </c>
      <c r="B213">
        <v>140934143.662999</v>
      </c>
      <c r="C213">
        <v>98987222.53571759</v>
      </c>
      <c r="D213">
        <v>58265001.26628826</v>
      </c>
      <c r="E213">
        <v>24085006.926512</v>
      </c>
    </row>
    <row r="214" spans="1:5" ht="12.75">
      <c r="A214" t="s">
        <v>1520</v>
      </c>
      <c r="B214">
        <v>137183646.644528</v>
      </c>
      <c r="C214">
        <v>96189582.53308944</v>
      </c>
      <c r="D214">
        <v>56474286.71284832</v>
      </c>
      <c r="E214">
        <v>23245901.28670127</v>
      </c>
    </row>
    <row r="215" spans="1:5" ht="12.75">
      <c r="A215" t="s">
        <v>1521</v>
      </c>
      <c r="B215">
        <v>133476342.077143</v>
      </c>
      <c r="C215">
        <v>93431381.83605585</v>
      </c>
      <c r="D215">
        <v>54715400.11312998</v>
      </c>
      <c r="E215">
        <v>22426517.212335896</v>
      </c>
    </row>
    <row r="216" spans="1:5" ht="12.75">
      <c r="A216" t="s">
        <v>1522</v>
      </c>
      <c r="B216">
        <v>129816689.191254</v>
      </c>
      <c r="C216">
        <v>90720527.11311157</v>
      </c>
      <c r="D216">
        <v>52997104.14037888</v>
      </c>
      <c r="E216">
        <v>21633185.66112442</v>
      </c>
    </row>
    <row r="217" spans="1:5" ht="12.75">
      <c r="A217" t="s">
        <v>1523</v>
      </c>
      <c r="B217">
        <v>126206639.874776</v>
      </c>
      <c r="C217">
        <v>88048106.22383167</v>
      </c>
      <c r="D217">
        <v>51305117.54469937</v>
      </c>
      <c r="E217">
        <v>20853821.144827336</v>
      </c>
    </row>
    <row r="218" spans="1:5" ht="12.75">
      <c r="A218" t="s">
        <v>1524</v>
      </c>
      <c r="B218">
        <v>122642883.655171</v>
      </c>
      <c r="C218">
        <v>85421408.64847204</v>
      </c>
      <c r="D218">
        <v>49652047.68003065</v>
      </c>
      <c r="E218">
        <v>20099173.758521885</v>
      </c>
    </row>
    <row r="219" spans="1:5" ht="12.75">
      <c r="A219" t="s">
        <v>1525</v>
      </c>
      <c r="B219">
        <v>119161158.648041</v>
      </c>
      <c r="C219">
        <v>82855601.02305046</v>
      </c>
      <c r="D219">
        <v>48038163.91367155</v>
      </c>
      <c r="E219">
        <v>19363508.933276482</v>
      </c>
    </row>
    <row r="220" spans="1:5" ht="12.75">
      <c r="A220" t="s">
        <v>1526</v>
      </c>
      <c r="B220">
        <v>115754881.125143</v>
      </c>
      <c r="C220">
        <v>80350622.72975014</v>
      </c>
      <c r="D220">
        <v>46467345.92262673</v>
      </c>
      <c r="E220">
        <v>18651001.098181996</v>
      </c>
    </row>
    <row r="221" spans="1:5" ht="12.75">
      <c r="A221" t="s">
        <v>1527</v>
      </c>
      <c r="B221">
        <v>112450860.300811</v>
      </c>
      <c r="C221">
        <v>77937566.07377803</v>
      </c>
      <c r="D221">
        <v>44968310.98966957</v>
      </c>
      <c r="E221">
        <v>17980255.843749832</v>
      </c>
    </row>
    <row r="222" spans="1:5" ht="12.75">
      <c r="A222" t="s">
        <v>1528</v>
      </c>
      <c r="B222">
        <v>109255920.662437</v>
      </c>
      <c r="C222">
        <v>75594781.61710213</v>
      </c>
      <c r="D222">
        <v>43505648.4715097</v>
      </c>
      <c r="E222">
        <v>17321741.665069282</v>
      </c>
    </row>
    <row r="223" spans="1:5" ht="12.75">
      <c r="A223" t="s">
        <v>1529</v>
      </c>
      <c r="B223">
        <v>106136760.337747</v>
      </c>
      <c r="C223">
        <v>73316077.80277921</v>
      </c>
      <c r="D223">
        <v>42090377.451502234</v>
      </c>
      <c r="E223">
        <v>16689557.214751162</v>
      </c>
    </row>
    <row r="224" spans="1:5" ht="12.75">
      <c r="A224" t="s">
        <v>1530</v>
      </c>
      <c r="B224">
        <v>103095273.36511</v>
      </c>
      <c r="C224">
        <v>71094324.09751129</v>
      </c>
      <c r="D224">
        <v>40711079.60968318</v>
      </c>
      <c r="E224">
        <v>16074269.056585418</v>
      </c>
    </row>
    <row r="225" spans="1:5" ht="12.75">
      <c r="A225" t="s">
        <v>1531</v>
      </c>
      <c r="B225">
        <v>100126736.6457</v>
      </c>
      <c r="C225">
        <v>68933891.66435574</v>
      </c>
      <c r="D225">
        <v>39376785.00487427</v>
      </c>
      <c r="E225">
        <v>15483707.259262748</v>
      </c>
    </row>
    <row r="226" spans="1:5" ht="12.75">
      <c r="A226" t="s">
        <v>1532</v>
      </c>
      <c r="B226">
        <v>96706896.978367</v>
      </c>
      <c r="C226">
        <v>66466523.36794547</v>
      </c>
      <c r="D226">
        <v>37870802.9211065</v>
      </c>
      <c r="E226">
        <v>14828452.484617233</v>
      </c>
    </row>
    <row r="227" spans="1:5" ht="12.75">
      <c r="A227" t="s">
        <v>1533</v>
      </c>
      <c r="B227">
        <v>93687938.66783</v>
      </c>
      <c r="C227">
        <v>64282384.3693233</v>
      </c>
      <c r="D227">
        <v>36533192.07354969</v>
      </c>
      <c r="E227">
        <v>14244117.800903052</v>
      </c>
    </row>
    <row r="228" spans="1:5" ht="12.75">
      <c r="A228" t="s">
        <v>1534</v>
      </c>
      <c r="B228">
        <v>90852344.354692</v>
      </c>
      <c r="C228">
        <v>62234469.56422178</v>
      </c>
      <c r="D228">
        <v>35282260.52859019</v>
      </c>
      <c r="E228">
        <v>13699995.436610334</v>
      </c>
    </row>
    <row r="229" spans="1:5" ht="12.75">
      <c r="A229" t="s">
        <v>1535</v>
      </c>
      <c r="B229">
        <v>88034073.953273</v>
      </c>
      <c r="C229">
        <v>60201655.365769796</v>
      </c>
      <c r="D229">
        <v>34043008.7404965</v>
      </c>
      <c r="E229">
        <v>13162808.889842076</v>
      </c>
    </row>
    <row r="230" spans="1:5" ht="12.75">
      <c r="A230" t="s">
        <v>1536</v>
      </c>
      <c r="B230">
        <v>85230108.892745</v>
      </c>
      <c r="C230">
        <v>58188510.01806045</v>
      </c>
      <c r="D230">
        <v>32823622.34102733</v>
      </c>
      <c r="E230">
        <v>12639306.052190134</v>
      </c>
    </row>
    <row r="231" spans="1:5" ht="12.75">
      <c r="A231" t="s">
        <v>1537</v>
      </c>
      <c r="B231">
        <v>82444259.068795</v>
      </c>
      <c r="C231">
        <v>56191081.60938975</v>
      </c>
      <c r="D231">
        <v>31616278.977449995</v>
      </c>
      <c r="E231">
        <v>12122832.305846412</v>
      </c>
    </row>
    <row r="232" spans="1:5" ht="12.75">
      <c r="A232" t="s">
        <v>1538</v>
      </c>
      <c r="B232">
        <v>79681617.650721</v>
      </c>
      <c r="C232">
        <v>54216052.581938624</v>
      </c>
      <c r="D232">
        <v>30427435.465084706</v>
      </c>
      <c r="E232">
        <v>11617570.379420297</v>
      </c>
    </row>
    <row r="233" spans="1:5" ht="12.75">
      <c r="A233" t="s">
        <v>1539</v>
      </c>
      <c r="B233">
        <v>76963174.634545</v>
      </c>
      <c r="C233">
        <v>52286172.099989675</v>
      </c>
      <c r="D233">
        <v>29276922.315354288</v>
      </c>
      <c r="E233">
        <v>11135517.216437941</v>
      </c>
    </row>
    <row r="234" spans="1:5" ht="12.75">
      <c r="A234" t="s">
        <v>1540</v>
      </c>
      <c r="B234">
        <v>74271137.241914</v>
      </c>
      <c r="C234">
        <v>50371713.841728844</v>
      </c>
      <c r="D234">
        <v>28133216.780482784</v>
      </c>
      <c r="E234">
        <v>10655184.781258808</v>
      </c>
    </row>
    <row r="235" spans="1:5" ht="12.75">
      <c r="A235" t="s">
        <v>1541</v>
      </c>
      <c r="B235">
        <v>71612922.789041</v>
      </c>
      <c r="C235">
        <v>48489154.700320475</v>
      </c>
      <c r="D235">
        <v>27015129.002013598</v>
      </c>
      <c r="E235">
        <v>10189777.994605396</v>
      </c>
    </row>
    <row r="236" spans="1:5" ht="12.75">
      <c r="A236" t="s">
        <v>1542</v>
      </c>
      <c r="B236">
        <v>68984151.154633</v>
      </c>
      <c r="C236">
        <v>46629989.50679049</v>
      </c>
      <c r="D236">
        <v>25913247.502280664</v>
      </c>
      <c r="E236">
        <v>9732762.79697414</v>
      </c>
    </row>
    <row r="237" spans="1:5" ht="12.75">
      <c r="A237" t="s">
        <v>1543</v>
      </c>
      <c r="B237">
        <v>66403246.316355</v>
      </c>
      <c r="C237">
        <v>44811745.93616538</v>
      </c>
      <c r="D237">
        <v>24841519.532662</v>
      </c>
      <c r="E237">
        <v>9291985.793298066</v>
      </c>
    </row>
    <row r="238" spans="1:5" ht="12.75">
      <c r="A238" t="s">
        <v>1544</v>
      </c>
      <c r="B238">
        <v>63840794.960206</v>
      </c>
      <c r="C238">
        <v>43009423.249494255</v>
      </c>
      <c r="D238">
        <v>23781760.674278896</v>
      </c>
      <c r="E238">
        <v>8857904.69585032</v>
      </c>
    </row>
    <row r="239" spans="1:5" ht="12.75">
      <c r="A239" t="s">
        <v>1545</v>
      </c>
      <c r="B239">
        <v>61290869.59602</v>
      </c>
      <c r="C239">
        <v>41221509.82411143</v>
      </c>
      <c r="D239">
        <v>22735178.75085468</v>
      </c>
      <c r="E239">
        <v>8432221.21813395</v>
      </c>
    </row>
    <row r="240" spans="1:5" ht="12.75">
      <c r="A240" t="s">
        <v>1546</v>
      </c>
      <c r="B240">
        <v>58759226.947941</v>
      </c>
      <c r="C240">
        <v>39453973.20935229</v>
      </c>
      <c r="D240">
        <v>21706759.32812525</v>
      </c>
      <c r="E240">
        <v>8017790.29475336</v>
      </c>
    </row>
    <row r="241" spans="1:5" ht="12.75">
      <c r="A241" t="s">
        <v>1547</v>
      </c>
      <c r="B241">
        <v>56242597.535234</v>
      </c>
      <c r="C241">
        <v>37700127.68235075</v>
      </c>
      <c r="D241">
        <v>20689079.083291788</v>
      </c>
      <c r="E241">
        <v>7609523.827641393</v>
      </c>
    </row>
    <row r="242" spans="1:5" ht="12.75">
      <c r="A242" t="s">
        <v>1548</v>
      </c>
      <c r="B242">
        <v>53751600.348308</v>
      </c>
      <c r="C242">
        <v>35971240.10608854</v>
      </c>
      <c r="D242">
        <v>19691713.853181075</v>
      </c>
      <c r="E242">
        <v>7212999.819408222</v>
      </c>
    </row>
    <row r="243" spans="1:5" ht="12.75">
      <c r="A243" t="s">
        <v>1549</v>
      </c>
      <c r="B243">
        <v>51316888.863293</v>
      </c>
      <c r="C243">
        <v>34283654.46538057</v>
      </c>
      <c r="D243">
        <v>18720149.302495964</v>
      </c>
      <c r="E243">
        <v>6828075.785518948</v>
      </c>
    </row>
    <row r="244" spans="1:5" ht="12.75">
      <c r="A244" t="s">
        <v>1550</v>
      </c>
      <c r="B244">
        <v>48897949.813664</v>
      </c>
      <c r="C244">
        <v>32612209.22363396</v>
      </c>
      <c r="D244">
        <v>17762190.008742493</v>
      </c>
      <c r="E244">
        <v>6451224.504757972</v>
      </c>
    </row>
    <row r="245" spans="1:5" ht="12.75">
      <c r="A245" t="s">
        <v>1551</v>
      </c>
      <c r="B245">
        <v>46498626.105658</v>
      </c>
      <c r="C245">
        <v>30962786.067357514</v>
      </c>
      <c r="D245">
        <v>16823709.687823012</v>
      </c>
      <c r="E245">
        <v>6086154.277054868</v>
      </c>
    </row>
    <row r="246" spans="1:5" ht="12.75">
      <c r="A246" t="s">
        <v>1552</v>
      </c>
      <c r="B246">
        <v>44137656.375655</v>
      </c>
      <c r="C246">
        <v>29340800.563871704</v>
      </c>
      <c r="D246">
        <v>15901854.876683123</v>
      </c>
      <c r="E246">
        <v>5728297.918828992</v>
      </c>
    </row>
    <row r="247" spans="1:5" ht="12.75">
      <c r="A247" t="s">
        <v>1553</v>
      </c>
      <c r="B247">
        <v>41810365.14509</v>
      </c>
      <c r="C247">
        <v>27748097.443383746</v>
      </c>
      <c r="D247">
        <v>15001642.25286704</v>
      </c>
      <c r="E247">
        <v>5381863.754402455</v>
      </c>
    </row>
    <row r="248" spans="1:5" ht="12.75">
      <c r="A248" t="s">
        <v>1554</v>
      </c>
      <c r="B248">
        <v>39549928.499785</v>
      </c>
      <c r="C248">
        <v>26203405.17618043</v>
      </c>
      <c r="D248">
        <v>14130496.400232011</v>
      </c>
      <c r="E248">
        <v>5047867.339239128</v>
      </c>
    </row>
    <row r="249" spans="1:5" ht="12.75">
      <c r="A249" t="s">
        <v>1555</v>
      </c>
      <c r="B249">
        <v>37393745.253089</v>
      </c>
      <c r="C249">
        <v>24734182.16542927</v>
      </c>
      <c r="D249">
        <v>13305371.615664862</v>
      </c>
      <c r="E249">
        <v>4733622.345252432</v>
      </c>
    </row>
    <row r="250" spans="1:5" ht="12.75">
      <c r="A250" t="s">
        <v>1556</v>
      </c>
      <c r="B250">
        <v>35346048.258545</v>
      </c>
      <c r="C250">
        <v>23340074.345578708</v>
      </c>
      <c r="D250">
        <v>12523501.777207755</v>
      </c>
      <c r="E250">
        <v>4436586.965149546</v>
      </c>
    </row>
    <row r="251" spans="1:5" ht="12.75">
      <c r="A251" t="s">
        <v>1557</v>
      </c>
      <c r="B251">
        <v>33401015.625366</v>
      </c>
      <c r="C251">
        <v>22018301.823725194</v>
      </c>
      <c r="D251">
        <v>11784236.781118957</v>
      </c>
      <c r="E251">
        <v>4157012.179625248</v>
      </c>
    </row>
    <row r="252" spans="1:5" ht="12.75">
      <c r="A252" t="s">
        <v>1558</v>
      </c>
      <c r="B252">
        <v>31585229.106594</v>
      </c>
      <c r="C252">
        <v>20787139.945775807</v>
      </c>
      <c r="D252">
        <v>11097934.230201133</v>
      </c>
      <c r="E252">
        <v>3898863.824903079</v>
      </c>
    </row>
    <row r="253" spans="1:5" ht="12.75">
      <c r="A253" t="s">
        <v>1559</v>
      </c>
      <c r="B253">
        <v>29845631.443508</v>
      </c>
      <c r="C253">
        <v>19608946.389663417</v>
      </c>
      <c r="D253">
        <v>10442290.21085278</v>
      </c>
      <c r="E253">
        <v>3652988.446587861</v>
      </c>
    </row>
    <row r="254" spans="1:5" ht="12.75">
      <c r="A254" t="s">
        <v>1560</v>
      </c>
      <c r="B254">
        <v>28147774.273171</v>
      </c>
      <c r="C254">
        <v>18463078.129036218</v>
      </c>
      <c r="D254">
        <v>9807885.214889541</v>
      </c>
      <c r="E254">
        <v>3416992.280922335</v>
      </c>
    </row>
    <row r="255" spans="1:5" ht="12.75">
      <c r="A255" t="s">
        <v>1561</v>
      </c>
      <c r="B255">
        <v>26463973.391903</v>
      </c>
      <c r="C255">
        <v>17329174.626002684</v>
      </c>
      <c r="D255">
        <v>9182125.789525345</v>
      </c>
      <c r="E255">
        <v>3185433.0435240567</v>
      </c>
    </row>
    <row r="256" spans="1:5" ht="12.75">
      <c r="A256" t="s">
        <v>1562</v>
      </c>
      <c r="B256">
        <v>24788621.05669</v>
      </c>
      <c r="C256">
        <v>16204587.284458436</v>
      </c>
      <c r="D256">
        <v>8564409.553083356</v>
      </c>
      <c r="E256">
        <v>2958552.5632303744</v>
      </c>
    </row>
    <row r="257" spans="1:5" ht="12.75">
      <c r="A257" t="s">
        <v>1563</v>
      </c>
      <c r="B257">
        <v>23120271.740992</v>
      </c>
      <c r="C257">
        <v>15090813.891796546</v>
      </c>
      <c r="D257">
        <v>7957437.424772368</v>
      </c>
      <c r="E257">
        <v>2738357.2470738464</v>
      </c>
    </row>
    <row r="258" spans="1:5" ht="12.75">
      <c r="A258" t="s">
        <v>1564</v>
      </c>
      <c r="B258">
        <v>21471859.831871</v>
      </c>
      <c r="C258">
        <v>13991110.01206736</v>
      </c>
      <c r="D258">
        <v>7358797.180586423</v>
      </c>
      <c r="E258">
        <v>2521623.983382189</v>
      </c>
    </row>
    <row r="259" spans="1:5" ht="12.75">
      <c r="A259" t="s">
        <v>1565</v>
      </c>
      <c r="B259">
        <v>19858478.969754</v>
      </c>
      <c r="C259">
        <v>12918588.053151798</v>
      </c>
      <c r="D259">
        <v>6777967.449339845</v>
      </c>
      <c r="E259">
        <v>2313071.4886771827</v>
      </c>
    </row>
    <row r="260" spans="1:5" ht="12.75">
      <c r="A260" t="s">
        <v>1566</v>
      </c>
      <c r="B260">
        <v>18294764.737156</v>
      </c>
      <c r="C260">
        <v>11881155.405141218</v>
      </c>
      <c r="D260">
        <v>6217806.441967018</v>
      </c>
      <c r="E260">
        <v>2112921.6575311334</v>
      </c>
    </row>
    <row r="261" spans="1:5" ht="12.75">
      <c r="A261" t="s">
        <v>1567</v>
      </c>
      <c r="B261">
        <v>16894538.807425</v>
      </c>
      <c r="C261">
        <v>10953798.52442835</v>
      </c>
      <c r="D261">
        <v>5718380.342686635</v>
      </c>
      <c r="E261">
        <v>1935242.1636475427</v>
      </c>
    </row>
    <row r="262" spans="1:5" ht="12.75">
      <c r="A262" t="s">
        <v>1568</v>
      </c>
      <c r="B262">
        <v>15603541.406596</v>
      </c>
      <c r="C262">
        <v>10099604.441486746</v>
      </c>
      <c r="D262">
        <v>5259043.303438685</v>
      </c>
      <c r="E262">
        <v>1772252.6975153328</v>
      </c>
    </row>
    <row r="263" spans="1:5" ht="12.75">
      <c r="A263" t="s">
        <v>1569</v>
      </c>
      <c r="B263">
        <v>14420120.77763</v>
      </c>
      <c r="C263">
        <v>9317788.83136913</v>
      </c>
      <c r="D263">
        <v>4839598.560827089</v>
      </c>
      <c r="E263">
        <v>1623995.6353127162</v>
      </c>
    </row>
    <row r="264" spans="1:5" ht="12.75">
      <c r="A264" t="s">
        <v>1570</v>
      </c>
      <c r="B264">
        <v>13308980.752112</v>
      </c>
      <c r="C264">
        <v>8585692.367355118</v>
      </c>
      <c r="D264">
        <v>4448376.785625013</v>
      </c>
      <c r="E264">
        <v>1486596.7119699582</v>
      </c>
    </row>
    <row r="265" spans="1:5" ht="12.75">
      <c r="A265" t="s">
        <v>1571</v>
      </c>
      <c r="B265">
        <v>12270734.66564</v>
      </c>
      <c r="C265">
        <v>7902488.466564822</v>
      </c>
      <c r="D265">
        <v>4083985.6360054854</v>
      </c>
      <c r="E265">
        <v>1359040.589671458</v>
      </c>
    </row>
    <row r="266" spans="1:5" ht="12.75">
      <c r="A266" t="s">
        <v>1572</v>
      </c>
      <c r="B266">
        <v>11293669.755596</v>
      </c>
      <c r="C266">
        <v>7261309.528801931</v>
      </c>
      <c r="D266">
        <v>3743389.7982865656</v>
      </c>
      <c r="E266">
        <v>1240593.0896058618</v>
      </c>
    </row>
    <row r="267" spans="1:5" ht="12.75">
      <c r="A267" t="s">
        <v>1573</v>
      </c>
      <c r="B267">
        <v>10439333.814918</v>
      </c>
      <c r="C267">
        <v>6700626.797811712</v>
      </c>
      <c r="D267">
        <v>3445558.479379003</v>
      </c>
      <c r="E267">
        <v>1137052.5857862185</v>
      </c>
    </row>
    <row r="268" spans="1:5" ht="12.75">
      <c r="A268" t="s">
        <v>1574</v>
      </c>
      <c r="B268">
        <v>9675000.518384</v>
      </c>
      <c r="C268">
        <v>6199496.523572477</v>
      </c>
      <c r="D268">
        <v>3179762.689464446</v>
      </c>
      <c r="E268">
        <v>1044894.0437070492</v>
      </c>
    </row>
    <row r="269" spans="1:5" ht="12.75">
      <c r="A269" t="s">
        <v>1575</v>
      </c>
      <c r="B269">
        <v>8988399.617064</v>
      </c>
      <c r="C269">
        <v>5750715.986657206</v>
      </c>
      <c r="D269">
        <v>2942803.906609933</v>
      </c>
      <c r="E269">
        <v>963327.3254692773</v>
      </c>
    </row>
    <row r="270" spans="1:5" ht="12.75">
      <c r="A270" t="s">
        <v>1576</v>
      </c>
      <c r="B270">
        <v>8361320.60094</v>
      </c>
      <c r="C270">
        <v>5340441.9901649365</v>
      </c>
      <c r="D270">
        <v>2725904.8937926157</v>
      </c>
      <c r="E270">
        <v>888545.9148772019</v>
      </c>
    </row>
    <row r="271" spans="1:5" ht="12.75">
      <c r="A271" t="s">
        <v>1577</v>
      </c>
      <c r="B271">
        <v>7756975.999291</v>
      </c>
      <c r="C271">
        <v>4946310.029371996</v>
      </c>
      <c r="D271">
        <v>2518515.329644957</v>
      </c>
      <c r="E271">
        <v>817579.2437761795</v>
      </c>
    </row>
    <row r="272" spans="1:5" ht="12.75">
      <c r="A272" t="s">
        <v>1578</v>
      </c>
      <c r="B272">
        <v>7175180.584252</v>
      </c>
      <c r="C272">
        <v>4567562.525771078</v>
      </c>
      <c r="D272">
        <v>2319753.6071502455</v>
      </c>
      <c r="E272">
        <v>749866.1285142893</v>
      </c>
    </row>
    <row r="273" spans="1:5" ht="12.75">
      <c r="A273" t="s">
        <v>1579</v>
      </c>
      <c r="B273">
        <v>6634271.62112</v>
      </c>
      <c r="C273">
        <v>4216299.706607892</v>
      </c>
      <c r="D273">
        <v>2136085.337978973</v>
      </c>
      <c r="E273">
        <v>687664.4300712529</v>
      </c>
    </row>
    <row r="274" spans="1:5" ht="12.75">
      <c r="A274" t="s">
        <v>1580</v>
      </c>
      <c r="B274">
        <v>6110383.803632</v>
      </c>
      <c r="C274">
        <v>3876765.1669406067</v>
      </c>
      <c r="D274">
        <v>1959073.4202843257</v>
      </c>
      <c r="E274">
        <v>628008.1699350977</v>
      </c>
    </row>
    <row r="275" spans="1:5" ht="12.75">
      <c r="A275" t="s">
        <v>1581</v>
      </c>
      <c r="B275">
        <v>5607486.592431</v>
      </c>
      <c r="C275">
        <v>3551665.2628030716</v>
      </c>
      <c r="D275">
        <v>1790223.8484628182</v>
      </c>
      <c r="E275">
        <v>571450.3974583711</v>
      </c>
    </row>
    <row r="276" spans="1:5" ht="12.75">
      <c r="A276" t="s">
        <v>1582</v>
      </c>
      <c r="B276">
        <v>5131675.287229</v>
      </c>
      <c r="C276">
        <v>3244961.2295827027</v>
      </c>
      <c r="D276">
        <v>1631603.356954852</v>
      </c>
      <c r="E276">
        <v>518682.83325982495</v>
      </c>
    </row>
    <row r="277" spans="1:5" ht="12.75">
      <c r="A277" t="s">
        <v>1583</v>
      </c>
      <c r="B277">
        <v>4686894.985058</v>
      </c>
      <c r="C277">
        <v>2958682.384647604</v>
      </c>
      <c r="D277">
        <v>1483875.6793907874</v>
      </c>
      <c r="E277">
        <v>469722.5616887</v>
      </c>
    </row>
    <row r="278" spans="1:5" ht="12.75">
      <c r="A278" t="s">
        <v>1584</v>
      </c>
      <c r="B278">
        <v>4265186.843747</v>
      </c>
      <c r="C278">
        <v>2688052.4871747834</v>
      </c>
      <c r="D278">
        <v>1344827.8138667287</v>
      </c>
      <c r="E278">
        <v>423961.743971838</v>
      </c>
    </row>
    <row r="279" spans="1:5" ht="12.75">
      <c r="A279" t="s">
        <v>1585</v>
      </c>
      <c r="B279">
        <v>3873884.420363</v>
      </c>
      <c r="C279">
        <v>2437300.7482050476</v>
      </c>
      <c r="D279">
        <v>1216276.0437647847</v>
      </c>
      <c r="E279">
        <v>381811.28431160713</v>
      </c>
    </row>
    <row r="280" spans="1:5" ht="12.75">
      <c r="A280" t="s">
        <v>1586</v>
      </c>
      <c r="B280">
        <v>3504102.661175</v>
      </c>
      <c r="C280">
        <v>2200908.8822522853</v>
      </c>
      <c r="D280">
        <v>1095517.165831881</v>
      </c>
      <c r="E280">
        <v>342446.24894329556</v>
      </c>
    </row>
    <row r="281" spans="1:5" ht="12.75">
      <c r="A281" t="s">
        <v>1587</v>
      </c>
      <c r="B281">
        <v>3167704.738182</v>
      </c>
      <c r="C281">
        <v>1986570.8517864419</v>
      </c>
      <c r="D281">
        <v>986557.264756965</v>
      </c>
      <c r="E281">
        <v>307206.59634951234</v>
      </c>
    </row>
    <row r="282" spans="1:5" ht="12.75">
      <c r="A282" t="s">
        <v>1588</v>
      </c>
      <c r="B282">
        <v>2871804.49639</v>
      </c>
      <c r="C282">
        <v>1797947.5361509945</v>
      </c>
      <c r="D282">
        <v>890613.6515733018</v>
      </c>
      <c r="E282">
        <v>276155.8229565417</v>
      </c>
    </row>
    <row r="283" spans="1:5" ht="12.75">
      <c r="A283" t="s">
        <v>1589</v>
      </c>
      <c r="B283">
        <v>2606779.903011</v>
      </c>
      <c r="C283">
        <v>1629345.060317741</v>
      </c>
      <c r="D283">
        <v>805109.902866534</v>
      </c>
      <c r="E283">
        <v>248620.02696194148</v>
      </c>
    </row>
    <row r="284" spans="1:5" ht="12.75">
      <c r="A284" t="s">
        <v>1590</v>
      </c>
      <c r="B284">
        <v>2374936.323891</v>
      </c>
      <c r="C284">
        <v>1481915.5430573297</v>
      </c>
      <c r="D284">
        <v>730398.1192551365</v>
      </c>
      <c r="E284">
        <v>224593.51210399723</v>
      </c>
    </row>
    <row r="285" spans="1:5" ht="12.75">
      <c r="A285" t="s">
        <v>1591</v>
      </c>
      <c r="B285">
        <v>2173281.698893</v>
      </c>
      <c r="C285">
        <v>1353860.9641977893</v>
      </c>
      <c r="D285">
        <v>665640.9424449161</v>
      </c>
      <c r="E285">
        <v>203841.99943393146</v>
      </c>
    </row>
    <row r="286" spans="1:5" ht="12.75">
      <c r="A286" t="s">
        <v>1592</v>
      </c>
      <c r="B286">
        <v>1994954.420492</v>
      </c>
      <c r="C286">
        <v>1240662.9134952782</v>
      </c>
      <c r="D286">
        <v>608434.5304215788</v>
      </c>
      <c r="E286">
        <v>185534.2601945121</v>
      </c>
    </row>
    <row r="287" spans="1:5" ht="12.75">
      <c r="A287" t="s">
        <v>1593</v>
      </c>
      <c r="B287">
        <v>1838313.193362</v>
      </c>
      <c r="C287">
        <v>1141308.642057874</v>
      </c>
      <c r="D287">
        <v>558286.6615756272</v>
      </c>
      <c r="E287">
        <v>169521.2456056448</v>
      </c>
    </row>
    <row r="288" spans="1:5" ht="12.75">
      <c r="A288" t="s">
        <v>1594</v>
      </c>
      <c r="B288">
        <v>1693905.79432</v>
      </c>
      <c r="C288">
        <v>1049927.7529653</v>
      </c>
      <c r="D288">
        <v>512322.3816100932</v>
      </c>
      <c r="E288">
        <v>154926.70896664332</v>
      </c>
    </row>
    <row r="289" spans="1:5" ht="12.75">
      <c r="A289" t="s">
        <v>1595</v>
      </c>
      <c r="B289">
        <v>1556587.364902</v>
      </c>
      <c r="C289">
        <v>963177.7509739195</v>
      </c>
      <c r="D289">
        <v>468796.59469454584</v>
      </c>
      <c r="E289">
        <v>141164.02544636378</v>
      </c>
    </row>
    <row r="290" spans="1:5" ht="12.75">
      <c r="A290" t="s">
        <v>1596</v>
      </c>
      <c r="B290">
        <v>1427123.140532</v>
      </c>
      <c r="C290">
        <v>881619.0172319568</v>
      </c>
      <c r="D290">
        <v>428044.30506405723</v>
      </c>
      <c r="E290">
        <v>128364.34015510997</v>
      </c>
    </row>
    <row r="291" spans="1:5" ht="12.75">
      <c r="A291" t="s">
        <v>1597</v>
      </c>
      <c r="B291">
        <v>1300960.506204</v>
      </c>
      <c r="C291">
        <v>802317.7368217946</v>
      </c>
      <c r="D291">
        <v>388551.2046525854</v>
      </c>
      <c r="E291">
        <v>116027.39685910338</v>
      </c>
    </row>
    <row r="292" spans="1:5" ht="12.75">
      <c r="A292" t="s">
        <v>1598</v>
      </c>
      <c r="B292">
        <v>1188525.180162</v>
      </c>
      <c r="C292">
        <v>731734.3567932933</v>
      </c>
      <c r="D292">
        <v>353467.43319366814</v>
      </c>
      <c r="E292">
        <v>105103.77496273252</v>
      </c>
    </row>
    <row r="293" spans="1:5" ht="12.75">
      <c r="A293" t="s">
        <v>1599</v>
      </c>
      <c r="B293">
        <v>1087417.104755</v>
      </c>
      <c r="C293">
        <v>668423.2709847551</v>
      </c>
      <c r="D293">
        <v>322116.4932559353</v>
      </c>
      <c r="E293">
        <v>95401.9866006706</v>
      </c>
    </row>
    <row r="294" spans="1:5" ht="12.75">
      <c r="A294" t="s">
        <v>1600</v>
      </c>
      <c r="B294">
        <v>994578.76</v>
      </c>
      <c r="C294">
        <v>610319.6609758857</v>
      </c>
      <c r="D294">
        <v>293368.0773773974</v>
      </c>
      <c r="E294">
        <v>86519.48587741559</v>
      </c>
    </row>
    <row r="295" spans="1:5" ht="12.75">
      <c r="A295" t="s">
        <v>1601</v>
      </c>
      <c r="B295">
        <v>915916.37</v>
      </c>
      <c r="C295">
        <v>561126.2189839946</v>
      </c>
      <c r="D295">
        <v>269057.94645665283</v>
      </c>
      <c r="E295">
        <v>79024.72297286677</v>
      </c>
    </row>
    <row r="296" spans="1:5" ht="12.75">
      <c r="A296" t="s">
        <v>1602</v>
      </c>
      <c r="B296">
        <v>860181.54</v>
      </c>
      <c r="C296">
        <v>526087.0819869157</v>
      </c>
      <c r="D296">
        <v>251615.2688894781</v>
      </c>
      <c r="E296">
        <v>73588.63894366249</v>
      </c>
    </row>
    <row r="297" spans="1:5" ht="12.75">
      <c r="A297" t="s">
        <v>1603</v>
      </c>
      <c r="B297">
        <v>820130.32</v>
      </c>
      <c r="C297">
        <v>500768.437260673</v>
      </c>
      <c r="D297">
        <v>238916.4590997734</v>
      </c>
      <c r="E297">
        <v>69588.2526386127</v>
      </c>
    </row>
    <row r="298" spans="1:5" ht="12.75">
      <c r="A298" t="s">
        <v>1604</v>
      </c>
      <c r="B298">
        <v>792297.03</v>
      </c>
      <c r="C298">
        <v>482953.0211009631</v>
      </c>
      <c r="D298">
        <v>229830.73265983735</v>
      </c>
      <c r="E298">
        <v>66658.3536320432</v>
      </c>
    </row>
    <row r="299" spans="1:5" ht="12.75">
      <c r="A299" t="s">
        <v>1605</v>
      </c>
      <c r="B299">
        <v>765323.78</v>
      </c>
      <c r="C299">
        <v>465719.9542285846</v>
      </c>
      <c r="D299">
        <v>221066.10192907945</v>
      </c>
      <c r="E299">
        <v>63844.75936445767</v>
      </c>
    </row>
    <row r="300" spans="1:5" ht="12.75">
      <c r="A300" t="s">
        <v>1606</v>
      </c>
      <c r="B300">
        <v>738293.39</v>
      </c>
      <c r="C300">
        <v>448533.80330601824</v>
      </c>
      <c r="D300">
        <v>212384.2236814856</v>
      </c>
      <c r="E300">
        <v>61085.96484056094</v>
      </c>
    </row>
    <row r="301" spans="1:5" ht="12.75">
      <c r="A301" t="s">
        <v>1607</v>
      </c>
      <c r="B301">
        <v>713896.52</v>
      </c>
      <c r="C301">
        <v>432976.4173932594</v>
      </c>
      <c r="D301">
        <v>204496.2790138672</v>
      </c>
      <c r="E301">
        <v>58568.11062157152</v>
      </c>
    </row>
    <row r="302" spans="1:5" ht="12.75">
      <c r="A302" t="s">
        <v>1608</v>
      </c>
      <c r="B302">
        <v>691382.01</v>
      </c>
      <c r="C302">
        <v>418633.1474744013</v>
      </c>
      <c r="D302">
        <v>197235.25579301247</v>
      </c>
      <c r="E302">
        <v>56256.982672932594</v>
      </c>
    </row>
    <row r="303" spans="1:5" ht="12.75">
      <c r="A303" t="s">
        <v>1609</v>
      </c>
      <c r="B303">
        <v>668816.61</v>
      </c>
      <c r="C303">
        <v>404282.89535428374</v>
      </c>
      <c r="D303">
        <v>189989.84785685048</v>
      </c>
      <c r="E303">
        <v>53960.86490223508</v>
      </c>
    </row>
    <row r="304" spans="1:5" ht="12.75">
      <c r="A304" t="s">
        <v>1610</v>
      </c>
      <c r="B304">
        <v>646200.12</v>
      </c>
      <c r="C304">
        <v>389949.2868984578</v>
      </c>
      <c r="D304">
        <v>182787.81902948304</v>
      </c>
      <c r="E304">
        <v>51695.4568488848</v>
      </c>
    </row>
    <row r="305" spans="1:5" ht="12.75">
      <c r="A305" t="s">
        <v>1611</v>
      </c>
      <c r="B305">
        <v>623532.53</v>
      </c>
      <c r="C305">
        <v>375694.06547443464</v>
      </c>
      <c r="D305">
        <v>175701.13687126676</v>
      </c>
      <c r="E305">
        <v>49501.08400678763</v>
      </c>
    </row>
    <row r="306" spans="1:5" ht="12.75">
      <c r="A306" t="s">
        <v>1612</v>
      </c>
      <c r="B306">
        <v>601836.24</v>
      </c>
      <c r="C306">
        <v>362006.47098873626</v>
      </c>
      <c r="D306">
        <v>168869.28451508572</v>
      </c>
      <c r="E306">
        <v>47374.80340855393</v>
      </c>
    </row>
    <row r="307" spans="1:5" ht="12.75">
      <c r="A307" t="s">
        <v>1613</v>
      </c>
      <c r="B307">
        <v>581228.89</v>
      </c>
      <c r="C307">
        <v>349037.22838870034</v>
      </c>
      <c r="D307">
        <v>162418.63199422308</v>
      </c>
      <c r="E307">
        <v>45378.348817555925</v>
      </c>
    </row>
    <row r="308" spans="1:5" ht="12.75">
      <c r="A308" t="s">
        <v>1614</v>
      </c>
      <c r="B308">
        <v>562447.41</v>
      </c>
      <c r="C308">
        <v>337185.78611737513</v>
      </c>
      <c r="D308">
        <v>156504.7231469172</v>
      </c>
      <c r="E308">
        <v>43540.85061026069</v>
      </c>
    </row>
    <row r="309" spans="1:5" ht="12.75">
      <c r="A309" t="s">
        <v>1615</v>
      </c>
      <c r="B309">
        <v>545642.91</v>
      </c>
      <c r="C309">
        <v>326574.6081637493</v>
      </c>
      <c r="D309">
        <v>151206.46889092794</v>
      </c>
      <c r="E309">
        <v>41894.3942582747</v>
      </c>
    </row>
    <row r="310" spans="1:5" ht="12.75">
      <c r="A310" t="s">
        <v>1616</v>
      </c>
      <c r="B310">
        <v>532152.39</v>
      </c>
      <c r="C310">
        <v>317960.1506374555</v>
      </c>
      <c r="D310">
        <v>146843.50563485888</v>
      </c>
      <c r="E310">
        <v>40513.233538672495</v>
      </c>
    </row>
    <row r="311" spans="1:5" ht="12.75">
      <c r="A311" t="s">
        <v>1617</v>
      </c>
      <c r="B311">
        <v>519283.84</v>
      </c>
      <c r="C311">
        <v>309744.9708947332</v>
      </c>
      <c r="D311">
        <v>142685.68567512624</v>
      </c>
      <c r="E311">
        <v>39199.3792470406</v>
      </c>
    </row>
    <row r="312" spans="1:5" ht="12.75">
      <c r="A312" t="s">
        <v>1618</v>
      </c>
      <c r="B312">
        <v>506878.83</v>
      </c>
      <c r="C312">
        <v>301849.29761541926</v>
      </c>
      <c r="D312">
        <v>138706.26572085725</v>
      </c>
      <c r="E312">
        <v>37949.92712644711</v>
      </c>
    </row>
    <row r="313" spans="1:5" ht="12.75">
      <c r="A313" t="s">
        <v>1619</v>
      </c>
      <c r="B313">
        <v>495747.3</v>
      </c>
      <c r="C313">
        <v>294719.69096363557</v>
      </c>
      <c r="D313">
        <v>135085.6311092245</v>
      </c>
      <c r="E313">
        <v>36802.78141431875</v>
      </c>
    </row>
    <row r="314" spans="1:5" ht="12.75">
      <c r="A314" t="s">
        <v>1620</v>
      </c>
      <c r="B314">
        <v>484589.96</v>
      </c>
      <c r="C314">
        <v>287613.83163569606</v>
      </c>
      <c r="D314">
        <v>131504.1741268374</v>
      </c>
      <c r="E314">
        <v>35680.185841020895</v>
      </c>
    </row>
    <row r="315" spans="1:5" ht="12.75">
      <c r="A315" t="s">
        <v>1621</v>
      </c>
      <c r="B315">
        <v>473406.71</v>
      </c>
      <c r="C315">
        <v>280499.7924476367</v>
      </c>
      <c r="D315">
        <v>127925.28918912892</v>
      </c>
      <c r="E315">
        <v>34562.13773328335</v>
      </c>
    </row>
    <row r="316" spans="1:5" ht="12.75">
      <c r="A316" t="s">
        <v>1622</v>
      </c>
      <c r="B316">
        <v>462999.67</v>
      </c>
      <c r="C316">
        <v>273868.1924968247</v>
      </c>
      <c r="D316">
        <v>124583.22000742397</v>
      </c>
      <c r="E316">
        <v>33516.63117182927</v>
      </c>
    </row>
    <row r="317" spans="1:5" ht="12.75">
      <c r="A317" t="s">
        <v>1623</v>
      </c>
      <c r="B317">
        <v>453031.24</v>
      </c>
      <c r="C317">
        <v>267561.2326331792</v>
      </c>
      <c r="D317">
        <v>121434.5478919672</v>
      </c>
      <c r="E317">
        <v>32544.535714013065</v>
      </c>
    </row>
    <row r="318" spans="1:5" ht="12.75">
      <c r="A318" t="s">
        <v>1624</v>
      </c>
      <c r="B318">
        <v>443491.14</v>
      </c>
      <c r="C318">
        <v>261482.58160288795</v>
      </c>
      <c r="D318">
        <v>118373.89260184541</v>
      </c>
      <c r="E318">
        <v>31589.908551939894</v>
      </c>
    </row>
    <row r="319" spans="1:5" ht="12.75">
      <c r="A319" t="s">
        <v>1625</v>
      </c>
      <c r="B319">
        <v>433929.2</v>
      </c>
      <c r="C319">
        <v>255424.91184391367</v>
      </c>
      <c r="D319">
        <v>115346.9683646217</v>
      </c>
      <c r="E319">
        <v>30655.94495084717</v>
      </c>
    </row>
    <row r="320" spans="1:5" ht="12.75">
      <c r="A320" t="s">
        <v>1626</v>
      </c>
      <c r="B320">
        <v>425295.48</v>
      </c>
      <c r="C320">
        <v>249918.22207199445</v>
      </c>
      <c r="D320">
        <v>112573.18351321908</v>
      </c>
      <c r="E320">
        <v>29792.029575724086</v>
      </c>
    </row>
    <row r="321" spans="1:5" ht="12.75">
      <c r="A321" t="s">
        <v>1627</v>
      </c>
      <c r="B321">
        <v>416641.99</v>
      </c>
      <c r="C321">
        <v>244431.26353451586</v>
      </c>
      <c r="D321">
        <v>109830.64784831478</v>
      </c>
      <c r="E321">
        <v>28947.080665299905</v>
      </c>
    </row>
    <row r="322" spans="1:5" ht="12.75">
      <c r="A322" t="s">
        <v>1628</v>
      </c>
      <c r="B322">
        <v>407968.57</v>
      </c>
      <c r="C322">
        <v>238936.88700193103</v>
      </c>
      <c r="D322">
        <v>107088.8085291946</v>
      </c>
      <c r="E322">
        <v>28104.892741594438</v>
      </c>
    </row>
    <row r="323" spans="1:5" ht="12.75">
      <c r="A323" t="s">
        <v>1629</v>
      </c>
      <c r="B323">
        <v>399275.19</v>
      </c>
      <c r="C323">
        <v>233448.77481974775</v>
      </c>
      <c r="D323">
        <v>104363.00543085492</v>
      </c>
      <c r="E323">
        <v>27273.510557223584</v>
      </c>
    </row>
    <row r="324" spans="1:5" ht="12.75">
      <c r="A324" t="s">
        <v>1630</v>
      </c>
      <c r="B324">
        <v>390561.79</v>
      </c>
      <c r="C324">
        <v>227979.38978709752</v>
      </c>
      <c r="D324">
        <v>101667.07584456702</v>
      </c>
      <c r="E324">
        <v>26460.063441668823</v>
      </c>
    </row>
    <row r="325" spans="1:5" ht="12.75">
      <c r="A325" t="s">
        <v>1631</v>
      </c>
      <c r="B325">
        <v>382776.72</v>
      </c>
      <c r="C325">
        <v>223056.11311373045</v>
      </c>
      <c r="D325">
        <v>99218.57118620706</v>
      </c>
      <c r="E325">
        <v>25713.437359317042</v>
      </c>
    </row>
    <row r="326" spans="1:5" ht="12.75">
      <c r="A326" t="s">
        <v>1632</v>
      </c>
      <c r="B326">
        <v>376845.88</v>
      </c>
      <c r="C326">
        <v>219239.57189229218</v>
      </c>
      <c r="D326">
        <v>97280.8935797934</v>
      </c>
      <c r="E326">
        <v>25107.923850764084</v>
      </c>
    </row>
    <row r="327" spans="1:5" ht="12.75">
      <c r="A327" t="s">
        <v>1633</v>
      </c>
      <c r="B327">
        <v>121467.55</v>
      </c>
      <c r="C327">
        <v>0</v>
      </c>
      <c r="D327">
        <v>0</v>
      </c>
      <c r="E327">
        <v>0</v>
      </c>
    </row>
    <row r="328" spans="1:5" ht="12.75">
      <c r="A328" t="s">
        <v>1634</v>
      </c>
      <c r="B328">
        <v>66075.66</v>
      </c>
      <c r="C328">
        <v>38310.890045032844</v>
      </c>
      <c r="D328">
        <v>16912.937083815617</v>
      </c>
      <c r="E328">
        <v>4328.281755998823</v>
      </c>
    </row>
    <row r="329" spans="1:5" ht="12.75">
      <c r="A329" t="s">
        <v>1635</v>
      </c>
      <c r="B329">
        <v>60670.19</v>
      </c>
      <c r="C329">
        <v>35122.887281906194</v>
      </c>
      <c r="D329">
        <v>15469.92177592863</v>
      </c>
      <c r="E329">
        <v>3943.8430168118293</v>
      </c>
    </row>
    <row r="330" spans="1:5" ht="12.75">
      <c r="A330" t="s">
        <v>1636</v>
      </c>
      <c r="B330">
        <v>56000.29</v>
      </c>
      <c r="C330">
        <v>32364.426075688265</v>
      </c>
      <c r="D330">
        <v>14218.700637673954</v>
      </c>
      <c r="E330">
        <v>3609.5081952128844</v>
      </c>
    </row>
    <row r="331" spans="1:5" ht="12.75">
      <c r="A331" t="s">
        <v>1637</v>
      </c>
      <c r="B331">
        <v>52347.44</v>
      </c>
      <c r="C331">
        <v>30203.66482157631</v>
      </c>
      <c r="D331">
        <v>13236.751327838512</v>
      </c>
      <c r="E331">
        <v>3346.4598213448003</v>
      </c>
    </row>
    <row r="332" spans="1:5" ht="12.75">
      <c r="A332" t="s">
        <v>1638</v>
      </c>
      <c r="B332">
        <v>49776.23</v>
      </c>
      <c r="C332">
        <v>28671.40489926071</v>
      </c>
      <c r="D332">
        <v>12533.28267149398</v>
      </c>
      <c r="E332">
        <v>3155.191035240604</v>
      </c>
    </row>
    <row r="333" spans="1:5" ht="12.75">
      <c r="A333" t="s">
        <v>1639</v>
      </c>
      <c r="B333">
        <v>47197.92</v>
      </c>
      <c r="C333">
        <v>27141.65923381261</v>
      </c>
      <c r="D333">
        <v>11835.374965537445</v>
      </c>
      <c r="E333">
        <v>2967.282735596139</v>
      </c>
    </row>
    <row r="334" spans="1:5" ht="12.75">
      <c r="A334" t="s">
        <v>1640</v>
      </c>
      <c r="B334">
        <v>44612.52</v>
      </c>
      <c r="C334">
        <v>25611.38522504654</v>
      </c>
      <c r="D334">
        <v>11139.681899818235</v>
      </c>
      <c r="E334">
        <v>2781.034119560993</v>
      </c>
    </row>
    <row r="335" spans="1:5" ht="12.75">
      <c r="A335" t="s">
        <v>1641</v>
      </c>
      <c r="B335">
        <v>42018.58</v>
      </c>
      <c r="C335">
        <v>24081.329682830023</v>
      </c>
      <c r="D335">
        <v>10447.545645862669</v>
      </c>
      <c r="E335">
        <v>2597.194200776343</v>
      </c>
    </row>
    <row r="336" spans="1:5" ht="12.75">
      <c r="A336" t="s">
        <v>1642</v>
      </c>
      <c r="B336">
        <v>40727.6</v>
      </c>
      <c r="C336">
        <v>23303.14142843578</v>
      </c>
      <c r="D336">
        <v>10085.049916629658</v>
      </c>
      <c r="E336">
        <v>2496.8030304772674</v>
      </c>
    </row>
    <row r="337" spans="1:5" ht="12.75">
      <c r="A337" t="s">
        <v>1643</v>
      </c>
      <c r="B337">
        <v>39431.41</v>
      </c>
      <c r="C337">
        <v>22523.233451670323</v>
      </c>
      <c r="D337">
        <v>9722.734181417323</v>
      </c>
      <c r="E337">
        <v>2396.9074351269883</v>
      </c>
    </row>
    <row r="338" spans="1:5" ht="12.75">
      <c r="A338" t="s">
        <v>1644</v>
      </c>
      <c r="B338">
        <v>38128.99</v>
      </c>
      <c r="C338">
        <v>21743.542071994634</v>
      </c>
      <c r="D338">
        <v>9363.058447862846</v>
      </c>
      <c r="E338">
        <v>2298.7760730906666</v>
      </c>
    </row>
    <row r="339" spans="1:5" ht="12.75">
      <c r="A339" t="s">
        <v>1645</v>
      </c>
      <c r="B339">
        <v>37099.14</v>
      </c>
      <c r="C339">
        <v>21120.374418188345</v>
      </c>
      <c r="D339">
        <v>9071.58443692449</v>
      </c>
      <c r="E339">
        <v>2217.7812146101537</v>
      </c>
    </row>
    <row r="340" spans="1:5" ht="12.75">
      <c r="A340" t="s">
        <v>1646</v>
      </c>
      <c r="B340">
        <v>36065.25</v>
      </c>
      <c r="C340">
        <v>20496.96203933186</v>
      </c>
      <c r="D340">
        <v>8781.427576965054</v>
      </c>
      <c r="E340">
        <v>2137.751878588919</v>
      </c>
    </row>
    <row r="341" spans="1:5" ht="12.75">
      <c r="A341" t="s">
        <v>1647</v>
      </c>
      <c r="B341">
        <v>35027.29</v>
      </c>
      <c r="C341">
        <v>19875.47101487486</v>
      </c>
      <c r="D341">
        <v>8494.904450471384</v>
      </c>
      <c r="E341">
        <v>2059.8055240469844</v>
      </c>
    </row>
    <row r="342" spans="1:5" ht="12.75">
      <c r="A342" t="s">
        <v>1648</v>
      </c>
      <c r="B342">
        <v>33985.26</v>
      </c>
      <c r="C342">
        <v>19251.486420553185</v>
      </c>
      <c r="D342">
        <v>8207.283382042982</v>
      </c>
      <c r="E342">
        <v>1981.6354770839482</v>
      </c>
    </row>
    <row r="343" spans="1:5" ht="12.75">
      <c r="A343" t="s">
        <v>1649</v>
      </c>
      <c r="B343">
        <v>32939.14</v>
      </c>
      <c r="C343">
        <v>18628.268412150046</v>
      </c>
      <c r="D343">
        <v>7922.04702506333</v>
      </c>
      <c r="E343">
        <v>1904.9248147442797</v>
      </c>
    </row>
    <row r="344" spans="1:5" ht="12.75">
      <c r="A344" t="s">
        <v>1650</v>
      </c>
      <c r="B344">
        <v>31888.9</v>
      </c>
      <c r="C344">
        <v>18003.732376372664</v>
      </c>
      <c r="D344">
        <v>7636.978544619571</v>
      </c>
      <c r="E344">
        <v>1828.5995698080058</v>
      </c>
    </row>
    <row r="345" spans="1:5" ht="12.75">
      <c r="A345" t="s">
        <v>1651</v>
      </c>
      <c r="B345">
        <v>30834.54</v>
      </c>
      <c r="C345">
        <v>17379.89083173627</v>
      </c>
      <c r="D345">
        <v>7354.206721555182</v>
      </c>
      <c r="E345">
        <v>1753.6743895398185</v>
      </c>
    </row>
    <row r="346" spans="1:5" ht="12.75">
      <c r="A346" t="s">
        <v>1652</v>
      </c>
      <c r="B346">
        <v>29776.04</v>
      </c>
      <c r="C346">
        <v>16754.80156248727</v>
      </c>
      <c r="D346">
        <v>7071.673005815785</v>
      </c>
      <c r="E346">
        <v>1679.1593670884236</v>
      </c>
    </row>
    <row r="347" spans="1:5" ht="12.75">
      <c r="A347" t="s">
        <v>1653</v>
      </c>
      <c r="B347">
        <v>28713.38</v>
      </c>
      <c r="C347">
        <v>16129.445855188193</v>
      </c>
      <c r="D347">
        <v>6790.416637509133</v>
      </c>
      <c r="E347">
        <v>1605.5461272459831</v>
      </c>
    </row>
    <row r="348" spans="1:5" ht="12.75">
      <c r="A348" t="s">
        <v>1654</v>
      </c>
      <c r="B348">
        <v>27646.54</v>
      </c>
      <c r="C348">
        <v>15504.668148877541</v>
      </c>
      <c r="D348">
        <v>6511.322672893438</v>
      </c>
      <c r="E348">
        <v>1533.2453860489313</v>
      </c>
    </row>
    <row r="349" spans="1:5" ht="12.75">
      <c r="A349" t="s">
        <v>1655</v>
      </c>
      <c r="B349">
        <v>26575.52</v>
      </c>
      <c r="C349">
        <v>14878.74288496201</v>
      </c>
      <c r="D349">
        <v>6232.568696876028</v>
      </c>
      <c r="E349">
        <v>1461.3900379064132</v>
      </c>
    </row>
    <row r="350" spans="1:5" ht="12.75">
      <c r="A350" t="s">
        <v>1656</v>
      </c>
      <c r="B350">
        <v>25500.3</v>
      </c>
      <c r="C350">
        <v>14253.329269179967</v>
      </c>
      <c r="D350">
        <v>5955.893460608602</v>
      </c>
      <c r="E350">
        <v>1390.7916426333527</v>
      </c>
    </row>
    <row r="351" spans="1:5" ht="12.75">
      <c r="A351" t="s">
        <v>1657</v>
      </c>
      <c r="B351">
        <v>24420.83</v>
      </c>
      <c r="C351">
        <v>13626.810851167042</v>
      </c>
      <c r="D351">
        <v>5679.615333973661</v>
      </c>
      <c r="E351">
        <v>1320.6589973428001</v>
      </c>
    </row>
    <row r="352" spans="1:5" ht="12.75">
      <c r="A352" t="s">
        <v>1658</v>
      </c>
      <c r="B352">
        <v>23337.13</v>
      </c>
      <c r="C352">
        <v>13000.020339709194</v>
      </c>
      <c r="D352">
        <v>5404.590830170035</v>
      </c>
      <c r="E352">
        <v>1251.3857668255557</v>
      </c>
    </row>
    <row r="353" spans="1:5" ht="12.75">
      <c r="A353" t="s">
        <v>1659</v>
      </c>
      <c r="B353">
        <v>22249.18</v>
      </c>
      <c r="C353">
        <v>12374.986075035722</v>
      </c>
      <c r="D353">
        <v>5132.921510056914</v>
      </c>
      <c r="E353">
        <v>1183.9354524635248</v>
      </c>
    </row>
    <row r="354" spans="1:5" ht="12.75">
      <c r="A354" t="s">
        <v>1660</v>
      </c>
      <c r="B354">
        <v>21156.96</v>
      </c>
      <c r="C354">
        <v>11747.535155825963</v>
      </c>
      <c r="D354">
        <v>4860.273968201311</v>
      </c>
      <c r="E354">
        <v>1116.2996085170373</v>
      </c>
    </row>
    <row r="355" spans="1:5" ht="12.75">
      <c r="A355" t="s">
        <v>1661</v>
      </c>
      <c r="B355">
        <v>20060.45</v>
      </c>
      <c r="C355">
        <v>11120.40795527876</v>
      </c>
      <c r="D355">
        <v>4589.4905961997065</v>
      </c>
      <c r="E355">
        <v>1049.7855476883888</v>
      </c>
    </row>
    <row r="356" spans="1:5" ht="12.75">
      <c r="A356" t="s">
        <v>1662</v>
      </c>
      <c r="B356">
        <v>18959.62</v>
      </c>
      <c r="C356">
        <v>10492.342446156434</v>
      </c>
      <c r="D356">
        <v>4319.269613148572</v>
      </c>
      <c r="E356">
        <v>983.7914385926537</v>
      </c>
    </row>
    <row r="357" spans="1:5" ht="12.75">
      <c r="A357" t="s">
        <v>1663</v>
      </c>
      <c r="B357">
        <v>17854.47</v>
      </c>
      <c r="C357">
        <v>9864.528937251487</v>
      </c>
      <c r="D357">
        <v>4050.8296105144364</v>
      </c>
      <c r="E357">
        <v>918.8672740527347</v>
      </c>
    </row>
    <row r="358" spans="1:5" ht="12.75">
      <c r="A358" t="s">
        <v>1664</v>
      </c>
      <c r="B358">
        <v>16744.99</v>
      </c>
      <c r="C358">
        <v>9235.854016708534</v>
      </c>
      <c r="D358">
        <v>3783.0212203884225</v>
      </c>
      <c r="E358">
        <v>854.4845316020321</v>
      </c>
    </row>
    <row r="359" spans="1:5" ht="12.75">
      <c r="A359" t="s">
        <v>1665</v>
      </c>
      <c r="B359">
        <v>15631.15</v>
      </c>
      <c r="C359">
        <v>8606.882557991545</v>
      </c>
      <c r="D359">
        <v>3516.4276599964905</v>
      </c>
      <c r="E359">
        <v>790.9039325313627</v>
      </c>
    </row>
    <row r="360" spans="1:5" ht="12.75">
      <c r="A360" t="s">
        <v>1666</v>
      </c>
      <c r="B360">
        <v>14512.92</v>
      </c>
      <c r="C360">
        <v>7978.041810353602</v>
      </c>
      <c r="D360">
        <v>3251.4859806246436</v>
      </c>
      <c r="E360">
        <v>728.3162780970102</v>
      </c>
    </row>
    <row r="361" spans="1:5" ht="12.75">
      <c r="A361" t="s">
        <v>1667</v>
      </c>
      <c r="B361">
        <v>13390.32</v>
      </c>
      <c r="C361">
        <v>7348.441507074056</v>
      </c>
      <c r="D361">
        <v>2987.272991074839</v>
      </c>
      <c r="E361">
        <v>666.2997690528262</v>
      </c>
    </row>
    <row r="362" spans="1:5" ht="12.75">
      <c r="A362" t="s">
        <v>1668</v>
      </c>
      <c r="B362">
        <v>12263.28</v>
      </c>
      <c r="C362">
        <v>6718.889373129391</v>
      </c>
      <c r="D362">
        <v>2724.6262000206825</v>
      </c>
      <c r="E362">
        <v>605.2262587961161</v>
      </c>
    </row>
    <row r="363" spans="1:5" ht="12.75">
      <c r="A363" t="s">
        <v>1669</v>
      </c>
      <c r="B363">
        <v>11131.84</v>
      </c>
      <c r="C363">
        <v>6088.643984023665</v>
      </c>
      <c r="D363">
        <v>2462.771457020616</v>
      </c>
      <c r="E363">
        <v>544.7428831157594</v>
      </c>
    </row>
    <row r="364" spans="1:5" ht="12.75">
      <c r="A364" t="s">
        <v>1670</v>
      </c>
      <c r="B364">
        <v>9995.94</v>
      </c>
      <c r="C364">
        <v>5458.081859310745</v>
      </c>
      <c r="D364">
        <v>2202.1032031205887</v>
      </c>
      <c r="E364">
        <v>485.022339019165</v>
      </c>
    </row>
    <row r="365" spans="1:5" ht="12.75">
      <c r="A365" t="s">
        <v>1671</v>
      </c>
      <c r="B365">
        <v>8855.58</v>
      </c>
      <c r="C365">
        <v>4828.003074542375</v>
      </c>
      <c r="D365">
        <v>1943.4182553262851</v>
      </c>
      <c r="E365">
        <v>426.408017802867</v>
      </c>
    </row>
    <row r="366" spans="1:5" ht="12.75">
      <c r="A366" t="s">
        <v>1672</v>
      </c>
      <c r="B366">
        <v>7710.75</v>
      </c>
      <c r="C366">
        <v>4196.719364538098</v>
      </c>
      <c r="D366">
        <v>1685.011082560165</v>
      </c>
      <c r="E366">
        <v>368.14462620289873</v>
      </c>
    </row>
    <row r="367" spans="1:5" ht="12.75">
      <c r="A367" t="s">
        <v>1673</v>
      </c>
      <c r="B367">
        <v>6561.43</v>
      </c>
      <c r="C367">
        <v>3565.318778614391</v>
      </c>
      <c r="D367">
        <v>1427.976192080765</v>
      </c>
      <c r="E367">
        <v>310.7082279125234</v>
      </c>
    </row>
    <row r="368" spans="1:5" ht="12.75">
      <c r="A368" t="s">
        <v>1674</v>
      </c>
      <c r="B368">
        <v>5478.52</v>
      </c>
      <c r="C368">
        <v>2971.8432385685564</v>
      </c>
      <c r="D368">
        <v>1187.2511259825774</v>
      </c>
      <c r="E368">
        <v>257.2355553473687</v>
      </c>
    </row>
    <row r="369" spans="1:5" ht="12.75">
      <c r="A369" t="s">
        <v>1675</v>
      </c>
      <c r="B369">
        <v>4391.37</v>
      </c>
      <c r="C369">
        <v>2378.204719997143</v>
      </c>
      <c r="D369">
        <v>947.7541548810851</v>
      </c>
      <c r="E369">
        <v>204.50323731489559</v>
      </c>
    </row>
    <row r="370" spans="1:5" ht="12.75">
      <c r="A370" t="s">
        <v>1676</v>
      </c>
      <c r="B370">
        <v>3299.96</v>
      </c>
      <c r="C370">
        <v>1784.1060289150541</v>
      </c>
      <c r="D370">
        <v>709.1877315208752</v>
      </c>
      <c r="E370">
        <v>152.37801923888225</v>
      </c>
    </row>
    <row r="371" spans="1:5" ht="12.75">
      <c r="A371" t="s">
        <v>1677</v>
      </c>
      <c r="B371">
        <v>2204.28</v>
      </c>
      <c r="C371">
        <v>1189.7111296394964</v>
      </c>
      <c r="D371">
        <v>471.7111809731767</v>
      </c>
      <c r="E371">
        <v>100.92387102564517</v>
      </c>
    </row>
    <row r="372" spans="1:5" ht="12.75">
      <c r="A372" t="s">
        <v>1678</v>
      </c>
      <c r="B372">
        <v>1104.29</v>
      </c>
      <c r="C372">
        <v>595.0376748057383</v>
      </c>
      <c r="D372">
        <v>235.34711415279946</v>
      </c>
      <c r="E372">
        <v>50.14673828052032</v>
      </c>
    </row>
    <row r="373" spans="1:5" ht="12.75">
      <c r="A373" t="s">
        <v>1679</v>
      </c>
      <c r="B373">
        <v>0</v>
      </c>
      <c r="C373">
        <v>0</v>
      </c>
      <c r="D373">
        <v>0</v>
      </c>
      <c r="E37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52">
      <selection activeCell="C114" sqref="C114"/>
    </sheetView>
  </sheetViews>
  <sheetFormatPr defaultColWidth="9.140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443</v>
      </c>
      <c r="B1" s="279"/>
      <c r="C1" s="280"/>
      <c r="D1" s="280"/>
      <c r="E1" s="280"/>
      <c r="F1" s="281" t="s">
        <v>1868</v>
      </c>
    </row>
    <row r="2" spans="1:6" ht="15" thickBot="1">
      <c r="A2" s="280"/>
      <c r="B2" s="280"/>
      <c r="C2" s="280"/>
      <c r="D2" s="280"/>
      <c r="E2" s="280"/>
      <c r="F2" s="280"/>
    </row>
    <row r="3" spans="1:7" ht="18" thickBot="1">
      <c r="A3" s="283"/>
      <c r="B3" s="284" t="s">
        <v>0</v>
      </c>
      <c r="C3" s="285" t="s">
        <v>1</v>
      </c>
      <c r="D3" s="283"/>
      <c r="E3" s="283"/>
      <c r="F3" s="280"/>
      <c r="G3" s="283"/>
    </row>
    <row r="4" ht="15" thickBot="1"/>
    <row r="5" spans="1:6" ht="18">
      <c r="A5" s="286"/>
      <c r="B5" s="287" t="s">
        <v>444</v>
      </c>
      <c r="C5" s="286"/>
      <c r="E5" s="288"/>
      <c r="F5" s="288"/>
    </row>
    <row r="6" ht="14.25">
      <c r="B6" s="289" t="s">
        <v>445</v>
      </c>
    </row>
    <row r="7" ht="14.25">
      <c r="B7" s="290" t="s">
        <v>446</v>
      </c>
    </row>
    <row r="8" ht="15" thickBot="1">
      <c r="B8" s="291" t="s">
        <v>447</v>
      </c>
    </row>
    <row r="9" ht="14.25">
      <c r="B9" s="292"/>
    </row>
    <row r="10" spans="1:7" ht="36">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4.25">
      <c r="A12" s="268" t="s">
        <v>450</v>
      </c>
      <c r="B12" s="268" t="s">
        <v>451</v>
      </c>
      <c r="C12" s="266">
        <v>2916.916087730018</v>
      </c>
      <c r="F12" s="248">
        <f>IF($C$15=0,"",IF(C12="[for completion]","",C12/$C$15))</f>
        <v>1</v>
      </c>
    </row>
    <row r="13" spans="1:6" ht="14.25">
      <c r="A13" s="268" t="s">
        <v>452</v>
      </c>
      <c r="B13" s="268" t="s">
        <v>453</v>
      </c>
      <c r="C13" s="266">
        <v>0</v>
      </c>
      <c r="F13" s="248">
        <f>IF($C$15=0,"",IF(C13="[for completion]","",C13/$C$15))</f>
        <v>0</v>
      </c>
    </row>
    <row r="14" spans="1:6" ht="14.25">
      <c r="A14" s="268" t="s">
        <v>454</v>
      </c>
      <c r="B14" s="268" t="s">
        <v>62</v>
      </c>
      <c r="C14" s="266">
        <v>0</v>
      </c>
      <c r="F14" s="248">
        <f>IF($C$15=0,"",IF(C14="[for completion]","",C14/$C$15))</f>
        <v>0</v>
      </c>
    </row>
    <row r="15" spans="1:6" ht="14.25">
      <c r="A15" s="268" t="s">
        <v>455</v>
      </c>
      <c r="B15" s="299" t="s">
        <v>64</v>
      </c>
      <c r="C15" s="266">
        <f>SUM(C12:C14)</f>
        <v>2916.916087730018</v>
      </c>
      <c r="F15" s="300">
        <f>SUM(F12:F14)</f>
        <v>1</v>
      </c>
    </row>
    <row r="16" spans="1:6" ht="14.25" outlineLevel="1">
      <c r="A16" s="268" t="s">
        <v>456</v>
      </c>
      <c r="B16" s="301" t="s">
        <v>457</v>
      </c>
      <c r="F16" s="248">
        <f aca="true" t="shared" si="0" ref="F16:F26">IF($C$15=0,"",IF(C16="[for completion]","",C16/$C$15))</f>
        <v>0</v>
      </c>
    </row>
    <row r="17" spans="1:6" ht="14.25" outlineLevel="1">
      <c r="A17" s="268" t="s">
        <v>458</v>
      </c>
      <c r="B17" s="301" t="s">
        <v>459</v>
      </c>
      <c r="F17" s="248">
        <f t="shared" si="0"/>
        <v>0</v>
      </c>
    </row>
    <row r="18" spans="1:6" ht="14.25" outlineLevel="1">
      <c r="A18" s="268" t="s">
        <v>460</v>
      </c>
      <c r="B18" s="301" t="s">
        <v>166</v>
      </c>
      <c r="F18" s="248">
        <f t="shared" si="0"/>
        <v>0</v>
      </c>
    </row>
    <row r="19" spans="1:6" ht="14.25" outlineLevel="1">
      <c r="A19" s="268" t="s">
        <v>461</v>
      </c>
      <c r="B19" s="301" t="s">
        <v>166</v>
      </c>
      <c r="F19" s="248">
        <f t="shared" si="0"/>
        <v>0</v>
      </c>
    </row>
    <row r="20" spans="1:6" ht="14.25" outlineLevel="1">
      <c r="A20" s="268" t="s">
        <v>462</v>
      </c>
      <c r="B20" s="301" t="s">
        <v>166</v>
      </c>
      <c r="F20" s="248">
        <f t="shared" si="0"/>
        <v>0</v>
      </c>
    </row>
    <row r="21" spans="1:6" ht="14.25" outlineLevel="1">
      <c r="A21" s="268" t="s">
        <v>463</v>
      </c>
      <c r="B21" s="301" t="s">
        <v>166</v>
      </c>
      <c r="F21" s="248">
        <f t="shared" si="0"/>
        <v>0</v>
      </c>
    </row>
    <row r="22" spans="1:6" ht="14.25" outlineLevel="1">
      <c r="A22" s="268" t="s">
        <v>464</v>
      </c>
      <c r="B22" s="301" t="s">
        <v>166</v>
      </c>
      <c r="F22" s="248">
        <f t="shared" si="0"/>
        <v>0</v>
      </c>
    </row>
    <row r="23" spans="1:6" ht="14.25" outlineLevel="1">
      <c r="A23" s="268" t="s">
        <v>465</v>
      </c>
      <c r="B23" s="301" t="s">
        <v>166</v>
      </c>
      <c r="F23" s="248">
        <f t="shared" si="0"/>
        <v>0</v>
      </c>
    </row>
    <row r="24" spans="1:6" ht="14.25" outlineLevel="1">
      <c r="A24" s="268" t="s">
        <v>466</v>
      </c>
      <c r="B24" s="301" t="s">
        <v>166</v>
      </c>
      <c r="F24" s="248">
        <f t="shared" si="0"/>
        <v>0</v>
      </c>
    </row>
    <row r="25" spans="1:6" ht="14.25" outlineLevel="1">
      <c r="A25" s="268" t="s">
        <v>467</v>
      </c>
      <c r="B25" s="301" t="s">
        <v>166</v>
      </c>
      <c r="F25" s="248">
        <f t="shared" si="0"/>
        <v>0</v>
      </c>
    </row>
    <row r="26" spans="1:6" ht="14.25" outlineLevel="1">
      <c r="A26" s="268" t="s">
        <v>1929</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4.25">
      <c r="A28" s="268" t="s">
        <v>472</v>
      </c>
      <c r="B28" s="268" t="s">
        <v>473</v>
      </c>
      <c r="C28" s="303">
        <v>39584</v>
      </c>
      <c r="D28" s="268" t="s">
        <v>86</v>
      </c>
      <c r="F28" s="268">
        <v>39584</v>
      </c>
    </row>
    <row r="29" spans="1:2" ht="14.25" outlineLevel="1">
      <c r="A29" s="268" t="s">
        <v>474</v>
      </c>
      <c r="B29" s="304" t="s">
        <v>1930</v>
      </c>
    </row>
    <row r="30" spans="1:2" ht="14.25" outlineLevel="1">
      <c r="A30" s="268" t="s">
        <v>476</v>
      </c>
      <c r="B30" s="304" t="s">
        <v>477</v>
      </c>
    </row>
    <row r="31" spans="1:2" ht="14.25" outlineLevel="1">
      <c r="A31" s="268" t="s">
        <v>478</v>
      </c>
      <c r="B31" s="304"/>
    </row>
    <row r="32" spans="1:2" ht="14.25" outlineLevel="1">
      <c r="A32" s="268" t="s">
        <v>479</v>
      </c>
      <c r="B32" s="304"/>
    </row>
    <row r="33" spans="1:2" ht="14.25" outlineLevel="1">
      <c r="A33" s="268" t="s">
        <v>480</v>
      </c>
      <c r="B33" s="304"/>
    </row>
    <row r="34" spans="1:2" ht="14.25" outlineLevel="1">
      <c r="A34" s="268" t="s">
        <v>481</v>
      </c>
      <c r="B34" s="304"/>
    </row>
    <row r="35" spans="1:7" ht="15" customHeight="1">
      <c r="A35" s="296"/>
      <c r="B35" s="297" t="s">
        <v>482</v>
      </c>
      <c r="C35" s="296" t="s">
        <v>483</v>
      </c>
      <c r="D35" s="296" t="s">
        <v>484</v>
      </c>
      <c r="E35" s="302"/>
      <c r="F35" s="298" t="s">
        <v>449</v>
      </c>
      <c r="G35" s="298"/>
    </row>
    <row r="36" spans="1:6" ht="14.25">
      <c r="A36" s="268" t="s">
        <v>485</v>
      </c>
      <c r="B36" s="268" t="s">
        <v>486</v>
      </c>
      <c r="C36" s="305">
        <v>0.011121043072324015</v>
      </c>
      <c r="D36" s="268" t="s">
        <v>56</v>
      </c>
      <c r="F36" s="305">
        <v>0.011121043072324015</v>
      </c>
    </row>
    <row r="37" spans="1:6" ht="14.25" outlineLevel="1">
      <c r="A37" s="268" t="s">
        <v>487</v>
      </c>
      <c r="C37" s="306"/>
      <c r="D37" s="306"/>
      <c r="F37" s="306"/>
    </row>
    <row r="38" spans="1:6" ht="14.25" outlineLevel="1">
      <c r="A38" s="268" t="s">
        <v>488</v>
      </c>
      <c r="C38" s="306"/>
      <c r="D38" s="306"/>
      <c r="F38" s="306"/>
    </row>
    <row r="39" spans="1:6" ht="14.25" outlineLevel="1">
      <c r="A39" s="268" t="s">
        <v>489</v>
      </c>
      <c r="C39" s="306"/>
      <c r="D39" s="306"/>
      <c r="F39" s="306"/>
    </row>
    <row r="40" spans="1:6" ht="14.25" outlineLevel="1">
      <c r="A40" s="268" t="s">
        <v>490</v>
      </c>
      <c r="C40" s="306"/>
      <c r="D40" s="306"/>
      <c r="F40" s="306"/>
    </row>
    <row r="41" spans="1:6" ht="14.25" outlineLevel="1">
      <c r="A41" s="268" t="s">
        <v>491</v>
      </c>
      <c r="C41" s="306"/>
      <c r="D41" s="306"/>
      <c r="F41" s="306"/>
    </row>
    <row r="42" spans="1:6" ht="14.25" outlineLevel="1">
      <c r="A42" s="268" t="s">
        <v>492</v>
      </c>
      <c r="C42" s="306"/>
      <c r="D42" s="306"/>
      <c r="F42" s="306"/>
    </row>
    <row r="43" spans="1:7" ht="15" customHeight="1">
      <c r="A43" s="296"/>
      <c r="B43" s="297" t="s">
        <v>493</v>
      </c>
      <c r="C43" s="296" t="s">
        <v>483</v>
      </c>
      <c r="D43" s="296" t="s">
        <v>484</v>
      </c>
      <c r="E43" s="302"/>
      <c r="F43" s="298" t="s">
        <v>449</v>
      </c>
      <c r="G43" s="298"/>
    </row>
    <row r="44" spans="1:7" ht="14.25">
      <c r="A44" s="268" t="s">
        <v>494</v>
      </c>
      <c r="B44" s="307" t="s">
        <v>495</v>
      </c>
      <c r="C44" s="308">
        <f>SUM(C45:C72)</f>
        <v>0</v>
      </c>
      <c r="D44" s="308">
        <f>SUM(D45:D72)</f>
        <v>0</v>
      </c>
      <c r="E44" s="306"/>
      <c r="F44" s="308">
        <f>SUM(F45:F72)</f>
        <v>0</v>
      </c>
      <c r="G44" s="268"/>
    </row>
    <row r="45" spans="1:7" ht="14.25">
      <c r="A45" s="268" t="s">
        <v>496</v>
      </c>
      <c r="B45" s="268" t="s">
        <v>497</v>
      </c>
      <c r="C45" s="268">
        <v>0</v>
      </c>
      <c r="D45" s="306">
        <v>0</v>
      </c>
      <c r="E45" s="306"/>
      <c r="F45" s="306">
        <f>SUM(C45:D45)</f>
        <v>0</v>
      </c>
      <c r="G45" s="268"/>
    </row>
    <row r="46" spans="1:7" ht="14.25">
      <c r="A46" s="268" t="s">
        <v>498</v>
      </c>
      <c r="B46" s="268" t="s">
        <v>7</v>
      </c>
      <c r="C46" s="268" t="s">
        <v>136</v>
      </c>
      <c r="D46" s="306" t="s">
        <v>56</v>
      </c>
      <c r="E46" s="306"/>
      <c r="F46" s="306">
        <f aca="true" t="shared" si="1" ref="F46:F87">SUM(C46:D46)</f>
        <v>0</v>
      </c>
      <c r="G46" s="268"/>
    </row>
    <row r="47" spans="1:7" ht="14.25">
      <c r="A47" s="268" t="s">
        <v>499</v>
      </c>
      <c r="B47" s="268" t="s">
        <v>500</v>
      </c>
      <c r="C47" s="268">
        <v>0</v>
      </c>
      <c r="D47" s="306">
        <v>0</v>
      </c>
      <c r="E47" s="306"/>
      <c r="F47" s="306">
        <f t="shared" si="1"/>
        <v>0</v>
      </c>
      <c r="G47" s="268"/>
    </row>
    <row r="48" spans="1:7" ht="14.25">
      <c r="A48" s="268" t="s">
        <v>501</v>
      </c>
      <c r="B48" s="268" t="s">
        <v>502</v>
      </c>
      <c r="C48" s="268">
        <v>0</v>
      </c>
      <c r="D48" s="306">
        <v>0</v>
      </c>
      <c r="E48" s="306"/>
      <c r="F48" s="306">
        <f t="shared" si="1"/>
        <v>0</v>
      </c>
      <c r="G48" s="268"/>
    </row>
    <row r="49" spans="1:7" ht="14.25">
      <c r="A49" s="268" t="s">
        <v>503</v>
      </c>
      <c r="B49" s="268" t="s">
        <v>504</v>
      </c>
      <c r="C49" s="268">
        <v>0</v>
      </c>
      <c r="D49" s="306">
        <v>0</v>
      </c>
      <c r="E49" s="306"/>
      <c r="F49" s="306">
        <f t="shared" si="1"/>
        <v>0</v>
      </c>
      <c r="G49" s="268"/>
    </row>
    <row r="50" spans="1:7" ht="14.25">
      <c r="A50" s="268" t="s">
        <v>505</v>
      </c>
      <c r="B50" s="268" t="s">
        <v>506</v>
      </c>
      <c r="C50" s="268">
        <v>0</v>
      </c>
      <c r="D50" s="306">
        <v>0</v>
      </c>
      <c r="E50" s="306"/>
      <c r="F50" s="306">
        <f t="shared" si="1"/>
        <v>0</v>
      </c>
      <c r="G50" s="268"/>
    </row>
    <row r="51" spans="1:7" ht="14.25">
      <c r="A51" s="268" t="s">
        <v>507</v>
      </c>
      <c r="B51" s="268" t="s">
        <v>508</v>
      </c>
      <c r="C51" s="268">
        <v>0</v>
      </c>
      <c r="D51" s="306">
        <v>0</v>
      </c>
      <c r="E51" s="306"/>
      <c r="F51" s="306">
        <f t="shared" si="1"/>
        <v>0</v>
      </c>
      <c r="G51" s="268"/>
    </row>
    <row r="52" spans="1:7" ht="14.25">
      <c r="A52" s="268" t="s">
        <v>509</v>
      </c>
      <c r="B52" s="268" t="s">
        <v>510</v>
      </c>
      <c r="C52" s="268">
        <v>0</v>
      </c>
      <c r="D52" s="306">
        <v>0</v>
      </c>
      <c r="E52" s="306"/>
      <c r="F52" s="306">
        <f t="shared" si="1"/>
        <v>0</v>
      </c>
      <c r="G52" s="268"/>
    </row>
    <row r="53" spans="1:7" ht="14.25">
      <c r="A53" s="268" t="s">
        <v>511</v>
      </c>
      <c r="B53" s="268" t="s">
        <v>512</v>
      </c>
      <c r="C53" s="268">
        <v>0</v>
      </c>
      <c r="D53" s="306">
        <v>0</v>
      </c>
      <c r="E53" s="306"/>
      <c r="F53" s="306">
        <f t="shared" si="1"/>
        <v>0</v>
      </c>
      <c r="G53" s="268"/>
    </row>
    <row r="54" spans="1:7" ht="14.25">
      <c r="A54" s="268" t="s">
        <v>513</v>
      </c>
      <c r="B54" s="268" t="s">
        <v>514</v>
      </c>
      <c r="C54" s="268">
        <v>0</v>
      </c>
      <c r="D54" s="306">
        <v>0</v>
      </c>
      <c r="E54" s="306"/>
      <c r="F54" s="306">
        <f t="shared" si="1"/>
        <v>0</v>
      </c>
      <c r="G54" s="268"/>
    </row>
    <row r="55" spans="1:7" ht="14.25">
      <c r="A55" s="268" t="s">
        <v>515</v>
      </c>
      <c r="B55" s="268" t="s">
        <v>516</v>
      </c>
      <c r="C55" s="268">
        <v>0</v>
      </c>
      <c r="D55" s="306">
        <v>0</v>
      </c>
      <c r="E55" s="306"/>
      <c r="F55" s="306">
        <f t="shared" si="1"/>
        <v>0</v>
      </c>
      <c r="G55" s="268"/>
    </row>
    <row r="56" spans="1:7" ht="14.25">
      <c r="A56" s="268" t="s">
        <v>517</v>
      </c>
      <c r="B56" s="268" t="s">
        <v>518</v>
      </c>
      <c r="C56" s="268">
        <v>0</v>
      </c>
      <c r="D56" s="306">
        <v>0</v>
      </c>
      <c r="E56" s="306"/>
      <c r="F56" s="306">
        <f t="shared" si="1"/>
        <v>0</v>
      </c>
      <c r="G56" s="268"/>
    </row>
    <row r="57" spans="1:7" ht="14.25">
      <c r="A57" s="268" t="s">
        <v>519</v>
      </c>
      <c r="B57" s="268" t="s">
        <v>520</v>
      </c>
      <c r="C57" s="268">
        <v>0</v>
      </c>
      <c r="D57" s="306">
        <v>0</v>
      </c>
      <c r="E57" s="306"/>
      <c r="F57" s="306">
        <f t="shared" si="1"/>
        <v>0</v>
      </c>
      <c r="G57" s="268"/>
    </row>
    <row r="58" spans="1:7" ht="14.25">
      <c r="A58" s="268" t="s">
        <v>521</v>
      </c>
      <c r="B58" s="268" t="s">
        <v>522</v>
      </c>
      <c r="C58" s="268">
        <v>0</v>
      </c>
      <c r="D58" s="306">
        <v>0</v>
      </c>
      <c r="E58" s="306"/>
      <c r="F58" s="306">
        <f t="shared" si="1"/>
        <v>0</v>
      </c>
      <c r="G58" s="268"/>
    </row>
    <row r="59" spans="1:7" ht="14.25">
      <c r="A59" s="268" t="s">
        <v>523</v>
      </c>
      <c r="B59" s="268" t="s">
        <v>524</v>
      </c>
      <c r="C59" s="268">
        <v>0</v>
      </c>
      <c r="D59" s="306">
        <v>0</v>
      </c>
      <c r="E59" s="306"/>
      <c r="F59" s="306">
        <f t="shared" si="1"/>
        <v>0</v>
      </c>
      <c r="G59" s="268"/>
    </row>
    <row r="60" spans="1:7" ht="14.25">
      <c r="A60" s="268" t="s">
        <v>525</v>
      </c>
      <c r="B60" s="268" t="s">
        <v>526</v>
      </c>
      <c r="C60" s="268">
        <v>0</v>
      </c>
      <c r="D60" s="306">
        <v>0</v>
      </c>
      <c r="E60" s="306"/>
      <c r="F60" s="306">
        <f t="shared" si="1"/>
        <v>0</v>
      </c>
      <c r="G60" s="268"/>
    </row>
    <row r="61" spans="1:7" ht="14.25">
      <c r="A61" s="268" t="s">
        <v>527</v>
      </c>
      <c r="B61" s="268" t="s">
        <v>528</v>
      </c>
      <c r="C61" s="268">
        <v>0</v>
      </c>
      <c r="D61" s="306">
        <v>0</v>
      </c>
      <c r="E61" s="306"/>
      <c r="F61" s="306">
        <f t="shared" si="1"/>
        <v>0</v>
      </c>
      <c r="G61" s="268"/>
    </row>
    <row r="62" spans="1:7" ht="14.25">
      <c r="A62" s="268" t="s">
        <v>529</v>
      </c>
      <c r="B62" s="268" t="s">
        <v>530</v>
      </c>
      <c r="C62" s="268">
        <v>0</v>
      </c>
      <c r="D62" s="306">
        <v>0</v>
      </c>
      <c r="E62" s="306"/>
      <c r="F62" s="306">
        <f t="shared" si="1"/>
        <v>0</v>
      </c>
      <c r="G62" s="268"/>
    </row>
    <row r="63" spans="1:7" ht="14.25">
      <c r="A63" s="268" t="s">
        <v>531</v>
      </c>
      <c r="B63" s="268" t="s">
        <v>532</v>
      </c>
      <c r="C63" s="268">
        <v>0</v>
      </c>
      <c r="D63" s="306">
        <v>0</v>
      </c>
      <c r="E63" s="306"/>
      <c r="F63" s="306">
        <f t="shared" si="1"/>
        <v>0</v>
      </c>
      <c r="G63" s="268"/>
    </row>
    <row r="64" spans="1:7" ht="14.25">
      <c r="A64" s="268" t="s">
        <v>533</v>
      </c>
      <c r="B64" s="268" t="s">
        <v>534</v>
      </c>
      <c r="C64" s="268">
        <v>0</v>
      </c>
      <c r="D64" s="306">
        <v>0</v>
      </c>
      <c r="E64" s="306"/>
      <c r="F64" s="306">
        <f t="shared" si="1"/>
        <v>0</v>
      </c>
      <c r="G64" s="268"/>
    </row>
    <row r="65" spans="1:7" ht="14.25">
      <c r="A65" s="268" t="s">
        <v>535</v>
      </c>
      <c r="B65" s="268" t="s">
        <v>536</v>
      </c>
      <c r="C65" s="268">
        <v>0</v>
      </c>
      <c r="D65" s="306">
        <v>0</v>
      </c>
      <c r="E65" s="306"/>
      <c r="F65" s="306">
        <f t="shared" si="1"/>
        <v>0</v>
      </c>
      <c r="G65" s="268"/>
    </row>
    <row r="66" spans="1:7" ht="14.25">
      <c r="A66" s="268" t="s">
        <v>537</v>
      </c>
      <c r="B66" s="268" t="s">
        <v>538</v>
      </c>
      <c r="C66" s="268">
        <v>0</v>
      </c>
      <c r="D66" s="306">
        <v>0</v>
      </c>
      <c r="E66" s="306"/>
      <c r="F66" s="306">
        <f t="shared" si="1"/>
        <v>0</v>
      </c>
      <c r="G66" s="268"/>
    </row>
    <row r="67" spans="1:7" ht="14.25">
      <c r="A67" s="268" t="s">
        <v>539</v>
      </c>
      <c r="B67" s="268" t="s">
        <v>540</v>
      </c>
      <c r="C67" s="268">
        <v>0</v>
      </c>
      <c r="D67" s="306">
        <v>0</v>
      </c>
      <c r="E67" s="306"/>
      <c r="F67" s="306">
        <f t="shared" si="1"/>
        <v>0</v>
      </c>
      <c r="G67" s="268"/>
    </row>
    <row r="68" spans="1:7" ht="14.25">
      <c r="A68" s="268" t="s">
        <v>541</v>
      </c>
      <c r="B68" s="268" t="s">
        <v>542</v>
      </c>
      <c r="C68" s="268">
        <v>0</v>
      </c>
      <c r="D68" s="306">
        <v>0</v>
      </c>
      <c r="E68" s="306"/>
      <c r="F68" s="306">
        <f t="shared" si="1"/>
        <v>0</v>
      </c>
      <c r="G68" s="268"/>
    </row>
    <row r="69" spans="1:7" ht="14.25">
      <c r="A69" s="268" t="s">
        <v>543</v>
      </c>
      <c r="B69" s="268" t="s">
        <v>544</v>
      </c>
      <c r="C69" s="268">
        <v>0</v>
      </c>
      <c r="D69" s="306">
        <v>0</v>
      </c>
      <c r="E69" s="306"/>
      <c r="F69" s="306">
        <f t="shared" si="1"/>
        <v>0</v>
      </c>
      <c r="G69" s="268"/>
    </row>
    <row r="70" spans="1:7" ht="14.25">
      <c r="A70" s="268" t="s">
        <v>545</v>
      </c>
      <c r="B70" s="268" t="s">
        <v>546</v>
      </c>
      <c r="C70" s="268">
        <v>0</v>
      </c>
      <c r="D70" s="306">
        <v>0</v>
      </c>
      <c r="E70" s="306"/>
      <c r="F70" s="306">
        <f t="shared" si="1"/>
        <v>0</v>
      </c>
      <c r="G70" s="268"/>
    </row>
    <row r="71" spans="1:7" ht="14.25">
      <c r="A71" s="268" t="s">
        <v>547</v>
      </c>
      <c r="B71" s="268" t="s">
        <v>548</v>
      </c>
      <c r="C71" s="268">
        <v>0</v>
      </c>
      <c r="D71" s="306">
        <v>0</v>
      </c>
      <c r="E71" s="306"/>
      <c r="F71" s="306">
        <f t="shared" si="1"/>
        <v>0</v>
      </c>
      <c r="G71" s="268"/>
    </row>
    <row r="72" spans="1:7" ht="14.25">
      <c r="A72" s="268" t="s">
        <v>549</v>
      </c>
      <c r="B72" s="268" t="s">
        <v>550</v>
      </c>
      <c r="C72" s="268">
        <v>0</v>
      </c>
      <c r="D72" s="306">
        <v>0</v>
      </c>
      <c r="E72" s="306"/>
      <c r="F72" s="306">
        <f t="shared" si="1"/>
        <v>0</v>
      </c>
      <c r="G72" s="268"/>
    </row>
    <row r="73" spans="1:7" ht="14.25">
      <c r="A73" s="268" t="s">
        <v>551</v>
      </c>
      <c r="B73" s="307" t="s">
        <v>248</v>
      </c>
      <c r="C73" s="308">
        <f>SUM(C74:C76)</f>
        <v>0</v>
      </c>
      <c r="D73" s="308">
        <f>SUM(D74:D76)</f>
        <v>0</v>
      </c>
      <c r="E73" s="306"/>
      <c r="F73" s="308">
        <f>SUM(F74:F76)</f>
        <v>0</v>
      </c>
      <c r="G73" s="268"/>
    </row>
    <row r="74" spans="1:7" ht="14.25">
      <c r="A74" s="268" t="s">
        <v>552</v>
      </c>
      <c r="B74" s="268" t="s">
        <v>553</v>
      </c>
      <c r="C74" s="268">
        <v>0</v>
      </c>
      <c r="D74" s="306">
        <v>0</v>
      </c>
      <c r="E74" s="306"/>
      <c r="F74" s="306">
        <f t="shared" si="1"/>
        <v>0</v>
      </c>
      <c r="G74" s="268"/>
    </row>
    <row r="75" spans="1:7" ht="14.25">
      <c r="A75" s="268" t="s">
        <v>554</v>
      </c>
      <c r="B75" s="268" t="s">
        <v>555</v>
      </c>
      <c r="C75" s="268">
        <v>0</v>
      </c>
      <c r="D75" s="306">
        <v>0</v>
      </c>
      <c r="E75" s="306"/>
      <c r="F75" s="306">
        <f t="shared" si="1"/>
        <v>0</v>
      </c>
      <c r="G75" s="268"/>
    </row>
    <row r="76" spans="1:7" ht="14.25">
      <c r="A76" s="268" t="s">
        <v>556</v>
      </c>
      <c r="B76" s="268" t="s">
        <v>557</v>
      </c>
      <c r="C76" s="268">
        <v>0</v>
      </c>
      <c r="D76" s="306">
        <v>0</v>
      </c>
      <c r="E76" s="306"/>
      <c r="F76" s="306">
        <f t="shared" si="1"/>
        <v>0</v>
      </c>
      <c r="G76" s="268"/>
    </row>
    <row r="77" spans="1:7" ht="14.25">
      <c r="A77" s="268" t="s">
        <v>558</v>
      </c>
      <c r="B77" s="307" t="s">
        <v>62</v>
      </c>
      <c r="C77" s="308">
        <f>SUM(C78:C87)</f>
        <v>0</v>
      </c>
      <c r="D77" s="308">
        <f>SUM(D78:D87)</f>
        <v>0</v>
      </c>
      <c r="E77" s="306"/>
      <c r="F77" s="308">
        <f>SUM(F78:F87)</f>
        <v>0</v>
      </c>
      <c r="G77" s="268"/>
    </row>
    <row r="78" spans="1:7" ht="14.25">
      <c r="A78" s="268" t="s">
        <v>559</v>
      </c>
      <c r="B78" s="309" t="s">
        <v>250</v>
      </c>
      <c r="C78" s="268">
        <v>0</v>
      </c>
      <c r="D78" s="306">
        <v>0</v>
      </c>
      <c r="E78" s="306"/>
      <c r="F78" s="306">
        <f t="shared" si="1"/>
        <v>0</v>
      </c>
      <c r="G78" s="268"/>
    </row>
    <row r="79" spans="1:7" ht="14.25">
      <c r="A79" s="268" t="s">
        <v>560</v>
      </c>
      <c r="B79" s="309" t="s">
        <v>252</v>
      </c>
      <c r="C79" s="268">
        <v>0</v>
      </c>
      <c r="D79" s="306">
        <v>0</v>
      </c>
      <c r="E79" s="306"/>
      <c r="F79" s="306">
        <f t="shared" si="1"/>
        <v>0</v>
      </c>
      <c r="G79" s="268"/>
    </row>
    <row r="80" spans="1:7" ht="14.25">
      <c r="A80" s="268" t="s">
        <v>561</v>
      </c>
      <c r="B80" s="309" t="s">
        <v>254</v>
      </c>
      <c r="C80" s="268">
        <v>0</v>
      </c>
      <c r="D80" s="306">
        <v>0</v>
      </c>
      <c r="E80" s="306"/>
      <c r="F80" s="306">
        <f t="shared" si="1"/>
        <v>0</v>
      </c>
      <c r="G80" s="268"/>
    </row>
    <row r="81" spans="1:7" ht="14.25">
      <c r="A81" s="268" t="s">
        <v>562</v>
      </c>
      <c r="B81" s="309" t="s">
        <v>256</v>
      </c>
      <c r="C81" s="268">
        <v>0</v>
      </c>
      <c r="D81" s="306">
        <v>0</v>
      </c>
      <c r="E81" s="306"/>
      <c r="F81" s="306">
        <f t="shared" si="1"/>
        <v>0</v>
      </c>
      <c r="G81" s="268"/>
    </row>
    <row r="82" spans="1:7" ht="14.25">
      <c r="A82" s="268" t="s">
        <v>563</v>
      </c>
      <c r="B82" s="309" t="s">
        <v>258</v>
      </c>
      <c r="C82" s="268">
        <v>0</v>
      </c>
      <c r="D82" s="306">
        <v>0</v>
      </c>
      <c r="E82" s="306"/>
      <c r="F82" s="306">
        <f t="shared" si="1"/>
        <v>0</v>
      </c>
      <c r="G82" s="268"/>
    </row>
    <row r="83" spans="1:7" ht="14.25">
      <c r="A83" s="268" t="s">
        <v>564</v>
      </c>
      <c r="B83" s="309" t="s">
        <v>260</v>
      </c>
      <c r="C83" s="268">
        <v>0</v>
      </c>
      <c r="D83" s="306">
        <v>0</v>
      </c>
      <c r="E83" s="306"/>
      <c r="F83" s="306">
        <f t="shared" si="1"/>
        <v>0</v>
      </c>
      <c r="G83" s="268"/>
    </row>
    <row r="84" spans="1:7" ht="14.25">
      <c r="A84" s="268" t="s">
        <v>565</v>
      </c>
      <c r="B84" s="309" t="s">
        <v>262</v>
      </c>
      <c r="C84" s="268">
        <v>0</v>
      </c>
      <c r="D84" s="306">
        <v>0</v>
      </c>
      <c r="E84" s="306"/>
      <c r="F84" s="306">
        <f t="shared" si="1"/>
        <v>0</v>
      </c>
      <c r="G84" s="268"/>
    </row>
    <row r="85" spans="1:7" ht="14.25">
      <c r="A85" s="268" t="s">
        <v>566</v>
      </c>
      <c r="B85" s="309" t="s">
        <v>264</v>
      </c>
      <c r="C85" s="268">
        <v>0</v>
      </c>
      <c r="D85" s="306">
        <v>0</v>
      </c>
      <c r="E85" s="306"/>
      <c r="F85" s="306">
        <f t="shared" si="1"/>
        <v>0</v>
      </c>
      <c r="G85" s="268"/>
    </row>
    <row r="86" spans="1:7" ht="14.25">
      <c r="A86" s="268" t="s">
        <v>567</v>
      </c>
      <c r="B86" s="309" t="s">
        <v>266</v>
      </c>
      <c r="C86" s="268">
        <v>0</v>
      </c>
      <c r="D86" s="306">
        <v>0</v>
      </c>
      <c r="E86" s="306"/>
      <c r="F86" s="306">
        <f t="shared" si="1"/>
        <v>0</v>
      </c>
      <c r="G86" s="268"/>
    </row>
    <row r="87" spans="1:7" ht="14.25">
      <c r="A87" s="268" t="s">
        <v>568</v>
      </c>
      <c r="B87" s="309" t="s">
        <v>62</v>
      </c>
      <c r="C87" s="268">
        <v>0</v>
      </c>
      <c r="D87" s="306">
        <v>0</v>
      </c>
      <c r="E87" s="306"/>
      <c r="F87" s="306">
        <f t="shared" si="1"/>
        <v>0</v>
      </c>
      <c r="G87" s="268"/>
    </row>
    <row r="88" spans="1:7" ht="14.25" outlineLevel="1">
      <c r="A88" s="268" t="s">
        <v>569</v>
      </c>
      <c r="B88" s="301" t="s">
        <v>166</v>
      </c>
      <c r="C88" s="306"/>
      <c r="D88" s="306"/>
      <c r="E88" s="306"/>
      <c r="F88" s="306"/>
      <c r="G88" s="268"/>
    </row>
    <row r="89" spans="1:7" ht="14.25" outlineLevel="1">
      <c r="A89" s="268" t="s">
        <v>570</v>
      </c>
      <c r="B89" s="301" t="s">
        <v>166</v>
      </c>
      <c r="C89" s="306"/>
      <c r="D89" s="306"/>
      <c r="E89" s="306"/>
      <c r="F89" s="306"/>
      <c r="G89" s="268"/>
    </row>
    <row r="90" spans="1:7" ht="14.25" outlineLevel="1">
      <c r="A90" s="268" t="s">
        <v>571</v>
      </c>
      <c r="B90" s="301" t="s">
        <v>166</v>
      </c>
      <c r="C90" s="306"/>
      <c r="D90" s="306"/>
      <c r="E90" s="306"/>
      <c r="F90" s="306"/>
      <c r="G90" s="268"/>
    </row>
    <row r="91" spans="1:7" ht="14.25" outlineLevel="1">
      <c r="A91" s="268" t="s">
        <v>572</v>
      </c>
      <c r="B91" s="301" t="s">
        <v>166</v>
      </c>
      <c r="C91" s="306"/>
      <c r="D91" s="306"/>
      <c r="E91" s="306"/>
      <c r="F91" s="306"/>
      <c r="G91" s="268"/>
    </row>
    <row r="92" spans="1:7" ht="14.25" outlineLevel="1">
      <c r="A92" s="268" t="s">
        <v>573</v>
      </c>
      <c r="B92" s="301" t="s">
        <v>166</v>
      </c>
      <c r="C92" s="306"/>
      <c r="D92" s="306"/>
      <c r="E92" s="306"/>
      <c r="F92" s="306"/>
      <c r="G92" s="268"/>
    </row>
    <row r="93" spans="1:7" ht="14.25" outlineLevel="1">
      <c r="A93" s="268" t="s">
        <v>574</v>
      </c>
      <c r="B93" s="301" t="s">
        <v>166</v>
      </c>
      <c r="C93" s="306"/>
      <c r="D93" s="306"/>
      <c r="E93" s="306"/>
      <c r="F93" s="306"/>
      <c r="G93" s="268"/>
    </row>
    <row r="94" spans="1:7" ht="14.25" outlineLevel="1">
      <c r="A94" s="268" t="s">
        <v>575</v>
      </c>
      <c r="B94" s="301" t="s">
        <v>166</v>
      </c>
      <c r="C94" s="306"/>
      <c r="D94" s="306"/>
      <c r="E94" s="306"/>
      <c r="F94" s="306"/>
      <c r="G94" s="268"/>
    </row>
    <row r="95" spans="1:7" ht="14.25" outlineLevel="1">
      <c r="A95" s="268" t="s">
        <v>576</v>
      </c>
      <c r="B95" s="301" t="s">
        <v>166</v>
      </c>
      <c r="C95" s="306"/>
      <c r="D95" s="306"/>
      <c r="E95" s="306"/>
      <c r="F95" s="306"/>
      <c r="G95" s="268"/>
    </row>
    <row r="96" spans="1:7" ht="14.25" outlineLevel="1">
      <c r="A96" s="268" t="s">
        <v>577</v>
      </c>
      <c r="B96" s="301" t="s">
        <v>166</v>
      </c>
      <c r="C96" s="306"/>
      <c r="D96" s="306"/>
      <c r="E96" s="306"/>
      <c r="F96" s="306"/>
      <c r="G96" s="268"/>
    </row>
    <row r="97" spans="1:7" ht="14.25" outlineLevel="1">
      <c r="A97" s="268" t="s">
        <v>578</v>
      </c>
      <c r="B97" s="301" t="s">
        <v>166</v>
      </c>
      <c r="C97" s="306"/>
      <c r="D97" s="306"/>
      <c r="E97" s="306"/>
      <c r="F97" s="306"/>
      <c r="G97" s="268"/>
    </row>
    <row r="98" spans="1:7" ht="15" customHeight="1">
      <c r="A98" s="296"/>
      <c r="B98" s="310" t="s">
        <v>1931</v>
      </c>
      <c r="C98" s="296" t="s">
        <v>483</v>
      </c>
      <c r="D98" s="296" t="s">
        <v>484</v>
      </c>
      <c r="E98" s="302"/>
      <c r="F98" s="298" t="s">
        <v>449</v>
      </c>
      <c r="G98" s="298"/>
    </row>
    <row r="99" spans="1:7" ht="14.25">
      <c r="A99" s="268" t="s">
        <v>579</v>
      </c>
      <c r="B99" s="268" t="s">
        <v>580</v>
      </c>
      <c r="C99" s="306">
        <v>0.1656793348368454</v>
      </c>
      <c r="D99" s="306">
        <v>0</v>
      </c>
      <c r="E99" s="306"/>
      <c r="F99" s="306">
        <f>SUM(C99:D99)</f>
        <v>0.1656793348368454</v>
      </c>
      <c r="G99" s="268"/>
    </row>
    <row r="100" spans="1:7" ht="14.25">
      <c r="A100" s="268" t="s">
        <v>581</v>
      </c>
      <c r="B100" s="268" t="s">
        <v>582</v>
      </c>
      <c r="C100" s="306">
        <v>0.1426965694799679</v>
      </c>
      <c r="D100" s="306">
        <v>0</v>
      </c>
      <c r="E100" s="306"/>
      <c r="F100" s="306">
        <f aca="true" t="shared" si="2" ref="F100:F110">SUM(C100:D100)</f>
        <v>0.1426965694799679</v>
      </c>
      <c r="G100" s="268"/>
    </row>
    <row r="101" spans="1:7" ht="14.25">
      <c r="A101" s="268" t="s">
        <v>583</v>
      </c>
      <c r="B101" s="268" t="s">
        <v>584</v>
      </c>
      <c r="C101" s="306">
        <v>0.14725104722647647</v>
      </c>
      <c r="D101" s="306">
        <v>0</v>
      </c>
      <c r="E101" s="306"/>
      <c r="F101" s="306">
        <f t="shared" si="2"/>
        <v>0.14725104722647647</v>
      </c>
      <c r="G101" s="268"/>
    </row>
    <row r="102" spans="1:7" ht="14.25">
      <c r="A102" s="268" t="s">
        <v>585</v>
      </c>
      <c r="B102" s="268" t="s">
        <v>586</v>
      </c>
      <c r="C102" s="306">
        <v>0.10907884135865172</v>
      </c>
      <c r="D102" s="306">
        <v>0</v>
      </c>
      <c r="E102" s="306"/>
      <c r="F102" s="306">
        <f t="shared" si="2"/>
        <v>0.10907884135865172</v>
      </c>
      <c r="G102" s="268"/>
    </row>
    <row r="103" spans="1:7" ht="14.25">
      <c r="A103" s="268" t="s">
        <v>587</v>
      </c>
      <c r="B103" s="268" t="s">
        <v>588</v>
      </c>
      <c r="C103" s="306">
        <v>0.10747262723418363</v>
      </c>
      <c r="D103" s="306">
        <v>0</v>
      </c>
      <c r="E103" s="306"/>
      <c r="F103" s="306">
        <f t="shared" si="2"/>
        <v>0.10747262723418363</v>
      </c>
      <c r="G103" s="268"/>
    </row>
    <row r="104" spans="1:7" ht="14.25">
      <c r="A104" s="268" t="s">
        <v>589</v>
      </c>
      <c r="B104" s="268" t="s">
        <v>590</v>
      </c>
      <c r="C104" s="306">
        <v>0.06557757415259108</v>
      </c>
      <c r="D104" s="306">
        <v>0</v>
      </c>
      <c r="E104" s="306"/>
      <c r="F104" s="306">
        <f t="shared" si="2"/>
        <v>0.06557757415259108</v>
      </c>
      <c r="G104" s="268"/>
    </row>
    <row r="105" spans="1:7" ht="14.25">
      <c r="A105" s="268" t="s">
        <v>591</v>
      </c>
      <c r="B105" s="268" t="s">
        <v>592</v>
      </c>
      <c r="C105" s="306">
        <v>0.08122844582560115</v>
      </c>
      <c r="D105" s="306">
        <v>0</v>
      </c>
      <c r="E105" s="306"/>
      <c r="F105" s="306">
        <f t="shared" si="2"/>
        <v>0.08122844582560115</v>
      </c>
      <c r="G105" s="268"/>
    </row>
    <row r="106" spans="1:7" ht="14.25">
      <c r="A106" s="268" t="s">
        <v>593</v>
      </c>
      <c r="B106" s="268" t="s">
        <v>594</v>
      </c>
      <c r="C106" s="306">
        <v>0.0638665121714137</v>
      </c>
      <c r="D106" s="306">
        <v>0</v>
      </c>
      <c r="E106" s="306"/>
      <c r="F106" s="306">
        <f t="shared" si="2"/>
        <v>0.0638665121714137</v>
      </c>
      <c r="G106" s="268"/>
    </row>
    <row r="107" spans="1:7" ht="14.25">
      <c r="A107" s="268" t="s">
        <v>595</v>
      </c>
      <c r="B107" s="268" t="s">
        <v>596</v>
      </c>
      <c r="C107" s="306">
        <v>0.05683288570670223</v>
      </c>
      <c r="D107" s="306">
        <v>0</v>
      </c>
      <c r="E107" s="306"/>
      <c r="F107" s="306">
        <f t="shared" si="2"/>
        <v>0.05683288570670223</v>
      </c>
      <c r="G107" s="268"/>
    </row>
    <row r="108" spans="1:7" ht="14.25">
      <c r="A108" s="268" t="s">
        <v>597</v>
      </c>
      <c r="B108" s="268" t="s">
        <v>598</v>
      </c>
      <c r="C108" s="306">
        <v>0.03596906402667546</v>
      </c>
      <c r="D108" s="306">
        <v>0</v>
      </c>
      <c r="E108" s="306"/>
      <c r="F108" s="306">
        <f t="shared" si="2"/>
        <v>0.03596906402667546</v>
      </c>
      <c r="G108" s="268"/>
    </row>
    <row r="109" spans="1:7" ht="14.25">
      <c r="A109" s="268" t="s">
        <v>599</v>
      </c>
      <c r="B109" s="268" t="s">
        <v>532</v>
      </c>
      <c r="C109" s="306">
        <v>0.023587526871074183</v>
      </c>
      <c r="D109" s="306">
        <v>0</v>
      </c>
      <c r="E109" s="306"/>
      <c r="F109" s="306">
        <f t="shared" si="2"/>
        <v>0.023587526871074183</v>
      </c>
      <c r="G109" s="268"/>
    </row>
    <row r="110" spans="1:7" ht="14.25">
      <c r="A110" s="268" t="s">
        <v>600</v>
      </c>
      <c r="B110" s="268" t="s">
        <v>62</v>
      </c>
      <c r="C110" s="306">
        <v>0.0007595711098169532</v>
      </c>
      <c r="D110" s="306">
        <v>0</v>
      </c>
      <c r="E110" s="306"/>
      <c r="F110" s="306">
        <f t="shared" si="2"/>
        <v>0.0007595711098169532</v>
      </c>
      <c r="G110" s="268"/>
    </row>
    <row r="111" spans="1:7" ht="14.25">
      <c r="A111" s="268" t="s">
        <v>601</v>
      </c>
      <c r="B111" s="309" t="s">
        <v>602</v>
      </c>
      <c r="C111" s="306"/>
      <c r="D111" s="306"/>
      <c r="E111" s="306"/>
      <c r="F111" s="306"/>
      <c r="G111" s="268"/>
    </row>
    <row r="112" spans="1:7" ht="14.25">
      <c r="A112" s="268" t="s">
        <v>603</v>
      </c>
      <c r="B112" s="309" t="s">
        <v>602</v>
      </c>
      <c r="C112" s="306"/>
      <c r="D112" s="306"/>
      <c r="E112" s="306"/>
      <c r="F112" s="306"/>
      <c r="G112" s="268"/>
    </row>
    <row r="113" spans="1:7" ht="14.25">
      <c r="A113" s="268" t="s">
        <v>604</v>
      </c>
      <c r="B113" s="309" t="s">
        <v>602</v>
      </c>
      <c r="C113" s="306"/>
      <c r="D113" s="306"/>
      <c r="E113" s="306"/>
      <c r="F113" s="306"/>
      <c r="G113" s="268"/>
    </row>
    <row r="114" spans="1:7" ht="14.25">
      <c r="A114" s="268" t="s">
        <v>605</v>
      </c>
      <c r="B114" s="309" t="s">
        <v>602</v>
      </c>
      <c r="C114" s="306"/>
      <c r="D114" s="306"/>
      <c r="E114" s="306"/>
      <c r="F114" s="306"/>
      <c r="G114" s="268"/>
    </row>
    <row r="115" spans="1:7" ht="14.25">
      <c r="A115" s="268" t="s">
        <v>606</v>
      </c>
      <c r="B115" s="309" t="s">
        <v>602</v>
      </c>
      <c r="C115" s="306"/>
      <c r="D115" s="306"/>
      <c r="E115" s="306"/>
      <c r="F115" s="306"/>
      <c r="G115" s="268"/>
    </row>
    <row r="116" spans="1:7" ht="14.25">
      <c r="A116" s="268" t="s">
        <v>607</v>
      </c>
      <c r="B116" s="309" t="s">
        <v>602</v>
      </c>
      <c r="C116" s="306"/>
      <c r="D116" s="306"/>
      <c r="E116" s="306"/>
      <c r="F116" s="306"/>
      <c r="G116" s="268"/>
    </row>
    <row r="117" spans="1:7" ht="14.25">
      <c r="A117" s="268" t="s">
        <v>608</v>
      </c>
      <c r="B117" s="309" t="s">
        <v>602</v>
      </c>
      <c r="C117" s="306"/>
      <c r="D117" s="306"/>
      <c r="E117" s="306"/>
      <c r="F117" s="306"/>
      <c r="G117" s="268"/>
    </row>
    <row r="118" spans="1:7" ht="14.25">
      <c r="A118" s="268" t="s">
        <v>609</v>
      </c>
      <c r="B118" s="309" t="s">
        <v>602</v>
      </c>
      <c r="C118" s="306"/>
      <c r="D118" s="306"/>
      <c r="E118" s="306"/>
      <c r="F118" s="306"/>
      <c r="G118" s="268"/>
    </row>
    <row r="119" spans="1:7" ht="14.25">
      <c r="A119" s="268" t="s">
        <v>610</v>
      </c>
      <c r="B119" s="309" t="s">
        <v>602</v>
      </c>
      <c r="C119" s="306"/>
      <c r="D119" s="306"/>
      <c r="E119" s="306"/>
      <c r="F119" s="306"/>
      <c r="G119" s="268"/>
    </row>
    <row r="120" spans="1:7" ht="14.25">
      <c r="A120" s="268" t="s">
        <v>611</v>
      </c>
      <c r="B120" s="309" t="s">
        <v>602</v>
      </c>
      <c r="C120" s="306"/>
      <c r="D120" s="306"/>
      <c r="E120" s="306"/>
      <c r="F120" s="306"/>
      <c r="G120" s="268"/>
    </row>
    <row r="121" spans="1:7" ht="14.25">
      <c r="A121" s="268" t="s">
        <v>612</v>
      </c>
      <c r="B121" s="309" t="s">
        <v>602</v>
      </c>
      <c r="C121" s="306"/>
      <c r="D121" s="306"/>
      <c r="E121" s="306"/>
      <c r="F121" s="306"/>
      <c r="G121" s="268"/>
    </row>
    <row r="122" spans="1:7" ht="14.25">
      <c r="A122" s="268" t="s">
        <v>613</v>
      </c>
      <c r="B122" s="309" t="s">
        <v>602</v>
      </c>
      <c r="C122" s="306"/>
      <c r="D122" s="306"/>
      <c r="E122" s="306"/>
      <c r="F122" s="306"/>
      <c r="G122" s="268"/>
    </row>
    <row r="123" spans="1:7" ht="14.25">
      <c r="A123" s="268" t="s">
        <v>614</v>
      </c>
      <c r="B123" s="309" t="s">
        <v>602</v>
      </c>
      <c r="C123" s="306"/>
      <c r="D123" s="306"/>
      <c r="E123" s="306"/>
      <c r="F123" s="306"/>
      <c r="G123" s="268"/>
    </row>
    <row r="124" spans="1:7" ht="14.25">
      <c r="A124" s="268" t="s">
        <v>615</v>
      </c>
      <c r="B124" s="309" t="s">
        <v>602</v>
      </c>
      <c r="C124" s="306"/>
      <c r="D124" s="306"/>
      <c r="E124" s="306"/>
      <c r="F124" s="306"/>
      <c r="G124" s="268"/>
    </row>
    <row r="125" spans="1:7" ht="14.25">
      <c r="A125" s="268" t="s">
        <v>616</v>
      </c>
      <c r="B125" s="309" t="s">
        <v>602</v>
      </c>
      <c r="C125" s="306"/>
      <c r="D125" s="306"/>
      <c r="E125" s="306"/>
      <c r="F125" s="306"/>
      <c r="G125" s="268"/>
    </row>
    <row r="126" spans="1:7" ht="14.25">
      <c r="A126" s="268" t="s">
        <v>617</v>
      </c>
      <c r="B126" s="309" t="s">
        <v>602</v>
      </c>
      <c r="C126" s="306"/>
      <c r="D126" s="306"/>
      <c r="E126" s="306"/>
      <c r="F126" s="306"/>
      <c r="G126" s="268"/>
    </row>
    <row r="127" spans="1:7" ht="14.25">
      <c r="A127" s="268" t="s">
        <v>618</v>
      </c>
      <c r="B127" s="309" t="s">
        <v>602</v>
      </c>
      <c r="C127" s="306"/>
      <c r="D127" s="306"/>
      <c r="E127" s="306"/>
      <c r="F127" s="306"/>
      <c r="G127" s="268"/>
    </row>
    <row r="128" spans="1:7" ht="14.25">
      <c r="A128" s="268" t="s">
        <v>619</v>
      </c>
      <c r="B128" s="309" t="s">
        <v>602</v>
      </c>
      <c r="C128" s="306"/>
      <c r="D128" s="306"/>
      <c r="E128" s="306"/>
      <c r="F128" s="306"/>
      <c r="G128" s="268"/>
    </row>
    <row r="129" spans="1:7" ht="14.25">
      <c r="A129" s="268" t="s">
        <v>620</v>
      </c>
      <c r="B129" s="309" t="s">
        <v>602</v>
      </c>
      <c r="C129" s="306"/>
      <c r="D129" s="306"/>
      <c r="E129" s="306"/>
      <c r="F129" s="306"/>
      <c r="G129" s="268"/>
    </row>
    <row r="130" spans="1:7" ht="14.25">
      <c r="A130" s="268" t="s">
        <v>1932</v>
      </c>
      <c r="B130" s="309" t="s">
        <v>602</v>
      </c>
      <c r="C130" s="306"/>
      <c r="D130" s="306"/>
      <c r="E130" s="306"/>
      <c r="F130" s="306"/>
      <c r="G130" s="268"/>
    </row>
    <row r="131" spans="1:7" ht="14.25">
      <c r="A131" s="268" t="s">
        <v>1933</v>
      </c>
      <c r="B131" s="309" t="s">
        <v>602</v>
      </c>
      <c r="C131" s="306"/>
      <c r="D131" s="306"/>
      <c r="E131" s="306"/>
      <c r="F131" s="306"/>
      <c r="G131" s="268"/>
    </row>
    <row r="132" spans="1:7" ht="14.25">
      <c r="A132" s="268" t="s">
        <v>1934</v>
      </c>
      <c r="B132" s="309" t="s">
        <v>602</v>
      </c>
      <c r="C132" s="306"/>
      <c r="D132" s="306"/>
      <c r="E132" s="306"/>
      <c r="F132" s="306"/>
      <c r="G132" s="268"/>
    </row>
    <row r="133" spans="1:7" ht="14.25">
      <c r="A133" s="268" t="s">
        <v>1935</v>
      </c>
      <c r="B133" s="309" t="s">
        <v>602</v>
      </c>
      <c r="C133" s="306"/>
      <c r="D133" s="306"/>
      <c r="E133" s="306"/>
      <c r="F133" s="306"/>
      <c r="G133" s="268"/>
    </row>
    <row r="134" spans="1:7" ht="14.25">
      <c r="A134" s="268" t="s">
        <v>1936</v>
      </c>
      <c r="B134" s="309" t="s">
        <v>602</v>
      </c>
      <c r="C134" s="306"/>
      <c r="D134" s="306"/>
      <c r="E134" s="306"/>
      <c r="F134" s="306"/>
      <c r="G134" s="268"/>
    </row>
    <row r="135" spans="1:7" ht="14.25">
      <c r="A135" s="268" t="s">
        <v>1937</v>
      </c>
      <c r="B135" s="309" t="s">
        <v>602</v>
      </c>
      <c r="C135" s="306"/>
      <c r="D135" s="306"/>
      <c r="E135" s="306"/>
      <c r="F135" s="306"/>
      <c r="G135" s="268"/>
    </row>
    <row r="136" spans="1:7" ht="14.25">
      <c r="A136" s="268" t="s">
        <v>1938</v>
      </c>
      <c r="B136" s="309" t="s">
        <v>602</v>
      </c>
      <c r="C136" s="306"/>
      <c r="D136" s="306"/>
      <c r="E136" s="306"/>
      <c r="F136" s="306"/>
      <c r="G136" s="268"/>
    </row>
    <row r="137" spans="1:7" ht="14.25">
      <c r="A137" s="268" t="s">
        <v>1939</v>
      </c>
      <c r="B137" s="309" t="s">
        <v>602</v>
      </c>
      <c r="C137" s="306"/>
      <c r="D137" s="306"/>
      <c r="E137" s="306"/>
      <c r="F137" s="306"/>
      <c r="G137" s="268"/>
    </row>
    <row r="138" spans="1:7" ht="14.25">
      <c r="A138" s="268" t="s">
        <v>1940</v>
      </c>
      <c r="B138" s="309" t="s">
        <v>602</v>
      </c>
      <c r="C138" s="306"/>
      <c r="D138" s="306"/>
      <c r="E138" s="306"/>
      <c r="F138" s="306"/>
      <c r="G138" s="268"/>
    </row>
    <row r="139" spans="1:7" ht="14.25">
      <c r="A139" s="268" t="s">
        <v>1941</v>
      </c>
      <c r="B139" s="309" t="s">
        <v>602</v>
      </c>
      <c r="C139" s="306"/>
      <c r="D139" s="306"/>
      <c r="E139" s="306"/>
      <c r="F139" s="306"/>
      <c r="G139" s="268"/>
    </row>
    <row r="140" spans="1:7" ht="14.25">
      <c r="A140" s="268" t="s">
        <v>1942</v>
      </c>
      <c r="B140" s="309" t="s">
        <v>602</v>
      </c>
      <c r="C140" s="306"/>
      <c r="D140" s="306"/>
      <c r="E140" s="306"/>
      <c r="F140" s="306"/>
      <c r="G140" s="268"/>
    </row>
    <row r="141" spans="1:7" ht="14.25">
      <c r="A141" s="268" t="s">
        <v>1943</v>
      </c>
      <c r="B141" s="309" t="s">
        <v>602</v>
      </c>
      <c r="C141" s="306"/>
      <c r="D141" s="306"/>
      <c r="E141" s="306"/>
      <c r="F141" s="306"/>
      <c r="G141" s="268"/>
    </row>
    <row r="142" spans="1:7" ht="14.25">
      <c r="A142" s="268" t="s">
        <v>1944</v>
      </c>
      <c r="B142" s="309" t="s">
        <v>602</v>
      </c>
      <c r="C142" s="306"/>
      <c r="D142" s="306"/>
      <c r="E142" s="306"/>
      <c r="F142" s="306"/>
      <c r="G142" s="268"/>
    </row>
    <row r="143" spans="1:7" ht="14.25">
      <c r="A143" s="268" t="s">
        <v>1945</v>
      </c>
      <c r="B143" s="309" t="s">
        <v>602</v>
      </c>
      <c r="C143" s="306"/>
      <c r="D143" s="306"/>
      <c r="E143" s="306"/>
      <c r="F143" s="306"/>
      <c r="G143" s="268"/>
    </row>
    <row r="144" spans="1:7" ht="14.25">
      <c r="A144" s="268" t="s">
        <v>1946</v>
      </c>
      <c r="B144" s="309" t="s">
        <v>602</v>
      </c>
      <c r="C144" s="306"/>
      <c r="D144" s="306"/>
      <c r="E144" s="306"/>
      <c r="F144" s="306"/>
      <c r="G144" s="268"/>
    </row>
    <row r="145" spans="1:7" ht="14.25">
      <c r="A145" s="268" t="s">
        <v>1947</v>
      </c>
      <c r="B145" s="309" t="s">
        <v>602</v>
      </c>
      <c r="C145" s="306"/>
      <c r="D145" s="306"/>
      <c r="E145" s="306"/>
      <c r="F145" s="306"/>
      <c r="G145" s="268"/>
    </row>
    <row r="146" spans="1:7" ht="14.25">
      <c r="A146" s="268" t="s">
        <v>1948</v>
      </c>
      <c r="B146" s="309" t="s">
        <v>602</v>
      </c>
      <c r="C146" s="306"/>
      <c r="D146" s="306"/>
      <c r="E146" s="306"/>
      <c r="F146" s="306"/>
      <c r="G146" s="268"/>
    </row>
    <row r="147" spans="1:7" ht="14.25">
      <c r="A147" s="268" t="s">
        <v>1949</v>
      </c>
      <c r="B147" s="309" t="s">
        <v>602</v>
      </c>
      <c r="C147" s="306"/>
      <c r="D147" s="306"/>
      <c r="E147" s="306"/>
      <c r="F147" s="306"/>
      <c r="G147" s="268"/>
    </row>
    <row r="148" spans="1:7" ht="14.25">
      <c r="A148" s="268" t="s">
        <v>1950</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4.25">
      <c r="A150" s="268" t="s">
        <v>622</v>
      </c>
      <c r="B150" s="268" t="s">
        <v>623</v>
      </c>
      <c r="C150" s="306">
        <v>0.9530502544155889</v>
      </c>
      <c r="D150" s="306">
        <v>0</v>
      </c>
      <c r="E150" s="311"/>
      <c r="F150" s="306">
        <f>D150+C150</f>
        <v>0.9530502544155889</v>
      </c>
    </row>
    <row r="151" spans="1:6" ht="14.25">
      <c r="A151" s="268" t="s">
        <v>624</v>
      </c>
      <c r="B151" s="268" t="s">
        <v>625</v>
      </c>
      <c r="C151" s="306">
        <v>0</v>
      </c>
      <c r="D151" s="306">
        <v>0</v>
      </c>
      <c r="E151" s="311"/>
      <c r="F151" s="306">
        <f>D151+C151</f>
        <v>0</v>
      </c>
    </row>
    <row r="152" spans="1:6" ht="14.25">
      <c r="A152" s="268" t="s">
        <v>626</v>
      </c>
      <c r="B152" s="268" t="s">
        <v>62</v>
      </c>
      <c r="C152" s="306">
        <v>0.04694974558441107</v>
      </c>
      <c r="D152" s="306">
        <v>0</v>
      </c>
      <c r="E152" s="311"/>
      <c r="F152" s="306">
        <f>D152+C152</f>
        <v>0.04694974558441107</v>
      </c>
    </row>
    <row r="153" spans="1:6" ht="14.25" outlineLevel="1">
      <c r="A153" s="268" t="s">
        <v>627</v>
      </c>
      <c r="C153" s="306"/>
      <c r="D153" s="306"/>
      <c r="E153" s="311"/>
      <c r="F153" s="306"/>
    </row>
    <row r="154" spans="1:6" ht="14.25" outlineLevel="1">
      <c r="A154" s="268" t="s">
        <v>628</v>
      </c>
      <c r="C154" s="306"/>
      <c r="D154" s="306"/>
      <c r="E154" s="311"/>
      <c r="F154" s="306"/>
    </row>
    <row r="155" spans="1:6" ht="14.25" outlineLevel="1">
      <c r="A155" s="268" t="s">
        <v>629</v>
      </c>
      <c r="C155" s="306"/>
      <c r="D155" s="306"/>
      <c r="E155" s="311"/>
      <c r="F155" s="306"/>
    </row>
    <row r="156" spans="1:6" ht="14.25" outlineLevel="1">
      <c r="A156" s="268" t="s">
        <v>630</v>
      </c>
      <c r="C156" s="306"/>
      <c r="D156" s="306"/>
      <c r="E156" s="311"/>
      <c r="F156" s="306"/>
    </row>
    <row r="157" spans="1:6" ht="14.25" outlineLevel="1">
      <c r="A157" s="268" t="s">
        <v>631</v>
      </c>
      <c r="C157" s="306"/>
      <c r="D157" s="306"/>
      <c r="E157" s="311"/>
      <c r="F157" s="306"/>
    </row>
    <row r="158" spans="1:6" ht="14.2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4.25">
      <c r="A160" s="268" t="s">
        <v>634</v>
      </c>
      <c r="B160" s="268" t="s">
        <v>635</v>
      </c>
      <c r="C160" s="306">
        <v>0.030362098873033358</v>
      </c>
      <c r="D160" s="306">
        <v>0</v>
      </c>
      <c r="E160" s="311"/>
      <c r="F160" s="306">
        <f>D160+C160</f>
        <v>0.030362098873033358</v>
      </c>
    </row>
    <row r="161" spans="1:6" ht="14.25">
      <c r="A161" s="268" t="s">
        <v>636</v>
      </c>
      <c r="B161" s="268" t="s">
        <v>637</v>
      </c>
      <c r="C161" s="306">
        <v>0.9696379011269667</v>
      </c>
      <c r="D161" s="306">
        <v>0</v>
      </c>
      <c r="E161" s="311"/>
      <c r="F161" s="306">
        <f>D161+C161</f>
        <v>0.9696379011269667</v>
      </c>
    </row>
    <row r="162" spans="1:6" ht="14.25">
      <c r="A162" s="268" t="s">
        <v>638</v>
      </c>
      <c r="B162" s="268" t="s">
        <v>62</v>
      </c>
      <c r="C162" s="306">
        <v>0</v>
      </c>
      <c r="D162" s="306">
        <v>0</v>
      </c>
      <c r="E162" s="311"/>
      <c r="F162" s="306">
        <f>D162+C162</f>
        <v>0</v>
      </c>
    </row>
    <row r="163" spans="1:5" ht="14.25" outlineLevel="1">
      <c r="A163" s="268" t="s">
        <v>639</v>
      </c>
      <c r="E163" s="280"/>
    </row>
    <row r="164" spans="1:5" ht="14.25" outlineLevel="1">
      <c r="A164" s="268" t="s">
        <v>640</v>
      </c>
      <c r="E164" s="280"/>
    </row>
    <row r="165" spans="1:5" ht="14.25" outlineLevel="1">
      <c r="A165" s="268" t="s">
        <v>641</v>
      </c>
      <c r="E165" s="280"/>
    </row>
    <row r="166" spans="1:5" ht="14.25" outlineLevel="1">
      <c r="A166" s="268" t="s">
        <v>642</v>
      </c>
      <c r="E166" s="280"/>
    </row>
    <row r="167" spans="1:5" ht="14.25" outlineLevel="1">
      <c r="A167" s="268" t="s">
        <v>643</v>
      </c>
      <c r="E167" s="280"/>
    </row>
    <row r="168" spans="1:5" ht="14.25" outlineLevel="1">
      <c r="A168" s="268" t="s">
        <v>644</v>
      </c>
      <c r="E168" s="280"/>
    </row>
    <row r="169" spans="1:7" ht="15" customHeight="1">
      <c r="A169" s="296"/>
      <c r="B169" s="297" t="s">
        <v>645</v>
      </c>
      <c r="C169" s="296" t="s">
        <v>483</v>
      </c>
      <c r="D169" s="296" t="s">
        <v>484</v>
      </c>
      <c r="E169" s="302"/>
      <c r="F169" s="298" t="s">
        <v>449</v>
      </c>
      <c r="G169" s="298"/>
    </row>
    <row r="170" spans="1:6" ht="14.25">
      <c r="A170" s="268" t="s">
        <v>646</v>
      </c>
      <c r="B170" s="312" t="s">
        <v>647</v>
      </c>
      <c r="C170" s="306">
        <v>0.07282313926805811</v>
      </c>
      <c r="D170" s="306">
        <v>0</v>
      </c>
      <c r="E170" s="311"/>
      <c r="F170" s="306">
        <f>D170+C170</f>
        <v>0.07282313926805811</v>
      </c>
    </row>
    <row r="171" spans="1:6" ht="14.25">
      <c r="A171" s="268" t="s">
        <v>648</v>
      </c>
      <c r="B171" s="312" t="s">
        <v>1951</v>
      </c>
      <c r="C171" s="306">
        <v>0.14242258137542083</v>
      </c>
      <c r="D171" s="306">
        <v>0</v>
      </c>
      <c r="E171" s="311"/>
      <c r="F171" s="306">
        <f>D171+C171</f>
        <v>0.14242258137542083</v>
      </c>
    </row>
    <row r="172" spans="1:6" ht="14.25">
      <c r="A172" s="268" t="s">
        <v>649</v>
      </c>
      <c r="B172" s="312" t="s">
        <v>1952</v>
      </c>
      <c r="C172" s="306">
        <v>0.20514770549525416</v>
      </c>
      <c r="D172" s="306">
        <v>0</v>
      </c>
      <c r="E172" s="306"/>
      <c r="F172" s="306">
        <f>D172+C172</f>
        <v>0.20514770549525416</v>
      </c>
    </row>
    <row r="173" spans="1:6" ht="14.25">
      <c r="A173" s="268" t="s">
        <v>650</v>
      </c>
      <c r="B173" s="312" t="s">
        <v>1953</v>
      </c>
      <c r="C173" s="306">
        <v>0.3013129998038371</v>
      </c>
      <c r="D173" s="306">
        <v>0</v>
      </c>
      <c r="E173" s="306"/>
      <c r="F173" s="306">
        <f>D173+C173</f>
        <v>0.3013129998038371</v>
      </c>
    </row>
    <row r="174" spans="1:6" ht="14.25">
      <c r="A174" s="268" t="s">
        <v>651</v>
      </c>
      <c r="B174" s="312" t="s">
        <v>1954</v>
      </c>
      <c r="C174" s="306">
        <v>0.2782935740574299</v>
      </c>
      <c r="D174" s="306">
        <v>0</v>
      </c>
      <c r="E174" s="306"/>
      <c r="F174" s="306">
        <f>D174+C174</f>
        <v>0.2782935740574299</v>
      </c>
    </row>
    <row r="175" spans="1:6" ht="14.25" outlineLevel="1">
      <c r="A175" s="268" t="s">
        <v>652</v>
      </c>
      <c r="B175" s="304"/>
      <c r="C175" s="306"/>
      <c r="D175" s="306"/>
      <c r="E175" s="306"/>
      <c r="F175" s="306"/>
    </row>
    <row r="176" spans="1:6" ht="14.25" outlineLevel="1">
      <c r="A176" s="268" t="s">
        <v>653</v>
      </c>
      <c r="B176" s="304"/>
      <c r="C176" s="306"/>
      <c r="D176" s="306"/>
      <c r="E176" s="306"/>
      <c r="F176" s="306"/>
    </row>
    <row r="177" spans="1:6" ht="14.25" outlineLevel="1">
      <c r="A177" s="268" t="s">
        <v>654</v>
      </c>
      <c r="B177" s="312"/>
      <c r="C177" s="306"/>
      <c r="D177" s="306"/>
      <c r="E177" s="306"/>
      <c r="F177" s="306"/>
    </row>
    <row r="178" spans="1:6" ht="14.2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4.25">
      <c r="A180" s="268" t="s">
        <v>657</v>
      </c>
      <c r="B180" s="268" t="s">
        <v>1955</v>
      </c>
      <c r="C180" s="306">
        <v>0</v>
      </c>
      <c r="D180" s="306">
        <v>0</v>
      </c>
      <c r="E180" s="311"/>
      <c r="F180" s="306">
        <v>0</v>
      </c>
    </row>
    <row r="181" spans="1:6" ht="14.25" outlineLevel="1">
      <c r="A181" s="268" t="s">
        <v>658</v>
      </c>
      <c r="B181" s="313"/>
      <c r="C181" s="306"/>
      <c r="D181" s="306"/>
      <c r="E181" s="311"/>
      <c r="F181" s="306"/>
    </row>
    <row r="182" spans="1:6" ht="14.25" outlineLevel="1">
      <c r="A182" s="268" t="s">
        <v>659</v>
      </c>
      <c r="B182" s="313"/>
      <c r="C182" s="306"/>
      <c r="D182" s="306"/>
      <c r="E182" s="311"/>
      <c r="F182" s="306"/>
    </row>
    <row r="183" spans="1:6" ht="14.25" outlineLevel="1">
      <c r="A183" s="268" t="s">
        <v>660</v>
      </c>
      <c r="B183" s="313"/>
      <c r="C183" s="306"/>
      <c r="D183" s="306"/>
      <c r="E183" s="311"/>
      <c r="F183" s="306"/>
    </row>
    <row r="184" spans="1:6" ht="14.25" outlineLevel="1">
      <c r="A184" s="268" t="s">
        <v>661</v>
      </c>
      <c r="B184" s="313"/>
      <c r="C184" s="306"/>
      <c r="D184" s="306"/>
      <c r="E184" s="311"/>
      <c r="F184" s="306"/>
    </row>
    <row r="185" spans="1:7" ht="18">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4.25">
      <c r="A187" s="268" t="s">
        <v>666</v>
      </c>
      <c r="B187" s="309" t="s">
        <v>667</v>
      </c>
      <c r="C187" s="266">
        <v>73.68927060756913</v>
      </c>
      <c r="E187" s="317"/>
      <c r="F187" s="318"/>
      <c r="G187" s="318"/>
    </row>
    <row r="188" spans="1:7" ht="14.25">
      <c r="A188" s="317"/>
      <c r="B188" s="319"/>
      <c r="C188" s="317"/>
      <c r="D188" s="317"/>
      <c r="E188" s="317"/>
      <c r="F188" s="318"/>
      <c r="G188" s="318"/>
    </row>
    <row r="189" spans="2:7" ht="14.25">
      <c r="B189" s="309" t="s">
        <v>668</v>
      </c>
      <c r="C189" s="317"/>
      <c r="D189" s="317"/>
      <c r="E189" s="317"/>
      <c r="F189" s="318"/>
      <c r="G189" s="318"/>
    </row>
    <row r="190" spans="1:7" ht="14.25">
      <c r="A190" s="268" t="s">
        <v>669</v>
      </c>
      <c r="B190" s="309" t="s">
        <v>670</v>
      </c>
      <c r="C190" s="266">
        <v>1378.900054069999</v>
      </c>
      <c r="D190" s="268">
        <v>29995</v>
      </c>
      <c r="E190" s="317"/>
      <c r="F190" s="248">
        <f>IF($C$214=0,"",IF(C190="[for completion]","",IF(C190="","",C190/$C$214)))</f>
        <v>0.4727253073444032</v>
      </c>
      <c r="G190" s="248">
        <f>IF($D$214=0,"",IF(D190="[for completion]","",IF(D190="","",D190/$D$214)))</f>
        <v>0.7577556588520614</v>
      </c>
    </row>
    <row r="191" spans="1:7" ht="14.25">
      <c r="A191" s="268" t="s">
        <v>671</v>
      </c>
      <c r="B191" s="309" t="s">
        <v>672</v>
      </c>
      <c r="C191" s="266">
        <v>1076.9110275900018</v>
      </c>
      <c r="D191" s="268">
        <v>8041</v>
      </c>
      <c r="E191" s="317"/>
      <c r="F191" s="248">
        <f aca="true" t="shared" si="3" ref="F191:F213">IF($C$214=0,"",IF(C191="[for completion]","",IF(C191="","",C191/$C$214)))</f>
        <v>0.36919506602196234</v>
      </c>
      <c r="G191" s="248">
        <f aca="true" t="shared" si="4" ref="G191:G213">IF($D$214=0,"",IF(D191="[for completion]","",IF(D191="","",D191/$D$214)))</f>
        <v>0.20313763136620858</v>
      </c>
    </row>
    <row r="192" spans="1:7" ht="14.25">
      <c r="A192" s="268" t="s">
        <v>673</v>
      </c>
      <c r="B192" s="309" t="s">
        <v>674</v>
      </c>
      <c r="C192" s="266">
        <v>269.6725837200001</v>
      </c>
      <c r="D192" s="268">
        <v>1132</v>
      </c>
      <c r="E192" s="317"/>
      <c r="F192" s="248">
        <f t="shared" si="3"/>
        <v>0.09245126551784504</v>
      </c>
      <c r="G192" s="248">
        <f t="shared" si="4"/>
        <v>0.028597413096200484</v>
      </c>
    </row>
    <row r="193" spans="1:7" ht="14.25">
      <c r="A193" s="268" t="s">
        <v>675</v>
      </c>
      <c r="B193" s="309" t="s">
        <v>676</v>
      </c>
      <c r="C193" s="266">
        <v>77.38739687000002</v>
      </c>
      <c r="D193" s="268">
        <v>229</v>
      </c>
      <c r="E193" s="317"/>
      <c r="F193" s="248">
        <f t="shared" si="3"/>
        <v>0.02653055300271745</v>
      </c>
      <c r="G193" s="248">
        <f t="shared" si="4"/>
        <v>0.005785165723524656</v>
      </c>
    </row>
    <row r="194" spans="1:7" ht="14.25">
      <c r="A194" s="268" t="s">
        <v>677</v>
      </c>
      <c r="B194" s="309" t="s">
        <v>678</v>
      </c>
      <c r="C194" s="266">
        <v>114.04502548000004</v>
      </c>
      <c r="D194" s="268">
        <v>187</v>
      </c>
      <c r="E194" s="317"/>
      <c r="F194" s="248">
        <f t="shared" si="3"/>
        <v>0.03909780811307192</v>
      </c>
      <c r="G194" s="248">
        <f t="shared" si="4"/>
        <v>0.004724130962004851</v>
      </c>
    </row>
    <row r="195" spans="1:7" ht="14.25">
      <c r="A195" s="268" t="s">
        <v>679</v>
      </c>
      <c r="B195" s="309" t="s">
        <v>602</v>
      </c>
      <c r="C195" s="266"/>
      <c r="E195" s="317"/>
      <c r="F195" s="248">
        <f t="shared" si="3"/>
      </c>
      <c r="G195" s="248">
        <f t="shared" si="4"/>
      </c>
    </row>
    <row r="196" spans="1:7" ht="14.25">
      <c r="A196" s="268" t="s">
        <v>680</v>
      </c>
      <c r="B196" s="309" t="s">
        <v>602</v>
      </c>
      <c r="C196" s="266"/>
      <c r="E196" s="317"/>
      <c r="F196" s="248">
        <f t="shared" si="3"/>
      </c>
      <c r="G196" s="248">
        <f t="shared" si="4"/>
      </c>
    </row>
    <row r="197" spans="1:7" ht="14.25">
      <c r="A197" s="268" t="s">
        <v>681</v>
      </c>
      <c r="B197" s="309" t="s">
        <v>602</v>
      </c>
      <c r="C197" s="266"/>
      <c r="E197" s="317"/>
      <c r="F197" s="248">
        <f t="shared" si="3"/>
      </c>
      <c r="G197" s="248">
        <f t="shared" si="4"/>
      </c>
    </row>
    <row r="198" spans="1:7" ht="14.25">
      <c r="A198" s="268" t="s">
        <v>682</v>
      </c>
      <c r="B198" s="309" t="s">
        <v>602</v>
      </c>
      <c r="C198" s="266"/>
      <c r="E198" s="317"/>
      <c r="F198" s="248">
        <f t="shared" si="3"/>
      </c>
      <c r="G198" s="248">
        <f t="shared" si="4"/>
      </c>
    </row>
    <row r="199" spans="1:7" ht="14.25">
      <c r="A199" s="268" t="s">
        <v>683</v>
      </c>
      <c r="B199" s="309" t="s">
        <v>602</v>
      </c>
      <c r="C199" s="266"/>
      <c r="E199" s="309"/>
      <c r="F199" s="248">
        <f t="shared" si="3"/>
      </c>
      <c r="G199" s="248">
        <f t="shared" si="4"/>
      </c>
    </row>
    <row r="200" spans="1:7" ht="14.25">
      <c r="A200" s="268" t="s">
        <v>684</v>
      </c>
      <c r="B200" s="309" t="s">
        <v>602</v>
      </c>
      <c r="C200" s="266"/>
      <c r="E200" s="309"/>
      <c r="F200" s="248">
        <f t="shared" si="3"/>
      </c>
      <c r="G200" s="248">
        <f t="shared" si="4"/>
      </c>
    </row>
    <row r="201" spans="1:7" ht="14.25">
      <c r="A201" s="268" t="s">
        <v>685</v>
      </c>
      <c r="B201" s="309" t="s">
        <v>602</v>
      </c>
      <c r="E201" s="309"/>
      <c r="F201" s="248">
        <f t="shared" si="3"/>
      </c>
      <c r="G201" s="248">
        <f t="shared" si="4"/>
      </c>
    </row>
    <row r="202" spans="1:7" ht="14.25">
      <c r="A202" s="268" t="s">
        <v>686</v>
      </c>
      <c r="B202" s="309" t="s">
        <v>602</v>
      </c>
      <c r="E202" s="309"/>
      <c r="F202" s="248">
        <f t="shared" si="3"/>
      </c>
      <c r="G202" s="248">
        <f t="shared" si="4"/>
      </c>
    </row>
    <row r="203" spans="1:7" ht="14.25">
      <c r="A203" s="268" t="s">
        <v>687</v>
      </c>
      <c r="B203" s="309" t="s">
        <v>602</v>
      </c>
      <c r="E203" s="309"/>
      <c r="F203" s="248">
        <f t="shared" si="3"/>
      </c>
      <c r="G203" s="248">
        <f t="shared" si="4"/>
      </c>
    </row>
    <row r="204" spans="1:7" ht="14.25">
      <c r="A204" s="268" t="s">
        <v>688</v>
      </c>
      <c r="B204" s="309" t="s">
        <v>602</v>
      </c>
      <c r="E204" s="309"/>
      <c r="F204" s="248">
        <f t="shared" si="3"/>
      </c>
      <c r="G204" s="248">
        <f t="shared" si="4"/>
      </c>
    </row>
    <row r="205" spans="1:7" ht="14.25">
      <c r="A205" s="268" t="s">
        <v>689</v>
      </c>
      <c r="B205" s="309" t="s">
        <v>602</v>
      </c>
      <c r="F205" s="248">
        <f t="shared" si="3"/>
      </c>
      <c r="G205" s="248">
        <f t="shared" si="4"/>
      </c>
    </row>
    <row r="206" spans="1:7" ht="14.25">
      <c r="A206" s="268" t="s">
        <v>690</v>
      </c>
      <c r="B206" s="309" t="s">
        <v>602</v>
      </c>
      <c r="E206" s="300"/>
      <c r="F206" s="248">
        <f t="shared" si="3"/>
      </c>
      <c r="G206" s="248">
        <f t="shared" si="4"/>
      </c>
    </row>
    <row r="207" spans="1:7" ht="14.25">
      <c r="A207" s="268" t="s">
        <v>691</v>
      </c>
      <c r="B207" s="309" t="s">
        <v>602</v>
      </c>
      <c r="E207" s="300"/>
      <c r="F207" s="248">
        <f t="shared" si="3"/>
      </c>
      <c r="G207" s="248">
        <f t="shared" si="4"/>
      </c>
    </row>
    <row r="208" spans="1:7" ht="14.25">
      <c r="A208" s="268" t="s">
        <v>692</v>
      </c>
      <c r="B208" s="309" t="s">
        <v>602</v>
      </c>
      <c r="E208" s="300"/>
      <c r="F208" s="248">
        <f t="shared" si="3"/>
      </c>
      <c r="G208" s="248">
        <f t="shared" si="4"/>
      </c>
    </row>
    <row r="209" spans="1:7" ht="14.25">
      <c r="A209" s="268" t="s">
        <v>693</v>
      </c>
      <c r="B209" s="309" t="s">
        <v>602</v>
      </c>
      <c r="E209" s="300"/>
      <c r="F209" s="248">
        <f t="shared" si="3"/>
      </c>
      <c r="G209" s="248">
        <f t="shared" si="4"/>
      </c>
    </row>
    <row r="210" spans="1:7" ht="14.25">
      <c r="A210" s="268" t="s">
        <v>694</v>
      </c>
      <c r="B210" s="309" t="s">
        <v>602</v>
      </c>
      <c r="E210" s="300"/>
      <c r="F210" s="248">
        <f t="shared" si="3"/>
      </c>
      <c r="G210" s="248">
        <f t="shared" si="4"/>
      </c>
    </row>
    <row r="211" spans="1:7" ht="14.25">
      <c r="A211" s="268" t="s">
        <v>695</v>
      </c>
      <c r="B211" s="309" t="s">
        <v>602</v>
      </c>
      <c r="E211" s="300"/>
      <c r="F211" s="248">
        <f t="shared" si="3"/>
      </c>
      <c r="G211" s="248">
        <f t="shared" si="4"/>
      </c>
    </row>
    <row r="212" spans="1:7" ht="14.25">
      <c r="A212" s="268" t="s">
        <v>696</v>
      </c>
      <c r="B212" s="309" t="s">
        <v>602</v>
      </c>
      <c r="E212" s="300"/>
      <c r="F212" s="248">
        <f t="shared" si="3"/>
      </c>
      <c r="G212" s="248">
        <f t="shared" si="4"/>
      </c>
    </row>
    <row r="213" spans="1:7" ht="14.25">
      <c r="A213" s="268" t="s">
        <v>697</v>
      </c>
      <c r="B213" s="309" t="s">
        <v>602</v>
      </c>
      <c r="E213" s="300"/>
      <c r="F213" s="248">
        <f t="shared" si="3"/>
      </c>
      <c r="G213" s="248">
        <f t="shared" si="4"/>
      </c>
    </row>
    <row r="214" spans="1:7" ht="14.25">
      <c r="A214" s="268" t="s">
        <v>698</v>
      </c>
      <c r="B214" s="320" t="s">
        <v>64</v>
      </c>
      <c r="C214" s="321">
        <f>SUM(C190:C213)</f>
        <v>2916.916087730001</v>
      </c>
      <c r="D214" s="309">
        <f>SUM(D190:D213)</f>
        <v>39584</v>
      </c>
      <c r="E214" s="300"/>
      <c r="F214" s="322">
        <f>SUM(F190:F213)</f>
        <v>1</v>
      </c>
      <c r="G214" s="322">
        <f>SUM(G190:G213)</f>
        <v>0.9999999999999999</v>
      </c>
    </row>
    <row r="215" spans="1:7" ht="15" customHeight="1">
      <c r="A215" s="296"/>
      <c r="B215" s="297" t="s">
        <v>699</v>
      </c>
      <c r="C215" s="296" t="s">
        <v>663</v>
      </c>
      <c r="D215" s="296" t="s">
        <v>664</v>
      </c>
      <c r="E215" s="302"/>
      <c r="F215" s="296" t="s">
        <v>483</v>
      </c>
      <c r="G215" s="296" t="s">
        <v>665</v>
      </c>
    </row>
    <row r="216" spans="1:7" ht="14.25">
      <c r="A216" s="268" t="s">
        <v>700</v>
      </c>
      <c r="B216" s="268" t="s">
        <v>701</v>
      </c>
      <c r="C216" s="266">
        <v>0.5923691240257386</v>
      </c>
      <c r="G216" s="268"/>
    </row>
    <row r="217" ht="14.25">
      <c r="G217" s="268"/>
    </row>
    <row r="218" spans="2:7" ht="14.25">
      <c r="B218" s="309" t="s">
        <v>702</v>
      </c>
      <c r="G218" s="268"/>
    </row>
    <row r="219" spans="1:7" ht="14.25">
      <c r="A219" s="268" t="s">
        <v>703</v>
      </c>
      <c r="B219" s="268" t="s">
        <v>704</v>
      </c>
      <c r="C219" s="266">
        <v>758.0717737800021</v>
      </c>
      <c r="D219" s="268">
        <v>15740</v>
      </c>
      <c r="F219" s="248">
        <f aca="true" t="shared" si="5" ref="F219:F233">IF($C$227=0,"",IF(C219="[for completion]","",C219/$C$227))</f>
        <v>0.2598880979020375</v>
      </c>
      <c r="G219" s="248">
        <f aca="true" t="shared" si="6" ref="G219:G233">IF($D$227=0,"",IF(D219="[for completion]","",D219/$D$227))</f>
        <v>0.3976354082457559</v>
      </c>
    </row>
    <row r="220" spans="1:7" ht="14.25">
      <c r="A220" s="268" t="s">
        <v>705</v>
      </c>
      <c r="B220" s="268" t="s">
        <v>706</v>
      </c>
      <c r="C220" s="266">
        <v>354.770099099999</v>
      </c>
      <c r="D220" s="268">
        <v>4988</v>
      </c>
      <c r="F220" s="248">
        <f t="shared" si="5"/>
        <v>0.12162506168495509</v>
      </c>
      <c r="G220" s="248">
        <f t="shared" si="6"/>
        <v>0.12601050929668553</v>
      </c>
    </row>
    <row r="221" spans="1:7" ht="14.25">
      <c r="A221" s="268" t="s">
        <v>707</v>
      </c>
      <c r="B221" s="268" t="s">
        <v>708</v>
      </c>
      <c r="C221" s="266">
        <v>371.9532077899997</v>
      </c>
      <c r="D221" s="268">
        <v>4609</v>
      </c>
      <c r="F221" s="248">
        <f t="shared" si="5"/>
        <v>0.12751590947529137</v>
      </c>
      <c r="G221" s="248">
        <f t="shared" si="6"/>
        <v>0.11643593371059013</v>
      </c>
    </row>
    <row r="222" spans="1:7" ht="14.25">
      <c r="A222" s="268" t="s">
        <v>709</v>
      </c>
      <c r="B222" s="268" t="s">
        <v>710</v>
      </c>
      <c r="C222" s="266">
        <v>385.62162378000033</v>
      </c>
      <c r="D222" s="268">
        <v>4318</v>
      </c>
      <c r="F222" s="248">
        <f t="shared" si="5"/>
        <v>0.13220182280941054</v>
      </c>
      <c r="G222" s="248">
        <f t="shared" si="6"/>
        <v>0.10908447857720291</v>
      </c>
    </row>
    <row r="223" spans="1:7" ht="14.25">
      <c r="A223" s="268" t="s">
        <v>711</v>
      </c>
      <c r="B223" s="268" t="s">
        <v>712</v>
      </c>
      <c r="C223" s="266">
        <v>376.1320153299988</v>
      </c>
      <c r="D223" s="268">
        <v>3710</v>
      </c>
      <c r="F223" s="248">
        <f t="shared" si="5"/>
        <v>0.12894852097809645</v>
      </c>
      <c r="G223" s="248">
        <f t="shared" si="6"/>
        <v>0.09372473726758286</v>
      </c>
    </row>
    <row r="224" spans="1:7" ht="14.25">
      <c r="A224" s="268" t="s">
        <v>713</v>
      </c>
      <c r="B224" s="268" t="s">
        <v>714</v>
      </c>
      <c r="C224" s="266">
        <v>424.4542236499999</v>
      </c>
      <c r="D224" s="268">
        <v>3988</v>
      </c>
      <c r="F224" s="248">
        <f t="shared" si="5"/>
        <v>0.14551471858771173</v>
      </c>
      <c r="G224" s="248">
        <f t="shared" si="6"/>
        <v>0.1007477768795473</v>
      </c>
    </row>
    <row r="225" spans="1:7" ht="14.25">
      <c r="A225" s="268" t="s">
        <v>715</v>
      </c>
      <c r="B225" s="268" t="s">
        <v>716</v>
      </c>
      <c r="C225" s="266">
        <v>195.16536246999988</v>
      </c>
      <c r="D225" s="268">
        <v>1654</v>
      </c>
      <c r="F225" s="248">
        <f t="shared" si="5"/>
        <v>0.06690811686046182</v>
      </c>
      <c r="G225" s="248">
        <f t="shared" si="6"/>
        <v>0.04178455941794665</v>
      </c>
    </row>
    <row r="226" spans="1:7" ht="14.25">
      <c r="A226" s="268" t="s">
        <v>717</v>
      </c>
      <c r="B226" s="268" t="s">
        <v>718</v>
      </c>
      <c r="C226" s="266">
        <v>50.747781830000015</v>
      </c>
      <c r="D226" s="268">
        <v>577</v>
      </c>
      <c r="F226" s="248">
        <f t="shared" si="5"/>
        <v>0.017397751702035738</v>
      </c>
      <c r="G226" s="248">
        <f t="shared" si="6"/>
        <v>0.014576596604688763</v>
      </c>
    </row>
    <row r="227" spans="1:7" ht="14.25">
      <c r="A227" s="268" t="s">
        <v>719</v>
      </c>
      <c r="B227" s="320" t="s">
        <v>64</v>
      </c>
      <c r="C227" s="266">
        <f>SUM(C219:C226)</f>
        <v>2916.916087729999</v>
      </c>
      <c r="D227" s="268">
        <f>SUM(D219:D226)</f>
        <v>39584</v>
      </c>
      <c r="F227" s="300">
        <f>SUM(F219:F226)</f>
        <v>1.0000000000000002</v>
      </c>
      <c r="G227" s="300">
        <f>SUM(G219:G226)</f>
        <v>1</v>
      </c>
    </row>
    <row r="228" spans="1:7" ht="14.25" outlineLevel="1">
      <c r="A228" s="268" t="s">
        <v>720</v>
      </c>
      <c r="B228" s="301" t="s">
        <v>721</v>
      </c>
      <c r="F228" s="248">
        <f t="shared" si="5"/>
        <v>0</v>
      </c>
      <c r="G228" s="248">
        <f t="shared" si="6"/>
        <v>0</v>
      </c>
    </row>
    <row r="229" spans="1:7" ht="14.25" outlineLevel="1">
      <c r="A229" s="268" t="s">
        <v>722</v>
      </c>
      <c r="B229" s="301" t="s">
        <v>723</v>
      </c>
      <c r="F229" s="248">
        <f t="shared" si="5"/>
        <v>0</v>
      </c>
      <c r="G229" s="248">
        <f t="shared" si="6"/>
        <v>0</v>
      </c>
    </row>
    <row r="230" spans="1:7" ht="14.25" outlineLevel="1">
      <c r="A230" s="268" t="s">
        <v>724</v>
      </c>
      <c r="B230" s="301" t="s">
        <v>725</v>
      </c>
      <c r="F230" s="248">
        <f t="shared" si="5"/>
        <v>0</v>
      </c>
      <c r="G230" s="248">
        <f t="shared" si="6"/>
        <v>0</v>
      </c>
    </row>
    <row r="231" spans="1:7" ht="14.25" outlineLevel="1">
      <c r="A231" s="268" t="s">
        <v>726</v>
      </c>
      <c r="B231" s="301" t="s">
        <v>727</v>
      </c>
      <c r="F231" s="248">
        <f t="shared" si="5"/>
        <v>0</v>
      </c>
      <c r="G231" s="248">
        <f t="shared" si="6"/>
        <v>0</v>
      </c>
    </row>
    <row r="232" spans="1:7" ht="14.25" outlineLevel="1">
      <c r="A232" s="268" t="s">
        <v>728</v>
      </c>
      <c r="B232" s="301" t="s">
        <v>729</v>
      </c>
      <c r="F232" s="248">
        <f t="shared" si="5"/>
        <v>0</v>
      </c>
      <c r="G232" s="248">
        <f t="shared" si="6"/>
        <v>0</v>
      </c>
    </row>
    <row r="233" spans="1:7" ht="14.25" outlineLevel="1">
      <c r="A233" s="268" t="s">
        <v>730</v>
      </c>
      <c r="B233" s="301" t="s">
        <v>731</v>
      </c>
      <c r="F233" s="248">
        <f t="shared" si="5"/>
        <v>0</v>
      </c>
      <c r="G233" s="248">
        <f t="shared" si="6"/>
        <v>0</v>
      </c>
    </row>
    <row r="234" spans="1:7" ht="14.25" outlineLevel="1">
      <c r="A234" s="268" t="s">
        <v>732</v>
      </c>
      <c r="B234" s="301"/>
      <c r="F234" s="248"/>
      <c r="G234" s="248"/>
    </row>
    <row r="235" spans="1:7" ht="14.25" outlineLevel="1">
      <c r="A235" s="268" t="s">
        <v>733</v>
      </c>
      <c r="B235" s="301"/>
      <c r="F235" s="248"/>
      <c r="G235" s="248"/>
    </row>
    <row r="236" spans="1:7" ht="14.2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4.25">
      <c r="A238" s="268" t="s">
        <v>736</v>
      </c>
      <c r="B238" s="268" t="s">
        <v>701</v>
      </c>
      <c r="C238" s="300">
        <v>0.5177697338339872</v>
      </c>
      <c r="G238" s="268"/>
    </row>
    <row r="239" ht="14.25">
      <c r="G239" s="268"/>
    </row>
    <row r="240" spans="2:7" ht="14.25">
      <c r="B240" s="309" t="s">
        <v>702</v>
      </c>
      <c r="G240" s="268"/>
    </row>
    <row r="241" spans="1:7" ht="14.25">
      <c r="A241" s="268" t="s">
        <v>737</v>
      </c>
      <c r="B241" s="268" t="s">
        <v>704</v>
      </c>
      <c r="C241" s="266">
        <v>1032.9119396899987</v>
      </c>
      <c r="D241" s="268">
        <v>20266</v>
      </c>
      <c r="F241" s="248">
        <f>IF($C$249=0,"",IF(C241="[Mark as ND1 if not relevant]","",C241/$C$249))</f>
        <v>0.35411095438601786</v>
      </c>
      <c r="G241" s="248">
        <f>IF($D$249=0,"",IF(D241="[Mark as ND1 if not relevant]","",D241/$D$249))</f>
        <v>0.5119745351657236</v>
      </c>
    </row>
    <row r="242" spans="1:7" ht="14.25">
      <c r="A242" s="268" t="s">
        <v>738</v>
      </c>
      <c r="B242" s="268" t="s">
        <v>706</v>
      </c>
      <c r="C242" s="266">
        <v>367.5933936799993</v>
      </c>
      <c r="D242" s="268">
        <v>4609</v>
      </c>
      <c r="F242" s="248">
        <f aca="true" t="shared" si="7" ref="F242:F248">IF($C$249=0,"",IF(C242="[Mark as ND1 if not relevant]","",C242/$C$249))</f>
        <v>0.126021243883662</v>
      </c>
      <c r="G242" s="248">
        <f aca="true" t="shared" si="8" ref="G242:G248">IF($D$249=0,"",IF(D242="[Mark as ND1 if not relevant]","",D242/$D$249))</f>
        <v>0.11643593371059013</v>
      </c>
    </row>
    <row r="243" spans="1:7" ht="14.25">
      <c r="A243" s="268" t="s">
        <v>739</v>
      </c>
      <c r="B243" s="268" t="s">
        <v>708</v>
      </c>
      <c r="C243" s="266">
        <v>376.3774687600003</v>
      </c>
      <c r="D243" s="268">
        <v>4201</v>
      </c>
      <c r="F243" s="248">
        <f t="shared" si="7"/>
        <v>0.12903266924380563</v>
      </c>
      <c r="G243" s="248">
        <f t="shared" si="8"/>
        <v>0.10612873888439774</v>
      </c>
    </row>
    <row r="244" spans="1:7" ht="14.25">
      <c r="A244" s="268" t="s">
        <v>740</v>
      </c>
      <c r="B244" s="268" t="s">
        <v>710</v>
      </c>
      <c r="C244" s="266">
        <v>377.94469633999955</v>
      </c>
      <c r="D244" s="268">
        <v>3846</v>
      </c>
      <c r="F244" s="248">
        <f t="shared" si="7"/>
        <v>0.12956995846737698</v>
      </c>
      <c r="G244" s="248">
        <f t="shared" si="8"/>
        <v>0.09716046887631366</v>
      </c>
    </row>
    <row r="245" spans="1:7" ht="14.25">
      <c r="A245" s="268" t="s">
        <v>741</v>
      </c>
      <c r="B245" s="268" t="s">
        <v>712</v>
      </c>
      <c r="C245" s="266">
        <v>387.0716602199998</v>
      </c>
      <c r="D245" s="268">
        <v>3529</v>
      </c>
      <c r="F245" s="248">
        <f t="shared" si="7"/>
        <v>0.1326989356492688</v>
      </c>
      <c r="G245" s="248">
        <f t="shared" si="8"/>
        <v>0.08915218270008084</v>
      </c>
    </row>
    <row r="246" spans="1:7" ht="14.25">
      <c r="A246" s="268" t="s">
        <v>742</v>
      </c>
      <c r="B246" s="268" t="s">
        <v>714</v>
      </c>
      <c r="C246" s="266">
        <v>261.0612551999998</v>
      </c>
      <c r="D246" s="268">
        <v>2195</v>
      </c>
      <c r="F246" s="248">
        <f t="shared" si="7"/>
        <v>0.08949906248525746</v>
      </c>
      <c r="G246" s="248">
        <f t="shared" si="8"/>
        <v>0.05545169765561843</v>
      </c>
    </row>
    <row r="247" spans="1:7" ht="14.25">
      <c r="A247" s="268" t="s">
        <v>743</v>
      </c>
      <c r="B247" s="268" t="s">
        <v>716</v>
      </c>
      <c r="C247" s="266">
        <v>92.04257507000004</v>
      </c>
      <c r="D247" s="268">
        <v>691</v>
      </c>
      <c r="F247" s="248">
        <f t="shared" si="7"/>
        <v>0.03155475587973784</v>
      </c>
      <c r="G247" s="248">
        <f t="shared" si="8"/>
        <v>0.01745654810024252</v>
      </c>
    </row>
    <row r="248" spans="1:7" ht="14.25">
      <c r="A248" s="268" t="s">
        <v>744</v>
      </c>
      <c r="B248" s="268" t="s">
        <v>718</v>
      </c>
      <c r="C248" s="266">
        <v>21.91309877000001</v>
      </c>
      <c r="D248" s="268">
        <v>247</v>
      </c>
      <c r="F248" s="248">
        <f t="shared" si="7"/>
        <v>0.0075124200048734425</v>
      </c>
      <c r="G248" s="248">
        <f t="shared" si="8"/>
        <v>0.006239894907033145</v>
      </c>
    </row>
    <row r="249" spans="1:7" ht="14.25">
      <c r="A249" s="268" t="s">
        <v>745</v>
      </c>
      <c r="B249" s="320" t="s">
        <v>64</v>
      </c>
      <c r="C249" s="266">
        <f>SUM(C241:C248)</f>
        <v>2916.9160877299973</v>
      </c>
      <c r="D249" s="268">
        <f>SUM(D241:D248)</f>
        <v>39584</v>
      </c>
      <c r="F249" s="300">
        <f>SUM(F241:F248)</f>
        <v>1</v>
      </c>
      <c r="G249" s="300">
        <f>SUM(G241:G248)</f>
        <v>1.0000000000000002</v>
      </c>
    </row>
    <row r="250" spans="1:7" ht="14.25" outlineLevel="1">
      <c r="A250" s="268" t="s">
        <v>746</v>
      </c>
      <c r="B250" s="301" t="s">
        <v>721</v>
      </c>
      <c r="F250" s="248">
        <f aca="true" t="shared" si="9" ref="F250:F255">IF($C$249=0,"",IF(C250="[for completion]","",C250/$C$249))</f>
        <v>0</v>
      </c>
      <c r="G250" s="248">
        <f aca="true" t="shared" si="10" ref="G250:G255">IF($D$249=0,"",IF(D250="[for completion]","",D250/$D$249))</f>
        <v>0</v>
      </c>
    </row>
    <row r="251" spans="1:7" ht="14.25" outlineLevel="1">
      <c r="A251" s="268" t="s">
        <v>747</v>
      </c>
      <c r="B251" s="301" t="s">
        <v>723</v>
      </c>
      <c r="F251" s="248">
        <f t="shared" si="9"/>
        <v>0</v>
      </c>
      <c r="G251" s="248">
        <f t="shared" si="10"/>
        <v>0</v>
      </c>
    </row>
    <row r="252" spans="1:7" ht="14.25" outlineLevel="1">
      <c r="A252" s="268" t="s">
        <v>748</v>
      </c>
      <c r="B252" s="301" t="s">
        <v>725</v>
      </c>
      <c r="F252" s="248">
        <f t="shared" si="9"/>
        <v>0</v>
      </c>
      <c r="G252" s="248">
        <f t="shared" si="10"/>
        <v>0</v>
      </c>
    </row>
    <row r="253" spans="1:7" ht="14.25" outlineLevel="1">
      <c r="A253" s="268" t="s">
        <v>749</v>
      </c>
      <c r="B253" s="301" t="s">
        <v>727</v>
      </c>
      <c r="F253" s="248">
        <f t="shared" si="9"/>
        <v>0</v>
      </c>
      <c r="G253" s="248">
        <f t="shared" si="10"/>
        <v>0</v>
      </c>
    </row>
    <row r="254" spans="1:7" ht="14.25" outlineLevel="1">
      <c r="A254" s="268" t="s">
        <v>750</v>
      </c>
      <c r="B254" s="301" t="s">
        <v>729</v>
      </c>
      <c r="F254" s="248">
        <f t="shared" si="9"/>
        <v>0</v>
      </c>
      <c r="G254" s="248">
        <f t="shared" si="10"/>
        <v>0</v>
      </c>
    </row>
    <row r="255" spans="1:7" ht="14.25" outlineLevel="1">
      <c r="A255" s="268" t="s">
        <v>751</v>
      </c>
      <c r="B255" s="301" t="s">
        <v>731</v>
      </c>
      <c r="F255" s="248">
        <f t="shared" si="9"/>
        <v>0</v>
      </c>
      <c r="G255" s="248">
        <f t="shared" si="10"/>
        <v>0</v>
      </c>
    </row>
    <row r="256" spans="1:7" ht="14.25" outlineLevel="1">
      <c r="A256" s="268" t="s">
        <v>752</v>
      </c>
      <c r="B256" s="301"/>
      <c r="F256" s="248"/>
      <c r="G256" s="248"/>
    </row>
    <row r="257" spans="1:7" ht="14.25" outlineLevel="1">
      <c r="A257" s="268" t="s">
        <v>753</v>
      </c>
      <c r="B257" s="301"/>
      <c r="F257" s="248"/>
      <c r="G257" s="248"/>
    </row>
    <row r="258" spans="1:7" ht="14.25" outlineLevel="1">
      <c r="A258" s="268" t="s">
        <v>754</v>
      </c>
      <c r="B258" s="301"/>
      <c r="F258" s="248"/>
      <c r="G258" s="248"/>
    </row>
    <row r="259" spans="1:7" ht="15" customHeight="1">
      <c r="A259" s="296"/>
      <c r="B259" s="297" t="s">
        <v>755</v>
      </c>
      <c r="C259" s="296" t="s">
        <v>483</v>
      </c>
      <c r="D259" s="296"/>
      <c r="E259" s="302"/>
      <c r="F259" s="296"/>
      <c r="G259" s="296"/>
    </row>
    <row r="260" spans="1:7" ht="14.25">
      <c r="A260" s="268" t="s">
        <v>756</v>
      </c>
      <c r="B260" s="268" t="s">
        <v>1956</v>
      </c>
      <c r="C260" s="300">
        <v>0</v>
      </c>
      <c r="E260" s="300"/>
      <c r="F260" s="300"/>
      <c r="G260" s="300"/>
    </row>
    <row r="261" spans="1:6" ht="14.25">
      <c r="A261" s="268" t="s">
        <v>757</v>
      </c>
      <c r="B261" s="268" t="s">
        <v>758</v>
      </c>
      <c r="C261" s="300">
        <v>0</v>
      </c>
      <c r="E261" s="300"/>
      <c r="F261" s="300"/>
    </row>
    <row r="262" spans="1:6" ht="14.25">
      <c r="A262" s="268" t="s">
        <v>759</v>
      </c>
      <c r="B262" s="268" t="s">
        <v>760</v>
      </c>
      <c r="C262" s="300">
        <v>0</v>
      </c>
      <c r="E262" s="300"/>
      <c r="F262" s="300"/>
    </row>
    <row r="263" spans="1:14" ht="14.25">
      <c r="A263" s="268" t="s">
        <v>761</v>
      </c>
      <c r="B263" s="309" t="s">
        <v>762</v>
      </c>
      <c r="C263" s="300">
        <v>0</v>
      </c>
      <c r="D263" s="317"/>
      <c r="E263" s="317"/>
      <c r="F263" s="318"/>
      <c r="G263" s="318"/>
      <c r="H263" s="280"/>
      <c r="I263" s="268"/>
      <c r="J263" s="268"/>
      <c r="K263" s="268"/>
      <c r="L263" s="280"/>
      <c r="M263" s="280"/>
      <c r="N263" s="280"/>
    </row>
    <row r="264" spans="1:6" ht="14.25">
      <c r="A264" s="268" t="s">
        <v>763</v>
      </c>
      <c r="B264" s="268" t="s">
        <v>62</v>
      </c>
      <c r="C264" s="300">
        <v>1</v>
      </c>
      <c r="E264" s="300"/>
      <c r="F264" s="300"/>
    </row>
    <row r="265" spans="1:6" ht="14.25" outlineLevel="1">
      <c r="A265" s="268" t="s">
        <v>764</v>
      </c>
      <c r="B265" s="301" t="s">
        <v>765</v>
      </c>
      <c r="C265" s="300"/>
      <c r="E265" s="300"/>
      <c r="F265" s="300"/>
    </row>
    <row r="266" spans="1:6" ht="14.25" outlineLevel="1">
      <c r="A266" s="268" t="s">
        <v>766</v>
      </c>
      <c r="B266" s="301" t="s">
        <v>767</v>
      </c>
      <c r="C266" s="323"/>
      <c r="E266" s="300"/>
      <c r="F266" s="300"/>
    </row>
    <row r="267" spans="1:6" ht="14.25" outlineLevel="1">
      <c r="A267" s="268" t="s">
        <v>768</v>
      </c>
      <c r="B267" s="301" t="s">
        <v>769</v>
      </c>
      <c r="C267" s="300"/>
      <c r="E267" s="300"/>
      <c r="F267" s="300"/>
    </row>
    <row r="268" spans="1:6" ht="14.25" outlineLevel="1">
      <c r="A268" s="268" t="s">
        <v>770</v>
      </c>
      <c r="B268" s="301" t="s">
        <v>771</v>
      </c>
      <c r="C268" s="300"/>
      <c r="E268" s="300"/>
      <c r="F268" s="300"/>
    </row>
    <row r="269" spans="1:6" ht="14.25" outlineLevel="1">
      <c r="A269" s="268" t="s">
        <v>772</v>
      </c>
      <c r="B269" s="301" t="s">
        <v>773</v>
      </c>
      <c r="C269" s="300"/>
      <c r="E269" s="300"/>
      <c r="F269" s="300"/>
    </row>
    <row r="270" spans="1:6" ht="14.25" outlineLevel="1">
      <c r="A270" s="268" t="s">
        <v>774</v>
      </c>
      <c r="B270" s="301" t="s">
        <v>166</v>
      </c>
      <c r="C270" s="300"/>
      <c r="E270" s="300"/>
      <c r="F270" s="300"/>
    </row>
    <row r="271" spans="1:6" ht="14.25" outlineLevel="1">
      <c r="A271" s="268" t="s">
        <v>775</v>
      </c>
      <c r="B271" s="301" t="s">
        <v>166</v>
      </c>
      <c r="C271" s="300"/>
      <c r="E271" s="300"/>
      <c r="F271" s="300"/>
    </row>
    <row r="272" spans="1:6" ht="14.25" outlineLevel="1">
      <c r="A272" s="268" t="s">
        <v>776</v>
      </c>
      <c r="B272" s="301" t="s">
        <v>166</v>
      </c>
      <c r="C272" s="300"/>
      <c r="E272" s="300"/>
      <c r="F272" s="300"/>
    </row>
    <row r="273" spans="1:6" ht="14.25" outlineLevel="1">
      <c r="A273" s="268" t="s">
        <v>777</v>
      </c>
      <c r="B273" s="301" t="s">
        <v>166</v>
      </c>
      <c r="C273" s="300"/>
      <c r="E273" s="300"/>
      <c r="F273" s="300"/>
    </row>
    <row r="274" spans="1:6" ht="14.25" outlineLevel="1">
      <c r="A274" s="268" t="s">
        <v>778</v>
      </c>
      <c r="B274" s="301" t="s">
        <v>166</v>
      </c>
      <c r="C274" s="300"/>
      <c r="E274" s="300"/>
      <c r="F274" s="300"/>
    </row>
    <row r="275" spans="1:6" ht="14.2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4.25">
      <c r="A277" s="268" t="s">
        <v>781</v>
      </c>
      <c r="B277" s="268" t="s">
        <v>782</v>
      </c>
      <c r="C277" s="300">
        <v>1</v>
      </c>
      <c r="E277" s="280"/>
      <c r="F277" s="280"/>
    </row>
    <row r="278" spans="1:6" ht="14.25">
      <c r="A278" s="268" t="s">
        <v>783</v>
      </c>
      <c r="B278" s="268" t="s">
        <v>784</v>
      </c>
      <c r="C278" s="300">
        <v>0</v>
      </c>
      <c r="E278" s="280"/>
      <c r="F278" s="280"/>
    </row>
    <row r="279" spans="1:6" ht="14.25">
      <c r="A279" s="268" t="s">
        <v>785</v>
      </c>
      <c r="B279" s="268" t="s">
        <v>62</v>
      </c>
      <c r="C279" s="300">
        <v>0</v>
      </c>
      <c r="E279" s="280"/>
      <c r="F279" s="280"/>
    </row>
    <row r="280" spans="1:6" ht="14.25" outlineLevel="1">
      <c r="A280" s="268" t="s">
        <v>786</v>
      </c>
      <c r="C280" s="306"/>
      <c r="E280" s="280"/>
      <c r="F280" s="280"/>
    </row>
    <row r="281" spans="1:6" ht="14.25" outlineLevel="1">
      <c r="A281" s="268" t="s">
        <v>787</v>
      </c>
      <c r="C281" s="306"/>
      <c r="E281" s="280"/>
      <c r="F281" s="280"/>
    </row>
    <row r="282" spans="1:6" ht="14.25" outlineLevel="1">
      <c r="A282" s="268" t="s">
        <v>788</v>
      </c>
      <c r="C282" s="306"/>
      <c r="E282" s="280"/>
      <c r="F282" s="280"/>
    </row>
    <row r="283" spans="1:6" ht="14.25" outlineLevel="1">
      <c r="A283" s="268" t="s">
        <v>789</v>
      </c>
      <c r="C283" s="306"/>
      <c r="E283" s="280"/>
      <c r="F283" s="280"/>
    </row>
    <row r="284" spans="1:6" ht="14.25" outlineLevel="1">
      <c r="A284" s="268" t="s">
        <v>790</v>
      </c>
      <c r="C284" s="306"/>
      <c r="E284" s="280"/>
      <c r="F284" s="280"/>
    </row>
    <row r="285" spans="1:6" ht="14.25" outlineLevel="1">
      <c r="A285" s="268" t="s">
        <v>791</v>
      </c>
      <c r="C285" s="306"/>
      <c r="E285" s="280"/>
      <c r="F285" s="280"/>
    </row>
    <row r="286" spans="1:7" ht="18">
      <c r="A286" s="314"/>
      <c r="B286" s="315" t="s">
        <v>1957</v>
      </c>
      <c r="C286" s="314"/>
      <c r="D286" s="314"/>
      <c r="E286" s="314"/>
      <c r="F286" s="316"/>
      <c r="G286" s="316"/>
    </row>
    <row r="287" spans="1:7" ht="15" customHeight="1">
      <c r="A287" s="296"/>
      <c r="B287" s="297" t="s">
        <v>792</v>
      </c>
      <c r="C287" s="296" t="s">
        <v>663</v>
      </c>
      <c r="D287" s="296" t="s">
        <v>664</v>
      </c>
      <c r="E287" s="296"/>
      <c r="F287" s="296" t="s">
        <v>484</v>
      </c>
      <c r="G287" s="296" t="s">
        <v>665</v>
      </c>
    </row>
    <row r="288" spans="1:7" ht="14.25">
      <c r="A288" s="268" t="s">
        <v>793</v>
      </c>
      <c r="B288" s="268" t="s">
        <v>667</v>
      </c>
      <c r="D288" s="317"/>
      <c r="E288" s="317"/>
      <c r="F288" s="318"/>
      <c r="G288" s="318"/>
    </row>
    <row r="289" spans="1:7" ht="14.25">
      <c r="A289" s="317"/>
      <c r="D289" s="317"/>
      <c r="E289" s="317"/>
      <c r="F289" s="318"/>
      <c r="G289" s="318"/>
    </row>
    <row r="290" spans="2:7" ht="14.25">
      <c r="B290" s="268" t="s">
        <v>668</v>
      </c>
      <c r="D290" s="317"/>
      <c r="E290" s="317"/>
      <c r="F290" s="318"/>
      <c r="G290" s="318"/>
    </row>
    <row r="291" spans="1:7" ht="14.25">
      <c r="A291" s="268" t="s">
        <v>794</v>
      </c>
      <c r="B291" s="309" t="s">
        <v>602</v>
      </c>
      <c r="E291" s="317"/>
      <c r="F291" s="248">
        <f aca="true" t="shared" si="11" ref="F291:F314">IF($C$315=0,"",IF(C291="[for completion]","",C291/$C$315))</f>
      </c>
      <c r="G291" s="248">
        <f aca="true" t="shared" si="12" ref="G291:G314">IF($D$315=0,"",IF(D291="[for completion]","",D291/$D$315))</f>
      </c>
    </row>
    <row r="292" spans="1:7" ht="14.25">
      <c r="A292" s="268" t="s">
        <v>795</v>
      </c>
      <c r="B292" s="309" t="s">
        <v>602</v>
      </c>
      <c r="E292" s="317"/>
      <c r="F292" s="248">
        <f t="shared" si="11"/>
      </c>
      <c r="G292" s="248">
        <f t="shared" si="12"/>
      </c>
    </row>
    <row r="293" spans="1:7" ht="14.25">
      <c r="A293" s="268" t="s">
        <v>796</v>
      </c>
      <c r="B293" s="309" t="s">
        <v>602</v>
      </c>
      <c r="E293" s="317"/>
      <c r="F293" s="248">
        <f t="shared" si="11"/>
      </c>
      <c r="G293" s="248">
        <f t="shared" si="12"/>
      </c>
    </row>
    <row r="294" spans="1:7" ht="14.25">
      <c r="A294" s="268" t="s">
        <v>797</v>
      </c>
      <c r="B294" s="309" t="s">
        <v>602</v>
      </c>
      <c r="E294" s="317"/>
      <c r="F294" s="248">
        <f t="shared" si="11"/>
      </c>
      <c r="G294" s="248">
        <f t="shared" si="12"/>
      </c>
    </row>
    <row r="295" spans="1:7" ht="14.25">
      <c r="A295" s="268" t="s">
        <v>798</v>
      </c>
      <c r="B295" s="309" t="s">
        <v>602</v>
      </c>
      <c r="E295" s="317"/>
      <c r="F295" s="248">
        <f t="shared" si="11"/>
      </c>
      <c r="G295" s="248">
        <f t="shared" si="12"/>
      </c>
    </row>
    <row r="296" spans="1:7" ht="14.25">
      <c r="A296" s="268" t="s">
        <v>799</v>
      </c>
      <c r="B296" s="309" t="s">
        <v>602</v>
      </c>
      <c r="E296" s="317"/>
      <c r="F296" s="248">
        <f t="shared" si="11"/>
      </c>
      <c r="G296" s="248">
        <f t="shared" si="12"/>
      </c>
    </row>
    <row r="297" spans="1:7" ht="14.25">
      <c r="A297" s="268" t="s">
        <v>800</v>
      </c>
      <c r="B297" s="309" t="s">
        <v>602</v>
      </c>
      <c r="E297" s="317"/>
      <c r="F297" s="248">
        <f t="shared" si="11"/>
      </c>
      <c r="G297" s="248">
        <f t="shared" si="12"/>
      </c>
    </row>
    <row r="298" spans="1:7" ht="14.25">
      <c r="A298" s="268" t="s">
        <v>801</v>
      </c>
      <c r="B298" s="309" t="s">
        <v>602</v>
      </c>
      <c r="E298" s="317"/>
      <c r="F298" s="248">
        <f t="shared" si="11"/>
      </c>
      <c r="G298" s="248">
        <f t="shared" si="12"/>
      </c>
    </row>
    <row r="299" spans="1:7" ht="14.25">
      <c r="A299" s="268" t="s">
        <v>802</v>
      </c>
      <c r="B299" s="309" t="s">
        <v>602</v>
      </c>
      <c r="E299" s="317"/>
      <c r="F299" s="248">
        <f t="shared" si="11"/>
      </c>
      <c r="G299" s="248">
        <f t="shared" si="12"/>
      </c>
    </row>
    <row r="300" spans="1:7" ht="14.25">
      <c r="A300" s="268" t="s">
        <v>803</v>
      </c>
      <c r="B300" s="309" t="s">
        <v>602</v>
      </c>
      <c r="E300" s="309"/>
      <c r="F300" s="248">
        <f t="shared" si="11"/>
      </c>
      <c r="G300" s="248">
        <f t="shared" si="12"/>
      </c>
    </row>
    <row r="301" spans="1:7" ht="14.25">
      <c r="A301" s="268" t="s">
        <v>804</v>
      </c>
      <c r="B301" s="309" t="s">
        <v>602</v>
      </c>
      <c r="E301" s="309"/>
      <c r="F301" s="248">
        <f t="shared" si="11"/>
      </c>
      <c r="G301" s="248">
        <f t="shared" si="12"/>
      </c>
    </row>
    <row r="302" spans="1:7" ht="14.25">
      <c r="A302" s="268" t="s">
        <v>805</v>
      </c>
      <c r="B302" s="309" t="s">
        <v>602</v>
      </c>
      <c r="E302" s="309"/>
      <c r="F302" s="248">
        <f t="shared" si="11"/>
      </c>
      <c r="G302" s="248">
        <f t="shared" si="12"/>
      </c>
    </row>
    <row r="303" spans="1:7" ht="14.25">
      <c r="A303" s="268" t="s">
        <v>806</v>
      </c>
      <c r="B303" s="309" t="s">
        <v>602</v>
      </c>
      <c r="E303" s="309"/>
      <c r="F303" s="248">
        <f t="shared" si="11"/>
      </c>
      <c r="G303" s="248">
        <f t="shared" si="12"/>
      </c>
    </row>
    <row r="304" spans="1:7" ht="14.25">
      <c r="A304" s="268" t="s">
        <v>807</v>
      </c>
      <c r="B304" s="309" t="s">
        <v>602</v>
      </c>
      <c r="E304" s="309"/>
      <c r="F304" s="248">
        <f t="shared" si="11"/>
      </c>
      <c r="G304" s="248">
        <f t="shared" si="12"/>
      </c>
    </row>
    <row r="305" spans="1:7" ht="14.25">
      <c r="A305" s="268" t="s">
        <v>808</v>
      </c>
      <c r="B305" s="309" t="s">
        <v>602</v>
      </c>
      <c r="E305" s="309"/>
      <c r="F305" s="248">
        <f t="shared" si="11"/>
      </c>
      <c r="G305" s="248">
        <f t="shared" si="12"/>
      </c>
    </row>
    <row r="306" spans="1:7" ht="14.25">
      <c r="A306" s="268" t="s">
        <v>809</v>
      </c>
      <c r="B306" s="309" t="s">
        <v>602</v>
      </c>
      <c r="F306" s="248">
        <f t="shared" si="11"/>
      </c>
      <c r="G306" s="248">
        <f t="shared" si="12"/>
      </c>
    </row>
    <row r="307" spans="1:7" ht="14.25">
      <c r="A307" s="268" t="s">
        <v>810</v>
      </c>
      <c r="B307" s="309" t="s">
        <v>602</v>
      </c>
      <c r="E307" s="300"/>
      <c r="F307" s="248">
        <f t="shared" si="11"/>
      </c>
      <c r="G307" s="248">
        <f t="shared" si="12"/>
      </c>
    </row>
    <row r="308" spans="1:7" ht="14.25">
      <c r="A308" s="268" t="s">
        <v>811</v>
      </c>
      <c r="B308" s="309" t="s">
        <v>602</v>
      </c>
      <c r="E308" s="300"/>
      <c r="F308" s="248">
        <f t="shared" si="11"/>
      </c>
      <c r="G308" s="248">
        <f t="shared" si="12"/>
      </c>
    </row>
    <row r="309" spans="1:7" ht="14.25">
      <c r="A309" s="268" t="s">
        <v>812</v>
      </c>
      <c r="B309" s="309" t="s">
        <v>602</v>
      </c>
      <c r="E309" s="300"/>
      <c r="F309" s="248">
        <f t="shared" si="11"/>
      </c>
      <c r="G309" s="248">
        <f t="shared" si="12"/>
      </c>
    </row>
    <row r="310" spans="1:7" ht="14.25">
      <c r="A310" s="268" t="s">
        <v>813</v>
      </c>
      <c r="B310" s="309" t="s">
        <v>602</v>
      </c>
      <c r="E310" s="300"/>
      <c r="F310" s="248">
        <f t="shared" si="11"/>
      </c>
      <c r="G310" s="248">
        <f t="shared" si="12"/>
      </c>
    </row>
    <row r="311" spans="1:7" ht="14.25">
      <c r="A311" s="268" t="s">
        <v>1958</v>
      </c>
      <c r="B311" s="309" t="s">
        <v>602</v>
      </c>
      <c r="E311" s="300"/>
      <c r="F311" s="248">
        <f t="shared" si="11"/>
      </c>
      <c r="G311" s="248">
        <f t="shared" si="12"/>
      </c>
    </row>
    <row r="312" spans="1:7" ht="14.25">
      <c r="A312" s="268" t="s">
        <v>814</v>
      </c>
      <c r="B312" s="309" t="s">
        <v>602</v>
      </c>
      <c r="E312" s="300"/>
      <c r="F312" s="248">
        <f t="shared" si="11"/>
      </c>
      <c r="G312" s="248">
        <f t="shared" si="12"/>
      </c>
    </row>
    <row r="313" spans="1:7" ht="14.25">
      <c r="A313" s="268" t="s">
        <v>815</v>
      </c>
      <c r="B313" s="309" t="s">
        <v>602</v>
      </c>
      <c r="E313" s="300"/>
      <c r="F313" s="248">
        <f t="shared" si="11"/>
      </c>
      <c r="G313" s="248">
        <f t="shared" si="12"/>
      </c>
    </row>
    <row r="314" spans="1:7" ht="14.25">
      <c r="A314" s="268" t="s">
        <v>816</v>
      </c>
      <c r="B314" s="309" t="s">
        <v>602</v>
      </c>
      <c r="E314" s="300"/>
      <c r="F314" s="248">
        <f t="shared" si="11"/>
      </c>
      <c r="G314" s="248">
        <f t="shared" si="12"/>
      </c>
    </row>
    <row r="315" spans="1:7" ht="14.25">
      <c r="A315" s="268" t="s">
        <v>817</v>
      </c>
      <c r="B315" s="320" t="s">
        <v>64</v>
      </c>
      <c r="C315" s="309">
        <f>SUM(C291:C314)</f>
        <v>0</v>
      </c>
      <c r="D315" s="309">
        <f>SUM(D291:D314)</f>
        <v>0</v>
      </c>
      <c r="E315" s="300"/>
      <c r="F315" s="322">
        <f>SUM(F291:F314)</f>
        <v>0</v>
      </c>
      <c r="G315" s="322">
        <f>SUM(G291:G314)</f>
        <v>0</v>
      </c>
    </row>
    <row r="316" spans="1:7" ht="15" customHeight="1">
      <c r="A316" s="296"/>
      <c r="B316" s="297" t="s">
        <v>1959</v>
      </c>
      <c r="C316" s="296" t="s">
        <v>663</v>
      </c>
      <c r="D316" s="296" t="s">
        <v>664</v>
      </c>
      <c r="E316" s="296"/>
      <c r="F316" s="296" t="s">
        <v>484</v>
      </c>
      <c r="G316" s="296" t="s">
        <v>665</v>
      </c>
    </row>
    <row r="317" spans="1:7" ht="14.25">
      <c r="A317" s="268" t="s">
        <v>818</v>
      </c>
      <c r="B317" s="268" t="s">
        <v>701</v>
      </c>
      <c r="C317" s="306"/>
      <c r="G317" s="268"/>
    </row>
    <row r="318" ht="14.25">
      <c r="G318" s="268"/>
    </row>
    <row r="319" spans="2:7" ht="14.25">
      <c r="B319" s="309" t="s">
        <v>702</v>
      </c>
      <c r="G319" s="268"/>
    </row>
    <row r="320" spans="1:7" ht="14.25">
      <c r="A320" s="268" t="s">
        <v>819</v>
      </c>
      <c r="B320" s="268" t="s">
        <v>704</v>
      </c>
      <c r="F320" s="248">
        <f>IF($C$328=0,"",IF(C320="[for completion]","",C320/$C$328))</f>
      </c>
      <c r="G320" s="248">
        <f>IF($D$328=0,"",IF(D320="[for completion]","",D320/$D$328))</f>
      </c>
    </row>
    <row r="321" spans="1:7" ht="14.25">
      <c r="A321" s="268" t="s">
        <v>820</v>
      </c>
      <c r="B321" s="268" t="s">
        <v>706</v>
      </c>
      <c r="F321" s="248">
        <f aca="true" t="shared" si="13" ref="F321:F334">IF($C$328=0,"",IF(C321="[for completion]","",C321/$C$328))</f>
      </c>
      <c r="G321" s="248">
        <f aca="true" t="shared" si="14" ref="G321:G334">IF($D$328=0,"",IF(D321="[for completion]","",D321/$D$328))</f>
      </c>
    </row>
    <row r="322" spans="1:7" ht="14.25">
      <c r="A322" s="268" t="s">
        <v>821</v>
      </c>
      <c r="B322" s="268" t="s">
        <v>708</v>
      </c>
      <c r="F322" s="248">
        <f t="shared" si="13"/>
      </c>
      <c r="G322" s="248">
        <f t="shared" si="14"/>
      </c>
    </row>
    <row r="323" spans="1:7" ht="14.25">
      <c r="A323" s="268" t="s">
        <v>822</v>
      </c>
      <c r="B323" s="268" t="s">
        <v>710</v>
      </c>
      <c r="F323" s="248">
        <f t="shared" si="13"/>
      </c>
      <c r="G323" s="248">
        <f t="shared" si="14"/>
      </c>
    </row>
    <row r="324" spans="1:7" ht="14.25">
      <c r="A324" s="268" t="s">
        <v>823</v>
      </c>
      <c r="B324" s="268" t="s">
        <v>712</v>
      </c>
      <c r="F324" s="248">
        <f t="shared" si="13"/>
      </c>
      <c r="G324" s="248">
        <f t="shared" si="14"/>
      </c>
    </row>
    <row r="325" spans="1:7" ht="14.25">
      <c r="A325" s="268" t="s">
        <v>824</v>
      </c>
      <c r="B325" s="268" t="s">
        <v>714</v>
      </c>
      <c r="F325" s="248">
        <f t="shared" si="13"/>
      </c>
      <c r="G325" s="248">
        <f t="shared" si="14"/>
      </c>
    </row>
    <row r="326" spans="1:7" ht="14.25">
      <c r="A326" s="268" t="s">
        <v>825</v>
      </c>
      <c r="B326" s="268" t="s">
        <v>716</v>
      </c>
      <c r="F326" s="248">
        <f t="shared" si="13"/>
      </c>
      <c r="G326" s="248">
        <f t="shared" si="14"/>
      </c>
    </row>
    <row r="327" spans="1:7" ht="14.25">
      <c r="A327" s="268" t="s">
        <v>826</v>
      </c>
      <c r="B327" s="268" t="s">
        <v>718</v>
      </c>
      <c r="F327" s="248">
        <f t="shared" si="13"/>
      </c>
      <c r="G327" s="248">
        <f t="shared" si="14"/>
      </c>
    </row>
    <row r="328" spans="1:7" ht="14.25">
      <c r="A328" s="268" t="s">
        <v>827</v>
      </c>
      <c r="B328" s="320" t="s">
        <v>64</v>
      </c>
      <c r="C328" s="268">
        <f>SUM(C320:C327)</f>
        <v>0</v>
      </c>
      <c r="D328" s="268">
        <f>SUM(D320:D327)</f>
        <v>0</v>
      </c>
      <c r="F328" s="300">
        <f>SUM(F320:F327)</f>
        <v>0</v>
      </c>
      <c r="G328" s="300">
        <f>SUM(G320:G327)</f>
        <v>0</v>
      </c>
    </row>
    <row r="329" spans="1:7" ht="14.25" outlineLevel="1">
      <c r="A329" s="268" t="s">
        <v>828</v>
      </c>
      <c r="B329" s="301" t="s">
        <v>721</v>
      </c>
      <c r="F329" s="248">
        <f t="shared" si="13"/>
      </c>
      <c r="G329" s="248">
        <f t="shared" si="14"/>
      </c>
    </row>
    <row r="330" spans="1:7" ht="14.25" outlineLevel="1">
      <c r="A330" s="268" t="s">
        <v>829</v>
      </c>
      <c r="B330" s="301" t="s">
        <v>723</v>
      </c>
      <c r="F330" s="248">
        <f t="shared" si="13"/>
      </c>
      <c r="G330" s="248">
        <f t="shared" si="14"/>
      </c>
    </row>
    <row r="331" spans="1:7" ht="14.25" outlineLevel="1">
      <c r="A331" s="268" t="s">
        <v>830</v>
      </c>
      <c r="B331" s="301" t="s">
        <v>725</v>
      </c>
      <c r="F331" s="248">
        <f t="shared" si="13"/>
      </c>
      <c r="G331" s="248">
        <f t="shared" si="14"/>
      </c>
    </row>
    <row r="332" spans="1:7" ht="14.25" outlineLevel="1">
      <c r="A332" s="268" t="s">
        <v>831</v>
      </c>
      <c r="B332" s="301" t="s">
        <v>727</v>
      </c>
      <c r="F332" s="248">
        <f t="shared" si="13"/>
      </c>
      <c r="G332" s="248">
        <f t="shared" si="14"/>
      </c>
    </row>
    <row r="333" spans="1:7" ht="14.25" outlineLevel="1">
      <c r="A333" s="268" t="s">
        <v>832</v>
      </c>
      <c r="B333" s="301" t="s">
        <v>729</v>
      </c>
      <c r="F333" s="248">
        <f t="shared" si="13"/>
      </c>
      <c r="G333" s="248">
        <f t="shared" si="14"/>
      </c>
    </row>
    <row r="334" spans="1:7" ht="14.25" outlineLevel="1">
      <c r="A334" s="268" t="s">
        <v>833</v>
      </c>
      <c r="B334" s="301" t="s">
        <v>731</v>
      </c>
      <c r="F334" s="248">
        <f t="shared" si="13"/>
      </c>
      <c r="G334" s="248">
        <f t="shared" si="14"/>
      </c>
    </row>
    <row r="335" spans="1:7" ht="14.25" outlineLevel="1">
      <c r="A335" s="268" t="s">
        <v>834</v>
      </c>
      <c r="B335" s="301"/>
      <c r="F335" s="248"/>
      <c r="G335" s="248"/>
    </row>
    <row r="336" spans="1:7" ht="14.25" outlineLevel="1">
      <c r="A336" s="268" t="s">
        <v>835</v>
      </c>
      <c r="B336" s="301"/>
      <c r="F336" s="248"/>
      <c r="G336" s="248"/>
    </row>
    <row r="337" spans="1:7" ht="14.25" outlineLevel="1">
      <c r="A337" s="268" t="s">
        <v>836</v>
      </c>
      <c r="B337" s="301"/>
      <c r="F337" s="300"/>
      <c r="G337" s="300"/>
    </row>
    <row r="338" spans="1:7" ht="15" customHeight="1">
      <c r="A338" s="296"/>
      <c r="B338" s="297" t="s">
        <v>1960</v>
      </c>
      <c r="C338" s="296" t="s">
        <v>663</v>
      </c>
      <c r="D338" s="296" t="s">
        <v>664</v>
      </c>
      <c r="E338" s="296"/>
      <c r="F338" s="296" t="s">
        <v>484</v>
      </c>
      <c r="G338" s="296" t="s">
        <v>665</v>
      </c>
    </row>
    <row r="339" spans="1:7" ht="14.25">
      <c r="A339" s="268" t="s">
        <v>1961</v>
      </c>
      <c r="B339" s="268" t="s">
        <v>701</v>
      </c>
      <c r="C339" s="306" t="s">
        <v>1894</v>
      </c>
      <c r="G339" s="268"/>
    </row>
    <row r="340" ht="14.25">
      <c r="G340" s="268"/>
    </row>
    <row r="341" spans="2:7" ht="14.25">
      <c r="B341" s="309" t="s">
        <v>702</v>
      </c>
      <c r="G341" s="268"/>
    </row>
    <row r="342" spans="1:7" ht="14.25">
      <c r="A342" s="268" t="s">
        <v>1962</v>
      </c>
      <c r="B342" s="268" t="s">
        <v>704</v>
      </c>
      <c r="F342" s="248">
        <f>IF($C$350=0,"",IF(C342="[Mark as ND1 if not relevant]","",C342/$C$350))</f>
      </c>
      <c r="G342" s="248">
        <f>IF($D$350=0,"",IF(D342="[Mark as ND1 if not relevant]","",D342/$D$350))</f>
      </c>
    </row>
    <row r="343" spans="1:7" ht="14.25">
      <c r="A343" s="268" t="s">
        <v>1963</v>
      </c>
      <c r="B343" s="268" t="s">
        <v>706</v>
      </c>
      <c r="F343" s="248">
        <f aca="true" t="shared" si="15" ref="F343:F349">IF($C$350=0,"",IF(C343="[Mark as ND1 if not relevant]","",C343/$C$350))</f>
      </c>
      <c r="G343" s="248">
        <f aca="true" t="shared" si="16" ref="G343:G349">IF($D$350=0,"",IF(D343="[Mark as ND1 if not relevant]","",D343/$D$350))</f>
      </c>
    </row>
    <row r="344" spans="1:7" ht="14.25">
      <c r="A344" s="268" t="s">
        <v>1964</v>
      </c>
      <c r="B344" s="268" t="s">
        <v>708</v>
      </c>
      <c r="F344" s="248">
        <f t="shared" si="15"/>
      </c>
      <c r="G344" s="248">
        <f t="shared" si="16"/>
      </c>
    </row>
    <row r="345" spans="1:7" ht="14.25">
      <c r="A345" s="268" t="s">
        <v>1965</v>
      </c>
      <c r="B345" s="268" t="s">
        <v>710</v>
      </c>
      <c r="F345" s="248">
        <f t="shared" si="15"/>
      </c>
      <c r="G345" s="248">
        <f t="shared" si="16"/>
      </c>
    </row>
    <row r="346" spans="1:7" ht="14.25">
      <c r="A346" s="268" t="s">
        <v>1966</v>
      </c>
      <c r="B346" s="268" t="s">
        <v>712</v>
      </c>
      <c r="F346" s="248">
        <f t="shared" si="15"/>
      </c>
      <c r="G346" s="248">
        <f t="shared" si="16"/>
      </c>
    </row>
    <row r="347" spans="1:7" ht="14.25">
      <c r="A347" s="268" t="s">
        <v>1967</v>
      </c>
      <c r="B347" s="268" t="s">
        <v>714</v>
      </c>
      <c r="F347" s="248">
        <f t="shared" si="15"/>
      </c>
      <c r="G347" s="248">
        <f t="shared" si="16"/>
      </c>
    </row>
    <row r="348" spans="1:7" ht="14.25">
      <c r="A348" s="268" t="s">
        <v>1968</v>
      </c>
      <c r="B348" s="268" t="s">
        <v>716</v>
      </c>
      <c r="F348" s="248">
        <f t="shared" si="15"/>
      </c>
      <c r="G348" s="248">
        <f t="shared" si="16"/>
      </c>
    </row>
    <row r="349" spans="1:7" ht="14.25">
      <c r="A349" s="268" t="s">
        <v>1969</v>
      </c>
      <c r="B349" s="268" t="s">
        <v>718</v>
      </c>
      <c r="F349" s="248">
        <f t="shared" si="15"/>
      </c>
      <c r="G349" s="248">
        <f t="shared" si="16"/>
      </c>
    </row>
    <row r="350" spans="1:7" ht="14.25">
      <c r="A350" s="268" t="s">
        <v>1970</v>
      </c>
      <c r="B350" s="320" t="s">
        <v>64</v>
      </c>
      <c r="C350" s="268">
        <f>SUM(C342:C349)</f>
        <v>0</v>
      </c>
      <c r="D350" s="268">
        <f>SUM(D342:D349)</f>
        <v>0</v>
      </c>
      <c r="F350" s="300">
        <f>SUM(F342:F349)</f>
        <v>0</v>
      </c>
      <c r="G350" s="300">
        <f>SUM(G342:G349)</f>
        <v>0</v>
      </c>
    </row>
    <row r="351" spans="1:7" ht="14.25" outlineLevel="1">
      <c r="A351" s="268" t="s">
        <v>1971</v>
      </c>
      <c r="B351" s="301" t="s">
        <v>721</v>
      </c>
      <c r="F351" s="248">
        <f aca="true" t="shared" si="17" ref="F351:F356">IF($C$350=0,"",IF(C351="[for completion]","",C351/$C$350))</f>
      </c>
      <c r="G351" s="248">
        <f aca="true" t="shared" si="18" ref="G351:G356">IF($D$350=0,"",IF(D351="[for completion]","",D351/$D$350))</f>
      </c>
    </row>
    <row r="352" spans="1:7" ht="14.25" outlineLevel="1">
      <c r="A352" s="268" t="s">
        <v>1972</v>
      </c>
      <c r="B352" s="301" t="s">
        <v>723</v>
      </c>
      <c r="F352" s="248">
        <f t="shared" si="17"/>
      </c>
      <c r="G352" s="248">
        <f t="shared" si="18"/>
      </c>
    </row>
    <row r="353" spans="1:7" ht="14.25" outlineLevel="1">
      <c r="A353" s="268" t="s">
        <v>1973</v>
      </c>
      <c r="B353" s="301" t="s">
        <v>725</v>
      </c>
      <c r="F353" s="248">
        <f t="shared" si="17"/>
      </c>
      <c r="G353" s="248">
        <f t="shared" si="18"/>
      </c>
    </row>
    <row r="354" spans="1:7" ht="14.25" outlineLevel="1">
      <c r="A354" s="268" t="s">
        <v>1974</v>
      </c>
      <c r="B354" s="301" t="s">
        <v>727</v>
      </c>
      <c r="F354" s="248">
        <f t="shared" si="17"/>
      </c>
      <c r="G354" s="248">
        <f t="shared" si="18"/>
      </c>
    </row>
    <row r="355" spans="1:7" ht="14.25" outlineLevel="1">
      <c r="A355" s="268" t="s">
        <v>1975</v>
      </c>
      <c r="B355" s="301" t="s">
        <v>729</v>
      </c>
      <c r="F355" s="248">
        <f t="shared" si="17"/>
      </c>
      <c r="G355" s="248">
        <f t="shared" si="18"/>
      </c>
    </row>
    <row r="356" spans="1:7" ht="14.25" outlineLevel="1">
      <c r="A356" s="268" t="s">
        <v>1976</v>
      </c>
      <c r="B356" s="301" t="s">
        <v>731</v>
      </c>
      <c r="F356" s="248">
        <f t="shared" si="17"/>
      </c>
      <c r="G356" s="248">
        <f t="shared" si="18"/>
      </c>
    </row>
    <row r="357" spans="1:7" ht="14.25" outlineLevel="1">
      <c r="A357" s="268" t="s">
        <v>1977</v>
      </c>
      <c r="B357" s="301"/>
      <c r="F357" s="248"/>
      <c r="G357" s="248"/>
    </row>
    <row r="358" spans="1:7" ht="14.25" outlineLevel="1">
      <c r="A358" s="268" t="s">
        <v>1978</v>
      </c>
      <c r="B358" s="301"/>
      <c r="F358" s="248"/>
      <c r="G358" s="248"/>
    </row>
    <row r="359" spans="1:7" ht="14.25" outlineLevel="1">
      <c r="A359" s="268" t="s">
        <v>1979</v>
      </c>
      <c r="B359" s="301"/>
      <c r="F359" s="248"/>
      <c r="G359" s="300"/>
    </row>
    <row r="360" spans="1:7" ht="15" customHeight="1">
      <c r="A360" s="296"/>
      <c r="B360" s="297" t="s">
        <v>837</v>
      </c>
      <c r="C360" s="296" t="s">
        <v>838</v>
      </c>
      <c r="D360" s="296"/>
      <c r="E360" s="296"/>
      <c r="F360" s="296"/>
      <c r="G360" s="298"/>
    </row>
    <row r="361" spans="1:7" ht="14.25">
      <c r="A361" s="268" t="s">
        <v>839</v>
      </c>
      <c r="B361" s="309" t="s">
        <v>840</v>
      </c>
      <c r="C361" s="306"/>
      <c r="G361" s="268"/>
    </row>
    <row r="362" spans="1:7" ht="14.25">
      <c r="A362" s="268" t="s">
        <v>841</v>
      </c>
      <c r="B362" s="309" t="s">
        <v>842</v>
      </c>
      <c r="C362" s="306"/>
      <c r="G362" s="268"/>
    </row>
    <row r="363" spans="1:7" ht="14.25">
      <c r="A363" s="268" t="s">
        <v>843</v>
      </c>
      <c r="B363" s="309" t="s">
        <v>844</v>
      </c>
      <c r="C363" s="306"/>
      <c r="G363" s="268"/>
    </row>
    <row r="364" spans="1:7" ht="14.25">
      <c r="A364" s="268" t="s">
        <v>845</v>
      </c>
      <c r="B364" s="309" t="s">
        <v>846</v>
      </c>
      <c r="C364" s="306"/>
      <c r="G364" s="268"/>
    </row>
    <row r="365" spans="1:7" ht="14.25">
      <c r="A365" s="268" t="s">
        <v>847</v>
      </c>
      <c r="B365" s="309" t="s">
        <v>848</v>
      </c>
      <c r="C365" s="306"/>
      <c r="G365" s="268"/>
    </row>
    <row r="366" spans="1:7" ht="14.25">
      <c r="A366" s="268" t="s">
        <v>849</v>
      </c>
      <c r="B366" s="309" t="s">
        <v>850</v>
      </c>
      <c r="C366" s="306"/>
      <c r="G366" s="268"/>
    </row>
    <row r="367" spans="1:7" ht="14.25">
      <c r="A367" s="268" t="s">
        <v>851</v>
      </c>
      <c r="B367" s="309" t="s">
        <v>852</v>
      </c>
      <c r="C367" s="306"/>
      <c r="G367" s="268"/>
    </row>
    <row r="368" spans="1:7" ht="14.25">
      <c r="A368" s="268" t="s">
        <v>853</v>
      </c>
      <c r="B368" s="309" t="s">
        <v>854</v>
      </c>
      <c r="C368" s="306"/>
      <c r="G368" s="268"/>
    </row>
    <row r="369" spans="1:7" ht="14.25">
      <c r="A369" s="268" t="s">
        <v>855</v>
      </c>
      <c r="B369" s="309" t="s">
        <v>856</v>
      </c>
      <c r="C369" s="306"/>
      <c r="G369" s="268"/>
    </row>
    <row r="370" spans="1:7" ht="14.25">
      <c r="A370" s="268" t="s">
        <v>857</v>
      </c>
      <c r="B370" s="309" t="s">
        <v>62</v>
      </c>
      <c r="C370" s="306"/>
      <c r="G370" s="268"/>
    </row>
    <row r="371" spans="1:7" ht="14.25" outlineLevel="1">
      <c r="A371" s="268" t="s">
        <v>858</v>
      </c>
      <c r="B371" s="301" t="s">
        <v>859</v>
      </c>
      <c r="C371" s="306"/>
      <c r="G371" s="268"/>
    </row>
    <row r="372" spans="1:7" ht="14.25" outlineLevel="1">
      <c r="A372" s="268" t="s">
        <v>860</v>
      </c>
      <c r="B372" s="301" t="s">
        <v>166</v>
      </c>
      <c r="C372" s="306"/>
      <c r="G372" s="268"/>
    </row>
    <row r="373" spans="1:7" ht="14.25" outlineLevel="1">
      <c r="A373" s="268" t="s">
        <v>861</v>
      </c>
      <c r="B373" s="301" t="s">
        <v>166</v>
      </c>
      <c r="C373" s="306"/>
      <c r="G373" s="268"/>
    </row>
    <row r="374" spans="1:7" ht="14.25" outlineLevel="1">
      <c r="A374" s="268" t="s">
        <v>862</v>
      </c>
      <c r="B374" s="301" t="s">
        <v>166</v>
      </c>
      <c r="C374" s="306"/>
      <c r="G374" s="268"/>
    </row>
    <row r="375" spans="1:7" ht="14.25" outlineLevel="1">
      <c r="A375" s="268" t="s">
        <v>863</v>
      </c>
      <c r="B375" s="301" t="s">
        <v>166</v>
      </c>
      <c r="C375" s="306"/>
      <c r="G375" s="268"/>
    </row>
    <row r="376" spans="1:7" ht="14.25" outlineLevel="1">
      <c r="A376" s="268" t="s">
        <v>864</v>
      </c>
      <c r="B376" s="301" t="s">
        <v>166</v>
      </c>
      <c r="C376" s="306"/>
      <c r="G376" s="268"/>
    </row>
    <row r="377" spans="1:7" ht="14.25" outlineLevel="1">
      <c r="A377" s="268" t="s">
        <v>865</v>
      </c>
      <c r="B377" s="301" t="s">
        <v>166</v>
      </c>
      <c r="C377" s="306"/>
      <c r="G377" s="268"/>
    </row>
    <row r="378" spans="1:7" ht="14.25" outlineLevel="1">
      <c r="A378" s="268" t="s">
        <v>866</v>
      </c>
      <c r="B378" s="301" t="s">
        <v>166</v>
      </c>
      <c r="C378" s="306"/>
      <c r="G378" s="268"/>
    </row>
    <row r="379" spans="1:7" ht="14.25" outlineLevel="1">
      <c r="A379" s="268" t="s">
        <v>867</v>
      </c>
      <c r="B379" s="301" t="s">
        <v>166</v>
      </c>
      <c r="C379" s="306"/>
      <c r="G379" s="268"/>
    </row>
    <row r="380" spans="1:7" ht="14.25" outlineLevel="1">
      <c r="A380" s="268" t="s">
        <v>868</v>
      </c>
      <c r="B380" s="301" t="s">
        <v>166</v>
      </c>
      <c r="C380" s="306"/>
      <c r="G380" s="268"/>
    </row>
    <row r="381" spans="1:7" ht="14.25" outlineLevel="1">
      <c r="A381" s="268" t="s">
        <v>869</v>
      </c>
      <c r="B381" s="301" t="s">
        <v>166</v>
      </c>
      <c r="C381" s="306"/>
      <c r="G381" s="268"/>
    </row>
    <row r="382" spans="1:3" ht="14.25" outlineLevel="1">
      <c r="A382" s="268" t="s">
        <v>870</v>
      </c>
      <c r="B382" s="301" t="s">
        <v>166</v>
      </c>
      <c r="C382" s="306"/>
    </row>
    <row r="383" spans="1:3" ht="14.25" outlineLevel="1">
      <c r="A383" s="268" t="s">
        <v>871</v>
      </c>
      <c r="B383" s="301" t="s">
        <v>166</v>
      </c>
      <c r="C383" s="306"/>
    </row>
    <row r="384" spans="1:3" ht="14.25" outlineLevel="1">
      <c r="A384" s="268" t="s">
        <v>872</v>
      </c>
      <c r="B384" s="301" t="s">
        <v>166</v>
      </c>
      <c r="C384" s="306"/>
    </row>
    <row r="385" spans="1:3" ht="14.25" outlineLevel="1">
      <c r="A385" s="268" t="s">
        <v>873</v>
      </c>
      <c r="B385" s="301" t="s">
        <v>166</v>
      </c>
      <c r="C385" s="306"/>
    </row>
    <row r="386" spans="1:3" ht="14.25" outlineLevel="1">
      <c r="A386" s="268" t="s">
        <v>874</v>
      </c>
      <c r="B386" s="301" t="s">
        <v>166</v>
      </c>
      <c r="C386" s="306"/>
    </row>
    <row r="387" spans="1:3" ht="14.25" outlineLevel="1">
      <c r="A387" s="268" t="s">
        <v>875</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6" manualBreakCount="6">
    <brk id="42" max="6" man="1"/>
    <brk id="97" max="6" man="1"/>
    <brk id="168" max="6" man="1"/>
    <brk id="236" max="6" man="1"/>
    <brk id="285"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1980</v>
      </c>
      <c r="B1" s="212"/>
      <c r="C1" s="214" t="s">
        <v>1868</v>
      </c>
      <c r="D1" s="324"/>
      <c r="E1" s="324"/>
      <c r="F1" s="324"/>
      <c r="G1" s="324"/>
      <c r="H1" s="324"/>
      <c r="I1" s="324"/>
      <c r="J1" s="324"/>
      <c r="K1" s="324"/>
      <c r="L1" s="324"/>
      <c r="M1" s="324"/>
    </row>
    <row r="2" spans="2:3" ht="14.25">
      <c r="B2" s="213"/>
      <c r="C2" s="213"/>
    </row>
    <row r="3" spans="1:3" ht="14.25">
      <c r="A3" s="326" t="s">
        <v>1981</v>
      </c>
      <c r="B3" s="327"/>
      <c r="C3" s="213"/>
    </row>
    <row r="4" ht="14.25">
      <c r="C4" s="213"/>
    </row>
    <row r="5" spans="1:3" ht="18">
      <c r="A5" s="227" t="s">
        <v>5</v>
      </c>
      <c r="B5" s="227" t="s">
        <v>1982</v>
      </c>
      <c r="C5" s="328" t="s">
        <v>1983</v>
      </c>
    </row>
    <row r="6" spans="1:3" ht="14.25">
      <c r="A6" s="329" t="s">
        <v>1984</v>
      </c>
      <c r="B6" s="230" t="s">
        <v>1985</v>
      </c>
      <c r="C6" s="268" t="s">
        <v>1986</v>
      </c>
    </row>
    <row r="7" spans="1:3" ht="28.5">
      <c r="A7" s="329" t="s">
        <v>1987</v>
      </c>
      <c r="B7" s="230" t="s">
        <v>1988</v>
      </c>
      <c r="C7" s="268" t="s">
        <v>1989</v>
      </c>
    </row>
    <row r="8" spans="1:3" ht="14.25">
      <c r="A8" s="329" t="s">
        <v>1990</v>
      </c>
      <c r="B8" s="230" t="s">
        <v>1991</v>
      </c>
      <c r="C8" s="268" t="s">
        <v>1992</v>
      </c>
    </row>
    <row r="9" spans="1:3" ht="14.25">
      <c r="A9" s="329" t="s">
        <v>1993</v>
      </c>
      <c r="B9" s="230" t="s">
        <v>1994</v>
      </c>
      <c r="C9" s="268" t="s">
        <v>1995</v>
      </c>
    </row>
    <row r="10" spans="1:3" ht="44.25" customHeight="1">
      <c r="A10" s="329" t="s">
        <v>1996</v>
      </c>
      <c r="B10" s="230" t="s">
        <v>1997</v>
      </c>
      <c r="C10" s="268" t="s">
        <v>1998</v>
      </c>
    </row>
    <row r="11" spans="1:3" ht="54.75" customHeight="1">
      <c r="A11" s="329" t="s">
        <v>1999</v>
      </c>
      <c r="B11" s="230" t="s">
        <v>2000</v>
      </c>
      <c r="C11" s="268" t="s">
        <v>2001</v>
      </c>
    </row>
    <row r="12" spans="1:3" ht="28.5">
      <c r="A12" s="329" t="s">
        <v>2002</v>
      </c>
      <c r="B12" s="230" t="s">
        <v>2003</v>
      </c>
      <c r="C12" s="268" t="s">
        <v>2004</v>
      </c>
    </row>
    <row r="13" spans="1:3" ht="14.25">
      <c r="A13" s="329" t="s">
        <v>2005</v>
      </c>
      <c r="B13" s="230" t="s">
        <v>2006</v>
      </c>
      <c r="C13" s="268" t="s">
        <v>2007</v>
      </c>
    </row>
    <row r="14" spans="1:3" ht="28.5">
      <c r="A14" s="329" t="s">
        <v>2008</v>
      </c>
      <c r="B14" s="230" t="s">
        <v>2009</v>
      </c>
      <c r="C14" s="268" t="s">
        <v>2010</v>
      </c>
    </row>
    <row r="15" spans="1:3" ht="14.25">
      <c r="A15" s="329" t="s">
        <v>2011</v>
      </c>
      <c r="B15" s="230" t="s">
        <v>2012</v>
      </c>
      <c r="C15" s="268" t="s">
        <v>2013</v>
      </c>
    </row>
    <row r="16" spans="1:3" ht="28.5">
      <c r="A16" s="329" t="s">
        <v>2014</v>
      </c>
      <c r="B16" s="236" t="s">
        <v>2015</v>
      </c>
      <c r="C16" s="268" t="s">
        <v>2016</v>
      </c>
    </row>
    <row r="17" spans="1:3" ht="30" customHeight="1">
      <c r="A17" s="329" t="s">
        <v>2017</v>
      </c>
      <c r="B17" s="236" t="s">
        <v>2018</v>
      </c>
      <c r="C17" s="268" t="s">
        <v>2019</v>
      </c>
    </row>
    <row r="18" spans="1:3" ht="14.25">
      <c r="A18" s="329" t="s">
        <v>2020</v>
      </c>
      <c r="B18" s="236" t="s">
        <v>2021</v>
      </c>
      <c r="C18" s="268" t="s">
        <v>2022</v>
      </c>
    </row>
    <row r="19" spans="1:3" ht="14.25" outlineLevel="1">
      <c r="A19" s="329" t="s">
        <v>2023</v>
      </c>
      <c r="B19" s="232" t="s">
        <v>2024</v>
      </c>
      <c r="C19" s="216"/>
    </row>
    <row r="20" spans="1:3" ht="14.25" outlineLevel="1">
      <c r="A20" s="329" t="s">
        <v>2025</v>
      </c>
      <c r="B20" s="330"/>
      <c r="C20" s="216"/>
    </row>
    <row r="21" spans="1:3" ht="14.25" outlineLevel="1">
      <c r="A21" s="329" t="s">
        <v>2026</v>
      </c>
      <c r="B21" s="330"/>
      <c r="C21" s="216"/>
    </row>
    <row r="22" spans="1:3" ht="14.25" outlineLevel="1">
      <c r="A22" s="329" t="s">
        <v>2027</v>
      </c>
      <c r="B22" s="330"/>
      <c r="C22" s="216"/>
    </row>
    <row r="23" spans="1:3" ht="14.25" outlineLevel="1">
      <c r="A23" s="329" t="s">
        <v>2028</v>
      </c>
      <c r="B23" s="330"/>
      <c r="C23" s="216"/>
    </row>
    <row r="24" spans="1:3" ht="18">
      <c r="A24" s="227"/>
      <c r="B24" s="227" t="s">
        <v>2029</v>
      </c>
      <c r="C24" s="328" t="s">
        <v>2030</v>
      </c>
    </row>
    <row r="25" spans="1:3" ht="14.25">
      <c r="A25" s="329" t="s">
        <v>2031</v>
      </c>
      <c r="B25" s="236" t="s">
        <v>2032</v>
      </c>
      <c r="C25" s="216" t="s">
        <v>45</v>
      </c>
    </row>
    <row r="26" spans="1:3" ht="14.25">
      <c r="A26" s="329" t="s">
        <v>2033</v>
      </c>
      <c r="B26" s="236" t="s">
        <v>2034</v>
      </c>
      <c r="C26" s="216" t="s">
        <v>2035</v>
      </c>
    </row>
    <row r="27" spans="1:3" ht="14.25">
      <c r="A27" s="329" t="s">
        <v>2036</v>
      </c>
      <c r="B27" s="236" t="s">
        <v>2037</v>
      </c>
      <c r="C27" s="216" t="s">
        <v>2038</v>
      </c>
    </row>
    <row r="28" spans="1:3" ht="14.25" outlineLevel="1">
      <c r="A28" s="329" t="s">
        <v>2039</v>
      </c>
      <c r="B28" s="235"/>
      <c r="C28" s="216"/>
    </row>
    <row r="29" spans="1:3" ht="14.25" outlineLevel="1">
      <c r="A29" s="329" t="s">
        <v>2040</v>
      </c>
      <c r="B29" s="235"/>
      <c r="C29" s="216"/>
    </row>
    <row r="30" spans="1:3" ht="14.25" outlineLevel="1">
      <c r="A30" s="329" t="s">
        <v>2041</v>
      </c>
      <c r="B30" s="236"/>
      <c r="C30" s="216"/>
    </row>
    <row r="31" spans="1:3" ht="18">
      <c r="A31" s="227"/>
      <c r="B31" s="227" t="s">
        <v>2042</v>
      </c>
      <c r="C31" s="328" t="s">
        <v>1983</v>
      </c>
    </row>
    <row r="32" spans="1:3" ht="14.25">
      <c r="A32" s="329" t="s">
        <v>2043</v>
      </c>
      <c r="B32" s="230" t="s">
        <v>2044</v>
      </c>
      <c r="C32" s="216"/>
    </row>
    <row r="33" spans="1:2" ht="14.25">
      <c r="A33" s="329" t="s">
        <v>2045</v>
      </c>
      <c r="B33" s="235"/>
    </row>
    <row r="34" spans="1:2" ht="14.25">
      <c r="A34" s="329" t="s">
        <v>2046</v>
      </c>
      <c r="B34" s="235"/>
    </row>
    <row r="35" spans="1:2" ht="14.25">
      <c r="A35" s="329" t="s">
        <v>2047</v>
      </c>
      <c r="B35" s="235"/>
    </row>
    <row r="36" spans="1:2" ht="14.25">
      <c r="A36" s="329" t="s">
        <v>2048</v>
      </c>
      <c r="B36" s="235"/>
    </row>
    <row r="37" spans="1:2" ht="14.25">
      <c r="A37" s="329" t="s">
        <v>2049</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Q3" sqref="Q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985</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986</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987</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987</v>
      </c>
      <c r="C8" s="1"/>
      <c r="D8" s="40">
        <v>43799</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988</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989</v>
      </c>
      <c r="C13" s="43"/>
      <c r="D13" s="43"/>
      <c r="E13" s="43"/>
      <c r="F13" s="44"/>
      <c r="G13" s="43"/>
      <c r="H13" s="43"/>
      <c r="I13" s="44"/>
      <c r="J13" s="43"/>
      <c r="K13" s="43"/>
      <c r="L13" s="43"/>
      <c r="M13" s="43"/>
      <c r="N13" s="43"/>
      <c r="O13" s="1"/>
    </row>
    <row r="14" spans="2:15" ht="15" customHeight="1">
      <c r="B14" s="45" t="s">
        <v>990</v>
      </c>
      <c r="C14" s="41"/>
      <c r="D14" s="41"/>
      <c r="E14" s="41"/>
      <c r="F14" s="45" t="s">
        <v>991</v>
      </c>
      <c r="G14" s="41"/>
      <c r="H14" s="41"/>
      <c r="I14" s="46" t="s">
        <v>992</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993</v>
      </c>
      <c r="C16" s="43"/>
      <c r="D16" s="43"/>
      <c r="E16" s="43"/>
      <c r="F16" s="43"/>
      <c r="G16" s="43"/>
      <c r="H16" s="44"/>
      <c r="I16" s="43"/>
      <c r="J16" s="43"/>
      <c r="K16" s="43"/>
      <c r="L16" s="47"/>
      <c r="M16" s="43"/>
      <c r="N16" s="43"/>
      <c r="O16" s="1"/>
    </row>
    <row r="17" spans="2:15" ht="15" customHeight="1">
      <c r="B17" s="48" t="s">
        <v>994</v>
      </c>
      <c r="C17" s="41"/>
      <c r="D17" s="41"/>
      <c r="E17" s="41"/>
      <c r="F17" s="48" t="s">
        <v>995</v>
      </c>
      <c r="G17" s="41"/>
      <c r="H17" s="41"/>
      <c r="I17" s="49" t="s">
        <v>996</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997</v>
      </c>
      <c r="C19" s="43"/>
      <c r="D19" s="43"/>
      <c r="E19" s="43"/>
      <c r="F19" s="43"/>
      <c r="G19" s="43"/>
      <c r="H19" s="43"/>
      <c r="I19" s="43"/>
      <c r="J19" s="43"/>
      <c r="K19" s="44"/>
      <c r="L19" s="43"/>
      <c r="M19" s="47"/>
      <c r="N19" s="43"/>
      <c r="O19" s="1"/>
    </row>
    <row r="20" spans="2:15" ht="15" customHeight="1">
      <c r="B20" s="48" t="s">
        <v>998</v>
      </c>
      <c r="C20" s="41"/>
      <c r="D20" s="41"/>
      <c r="E20" s="41"/>
      <c r="F20" s="48" t="s">
        <v>999</v>
      </c>
      <c r="G20" s="41"/>
      <c r="H20" s="41"/>
      <c r="I20" s="49" t="s">
        <v>1000</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1001</v>
      </c>
      <c r="C22" s="43"/>
      <c r="D22" s="43"/>
      <c r="E22" s="43"/>
      <c r="F22" s="47"/>
      <c r="G22" s="43"/>
      <c r="H22" s="43"/>
      <c r="I22" s="43"/>
      <c r="J22" s="47"/>
      <c r="K22" s="43"/>
      <c r="L22" s="43"/>
      <c r="M22" s="43"/>
      <c r="N22" s="43"/>
      <c r="O22" s="43"/>
    </row>
    <row r="23" spans="2:15" ht="15" customHeight="1">
      <c r="B23" s="48" t="s">
        <v>1002</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1003</v>
      </c>
      <c r="C25" s="43"/>
      <c r="D25" s="43"/>
      <c r="E25" s="43"/>
      <c r="F25" s="43"/>
      <c r="G25" s="43"/>
      <c r="H25" s="43"/>
      <c r="I25" s="43"/>
      <c r="J25" s="43"/>
      <c r="K25" s="43"/>
      <c r="L25" s="43"/>
      <c r="M25" s="43"/>
      <c r="N25" s="43"/>
      <c r="O25" s="43"/>
    </row>
    <row r="26" spans="2:15" ht="15" customHeight="1">
      <c r="B26" s="48" t="s">
        <v>1004</v>
      </c>
      <c r="C26" s="41"/>
      <c r="D26" s="41"/>
      <c r="E26" s="41"/>
      <c r="F26" s="41"/>
      <c r="G26" s="41"/>
      <c r="H26" s="41"/>
      <c r="I26" s="41"/>
      <c r="J26" s="41"/>
      <c r="K26" s="41"/>
      <c r="L26" s="41"/>
      <c r="M26" s="41"/>
      <c r="N26" s="41"/>
      <c r="O26" s="41"/>
    </row>
    <row r="27" spans="2:15" ht="15" customHeight="1">
      <c r="B27" s="48" t="s">
        <v>1005</v>
      </c>
      <c r="C27" s="41"/>
      <c r="D27" s="41"/>
      <c r="E27" s="41"/>
      <c r="F27" s="41"/>
      <c r="G27" s="41"/>
      <c r="H27" s="41"/>
      <c r="I27" s="41"/>
      <c r="J27" s="41"/>
      <c r="K27" s="41"/>
      <c r="L27" s="41"/>
      <c r="M27" s="41"/>
      <c r="N27" s="41"/>
      <c r="O27" s="41"/>
    </row>
    <row r="28" spans="2:15" ht="15" customHeight="1">
      <c r="B28" s="48" t="s">
        <v>1006</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985</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1007</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1008</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55" t="s">
        <v>1016</v>
      </c>
      <c r="F8" s="56"/>
      <c r="G8" s="56"/>
      <c r="H8" s="55" t="s">
        <v>1017</v>
      </c>
      <c r="I8" s="56"/>
      <c r="J8" s="57" t="s">
        <v>1018</v>
      </c>
      <c r="K8" s="56"/>
      <c r="L8" s="56"/>
      <c r="M8" s="6" t="s">
        <v>1019</v>
      </c>
      <c r="N8" s="7" t="s">
        <v>1020</v>
      </c>
      <c r="O8" s="6" t="s">
        <v>1021</v>
      </c>
      <c r="P8" s="57" t="s">
        <v>1022</v>
      </c>
      <c r="Q8" s="56"/>
      <c r="R8" s="7" t="s">
        <v>1023</v>
      </c>
      <c r="S8" s="7" t="s">
        <v>1024</v>
      </c>
      <c r="T8" s="7" t="s">
        <v>1035</v>
      </c>
    </row>
    <row r="9" spans="2:20" ht="11.25" customHeight="1">
      <c r="B9" s="1"/>
      <c r="C9" s="8" t="s">
        <v>1025</v>
      </c>
      <c r="D9" s="9" t="s">
        <v>1026</v>
      </c>
      <c r="E9" s="58">
        <v>500000000</v>
      </c>
      <c r="F9" s="59"/>
      <c r="G9" s="59"/>
      <c r="H9" s="60">
        <v>42667</v>
      </c>
      <c r="I9" s="59"/>
      <c r="J9" s="60">
        <v>45223</v>
      </c>
      <c r="K9" s="59"/>
      <c r="L9" s="59"/>
      <c r="M9" s="9" t="s">
        <v>1</v>
      </c>
      <c r="N9" s="9" t="s">
        <v>1027</v>
      </c>
      <c r="O9" s="11">
        <v>0</v>
      </c>
      <c r="P9" s="61" t="s">
        <v>1028</v>
      </c>
      <c r="Q9" s="59"/>
      <c r="R9" s="12">
        <v>44493</v>
      </c>
      <c r="S9" s="13">
        <v>3.9013698630136986</v>
      </c>
      <c r="T9" s="9" t="s">
        <v>1036</v>
      </c>
    </row>
    <row r="10" spans="2:20" ht="11.25" customHeight="1">
      <c r="B10" s="1"/>
      <c r="C10" s="8" t="s">
        <v>1029</v>
      </c>
      <c r="D10" s="9" t="s">
        <v>1030</v>
      </c>
      <c r="E10" s="58">
        <v>500000000</v>
      </c>
      <c r="F10" s="59"/>
      <c r="G10" s="59"/>
      <c r="H10" s="60">
        <v>42817</v>
      </c>
      <c r="I10" s="59"/>
      <c r="J10" s="60">
        <v>45558</v>
      </c>
      <c r="K10" s="59"/>
      <c r="L10" s="59"/>
      <c r="M10" s="9" t="s">
        <v>1</v>
      </c>
      <c r="N10" s="9" t="s">
        <v>1027</v>
      </c>
      <c r="O10" s="11">
        <v>0.005</v>
      </c>
      <c r="P10" s="61" t="s">
        <v>1028</v>
      </c>
      <c r="Q10" s="59"/>
      <c r="R10" s="12">
        <v>44462</v>
      </c>
      <c r="S10" s="13">
        <v>4.8191780821917805</v>
      </c>
      <c r="T10" s="9" t="s">
        <v>1037</v>
      </c>
    </row>
    <row r="11" spans="2:20" ht="11.25" customHeight="1">
      <c r="B11" s="1"/>
      <c r="C11" s="8" t="s">
        <v>1031</v>
      </c>
      <c r="D11" s="9" t="s">
        <v>1032</v>
      </c>
      <c r="E11" s="58">
        <v>750000000</v>
      </c>
      <c r="F11" s="59"/>
      <c r="G11" s="59"/>
      <c r="H11" s="60">
        <v>43181</v>
      </c>
      <c r="I11" s="59"/>
      <c r="J11" s="60">
        <v>46834</v>
      </c>
      <c r="K11" s="59"/>
      <c r="L11" s="59"/>
      <c r="M11" s="9" t="s">
        <v>1</v>
      </c>
      <c r="N11" s="9" t="s">
        <v>1027</v>
      </c>
      <c r="O11" s="11">
        <v>0.00875</v>
      </c>
      <c r="P11" s="61" t="s">
        <v>1028</v>
      </c>
      <c r="Q11" s="59"/>
      <c r="R11" s="12">
        <v>44277</v>
      </c>
      <c r="S11" s="13">
        <v>8.315068493150685</v>
      </c>
      <c r="T11" s="9" t="s">
        <v>1038</v>
      </c>
    </row>
    <row r="12" spans="2:20" ht="11.25" customHeight="1">
      <c r="B12" s="1"/>
      <c r="C12" s="8" t="s">
        <v>1033</v>
      </c>
      <c r="D12" s="9" t="s">
        <v>1034</v>
      </c>
      <c r="E12" s="58">
        <v>500000000</v>
      </c>
      <c r="F12" s="59"/>
      <c r="G12" s="59"/>
      <c r="H12" s="60">
        <v>43377</v>
      </c>
      <c r="I12" s="59"/>
      <c r="J12" s="60">
        <v>45934</v>
      </c>
      <c r="K12" s="59"/>
      <c r="L12" s="59"/>
      <c r="M12" s="9" t="s">
        <v>1</v>
      </c>
      <c r="N12" s="9" t="s">
        <v>1027</v>
      </c>
      <c r="O12" s="11">
        <v>0.00625</v>
      </c>
      <c r="P12" s="61" t="s">
        <v>1028</v>
      </c>
      <c r="Q12" s="59"/>
      <c r="R12" s="12">
        <v>44473</v>
      </c>
      <c r="S12" s="13">
        <v>5.8493150684931505</v>
      </c>
      <c r="T12" s="9" t="s">
        <v>1039</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1009</v>
      </c>
      <c r="D15" s="36"/>
      <c r="E15" s="36"/>
      <c r="F15" s="36"/>
      <c r="G15" s="36"/>
      <c r="H15" s="36"/>
      <c r="I15" s="36"/>
      <c r="J15" s="36"/>
      <c r="K15" s="36"/>
      <c r="L15" s="36"/>
      <c r="M15" s="36"/>
      <c r="N15" s="36"/>
      <c r="O15" s="36"/>
      <c r="P15" s="37"/>
      <c r="Q15" s="1"/>
      <c r="R15" s="1"/>
      <c r="S15" s="1"/>
      <c r="T15" s="1"/>
    </row>
    <row r="16" spans="2:20" ht="18" customHeight="1">
      <c r="B16" s="1"/>
      <c r="C16" s="50" t="s">
        <v>1010</v>
      </c>
      <c r="D16" s="51"/>
      <c r="E16" s="51"/>
      <c r="F16" s="51"/>
      <c r="G16" s="1"/>
      <c r="H16" s="1"/>
      <c r="I16" s="1"/>
      <c r="J16" s="1"/>
      <c r="K16" s="52">
        <v>2250000000</v>
      </c>
      <c r="L16" s="51"/>
      <c r="M16" s="51"/>
      <c r="N16" s="1"/>
      <c r="O16" s="1"/>
      <c r="P16" s="1"/>
      <c r="Q16" s="1"/>
      <c r="R16" s="1"/>
      <c r="S16" s="1"/>
      <c r="T16" s="1"/>
    </row>
    <row r="17" spans="2:20" ht="15" customHeight="1">
      <c r="B17" s="1"/>
      <c r="C17" s="50" t="s">
        <v>1011</v>
      </c>
      <c r="D17" s="51"/>
      <c r="E17" s="51"/>
      <c r="F17" s="51"/>
      <c r="G17" s="51"/>
      <c r="H17" s="51"/>
      <c r="I17" s="1"/>
      <c r="J17" s="1"/>
      <c r="K17" s="1"/>
      <c r="L17" s="16"/>
      <c r="M17" s="17">
        <v>0.005416666666666666</v>
      </c>
      <c r="N17" s="1"/>
      <c r="O17" s="1"/>
      <c r="P17" s="1"/>
      <c r="Q17" s="1"/>
      <c r="R17" s="1"/>
      <c r="S17" s="1"/>
      <c r="T17" s="1"/>
    </row>
    <row r="18" spans="2:20" ht="15" customHeight="1">
      <c r="B18" s="1"/>
      <c r="C18" s="50" t="s">
        <v>1012</v>
      </c>
      <c r="D18" s="51"/>
      <c r="E18" s="51"/>
      <c r="F18" s="51"/>
      <c r="G18" s="51"/>
      <c r="H18" s="51"/>
      <c r="I18" s="1"/>
      <c r="J18" s="1"/>
      <c r="K18" s="66">
        <v>6.009436834094368</v>
      </c>
      <c r="L18" s="67"/>
      <c r="M18" s="67"/>
      <c r="N18" s="1"/>
      <c r="O18" s="1"/>
      <c r="P18" s="1"/>
      <c r="Q18" s="1"/>
      <c r="R18" s="1"/>
      <c r="S18" s="1"/>
      <c r="T18" s="1"/>
    </row>
    <row r="19" spans="3:6" ht="15" customHeight="1">
      <c r="C19" s="53" t="s">
        <v>1013</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I27" sqref="I27"/>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985</v>
      </c>
      <c r="F3" s="32"/>
      <c r="G3" s="32"/>
      <c r="H3" s="32"/>
    </row>
    <row r="4" spans="2:8" ht="7.5" customHeight="1">
      <c r="B4" s="1"/>
      <c r="C4" s="1"/>
      <c r="D4" s="1"/>
      <c r="E4" s="1"/>
      <c r="F4" s="1"/>
      <c r="G4" s="1"/>
      <c r="H4" s="1"/>
    </row>
    <row r="5" spans="2:8" ht="36" customHeight="1">
      <c r="B5" s="33" t="s">
        <v>1040</v>
      </c>
      <c r="C5" s="34"/>
      <c r="D5" s="34"/>
      <c r="E5" s="34"/>
      <c r="F5" s="34"/>
      <c r="G5" s="34"/>
      <c r="H5" s="34"/>
    </row>
    <row r="6" spans="2:8" ht="9.75" customHeight="1">
      <c r="B6" s="1"/>
      <c r="C6" s="1"/>
      <c r="D6" s="1"/>
      <c r="E6" s="1"/>
      <c r="F6" s="1"/>
      <c r="G6" s="1"/>
      <c r="H6" s="1"/>
    </row>
    <row r="7" spans="2:8" ht="18.75" customHeight="1">
      <c r="B7" s="68" t="s">
        <v>1041</v>
      </c>
      <c r="C7" s="69"/>
      <c r="D7" s="69"/>
      <c r="E7" s="69"/>
      <c r="F7" s="69"/>
      <c r="G7" s="69"/>
      <c r="H7" s="70"/>
    </row>
    <row r="8" spans="2:8" ht="12.75" customHeight="1">
      <c r="B8" s="1"/>
      <c r="C8" s="1"/>
      <c r="D8" s="1"/>
      <c r="E8" s="1"/>
      <c r="F8" s="1"/>
      <c r="G8" s="1"/>
      <c r="H8" s="1"/>
    </row>
    <row r="9" spans="2:8" ht="15.75" customHeight="1">
      <c r="B9" s="3" t="s">
        <v>1043</v>
      </c>
      <c r="C9" s="47" t="s">
        <v>1044</v>
      </c>
      <c r="D9" s="43"/>
      <c r="E9" s="43"/>
      <c r="F9" s="4" t="s">
        <v>1045</v>
      </c>
      <c r="G9" s="4" t="s">
        <v>1046</v>
      </c>
      <c r="H9" s="1"/>
    </row>
    <row r="10" spans="2:8" ht="15" customHeight="1">
      <c r="B10" s="5" t="s">
        <v>1047</v>
      </c>
      <c r="C10" s="71" t="s">
        <v>1048</v>
      </c>
      <c r="D10" s="41"/>
      <c r="E10" s="41"/>
      <c r="F10" s="2" t="s">
        <v>1049</v>
      </c>
      <c r="G10" s="2" t="s">
        <v>1050</v>
      </c>
      <c r="H10" s="1"/>
    </row>
    <row r="11" spans="2:8" ht="15" customHeight="1">
      <c r="B11" s="5" t="s">
        <v>1051</v>
      </c>
      <c r="C11" s="71" t="s">
        <v>1052</v>
      </c>
      <c r="D11" s="41"/>
      <c r="E11" s="41"/>
      <c r="F11" s="2" t="s">
        <v>1049</v>
      </c>
      <c r="G11" s="2" t="s">
        <v>1053</v>
      </c>
      <c r="H11" s="1"/>
    </row>
    <row r="12" spans="2:8" ht="15" customHeight="1">
      <c r="B12" s="5" t="s">
        <v>1054</v>
      </c>
      <c r="C12" s="71" t="s">
        <v>1048</v>
      </c>
      <c r="D12" s="41"/>
      <c r="E12" s="41"/>
      <c r="F12" s="2" t="s">
        <v>1049</v>
      </c>
      <c r="G12" s="2" t="s">
        <v>1055</v>
      </c>
      <c r="H12" s="1"/>
    </row>
    <row r="13" spans="2:8" ht="28.5" customHeight="1">
      <c r="B13" s="1"/>
      <c r="C13" s="1"/>
      <c r="D13" s="1"/>
      <c r="E13" s="1"/>
      <c r="F13" s="1"/>
      <c r="G13" s="1"/>
      <c r="H13" s="1"/>
    </row>
    <row r="14" spans="2:8" ht="18.75" customHeight="1">
      <c r="B14" s="68" t="s">
        <v>1042</v>
      </c>
      <c r="C14" s="69"/>
      <c r="D14" s="69"/>
      <c r="E14" s="69"/>
      <c r="F14" s="69"/>
      <c r="G14" s="69"/>
      <c r="H14" s="70"/>
    </row>
    <row r="15" spans="2:8" ht="15.75" customHeight="1">
      <c r="B15" s="1"/>
      <c r="C15" s="1"/>
      <c r="D15" s="1"/>
      <c r="E15" s="1"/>
      <c r="F15" s="1"/>
      <c r="G15" s="1"/>
      <c r="H15" s="1"/>
    </row>
    <row r="16" spans="2:8" ht="15.75" customHeight="1">
      <c r="B16" s="3" t="s">
        <v>1043</v>
      </c>
      <c r="C16" s="47" t="s">
        <v>1044</v>
      </c>
      <c r="D16" s="43"/>
      <c r="E16" s="43"/>
      <c r="F16" s="4" t="s">
        <v>1045</v>
      </c>
      <c r="G16" s="1"/>
      <c r="H16" s="1"/>
    </row>
    <row r="17" spans="2:8" ht="15" customHeight="1">
      <c r="B17" s="5" t="s">
        <v>1047</v>
      </c>
      <c r="C17" s="71" t="s">
        <v>1056</v>
      </c>
      <c r="D17" s="41"/>
      <c r="E17" s="41"/>
      <c r="F17" s="2"/>
      <c r="G17" s="1"/>
      <c r="H17" s="1"/>
    </row>
    <row r="18" spans="2:8" ht="15" customHeight="1">
      <c r="B18" s="5" t="s">
        <v>1051</v>
      </c>
      <c r="C18" s="71" t="s">
        <v>1057</v>
      </c>
      <c r="D18" s="41"/>
      <c r="E18" s="41"/>
      <c r="F18" s="2" t="s">
        <v>1049</v>
      </c>
      <c r="G18" s="1"/>
      <c r="H18" s="1"/>
    </row>
    <row r="19" spans="2:6" ht="15" customHeight="1">
      <c r="B19" s="5" t="s">
        <v>1054</v>
      </c>
      <c r="C19" s="71" t="s">
        <v>1058</v>
      </c>
      <c r="D19" s="41"/>
      <c r="E19" s="41"/>
      <c r="F19" s="2" t="s">
        <v>1049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985</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1059</v>
      </c>
      <c r="C5" s="34"/>
      <c r="D5" s="34"/>
      <c r="E5" s="34"/>
      <c r="F5" s="34"/>
      <c r="G5" s="34"/>
      <c r="H5" s="34"/>
      <c r="I5" s="34"/>
      <c r="J5" s="34"/>
      <c r="K5" s="34"/>
      <c r="L5" s="34"/>
      <c r="M5" s="34"/>
      <c r="N5" s="34"/>
      <c r="O5" s="34"/>
      <c r="P5" s="34"/>
      <c r="Q5" s="34"/>
      <c r="R5" s="34"/>
      <c r="S5" s="34"/>
      <c r="T5" s="34"/>
      <c r="U5" s="34"/>
      <c r="V5" s="1"/>
      <c r="W5" s="1"/>
      <c r="X5" s="1"/>
    </row>
    <row r="6" spans="2:24" ht="14.25" customHeight="1">
      <c r="B6" s="50" t="s">
        <v>1060</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1061</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1062</v>
      </c>
      <c r="C10" s="75"/>
      <c r="D10" s="75"/>
      <c r="E10" s="75"/>
      <c r="F10" s="75"/>
      <c r="G10" s="75"/>
      <c r="H10" s="75"/>
      <c r="I10" s="75"/>
      <c r="J10" s="1"/>
      <c r="K10" s="76">
        <v>2250000000</v>
      </c>
      <c r="L10" s="75"/>
      <c r="M10" s="75"/>
      <c r="N10" s="75"/>
      <c r="O10" s="75"/>
      <c r="P10" s="75"/>
      <c r="Q10" s="75"/>
      <c r="R10" s="75"/>
      <c r="S10" s="75"/>
      <c r="T10" s="75"/>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1065</v>
      </c>
      <c r="C12" s="75"/>
      <c r="D12" s="75"/>
      <c r="E12" s="75"/>
      <c r="F12" s="75"/>
      <c r="G12" s="75"/>
      <c r="H12" s="75"/>
      <c r="I12" s="75"/>
      <c r="J12" s="1"/>
      <c r="K12" s="52">
        <v>2916916087.7300177</v>
      </c>
      <c r="L12" s="51"/>
      <c r="M12" s="51"/>
      <c r="N12" s="51"/>
      <c r="O12" s="51"/>
      <c r="P12" s="51"/>
      <c r="Q12" s="51"/>
      <c r="R12" s="51"/>
      <c r="S12" s="51"/>
      <c r="T12" s="51"/>
      <c r="U12" s="51"/>
      <c r="V12" s="77" t="s">
        <v>1064</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1066</v>
      </c>
      <c r="C14" s="51"/>
      <c r="D14" s="51"/>
      <c r="E14" s="51"/>
      <c r="F14" s="51"/>
      <c r="G14" s="51"/>
      <c r="H14" s="51"/>
      <c r="I14" s="51"/>
      <c r="J14" s="1"/>
      <c r="K14" s="1"/>
      <c r="L14" s="1"/>
      <c r="M14" s="52">
        <v>13000000</v>
      </c>
      <c r="N14" s="51"/>
      <c r="O14" s="51"/>
      <c r="P14" s="51"/>
      <c r="Q14" s="51"/>
      <c r="R14" s="51"/>
      <c r="S14" s="51"/>
      <c r="T14" s="51"/>
      <c r="U14" s="51"/>
      <c r="V14" s="77" t="s">
        <v>1067</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1068</v>
      </c>
      <c r="C16" s="51"/>
      <c r="D16" s="51"/>
      <c r="E16" s="51"/>
      <c r="F16" s="51"/>
      <c r="G16" s="51"/>
      <c r="H16" s="51"/>
      <c r="I16" s="51"/>
      <c r="J16" s="1"/>
      <c r="K16" s="1"/>
      <c r="L16" s="1"/>
      <c r="M16" s="52">
        <v>137201368.88</v>
      </c>
      <c r="N16" s="51"/>
      <c r="O16" s="51"/>
      <c r="P16" s="51"/>
      <c r="Q16" s="51"/>
      <c r="R16" s="51"/>
      <c r="S16" s="51"/>
      <c r="T16" s="51"/>
      <c r="U16" s="51"/>
      <c r="V16" s="77" t="s">
        <v>1069</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1070</v>
      </c>
      <c r="C18" s="51"/>
      <c r="D18" s="51"/>
      <c r="E18" s="51"/>
      <c r="F18" s="51"/>
      <c r="G18" s="51"/>
      <c r="H18" s="51"/>
      <c r="I18" s="51"/>
      <c r="J18" s="1"/>
      <c r="K18" s="79">
        <v>0.3631633140488968</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1071</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1114</v>
      </c>
      <c r="C22" s="41"/>
      <c r="D22" s="41"/>
      <c r="E22" s="41"/>
      <c r="F22" s="41"/>
      <c r="G22" s="41"/>
      <c r="H22" s="41"/>
      <c r="I22" s="104"/>
      <c r="J22" s="105"/>
      <c r="K22" s="106">
        <v>2385672979.101353</v>
      </c>
      <c r="L22" s="41"/>
      <c r="M22" s="41"/>
      <c r="N22" s="41"/>
      <c r="O22" s="41"/>
      <c r="P22" s="41"/>
      <c r="Q22" s="41"/>
      <c r="R22" s="41"/>
      <c r="S22" s="41"/>
      <c r="T22" s="41"/>
      <c r="U22" s="41"/>
      <c r="V22" s="77" t="s">
        <v>1072</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1115</v>
      </c>
      <c r="C24" s="41"/>
      <c r="D24" s="41"/>
      <c r="E24" s="41"/>
      <c r="F24" s="41"/>
      <c r="G24" s="41"/>
      <c r="H24" s="41"/>
      <c r="I24" s="41"/>
      <c r="J24" s="41"/>
      <c r="K24" s="41"/>
      <c r="L24" s="104"/>
      <c r="M24" s="105"/>
      <c r="N24" s="108">
        <v>1.0602991018228236</v>
      </c>
      <c r="O24" s="41"/>
      <c r="P24" s="41"/>
      <c r="Q24" s="41"/>
      <c r="R24" s="41"/>
      <c r="S24" s="41"/>
      <c r="T24" s="41"/>
      <c r="U24" s="41"/>
      <c r="V24" s="80" t="s">
        <v>1073</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1116</v>
      </c>
      <c r="C26" s="110"/>
      <c r="D26" s="110"/>
      <c r="E26" s="110"/>
      <c r="F26" s="110"/>
      <c r="G26" s="110"/>
      <c r="H26" s="111"/>
      <c r="I26" s="104"/>
      <c r="J26" s="105"/>
      <c r="K26" s="112" t="s">
        <v>1099</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1074</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1075</v>
      </c>
      <c r="C30" s="51"/>
      <c r="D30" s="51"/>
      <c r="E30" s="51"/>
      <c r="F30" s="51"/>
      <c r="G30" s="51"/>
      <c r="H30" s="51"/>
      <c r="I30" s="51"/>
      <c r="J30" s="1"/>
      <c r="K30" s="1"/>
      <c r="L30" s="1"/>
      <c r="M30" s="52">
        <v>13452527.31</v>
      </c>
      <c r="N30" s="51"/>
      <c r="O30" s="51"/>
      <c r="P30" s="51"/>
      <c r="Q30" s="51"/>
      <c r="R30" s="51"/>
      <c r="S30" s="51"/>
      <c r="T30" s="51"/>
      <c r="U30" s="1"/>
      <c r="V30" s="77" t="s">
        <v>1076</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1078</v>
      </c>
      <c r="C32" s="51"/>
      <c r="D32" s="51"/>
      <c r="E32" s="51"/>
      <c r="F32" s="51"/>
      <c r="G32" s="51"/>
      <c r="H32" s="51"/>
      <c r="I32" s="51"/>
      <c r="J32" s="1"/>
      <c r="K32" s="1"/>
      <c r="L32" s="1"/>
      <c r="M32" s="52">
        <v>137201368.88</v>
      </c>
      <c r="N32" s="51"/>
      <c r="O32" s="51"/>
      <c r="P32" s="51"/>
      <c r="Q32" s="51"/>
      <c r="R32" s="51"/>
      <c r="S32" s="51"/>
      <c r="T32" s="51"/>
      <c r="U32" s="51"/>
      <c r="V32" s="77" t="s">
        <v>1077</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1114</v>
      </c>
      <c r="C34" s="41"/>
      <c r="D34" s="41"/>
      <c r="E34" s="41"/>
      <c r="F34" s="41"/>
      <c r="G34" s="41"/>
      <c r="H34" s="41"/>
      <c r="I34" s="104"/>
      <c r="J34" s="105"/>
      <c r="K34" s="106">
        <v>2385672979.101353</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1117</v>
      </c>
      <c r="C36" s="41"/>
      <c r="D36" s="41"/>
      <c r="E36" s="41"/>
      <c r="F36" s="41"/>
      <c r="G36" s="41"/>
      <c r="H36" s="41"/>
      <c r="I36" s="104"/>
      <c r="J36" s="105"/>
      <c r="K36" s="108">
        <v>1.127256389018379</v>
      </c>
      <c r="L36" s="41"/>
      <c r="M36" s="41"/>
      <c r="N36" s="41"/>
      <c r="O36" s="41"/>
      <c r="P36" s="41"/>
      <c r="Q36" s="41"/>
      <c r="R36" s="41"/>
      <c r="S36" s="41"/>
      <c r="T36" s="41"/>
      <c r="U36" s="41"/>
      <c r="V36" s="80" t="s">
        <v>1079</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1118</v>
      </c>
      <c r="C38" s="110"/>
      <c r="D38" s="110"/>
      <c r="E38" s="110"/>
      <c r="F38" s="110"/>
      <c r="G38" s="110"/>
      <c r="H38" s="111"/>
      <c r="I38" s="104"/>
      <c r="J38" s="105"/>
      <c r="K38" s="112" t="s">
        <v>1099</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1080</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1082</v>
      </c>
      <c r="C42" s="51"/>
      <c r="D42" s="51"/>
      <c r="E42" s="51"/>
      <c r="F42" s="51"/>
      <c r="G42" s="51"/>
      <c r="H42" s="51"/>
      <c r="I42" s="51"/>
      <c r="J42" s="51"/>
      <c r="K42" s="51"/>
      <c r="L42" s="51"/>
      <c r="M42" s="51"/>
      <c r="N42" s="51"/>
      <c r="O42" s="1"/>
      <c r="P42" s="89">
        <v>414689331.39999723</v>
      </c>
      <c r="Q42" s="90"/>
      <c r="R42" s="90"/>
      <c r="S42" s="90"/>
      <c r="T42" s="90"/>
      <c r="U42" s="90"/>
      <c r="V42" s="77" t="s">
        <v>1081</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1083</v>
      </c>
      <c r="E44" s="90"/>
      <c r="F44" s="90"/>
      <c r="G44" s="90"/>
      <c r="H44" s="90"/>
      <c r="I44" s="90"/>
      <c r="J44" s="90"/>
      <c r="K44" s="90"/>
      <c r="L44" s="90"/>
      <c r="M44" s="90"/>
      <c r="N44" s="90"/>
      <c r="O44" s="90"/>
      <c r="P44" s="52">
        <v>413517331.39999723</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1084</v>
      </c>
      <c r="E46" s="90"/>
      <c r="F46" s="90"/>
      <c r="G46" s="90"/>
      <c r="H46" s="90"/>
      <c r="I46" s="90"/>
      <c r="J46" s="90"/>
      <c r="K46" s="90"/>
      <c r="L46" s="90"/>
      <c r="M46" s="90"/>
      <c r="N46" s="1"/>
      <c r="O46" s="1"/>
      <c r="P46" s="52">
        <v>1172000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1085</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1086</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1088</v>
      </c>
      <c r="C52" s="51"/>
      <c r="D52" s="51"/>
      <c r="E52" s="51"/>
      <c r="F52" s="51"/>
      <c r="G52" s="51"/>
      <c r="H52" s="51"/>
      <c r="I52" s="51"/>
      <c r="J52" s="51"/>
      <c r="K52" s="51"/>
      <c r="L52" s="51"/>
      <c r="M52" s="51"/>
      <c r="N52" s="51"/>
      <c r="O52" s="1"/>
      <c r="P52" s="89">
        <v>3067530314.110018</v>
      </c>
      <c r="Q52" s="90"/>
      <c r="R52" s="90"/>
      <c r="S52" s="90"/>
      <c r="T52" s="90"/>
      <c r="U52" s="90"/>
      <c r="V52" s="77" t="s">
        <v>1087</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1089</v>
      </c>
      <c r="E54" s="90"/>
      <c r="F54" s="90"/>
      <c r="G54" s="90"/>
      <c r="H54" s="90"/>
      <c r="I54" s="90"/>
      <c r="J54" s="90"/>
      <c r="K54" s="90"/>
      <c r="L54" s="90"/>
      <c r="M54" s="90"/>
      <c r="N54" s="90"/>
      <c r="O54" s="90"/>
      <c r="P54" s="52">
        <v>2916916087.7300177</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1090</v>
      </c>
      <c r="E56" s="90"/>
      <c r="F56" s="90"/>
      <c r="G56" s="90"/>
      <c r="H56" s="90"/>
      <c r="I56" s="90"/>
      <c r="J56" s="90"/>
      <c r="K56" s="90"/>
      <c r="L56" s="90"/>
      <c r="M56" s="90"/>
      <c r="N56" s="90"/>
      <c r="O56" s="90"/>
      <c r="P56" s="52">
        <v>13412857.5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1091</v>
      </c>
      <c r="E58" s="90"/>
      <c r="F58" s="90"/>
      <c r="G58" s="90"/>
      <c r="H58" s="90"/>
      <c r="I58" s="90"/>
      <c r="J58" s="90"/>
      <c r="K58" s="90"/>
      <c r="L58" s="90"/>
      <c r="M58" s="90"/>
      <c r="N58" s="90"/>
      <c r="O58" s="90"/>
      <c r="P58" s="52">
        <v>137201368.88</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1086</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1092</v>
      </c>
      <c r="C62" s="51"/>
      <c r="D62" s="51"/>
      <c r="E62" s="51"/>
      <c r="F62" s="51"/>
      <c r="G62" s="51"/>
      <c r="H62" s="51"/>
      <c r="I62" s="51"/>
      <c r="J62" s="51"/>
      <c r="K62" s="51"/>
      <c r="L62" s="51"/>
      <c r="M62" s="51"/>
      <c r="N62" s="51"/>
      <c r="O62" s="51"/>
      <c r="P62" s="52">
        <v>90312500</v>
      </c>
      <c r="Q62" s="51"/>
      <c r="R62" s="51"/>
      <c r="S62" s="51"/>
      <c r="T62" s="51"/>
      <c r="U62" s="51"/>
      <c r="V62" s="77" t="s">
        <v>1093</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1095</v>
      </c>
      <c r="C64" s="51"/>
      <c r="D64" s="51"/>
      <c r="E64" s="51"/>
      <c r="F64" s="51"/>
      <c r="G64" s="51"/>
      <c r="H64" s="51"/>
      <c r="I64" s="51"/>
      <c r="J64" s="51"/>
      <c r="K64" s="51"/>
      <c r="L64" s="51"/>
      <c r="M64" s="51"/>
      <c r="N64" s="51"/>
      <c r="O64" s="51"/>
      <c r="P64" s="52">
        <v>42288532.85435419</v>
      </c>
      <c r="Q64" s="51"/>
      <c r="R64" s="51"/>
      <c r="S64" s="51"/>
      <c r="T64" s="51"/>
      <c r="U64" s="51"/>
      <c r="V64" s="77" t="s">
        <v>1094</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1096</v>
      </c>
      <c r="C66" s="51"/>
      <c r="D66" s="51"/>
      <c r="E66" s="51"/>
      <c r="F66" s="51"/>
      <c r="G66" s="51"/>
      <c r="H66" s="51"/>
      <c r="I66" s="51"/>
      <c r="J66" s="51"/>
      <c r="K66" s="51"/>
      <c r="L66" s="51"/>
      <c r="M66" s="51"/>
      <c r="N66" s="51"/>
      <c r="O66" s="51"/>
      <c r="P66" s="52">
        <v>2250000000</v>
      </c>
      <c r="Q66" s="51"/>
      <c r="R66" s="51"/>
      <c r="S66" s="51"/>
      <c r="T66" s="51"/>
      <c r="U66" s="51"/>
      <c r="V66" s="77" t="s">
        <v>1097</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1098</v>
      </c>
      <c r="C68" s="51"/>
      <c r="D68" s="51"/>
      <c r="E68" s="51"/>
      <c r="F68" s="51"/>
      <c r="G68" s="51"/>
      <c r="H68" s="51"/>
      <c r="I68" s="51"/>
      <c r="J68" s="51"/>
      <c r="K68" s="51"/>
      <c r="L68" s="51"/>
      <c r="M68" s="51"/>
      <c r="N68" s="51"/>
      <c r="O68" s="51"/>
      <c r="P68" s="52">
        <v>1099618612.6556609</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1100</v>
      </c>
      <c r="C70" s="100"/>
      <c r="D70" s="100"/>
      <c r="E70" s="100"/>
      <c r="F70" s="100"/>
      <c r="G70" s="100"/>
      <c r="H70" s="101"/>
      <c r="I70" s="1"/>
      <c r="J70" s="1"/>
      <c r="K70" s="1"/>
      <c r="L70" s="96" t="s">
        <v>1099</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1101</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1102</v>
      </c>
      <c r="C74" s="51"/>
      <c r="D74" s="51"/>
      <c r="E74" s="51"/>
      <c r="F74" s="51"/>
      <c r="G74" s="51"/>
      <c r="H74" s="51"/>
      <c r="I74" s="51"/>
      <c r="J74" s="51"/>
      <c r="K74" s="51"/>
      <c r="L74" s="51"/>
      <c r="M74" s="51"/>
      <c r="N74" s="51"/>
      <c r="O74" s="115">
        <v>289308350.24000025</v>
      </c>
      <c r="P74" s="67"/>
      <c r="Q74" s="67"/>
      <c r="R74" s="67"/>
      <c r="S74" s="67"/>
      <c r="T74" s="67"/>
      <c r="U74" s="67"/>
      <c r="V74" s="77" t="s">
        <v>1103</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1104</v>
      </c>
      <c r="C76" s="51"/>
      <c r="D76" s="51"/>
      <c r="E76" s="51"/>
      <c r="F76" s="51"/>
      <c r="G76" s="51"/>
      <c r="H76" s="51"/>
      <c r="I76" s="51"/>
      <c r="J76" s="51"/>
      <c r="K76" s="51"/>
      <c r="L76" s="51"/>
      <c r="M76" s="51"/>
      <c r="N76" s="51"/>
      <c r="O76" s="51"/>
      <c r="P76" s="106">
        <v>-10083420.630705506</v>
      </c>
      <c r="Q76" s="41"/>
      <c r="R76" s="41"/>
      <c r="S76" s="41"/>
      <c r="T76" s="41"/>
      <c r="U76" s="1"/>
      <c r="V76" s="77" t="s">
        <v>1105</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1106</v>
      </c>
      <c r="C78" s="51"/>
      <c r="D78" s="51"/>
      <c r="E78" s="51"/>
      <c r="F78" s="51"/>
      <c r="G78" s="51"/>
      <c r="H78" s="51"/>
      <c r="I78" s="51"/>
      <c r="J78" s="51"/>
      <c r="K78" s="51"/>
      <c r="L78" s="51"/>
      <c r="M78" s="51"/>
      <c r="N78" s="51"/>
      <c r="O78" s="51"/>
      <c r="P78" s="1"/>
      <c r="Q78" s="1"/>
      <c r="R78" s="116">
        <v>279224929.6092947</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1107</v>
      </c>
      <c r="C80" s="100"/>
      <c r="D80" s="100"/>
      <c r="E80" s="100"/>
      <c r="F80" s="100"/>
      <c r="G80" s="100"/>
      <c r="H80" s="101"/>
      <c r="I80" s="1"/>
      <c r="J80" s="1"/>
      <c r="K80" s="1"/>
      <c r="L80" s="96" t="s">
        <v>1099</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1108</v>
      </c>
      <c r="C84" s="51"/>
      <c r="D84" s="51"/>
      <c r="E84" s="51"/>
      <c r="F84" s="51"/>
      <c r="G84" s="51"/>
      <c r="H84" s="51"/>
      <c r="I84" s="51"/>
      <c r="J84" s="51"/>
      <c r="K84" s="51"/>
      <c r="L84" s="51"/>
      <c r="M84" s="51"/>
      <c r="N84" s="51"/>
      <c r="O84" s="1"/>
      <c r="P84" s="52">
        <v>13412857.5</v>
      </c>
      <c r="Q84" s="51"/>
      <c r="R84" s="51"/>
      <c r="S84" s="51"/>
      <c r="T84" s="51"/>
      <c r="U84" s="51"/>
      <c r="V84" s="77" t="s">
        <v>1109</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1110</v>
      </c>
      <c r="C86" s="51"/>
      <c r="D86" s="51"/>
      <c r="E86" s="51"/>
      <c r="F86" s="51"/>
      <c r="G86" s="51"/>
      <c r="H86" s="51"/>
      <c r="I86" s="51"/>
      <c r="J86" s="51"/>
      <c r="K86" s="51"/>
      <c r="L86" s="51"/>
      <c r="M86" s="51"/>
      <c r="N86" s="51"/>
      <c r="O86" s="1"/>
      <c r="P86" s="19"/>
      <c r="Q86" s="106">
        <v>0</v>
      </c>
      <c r="R86" s="41"/>
      <c r="S86" s="41"/>
      <c r="T86" s="41"/>
      <c r="U86" s="41"/>
      <c r="V86" s="77" t="s">
        <v>1111</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1112</v>
      </c>
      <c r="C88" s="51"/>
      <c r="D88" s="51"/>
      <c r="E88" s="51"/>
      <c r="F88" s="51"/>
      <c r="G88" s="51"/>
      <c r="H88" s="51"/>
      <c r="I88" s="51"/>
      <c r="J88" s="51"/>
      <c r="K88" s="51"/>
      <c r="L88" s="51"/>
      <c r="M88" s="51"/>
      <c r="N88" s="51"/>
      <c r="P88" s="104"/>
      <c r="Q88" s="105"/>
      <c r="R88" s="105"/>
      <c r="S88" s="106">
        <v>13412857.5</v>
      </c>
      <c r="T88" s="41"/>
      <c r="U88" s="41"/>
      <c r="V88" s="77" t="s">
        <v>1113</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2019-12-06T14:32:24Z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